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2.xml" ContentType="application/vnd.openxmlformats-officedocument.spreadsheetml.comments+xml"/>
  <Override PartName="/xl/drawings/drawing8.xml" ContentType="application/vnd.openxmlformats-officedocument.drawing+xml"/>
  <Override PartName="/xl/comments3.xml" ContentType="application/vnd.openxmlformats-officedocument.spreadsheetml.comments+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defaultThemeVersion="124226"/>
  <mc:AlternateContent xmlns:mc="http://schemas.openxmlformats.org/markup-compatibility/2006">
    <mc:Choice Requires="x15">
      <x15ac:absPath xmlns:x15ac="http://schemas.microsoft.com/office/spreadsheetml/2010/11/ac" url="\\Fs1.ic.msdf.mod.go.jp\呉地方総監部経理部契約課\呉地方総監部経理部契約課共有\呉監契約課共有\令和7年度　契約課\検討中フォルダ\103【大分類】契約(検討中)公告アップロード用フォルダ\(5)【中分類】公告アップロード処理のための電磁的記録(検討中)\作業用\HP掲載用資料\医薬品\"/>
    </mc:Choice>
  </mc:AlternateContent>
  <xr:revisionPtr revIDLastSave="0" documentId="13_ncr:1_{382A7270-52A8-483C-BD50-C08105779FAD}" xr6:coauthVersionLast="36" xr6:coauthVersionMax="36" xr10:uidLastSave="{00000000-0000-0000-0000-000000000000}"/>
  <bookViews>
    <workbookView xWindow="0" yWindow="0" windowWidth="24000" windowHeight="9435" xr2:uid="{00000000-000D-0000-FFFF-FFFF00000000}"/>
  </bookViews>
  <sheets>
    <sheet name="アモキシシリンカプセル（２５０ｍｇ，" sheetId="35" r:id="rId1"/>
    <sheet name="入札札(アモキシシリンカプセル（２５０ｍｇ，)内訳書" sheetId="36" r:id="rId2"/>
    <sheet name="納品内訳書（アモキシシリンカプセル（２５）" sheetId="37" r:id="rId3"/>
    <sheet name="代金内訳書（アモキシシリンカプセル（２５）" sheetId="38" r:id="rId4"/>
    <sheet name="亜鉛華軟膏" sheetId="17" r:id="rId5"/>
    <sheet name="入札札(亜鉛華軟膏)内訳書" sheetId="23" r:id="rId6"/>
    <sheet name="納品内訳（亜鉛華軟膏）" sheetId="18" r:id="rId7"/>
    <sheet name="代金内訳書（亜鉛華軟膏）" sheetId="24" r:id="rId8"/>
    <sheet name="10%中性" sheetId="6" r:id="rId9"/>
    <sheet name="入札札(10%中性)内訳書" sheetId="20" r:id="rId10"/>
    <sheet name="納品内訳書（10%中性）" sheetId="8" r:id="rId11"/>
    <sheet name="代金内訳書（10%中性）" sheetId="29" r:id="rId12"/>
    <sheet name="ｷｬﾘﾌﾞ" sheetId="9" r:id="rId13"/>
    <sheet name="入札札(ｷｬﾘﾌﾞ)内訳書" sheetId="21" r:id="rId14"/>
    <sheet name="納品内訳書（ｷｬﾘﾌﾞ）" sheetId="13" r:id="rId15"/>
    <sheet name="代金内訳書（ｷｬﾘﾌﾞ）" sheetId="28" r:id="rId16"/>
    <sheet name="Ｃピース" sheetId="12" r:id="rId17"/>
    <sheet name="入札札(Ｃピース)内訳書" sheetId="22" r:id="rId18"/>
    <sheet name="納品内訳書（Ｃピース)" sheetId="15" r:id="rId19"/>
    <sheet name="代金内訳書（Ｃピース）" sheetId="26" r:id="rId20"/>
    <sheet name="ｽｲｯﾁﾍﾟﾝ" sheetId="48" r:id="rId21"/>
    <sheet name="入札札(ｽｲｯﾁﾍﾟﾝ)内訳書" sheetId="49" r:id="rId22"/>
    <sheet name="納品内訳書（ｽｲｯﾁﾍﾟﾝ）" sheetId="50" r:id="rId23"/>
    <sheet name="代金内訳書（ｽｲｯﾁﾍﾟﾝ）" sheetId="51" r:id="rId24"/>
  </sheets>
  <externalReferences>
    <externalReference r:id="rId25"/>
    <externalReference r:id="rId26"/>
    <externalReference r:id="rId27"/>
  </externalReferences>
  <definedNames>
    <definedName name="_xlnm._FilterDatabase" localSheetId="8" hidden="1">'10%中性'!$A$4:$J$227</definedName>
    <definedName name="_xlnm._FilterDatabase" localSheetId="16" hidden="1">Ｃピース!$A$4:$J$4</definedName>
    <definedName name="_xlnm._FilterDatabase" localSheetId="12" hidden="1">ｷｬﾘﾌﾞ!$A$4:$J$185</definedName>
    <definedName name="_xlnm._FilterDatabase" localSheetId="20" hidden="1">ｽｲｯﾁﾍﾟﾝ!$A$4:$J$185</definedName>
    <definedName name="_xlnm._FilterDatabase" localSheetId="4" hidden="1">亜鉛華軟膏!$A$4:$J$459</definedName>
    <definedName name="MASTER" localSheetId="0">#REF!</definedName>
    <definedName name="MASTER" localSheetId="4">#REF!</definedName>
    <definedName name="MASTER" localSheetId="3">#REF!</definedName>
    <definedName name="MASTER" localSheetId="1">#REF!</definedName>
    <definedName name="MASTER" localSheetId="2">#REF!</definedName>
    <definedName name="MASTER">#REF!</definedName>
    <definedName name="MASTER_調達要求単契" localSheetId="0">#REF!</definedName>
    <definedName name="MASTER_調達要求単契" localSheetId="3">#REF!</definedName>
    <definedName name="MASTER_調達要求単契" localSheetId="1">#REF!</definedName>
    <definedName name="MASTER_調達要求単契" localSheetId="2">#REF!</definedName>
    <definedName name="MASTER_調達要求単契">#REF!</definedName>
    <definedName name="_xlnm.Print_Area" localSheetId="8">'10%中性'!$A$1:$J$246</definedName>
    <definedName name="_xlnm.Print_Area" localSheetId="16">Ｃピース!$A$1:$J$172</definedName>
    <definedName name="_xlnm.Print_Area" localSheetId="0">'アモキシシリンカプセル（２５０ｍｇ，'!$A$1:$H$173</definedName>
    <definedName name="_xlnm.Print_Area" localSheetId="12">ｷｬﾘﾌﾞ!$A$1:$J$260</definedName>
    <definedName name="_xlnm.Print_Area" localSheetId="20">ｽｲｯﾁﾍﾟﾝ!$A$1:$J$260</definedName>
    <definedName name="_xlnm.Print_Area" localSheetId="4">亜鉛華軟膏!$A$1:$J$514</definedName>
    <definedName name="_xlnm.Print_Area" localSheetId="11">'代金内訳書（10%中性）'!$B$1:$S$74</definedName>
    <definedName name="_xlnm.Print_Area" localSheetId="19">'代金内訳書（Ｃピース）'!$B$1:$S$74</definedName>
    <definedName name="_xlnm.Print_Area" localSheetId="3">'代金内訳書（アモキシシリンカプセル（２５）'!$B$1:$S$74</definedName>
    <definedName name="_xlnm.Print_Area" localSheetId="15">'代金内訳書（ｷｬﾘﾌﾞ）'!$B$1:$S$74</definedName>
    <definedName name="_xlnm.Print_Area" localSheetId="23">'代金内訳書（ｽｲｯﾁﾍﾟﾝ）'!$B$1:$S$74</definedName>
    <definedName name="_xlnm.Print_Area" localSheetId="7">'代金内訳書（亜鉛華軟膏）'!$B$1:$S$74</definedName>
    <definedName name="_xlnm.Print_Area" localSheetId="9">'入札札(10%中性)内訳書'!$A$1:$H$231</definedName>
    <definedName name="_xlnm.Print_Area" localSheetId="21">'入札札(ｽｲｯﾁﾍﾟﾝ)内訳書'!$A$1:$H$203</definedName>
    <definedName name="_xlnm.Print_Titles" localSheetId="0">'アモキシシリンカプセル（２５０ｍｇ，'!$1:$5</definedName>
    <definedName name="_xlnm.Print_Titles" localSheetId="4">亜鉛華軟膏!$1:$4</definedName>
    <definedName name="あ１" localSheetId="0">#REF!</definedName>
    <definedName name="あ１" localSheetId="11">#REF!</definedName>
    <definedName name="あ１" localSheetId="19">#REF!</definedName>
    <definedName name="あ１" localSheetId="3">#REF!</definedName>
    <definedName name="あ１" localSheetId="15">#REF!</definedName>
    <definedName name="あ１" localSheetId="23">#REF!</definedName>
    <definedName name="あ１" localSheetId="7">#REF!</definedName>
    <definedName name="あ１" localSheetId="17">#REF!</definedName>
    <definedName name="あ１" localSheetId="1">#REF!</definedName>
    <definedName name="あ１" localSheetId="13">#REF!</definedName>
    <definedName name="あ１" localSheetId="21">#REF!</definedName>
    <definedName name="あ１" localSheetId="5">#REF!</definedName>
    <definedName name="あ１" localSheetId="2">#REF!</definedName>
    <definedName name="あ１">#REF!</definedName>
    <definedName name="あ７０" localSheetId="0">#REF!</definedName>
    <definedName name="あ７０" localSheetId="11">#REF!</definedName>
    <definedName name="あ７０" localSheetId="19">#REF!</definedName>
    <definedName name="あ７０" localSheetId="3">#REF!</definedName>
    <definedName name="あ７０" localSheetId="15">#REF!</definedName>
    <definedName name="あ７０" localSheetId="23">#REF!</definedName>
    <definedName name="あ７０" localSheetId="7">#REF!</definedName>
    <definedName name="あ７０" localSheetId="17">#REF!</definedName>
    <definedName name="あ７０" localSheetId="1">#REF!</definedName>
    <definedName name="あ７０" localSheetId="13">#REF!</definedName>
    <definedName name="あ７０" localSheetId="21">#REF!</definedName>
    <definedName name="あ７０" localSheetId="5">#REF!</definedName>
    <definedName name="あ７０" localSheetId="2">#REF!</definedName>
    <definedName name="あ７０">#REF!</definedName>
    <definedName name="ゴム印Ｐ１" localSheetId="0">[1]内訳表!#REF!</definedName>
    <definedName name="ゴム印Ｐ１" localSheetId="3">[1]内訳表!#REF!</definedName>
    <definedName name="ゴム印Ｐ１" localSheetId="1">[1]内訳表!#REF!</definedName>
    <definedName name="ゴム印Ｐ１" localSheetId="2">[1]内訳表!#REF!</definedName>
    <definedName name="ゴム印Ｐ１">[1]内訳表!#REF!</definedName>
    <definedName name="回転日付印Ｐ１" localSheetId="0">[1]内訳表!#REF!</definedName>
    <definedName name="回転日付印Ｐ１" localSheetId="3">[1]内訳表!#REF!</definedName>
    <definedName name="回転日付印Ｐ１" localSheetId="1">[1]内訳表!#REF!</definedName>
    <definedName name="回転日付印Ｐ１" localSheetId="2">[1]内訳表!#REF!</definedName>
    <definedName name="回転日付印Ｐ１">[1]内訳表!#REF!</definedName>
    <definedName name="計Ｐ１" localSheetId="0">[1]内訳表!#REF!</definedName>
    <definedName name="計Ｐ１" localSheetId="3">[1]内訳表!#REF!</definedName>
    <definedName name="計Ｐ１" localSheetId="1">[1]内訳表!#REF!</definedName>
    <definedName name="計Ｐ１" localSheetId="2">[1]内訳表!#REF!</definedName>
    <definedName name="計Ｐ１">[1]内訳表!#REF!</definedName>
    <definedName name="計Ｐ２" localSheetId="0">[1]内訳表!#REF!</definedName>
    <definedName name="計Ｐ２" localSheetId="3">[1]内訳表!#REF!</definedName>
    <definedName name="計Ｐ２" localSheetId="1">[1]内訳表!#REF!</definedName>
    <definedName name="計Ｐ２" localSheetId="2">[1]内訳表!#REF!</definedName>
    <definedName name="計Ｐ２">[1]内訳表!#REF!</definedName>
    <definedName name="計Ｐ３" localSheetId="0">[1]内訳表!#REF!</definedName>
    <definedName name="計Ｐ３" localSheetId="3">[1]内訳表!#REF!</definedName>
    <definedName name="計Ｐ３" localSheetId="1">[1]内訳表!#REF!</definedName>
    <definedName name="計Ｐ３" localSheetId="2">[1]内訳表!#REF!</definedName>
    <definedName name="計Ｐ３">[1]内訳表!#REF!</definedName>
    <definedName name="計Ｐ４" localSheetId="0">[1]内訳表!#REF!</definedName>
    <definedName name="計Ｐ４" localSheetId="3">[1]内訳表!#REF!</definedName>
    <definedName name="計Ｐ４" localSheetId="1">[1]内訳表!#REF!</definedName>
    <definedName name="計Ｐ４" localSheetId="2">[1]内訳表!#REF!</definedName>
    <definedName name="計Ｐ４">[1]内訳表!#REF!</definedName>
    <definedName name="計Ｐ５" localSheetId="0">[1]内訳表!#REF!</definedName>
    <definedName name="計Ｐ５" localSheetId="3">[1]内訳表!#REF!</definedName>
    <definedName name="計Ｐ５" localSheetId="1">[1]内訳表!#REF!</definedName>
    <definedName name="計Ｐ５" localSheetId="2">[1]内訳表!#REF!</definedName>
    <definedName name="計Ｐ５">[1]内訳表!#REF!</definedName>
    <definedName name="計Ｐ６" localSheetId="0">[1]内訳表!#REF!</definedName>
    <definedName name="計Ｐ６" localSheetId="3">[1]内訳表!#REF!</definedName>
    <definedName name="計Ｐ６" localSheetId="1">[1]内訳表!#REF!</definedName>
    <definedName name="計Ｐ６" localSheetId="2">[1]内訳表!#REF!</definedName>
    <definedName name="計Ｐ６">[1]内訳表!#REF!</definedName>
    <definedName name="計Ｐ７" localSheetId="0">[1]内訳表!#REF!</definedName>
    <definedName name="計Ｐ７" localSheetId="3">[1]内訳表!#REF!</definedName>
    <definedName name="計Ｐ７" localSheetId="1">[1]内訳表!#REF!</definedName>
    <definedName name="計Ｐ７" localSheetId="2">[1]内訳表!#REF!</definedName>
    <definedName name="計Ｐ７">[1]内訳表!#REF!</definedName>
    <definedName name="計Ｐ８" localSheetId="0">[1]内訳表!#REF!</definedName>
    <definedName name="計Ｐ８" localSheetId="3">[1]内訳表!#REF!</definedName>
    <definedName name="計Ｐ８" localSheetId="1">[1]内訳表!#REF!</definedName>
    <definedName name="計Ｐ８" localSheetId="2">[1]内訳表!#REF!</definedName>
    <definedName name="計Ｐ８">[1]内訳表!#REF!</definedName>
    <definedName name="計Ｐ９" localSheetId="0">[1]内訳表!#REF!</definedName>
    <definedName name="計Ｐ９" localSheetId="3">[1]内訳表!#REF!</definedName>
    <definedName name="計Ｐ９" localSheetId="1">[1]内訳表!#REF!</definedName>
    <definedName name="計Ｐ９" localSheetId="2">[1]内訳表!#REF!</definedName>
    <definedName name="計Ｐ９">[1]内訳表!#REF!</definedName>
    <definedName name="単価契約用" localSheetId="0">#REF!</definedName>
    <definedName name="単価契約用" localSheetId="3">#REF!</definedName>
    <definedName name="単価契約用" localSheetId="1">#REF!</definedName>
    <definedName name="単価契約用" localSheetId="2">#REF!</definedName>
    <definedName name="単価契約用">#REF!</definedName>
    <definedName name="未決" localSheetId="0">#REF!</definedName>
    <definedName name="未決" localSheetId="3">#REF!</definedName>
    <definedName name="未決" localSheetId="1">#REF!</definedName>
    <definedName name="未決" localSheetId="2">#REF!</definedName>
    <definedName name="未決">#REF!</definedName>
  </definedNames>
  <calcPr calcId="191029"/>
</workbook>
</file>

<file path=xl/calcChain.xml><?xml version="1.0" encoding="utf-8"?>
<calcChain xmlns="http://schemas.openxmlformats.org/spreadsheetml/2006/main">
  <c r="B544" i="17" l="1"/>
  <c r="B543" i="17"/>
  <c r="B542" i="17"/>
  <c r="B541" i="17"/>
  <c r="B540" i="17"/>
  <c r="B539" i="17"/>
  <c r="B538" i="17"/>
  <c r="B537" i="17"/>
  <c r="B536" i="17"/>
  <c r="B535" i="17"/>
  <c r="B534" i="17"/>
  <c r="B533" i="17"/>
  <c r="B532" i="17"/>
  <c r="B531" i="17"/>
  <c r="B530" i="17"/>
  <c r="B529" i="17"/>
  <c r="B528" i="17"/>
  <c r="B527" i="17"/>
  <c r="B526" i="17"/>
  <c r="B525" i="17"/>
  <c r="B524" i="17"/>
  <c r="B523" i="17"/>
  <c r="B522" i="17"/>
  <c r="B521" i="17"/>
  <c r="B520" i="17"/>
  <c r="B519" i="17"/>
  <c r="B518" i="17"/>
  <c r="B517" i="17"/>
  <c r="B516" i="17"/>
  <c r="B515" i="17"/>
  <c r="B514" i="17"/>
  <c r="B513" i="17"/>
  <c r="B512" i="17"/>
  <c r="B511" i="17"/>
  <c r="B510" i="17"/>
  <c r="B509" i="17"/>
  <c r="B508" i="17"/>
  <c r="B507" i="17"/>
  <c r="B506" i="17"/>
  <c r="B505" i="17"/>
  <c r="B504" i="17"/>
  <c r="B503" i="17"/>
  <c r="B502" i="17"/>
  <c r="B501" i="17"/>
  <c r="B500" i="17"/>
  <c r="B499" i="17"/>
  <c r="B498" i="17"/>
  <c r="B497" i="17"/>
  <c r="B496" i="17"/>
  <c r="B495" i="17"/>
  <c r="B494" i="17"/>
  <c r="B493" i="17"/>
  <c r="B492" i="17"/>
  <c r="B491" i="17"/>
  <c r="B490" i="17"/>
  <c r="B489" i="17"/>
  <c r="B488" i="17"/>
  <c r="B487" i="17"/>
  <c r="B486" i="17"/>
  <c r="B485" i="17"/>
  <c r="B484" i="17"/>
  <c r="B483" i="17"/>
  <c r="B482" i="17"/>
  <c r="B481" i="17"/>
  <c r="B480" i="17"/>
  <c r="B479" i="17"/>
  <c r="B478" i="17"/>
  <c r="B477" i="17"/>
  <c r="B476" i="17"/>
  <c r="B475" i="17"/>
  <c r="B474" i="17"/>
  <c r="B473" i="17"/>
  <c r="B472" i="17"/>
  <c r="B471" i="17"/>
  <c r="B470" i="17"/>
  <c r="B469" i="17"/>
  <c r="B468" i="17"/>
  <c r="B467" i="17"/>
  <c r="B466" i="17"/>
  <c r="B465" i="17"/>
  <c r="B464" i="17"/>
  <c r="B463" i="17"/>
  <c r="B462" i="17"/>
  <c r="B461" i="17"/>
  <c r="B460" i="17"/>
  <c r="B459" i="17"/>
  <c r="B458" i="17"/>
  <c r="B457" i="17"/>
  <c r="B456" i="17"/>
  <c r="B455" i="17"/>
  <c r="B454" i="17"/>
  <c r="B453" i="17"/>
  <c r="B452" i="17"/>
  <c r="B451" i="17"/>
  <c r="B450" i="17"/>
  <c r="B449" i="17"/>
  <c r="B448" i="17"/>
  <c r="B447" i="17"/>
  <c r="B446" i="17"/>
  <c r="B445" i="17"/>
  <c r="B444" i="17"/>
  <c r="B443" i="17"/>
  <c r="B442" i="17"/>
  <c r="B441" i="17"/>
  <c r="B440" i="17"/>
  <c r="B439" i="17"/>
  <c r="B438" i="17"/>
  <c r="B437" i="17"/>
  <c r="B436" i="17"/>
  <c r="B435" i="17"/>
  <c r="B434" i="17"/>
  <c r="B433" i="17"/>
  <c r="B432" i="17"/>
  <c r="B431" i="17"/>
  <c r="B430" i="17"/>
  <c r="B429" i="17"/>
  <c r="B428" i="17"/>
  <c r="B427" i="17"/>
  <c r="B426" i="17"/>
  <c r="B425" i="17"/>
  <c r="B424" i="17"/>
  <c r="B423" i="17"/>
  <c r="B422" i="17"/>
  <c r="B421" i="17"/>
  <c r="B420" i="17"/>
  <c r="B419" i="17"/>
  <c r="B418" i="17"/>
  <c r="B417" i="17"/>
  <c r="B416" i="17"/>
  <c r="B415" i="17"/>
  <c r="B414" i="17"/>
  <c r="B413" i="17"/>
  <c r="B412" i="17"/>
  <c r="B411" i="17"/>
  <c r="B410" i="17"/>
  <c r="B409" i="17"/>
  <c r="B408" i="17"/>
  <c r="B407" i="17"/>
  <c r="B406" i="17"/>
  <c r="B405" i="17"/>
  <c r="B404" i="17"/>
  <c r="B403" i="17"/>
  <c r="B402" i="17"/>
  <c r="B401" i="17"/>
  <c r="B400" i="17"/>
  <c r="B399" i="17"/>
  <c r="B398" i="17"/>
  <c r="B397" i="17"/>
  <c r="B396" i="17"/>
  <c r="B395" i="17"/>
  <c r="B394" i="17"/>
  <c r="B393" i="17"/>
  <c r="B392" i="17"/>
  <c r="B391" i="17"/>
  <c r="B390" i="17"/>
  <c r="B389" i="17"/>
  <c r="B388" i="17"/>
  <c r="B387" i="17"/>
  <c r="B386" i="17"/>
  <c r="B385" i="17"/>
  <c r="B384" i="17"/>
  <c r="B383" i="17"/>
  <c r="B382" i="17"/>
  <c r="B381" i="17"/>
  <c r="B380" i="17"/>
  <c r="B379" i="17"/>
  <c r="B378" i="17"/>
  <c r="B377" i="17"/>
  <c r="B376" i="17"/>
  <c r="B375" i="17"/>
  <c r="B374" i="17"/>
  <c r="B373" i="17"/>
  <c r="B372" i="17"/>
  <c r="B371" i="17"/>
  <c r="B370" i="17"/>
  <c r="B369" i="17"/>
  <c r="B368" i="17"/>
  <c r="B367" i="17"/>
  <c r="B366" i="17"/>
  <c r="B365" i="17"/>
  <c r="B364" i="17"/>
  <c r="B363" i="17"/>
  <c r="B362" i="17"/>
  <c r="B361" i="17"/>
  <c r="B360" i="17"/>
  <c r="B359" i="17"/>
  <c r="B358" i="17"/>
  <c r="B357" i="17"/>
  <c r="B356" i="17"/>
  <c r="B355" i="17"/>
  <c r="B354" i="17"/>
  <c r="B353" i="17"/>
  <c r="B352" i="17"/>
  <c r="B351" i="17"/>
  <c r="B350" i="17"/>
  <c r="B349" i="17"/>
  <c r="B348" i="17"/>
  <c r="B347" i="17"/>
  <c r="B346" i="17"/>
  <c r="B345" i="17"/>
  <c r="B344" i="17"/>
  <c r="B343" i="17"/>
  <c r="B342" i="17"/>
  <c r="B341" i="17"/>
  <c r="B340" i="17"/>
  <c r="B339" i="17"/>
  <c r="B338" i="17"/>
  <c r="B337" i="17"/>
  <c r="B336" i="17"/>
  <c r="B335" i="17"/>
  <c r="B334" i="17"/>
  <c r="B333" i="17"/>
  <c r="B332" i="17"/>
  <c r="B331" i="17"/>
  <c r="B330" i="17"/>
  <c r="B329" i="17"/>
  <c r="B328" i="17"/>
  <c r="B327" i="17"/>
  <c r="B326" i="17"/>
  <c r="B325" i="17"/>
  <c r="B324" i="17"/>
  <c r="B323" i="17"/>
  <c r="B322" i="17"/>
  <c r="B321" i="17"/>
  <c r="B320" i="17"/>
  <c r="B319" i="17"/>
  <c r="B318" i="17"/>
  <c r="B317" i="17"/>
  <c r="B316" i="17"/>
  <c r="B315" i="17"/>
  <c r="B314" i="17"/>
  <c r="B313" i="17"/>
  <c r="B312" i="17"/>
  <c r="B311" i="17"/>
  <c r="B310" i="17"/>
  <c r="B309" i="17"/>
  <c r="B308" i="17"/>
  <c r="B307" i="17"/>
  <c r="B306" i="17"/>
  <c r="B305" i="17"/>
  <c r="B304" i="17"/>
  <c r="B303" i="17"/>
  <c r="B302" i="17"/>
  <c r="B301" i="17"/>
  <c r="B300" i="17"/>
  <c r="B299" i="17"/>
  <c r="B298" i="17"/>
  <c r="B297" i="17"/>
  <c r="B296" i="17"/>
  <c r="B295" i="17"/>
  <c r="B294" i="17"/>
  <c r="B293" i="17"/>
  <c r="B292" i="17"/>
  <c r="B291" i="17"/>
  <c r="B290" i="17"/>
  <c r="B289" i="17"/>
  <c r="B288" i="17"/>
  <c r="B287" i="17"/>
  <c r="B286" i="17"/>
  <c r="B285" i="17"/>
  <c r="B284" i="17"/>
  <c r="B283" i="17"/>
  <c r="B282" i="17"/>
  <c r="B281" i="17"/>
  <c r="B280" i="17"/>
  <c r="B279" i="17"/>
  <c r="B278" i="17"/>
  <c r="B277" i="17"/>
  <c r="B276" i="17"/>
  <c r="B275" i="17"/>
  <c r="B273" i="17"/>
  <c r="B272" i="17"/>
  <c r="B271" i="17"/>
  <c r="B270" i="17"/>
  <c r="B269" i="17"/>
  <c r="B268" i="17"/>
  <c r="B267" i="17"/>
  <c r="B266" i="17"/>
  <c r="B265" i="17"/>
  <c r="B264" i="17"/>
  <c r="B263" i="17"/>
  <c r="B262" i="17"/>
  <c r="B261" i="17"/>
  <c r="B260" i="17"/>
  <c r="B259" i="17"/>
  <c r="B258" i="17"/>
  <c r="B257" i="17"/>
  <c r="B256" i="17"/>
  <c r="B255" i="17"/>
  <c r="B254" i="17"/>
  <c r="B253" i="17"/>
  <c r="B252" i="17"/>
  <c r="B251" i="17"/>
  <c r="B250" i="17"/>
  <c r="B249" i="17"/>
  <c r="B248" i="17"/>
  <c r="B247" i="17"/>
  <c r="B246" i="17"/>
  <c r="B245" i="17"/>
  <c r="B244" i="17"/>
  <c r="B243" i="17"/>
  <c r="B242" i="17"/>
  <c r="B241" i="17"/>
  <c r="B240" i="17"/>
  <c r="B239" i="17"/>
  <c r="B238" i="17"/>
  <c r="B237" i="17"/>
  <c r="B236" i="17"/>
  <c r="B235" i="17"/>
  <c r="B234" i="17"/>
  <c r="B233" i="17"/>
  <c r="B232" i="17"/>
  <c r="B231" i="17"/>
  <c r="B230" i="17"/>
  <c r="B229" i="17"/>
  <c r="B228" i="17"/>
  <c r="B227" i="17"/>
  <c r="B226" i="17"/>
  <c r="B225" i="17"/>
  <c r="B224" i="17"/>
  <c r="B223" i="17"/>
  <c r="B222" i="17"/>
  <c r="B221" i="17"/>
  <c r="B220" i="17"/>
  <c r="B219" i="17"/>
  <c r="B218" i="17"/>
  <c r="B217" i="17"/>
  <c r="B216" i="17"/>
  <c r="B215" i="17"/>
  <c r="B214" i="17"/>
  <c r="B213" i="17"/>
  <c r="B212" i="17"/>
  <c r="B211" i="17"/>
  <c r="B210" i="17"/>
  <c r="B209" i="17"/>
  <c r="B208" i="17"/>
  <c r="B207" i="17"/>
  <c r="B206" i="17"/>
  <c r="B205" i="17"/>
  <c r="B204" i="17"/>
  <c r="B203" i="17"/>
  <c r="B202" i="17"/>
  <c r="B201" i="17"/>
  <c r="B200" i="17"/>
  <c r="B199" i="17"/>
  <c r="B198" i="17"/>
  <c r="B197" i="17"/>
  <c r="B196" i="17"/>
  <c r="B195" i="17"/>
  <c r="B194" i="17"/>
  <c r="B193" i="17"/>
  <c r="B192" i="17"/>
  <c r="B191" i="17"/>
  <c r="B190" i="17"/>
  <c r="B189" i="17"/>
  <c r="B188" i="17"/>
  <c r="B187" i="17"/>
  <c r="B186" i="17"/>
  <c r="B185" i="17"/>
  <c r="B184" i="17"/>
  <c r="B183" i="17"/>
  <c r="B182" i="17"/>
  <c r="B181" i="17"/>
  <c r="B180" i="17"/>
  <c r="B179" i="17"/>
  <c r="B178" i="17"/>
  <c r="B177" i="17"/>
  <c r="B176" i="17"/>
  <c r="B175" i="17"/>
  <c r="B174" i="17"/>
  <c r="B173" i="17"/>
  <c r="B172" i="17"/>
  <c r="B171" i="17"/>
  <c r="B170" i="17"/>
  <c r="B169" i="17"/>
  <c r="B168" i="17"/>
  <c r="B167" i="17"/>
  <c r="B166" i="17"/>
  <c r="B165" i="17"/>
  <c r="B164" i="17"/>
  <c r="B163" i="17"/>
  <c r="B162" i="17"/>
  <c r="B161" i="17"/>
  <c r="B160" i="17"/>
  <c r="B159" i="17"/>
  <c r="B158" i="17"/>
  <c r="B157" i="17"/>
  <c r="B156" i="17"/>
  <c r="B155" i="17"/>
  <c r="B154" i="17"/>
  <c r="B153" i="17"/>
  <c r="B152" i="17"/>
  <c r="B151" i="17"/>
  <c r="B150" i="17"/>
  <c r="B149" i="17"/>
  <c r="B148" i="17"/>
  <c r="B147" i="17"/>
  <c r="B146" i="17"/>
  <c r="B145" i="17"/>
  <c r="B144" i="17"/>
  <c r="B143" i="17"/>
  <c r="B142" i="17"/>
  <c r="B141" i="17"/>
  <c r="B140" i="17"/>
  <c r="B139" i="17"/>
  <c r="B138" i="17"/>
  <c r="B137" i="17"/>
  <c r="B136" i="17"/>
  <c r="B135" i="17"/>
  <c r="B134" i="17"/>
  <c r="B133" i="17"/>
  <c r="B132" i="17"/>
  <c r="B131" i="17"/>
  <c r="B130" i="17"/>
  <c r="B129" i="17"/>
  <c r="B128" i="17"/>
  <c r="B127" i="17"/>
  <c r="B126" i="17"/>
  <c r="B125" i="17"/>
  <c r="B124" i="17"/>
  <c r="B123" i="17"/>
  <c r="B122" i="17"/>
  <c r="B121" i="17"/>
  <c r="B120" i="17"/>
  <c r="B119" i="17"/>
  <c r="B118" i="17"/>
  <c r="B117" i="17"/>
  <c r="B116" i="17"/>
  <c r="B115" i="17"/>
  <c r="B114" i="17"/>
  <c r="B113" i="17"/>
  <c r="B112" i="17"/>
  <c r="B111" i="17"/>
  <c r="B110" i="17"/>
  <c r="B109" i="17"/>
  <c r="B108" i="17"/>
  <c r="B107" i="17"/>
  <c r="B106" i="17"/>
  <c r="B105" i="17"/>
  <c r="B104" i="17"/>
  <c r="B103" i="17"/>
  <c r="B102" i="17"/>
  <c r="B101" i="17"/>
  <c r="B100" i="17"/>
  <c r="B99" i="17"/>
  <c r="B98" i="17"/>
  <c r="B97" i="17"/>
  <c r="B96" i="17"/>
  <c r="B95" i="17"/>
  <c r="B94" i="17"/>
  <c r="B93" i="17"/>
  <c r="B92" i="17"/>
  <c r="B91" i="17"/>
  <c r="B90" i="17"/>
  <c r="B89" i="17"/>
  <c r="B88" i="17"/>
  <c r="B87" i="17"/>
  <c r="B86" i="17"/>
  <c r="B85" i="17"/>
  <c r="B84" i="17"/>
  <c r="B83" i="17"/>
  <c r="B82" i="17"/>
  <c r="B81" i="17"/>
  <c r="B80" i="17"/>
  <c r="B79" i="17"/>
  <c r="B78" i="17"/>
  <c r="B77" i="17"/>
  <c r="B76" i="17"/>
  <c r="B75" i="17"/>
  <c r="B74" i="17"/>
  <c r="B73" i="17"/>
  <c r="B72" i="17"/>
  <c r="B71" i="17"/>
  <c r="B70" i="17"/>
  <c r="B69" i="17"/>
  <c r="B68" i="17"/>
  <c r="B67" i="17"/>
  <c r="B66" i="17"/>
  <c r="B65" i="17"/>
  <c r="B64" i="17"/>
  <c r="B63" i="17"/>
  <c r="B62" i="17"/>
  <c r="B61" i="17"/>
  <c r="B60" i="17"/>
  <c r="B59" i="17"/>
  <c r="B58" i="17"/>
  <c r="B57" i="17"/>
  <c r="B56" i="17"/>
  <c r="B55" i="17"/>
  <c r="B54" i="17"/>
  <c r="B53" i="17"/>
  <c r="B52" i="17"/>
  <c r="B51" i="17"/>
  <c r="B50" i="17"/>
  <c r="B49" i="17"/>
  <c r="B48" i="17"/>
  <c r="B47" i="17"/>
  <c r="B46" i="17"/>
  <c r="B45" i="17"/>
  <c r="B44" i="17"/>
  <c r="B43" i="17"/>
  <c r="B42" i="17"/>
  <c r="B41" i="17"/>
  <c r="B40" i="17"/>
  <c r="B39" i="17"/>
  <c r="B38" i="17"/>
  <c r="B37" i="17"/>
  <c r="B36" i="17"/>
  <c r="B35" i="17"/>
  <c r="B34" i="17"/>
  <c r="B33" i="17"/>
  <c r="B32" i="17"/>
  <c r="B31" i="17"/>
  <c r="B30" i="17"/>
  <c r="B29" i="17"/>
  <c r="B28" i="17"/>
  <c r="B27" i="17"/>
  <c r="B26" i="17"/>
  <c r="B25" i="17"/>
  <c r="B24" i="17"/>
  <c r="B23" i="17"/>
  <c r="B22" i="17"/>
  <c r="B21" i="17"/>
  <c r="B20" i="17"/>
  <c r="B19" i="17"/>
  <c r="B18" i="17"/>
  <c r="B17" i="17"/>
  <c r="B16" i="17"/>
  <c r="B15" i="17"/>
  <c r="B14" i="17"/>
  <c r="B13" i="17"/>
  <c r="B12" i="17"/>
  <c r="B11" i="17"/>
  <c r="B10" i="17"/>
  <c r="B9" i="17"/>
  <c r="B8" i="17"/>
  <c r="B7" i="17"/>
  <c r="B6" i="17"/>
  <c r="B5" i="17"/>
  <c r="B225" i="9" l="1"/>
  <c r="G64" i="24" l="1"/>
  <c r="F64" i="24"/>
  <c r="E64" i="24"/>
  <c r="D64" i="24"/>
  <c r="G63" i="24"/>
  <c r="F63" i="24"/>
  <c r="E63" i="24"/>
  <c r="D63" i="24"/>
  <c r="G62" i="24"/>
  <c r="F62" i="24"/>
  <c r="E62" i="24"/>
  <c r="D62" i="24"/>
  <c r="G61" i="24"/>
  <c r="F61" i="24"/>
  <c r="H61" i="24" s="1"/>
  <c r="E61" i="24"/>
  <c r="D61" i="24"/>
  <c r="G60" i="24"/>
  <c r="F60" i="24"/>
  <c r="E60" i="24"/>
  <c r="D60" i="24"/>
  <c r="G59" i="24"/>
  <c r="F59" i="24"/>
  <c r="E59" i="24"/>
  <c r="D59" i="24"/>
  <c r="G58" i="24"/>
  <c r="F58" i="24"/>
  <c r="E58" i="24"/>
  <c r="D58" i="24"/>
  <c r="G57" i="24"/>
  <c r="F57" i="24"/>
  <c r="E57" i="24"/>
  <c r="D57" i="24"/>
  <c r="G56" i="24"/>
  <c r="F56" i="24"/>
  <c r="E56" i="24"/>
  <c r="D56" i="24"/>
  <c r="G55" i="24"/>
  <c r="F55" i="24"/>
  <c r="E55" i="24"/>
  <c r="D55" i="24"/>
  <c r="G54" i="24"/>
  <c r="F54" i="24"/>
  <c r="E54" i="24"/>
  <c r="D54" i="24"/>
  <c r="G53" i="24"/>
  <c r="F53" i="24"/>
  <c r="E53" i="24"/>
  <c r="D53" i="24"/>
  <c r="G52" i="24"/>
  <c r="F52" i="24"/>
  <c r="E52" i="24"/>
  <c r="D52" i="24"/>
  <c r="G51" i="24"/>
  <c r="F51" i="24"/>
  <c r="E51" i="24"/>
  <c r="D51" i="24"/>
  <c r="G50" i="24"/>
  <c r="F50" i="24"/>
  <c r="E50" i="24"/>
  <c r="D50" i="24"/>
  <c r="G49" i="24"/>
  <c r="F49" i="24"/>
  <c r="E49" i="24"/>
  <c r="D49" i="24"/>
  <c r="G48" i="24"/>
  <c r="F48" i="24"/>
  <c r="E48" i="24"/>
  <c r="D48" i="24"/>
  <c r="G47" i="24"/>
  <c r="F47" i="24"/>
  <c r="E47" i="24"/>
  <c r="D47" i="24"/>
  <c r="G46" i="24"/>
  <c r="F46" i="24"/>
  <c r="E46" i="24"/>
  <c r="D46" i="24"/>
  <c r="G28" i="24"/>
  <c r="F28" i="24"/>
  <c r="E28" i="24"/>
  <c r="D28" i="24"/>
  <c r="G27" i="24"/>
  <c r="F27" i="24"/>
  <c r="E27" i="24"/>
  <c r="D27" i="24"/>
  <c r="G26" i="24"/>
  <c r="F26" i="24"/>
  <c r="E26" i="24"/>
  <c r="D26" i="24"/>
  <c r="G25" i="24"/>
  <c r="F25" i="24"/>
  <c r="E25" i="24"/>
  <c r="D25" i="24"/>
  <c r="G24" i="24"/>
  <c r="F24" i="24"/>
  <c r="E24" i="24"/>
  <c r="D24" i="24"/>
  <c r="G23" i="24"/>
  <c r="F23" i="24"/>
  <c r="E23" i="24"/>
  <c r="D23" i="24"/>
  <c r="G22" i="24"/>
  <c r="F22" i="24"/>
  <c r="E22" i="24"/>
  <c r="D22" i="24"/>
  <c r="G21" i="24"/>
  <c r="F21" i="24"/>
  <c r="E21" i="24"/>
  <c r="D21" i="24"/>
  <c r="G20" i="24"/>
  <c r="F20" i="24"/>
  <c r="E20" i="24"/>
  <c r="D20" i="24"/>
  <c r="G19" i="24"/>
  <c r="F19" i="24"/>
  <c r="E19" i="24"/>
  <c r="D19" i="24"/>
  <c r="G18" i="24"/>
  <c r="F18" i="24"/>
  <c r="E18" i="24"/>
  <c r="D18" i="24"/>
  <c r="G17" i="24"/>
  <c r="F17" i="24"/>
  <c r="E17" i="24"/>
  <c r="D17" i="24"/>
  <c r="G16" i="24"/>
  <c r="F16" i="24"/>
  <c r="E16" i="24"/>
  <c r="D16" i="24"/>
  <c r="G15" i="24"/>
  <c r="F15" i="24"/>
  <c r="E15" i="24"/>
  <c r="D15" i="24"/>
  <c r="G14" i="24"/>
  <c r="F14" i="24"/>
  <c r="E14" i="24"/>
  <c r="D14" i="24"/>
  <c r="G13" i="24"/>
  <c r="F13" i="24"/>
  <c r="E13" i="24"/>
  <c r="D13" i="24"/>
  <c r="G12" i="24"/>
  <c r="F12" i="24"/>
  <c r="E12" i="24"/>
  <c r="D12" i="24"/>
  <c r="G11" i="24"/>
  <c r="F11" i="24"/>
  <c r="E11" i="24"/>
  <c r="D11" i="24"/>
  <c r="G10" i="24"/>
  <c r="F10" i="24"/>
  <c r="E10" i="24"/>
  <c r="D10" i="24"/>
  <c r="G9" i="24"/>
  <c r="F9" i="24"/>
  <c r="E9" i="24"/>
  <c r="D9" i="24"/>
  <c r="I48" i="18"/>
  <c r="H48" i="18"/>
  <c r="G48" i="18"/>
  <c r="F48" i="18"/>
  <c r="E48" i="18"/>
  <c r="D48" i="18"/>
  <c r="C48" i="18"/>
  <c r="B48" i="18"/>
  <c r="I47" i="18"/>
  <c r="H47" i="18"/>
  <c r="G47" i="18"/>
  <c r="F47" i="18"/>
  <c r="E47" i="18"/>
  <c r="D47" i="18"/>
  <c r="C47" i="18"/>
  <c r="B47" i="18"/>
  <c r="I46" i="18"/>
  <c r="H46" i="18"/>
  <c r="G46" i="18"/>
  <c r="F46" i="18"/>
  <c r="E46" i="18"/>
  <c r="D46" i="18"/>
  <c r="C46" i="18"/>
  <c r="B46" i="18"/>
  <c r="I45" i="18"/>
  <c r="H45" i="18"/>
  <c r="G45" i="18"/>
  <c r="F45" i="18"/>
  <c r="E45" i="18"/>
  <c r="D45" i="18"/>
  <c r="C45" i="18"/>
  <c r="B45" i="18"/>
  <c r="I44" i="18"/>
  <c r="H44" i="18"/>
  <c r="G44" i="18"/>
  <c r="F44" i="18"/>
  <c r="E44" i="18"/>
  <c r="D44" i="18"/>
  <c r="C44" i="18"/>
  <c r="B44" i="18"/>
  <c r="I43" i="18"/>
  <c r="H43" i="18"/>
  <c r="G43" i="18"/>
  <c r="F43" i="18"/>
  <c r="E43" i="18"/>
  <c r="D43" i="18"/>
  <c r="C43" i="18"/>
  <c r="B43" i="18"/>
  <c r="I42" i="18"/>
  <c r="H42" i="18"/>
  <c r="G42" i="18"/>
  <c r="F42" i="18"/>
  <c r="E42" i="18"/>
  <c r="D42" i="18"/>
  <c r="C42" i="18"/>
  <c r="B42" i="18"/>
  <c r="I41" i="18"/>
  <c r="H41" i="18"/>
  <c r="G41" i="18"/>
  <c r="F41" i="18"/>
  <c r="E41" i="18"/>
  <c r="D41" i="18"/>
  <c r="C41" i="18"/>
  <c r="B41" i="18"/>
  <c r="I40" i="18"/>
  <c r="H40" i="18"/>
  <c r="G40" i="18"/>
  <c r="F40" i="18"/>
  <c r="E40" i="18"/>
  <c r="D40" i="18"/>
  <c r="C40" i="18"/>
  <c r="B40" i="18"/>
  <c r="I39" i="18"/>
  <c r="H39" i="18"/>
  <c r="G39" i="18"/>
  <c r="F39" i="18"/>
  <c r="E39" i="18"/>
  <c r="D39" i="18"/>
  <c r="C39" i="18"/>
  <c r="B39" i="18"/>
  <c r="I38" i="18"/>
  <c r="H38" i="18"/>
  <c r="G38" i="18"/>
  <c r="F38" i="18"/>
  <c r="E38" i="18"/>
  <c r="D38" i="18"/>
  <c r="C38" i="18"/>
  <c r="B38" i="18"/>
  <c r="I37" i="18"/>
  <c r="H37" i="18"/>
  <c r="G37" i="18"/>
  <c r="F37" i="18"/>
  <c r="E37" i="18"/>
  <c r="D37" i="18"/>
  <c r="C37" i="18"/>
  <c r="B37" i="18"/>
  <c r="I36" i="18"/>
  <c r="H36" i="18"/>
  <c r="G36" i="18"/>
  <c r="F36" i="18"/>
  <c r="E36" i="18"/>
  <c r="D36" i="18"/>
  <c r="C36" i="18"/>
  <c r="B36" i="18"/>
  <c r="I35" i="18"/>
  <c r="H35" i="18"/>
  <c r="G35" i="18"/>
  <c r="F35" i="18"/>
  <c r="E35" i="18"/>
  <c r="D35" i="18"/>
  <c r="C35" i="18"/>
  <c r="B35" i="18"/>
  <c r="I34" i="18"/>
  <c r="H34" i="18"/>
  <c r="G34" i="18"/>
  <c r="F34" i="18"/>
  <c r="E34" i="18"/>
  <c r="D34" i="18"/>
  <c r="C34" i="18"/>
  <c r="B34" i="18"/>
  <c r="I33" i="18"/>
  <c r="H33" i="18"/>
  <c r="G33" i="18"/>
  <c r="F33" i="18"/>
  <c r="E33" i="18"/>
  <c r="D33" i="18"/>
  <c r="C33" i="18"/>
  <c r="B33" i="18"/>
  <c r="I32" i="18"/>
  <c r="H32" i="18"/>
  <c r="G32" i="18"/>
  <c r="F32" i="18"/>
  <c r="E32" i="18"/>
  <c r="D32" i="18"/>
  <c r="C32" i="18"/>
  <c r="B32" i="18"/>
  <c r="I31" i="18"/>
  <c r="H31" i="18"/>
  <c r="G31" i="18"/>
  <c r="F31" i="18"/>
  <c r="E31" i="18"/>
  <c r="D31" i="18"/>
  <c r="C31" i="18"/>
  <c r="B31" i="18"/>
  <c r="I30" i="18"/>
  <c r="H30" i="18"/>
  <c r="G30" i="18"/>
  <c r="F30" i="18"/>
  <c r="E30" i="18"/>
  <c r="D30" i="18"/>
  <c r="C30" i="18"/>
  <c r="B30" i="18"/>
  <c r="I24" i="18"/>
  <c r="H24" i="18"/>
  <c r="G24" i="18"/>
  <c r="F24" i="18"/>
  <c r="E24" i="18"/>
  <c r="D24" i="18"/>
  <c r="C24" i="18"/>
  <c r="B24" i="18"/>
  <c r="I23" i="18"/>
  <c r="H23" i="18"/>
  <c r="G23" i="18"/>
  <c r="F23" i="18"/>
  <c r="E23" i="18"/>
  <c r="D23" i="18"/>
  <c r="C23" i="18"/>
  <c r="B23" i="18"/>
  <c r="I22" i="18"/>
  <c r="H22" i="18"/>
  <c r="G22" i="18"/>
  <c r="F22" i="18"/>
  <c r="E22" i="18"/>
  <c r="D22" i="18"/>
  <c r="C22" i="18"/>
  <c r="B22" i="18"/>
  <c r="I21" i="18"/>
  <c r="H21" i="18"/>
  <c r="G21" i="18"/>
  <c r="F21" i="18"/>
  <c r="E21" i="18"/>
  <c r="D21" i="18"/>
  <c r="C21" i="18"/>
  <c r="B21" i="18"/>
  <c r="I20" i="18"/>
  <c r="H20" i="18"/>
  <c r="G20" i="18"/>
  <c r="F20" i="18"/>
  <c r="E20" i="18"/>
  <c r="D20" i="18"/>
  <c r="C20" i="18"/>
  <c r="B20" i="18"/>
  <c r="I19" i="18"/>
  <c r="H19" i="18"/>
  <c r="G19" i="18"/>
  <c r="F19" i="18"/>
  <c r="E19" i="18"/>
  <c r="D19" i="18"/>
  <c r="C19" i="18"/>
  <c r="B19" i="18"/>
  <c r="I18" i="18"/>
  <c r="H18" i="18"/>
  <c r="G18" i="18"/>
  <c r="F18" i="18"/>
  <c r="E18" i="18"/>
  <c r="D18" i="18"/>
  <c r="C18" i="18"/>
  <c r="B18" i="18"/>
  <c r="I17" i="18"/>
  <c r="H17" i="18"/>
  <c r="G17" i="18"/>
  <c r="F17" i="18"/>
  <c r="E17" i="18"/>
  <c r="D17" i="18"/>
  <c r="C17" i="18"/>
  <c r="B17" i="18"/>
  <c r="I16" i="18"/>
  <c r="H16" i="18"/>
  <c r="G16" i="18"/>
  <c r="F16" i="18"/>
  <c r="E16" i="18"/>
  <c r="D16" i="18"/>
  <c r="C16" i="18"/>
  <c r="B16" i="18"/>
  <c r="I15" i="18"/>
  <c r="H15" i="18"/>
  <c r="G15" i="18"/>
  <c r="F15" i="18"/>
  <c r="E15" i="18"/>
  <c r="D15" i="18"/>
  <c r="C15" i="18"/>
  <c r="B15" i="18"/>
  <c r="I14" i="18"/>
  <c r="H14" i="18"/>
  <c r="G14" i="18"/>
  <c r="F14" i="18"/>
  <c r="E14" i="18"/>
  <c r="D14" i="18"/>
  <c r="C14" i="18"/>
  <c r="B14" i="18"/>
  <c r="I13" i="18"/>
  <c r="H13" i="18"/>
  <c r="G13" i="18"/>
  <c r="F13" i="18"/>
  <c r="E13" i="18"/>
  <c r="D13" i="18"/>
  <c r="C13" i="18"/>
  <c r="B13" i="18"/>
  <c r="I12" i="18"/>
  <c r="H12" i="18"/>
  <c r="G12" i="18"/>
  <c r="F12" i="18"/>
  <c r="E12" i="18"/>
  <c r="D12" i="18"/>
  <c r="C12" i="18"/>
  <c r="B12" i="18"/>
  <c r="I11" i="18"/>
  <c r="H11" i="18"/>
  <c r="G11" i="18"/>
  <c r="F11" i="18"/>
  <c r="E11" i="18"/>
  <c r="D11" i="18"/>
  <c r="C11" i="18"/>
  <c r="B11" i="18"/>
  <c r="I10" i="18"/>
  <c r="H10" i="18"/>
  <c r="G10" i="18"/>
  <c r="F10" i="18"/>
  <c r="E10" i="18"/>
  <c r="D10" i="18"/>
  <c r="C10" i="18"/>
  <c r="B10" i="18"/>
  <c r="I9" i="18"/>
  <c r="H9" i="18"/>
  <c r="G9" i="18"/>
  <c r="F9" i="18"/>
  <c r="E9" i="18"/>
  <c r="D9" i="18"/>
  <c r="C9" i="18"/>
  <c r="B9" i="18"/>
  <c r="I8" i="18"/>
  <c r="H8" i="18"/>
  <c r="G8" i="18"/>
  <c r="F8" i="18"/>
  <c r="E8" i="18"/>
  <c r="D8" i="18"/>
  <c r="C8" i="18"/>
  <c r="B8" i="18"/>
  <c r="I7" i="18"/>
  <c r="H7" i="18"/>
  <c r="G7" i="18"/>
  <c r="F7" i="18"/>
  <c r="E7" i="18"/>
  <c r="D7" i="18"/>
  <c r="C7" i="18"/>
  <c r="B7" i="18"/>
  <c r="I6" i="18"/>
  <c r="H6" i="18"/>
  <c r="G6" i="18"/>
  <c r="F6" i="18"/>
  <c r="E6" i="18"/>
  <c r="D6" i="18"/>
  <c r="C6" i="18"/>
  <c r="I5" i="18"/>
  <c r="H5" i="18"/>
  <c r="G5" i="18"/>
  <c r="F5" i="18"/>
  <c r="E5" i="18"/>
  <c r="D5" i="18"/>
  <c r="C5" i="18"/>
  <c r="E608" i="23"/>
  <c r="D608" i="23"/>
  <c r="B608" i="23"/>
  <c r="E607" i="23"/>
  <c r="D607" i="23"/>
  <c r="B607" i="23"/>
  <c r="E606" i="23"/>
  <c r="D606" i="23"/>
  <c r="B606" i="23"/>
  <c r="E605" i="23"/>
  <c r="D605" i="23"/>
  <c r="B605" i="23"/>
  <c r="E604" i="23"/>
  <c r="D604" i="23"/>
  <c r="B604" i="23"/>
  <c r="E603" i="23"/>
  <c r="D603" i="23"/>
  <c r="B603" i="23"/>
  <c r="E602" i="23"/>
  <c r="D602" i="23"/>
  <c r="B602" i="23"/>
  <c r="E601" i="23"/>
  <c r="D601" i="23"/>
  <c r="B601" i="23"/>
  <c r="E600" i="23"/>
  <c r="D600" i="23"/>
  <c r="B600" i="23"/>
  <c r="E599" i="23"/>
  <c r="D599" i="23"/>
  <c r="B599" i="23"/>
  <c r="E598" i="23"/>
  <c r="D598" i="23"/>
  <c r="B598" i="23"/>
  <c r="E597" i="23"/>
  <c r="D597" i="23"/>
  <c r="B597" i="23"/>
  <c r="E596" i="23"/>
  <c r="D596" i="23"/>
  <c r="B596" i="23"/>
  <c r="E595" i="23"/>
  <c r="D595" i="23"/>
  <c r="B595" i="23"/>
  <c r="E594" i="23"/>
  <c r="D594" i="23"/>
  <c r="B594" i="23"/>
  <c r="E593" i="23"/>
  <c r="D593" i="23"/>
  <c r="B593" i="23"/>
  <c r="E592" i="23"/>
  <c r="D592" i="23"/>
  <c r="B592" i="23"/>
  <c r="E591" i="23"/>
  <c r="D591" i="23"/>
  <c r="B591" i="23"/>
  <c r="E590" i="23"/>
  <c r="D590" i="23"/>
  <c r="B590" i="23"/>
  <c r="E589" i="23"/>
  <c r="D589" i="23"/>
  <c r="B589" i="23"/>
  <c r="E588" i="23"/>
  <c r="D588" i="23"/>
  <c r="B588" i="23"/>
  <c r="E587" i="23"/>
  <c r="D587" i="23"/>
  <c r="B587" i="23"/>
  <c r="E586" i="23"/>
  <c r="D586" i="23"/>
  <c r="B586" i="23"/>
  <c r="E585" i="23"/>
  <c r="D585" i="23"/>
  <c r="B585" i="23"/>
  <c r="E584" i="23"/>
  <c r="D584" i="23"/>
  <c r="B584" i="23"/>
  <c r="E579" i="23"/>
  <c r="D579" i="23"/>
  <c r="B579" i="23"/>
  <c r="E578" i="23"/>
  <c r="D578" i="23"/>
  <c r="B578" i="23"/>
  <c r="E577" i="23"/>
  <c r="D577" i="23"/>
  <c r="B577" i="23"/>
  <c r="E576" i="23"/>
  <c r="D576" i="23"/>
  <c r="B576" i="23"/>
  <c r="E575" i="23"/>
  <c r="D575" i="23"/>
  <c r="B575" i="23"/>
  <c r="E574" i="23"/>
  <c r="D574" i="23"/>
  <c r="B574" i="23"/>
  <c r="E573" i="23"/>
  <c r="D573" i="23"/>
  <c r="B573" i="23"/>
  <c r="E572" i="23"/>
  <c r="D572" i="23"/>
  <c r="B572" i="23"/>
  <c r="E571" i="23"/>
  <c r="D571" i="23"/>
  <c r="B571" i="23"/>
  <c r="E570" i="23"/>
  <c r="D570" i="23"/>
  <c r="B570" i="23"/>
  <c r="E569" i="23"/>
  <c r="D569" i="23"/>
  <c r="B569" i="23"/>
  <c r="E568" i="23"/>
  <c r="D568" i="23"/>
  <c r="B568" i="23"/>
  <c r="E567" i="23"/>
  <c r="D567" i="23"/>
  <c r="B567" i="23"/>
  <c r="E566" i="23"/>
  <c r="D566" i="23"/>
  <c r="B566" i="23"/>
  <c r="E565" i="23"/>
  <c r="D565" i="23"/>
  <c r="B565" i="23"/>
  <c r="E564" i="23"/>
  <c r="D564" i="23"/>
  <c r="B564" i="23"/>
  <c r="E563" i="23"/>
  <c r="D563" i="23"/>
  <c r="B563" i="23"/>
  <c r="E562" i="23"/>
  <c r="D562" i="23"/>
  <c r="B562" i="23"/>
  <c r="E561" i="23"/>
  <c r="D561" i="23"/>
  <c r="B561" i="23"/>
  <c r="E560" i="23"/>
  <c r="D560" i="23"/>
  <c r="B560" i="23"/>
  <c r="E559" i="23"/>
  <c r="D559" i="23"/>
  <c r="B559" i="23"/>
  <c r="E558" i="23"/>
  <c r="D558" i="23"/>
  <c r="B558" i="23"/>
  <c r="E557" i="23"/>
  <c r="D557" i="23"/>
  <c r="B557" i="23"/>
  <c r="E556" i="23"/>
  <c r="D556" i="23"/>
  <c r="B556" i="23"/>
  <c r="E555" i="23"/>
  <c r="D555" i="23"/>
  <c r="B555" i="23"/>
  <c r="H14" i="24" l="1"/>
  <c r="H15" i="24"/>
  <c r="H16" i="24"/>
  <c r="H17" i="24"/>
  <c r="H21" i="24"/>
  <c r="J8" i="18"/>
  <c r="J10" i="18"/>
  <c r="J11" i="18"/>
  <c r="J12" i="18"/>
  <c r="J16" i="18"/>
  <c r="J18" i="18"/>
  <c r="J19" i="18"/>
  <c r="J20" i="18"/>
  <c r="J21" i="18"/>
  <c r="J22" i="18"/>
  <c r="J23" i="18"/>
  <c r="J24" i="18"/>
  <c r="J31" i="18"/>
  <c r="J32" i="18"/>
  <c r="J33" i="18"/>
  <c r="J37" i="18"/>
  <c r="J39" i="18"/>
  <c r="J40" i="18"/>
  <c r="J41" i="18"/>
  <c r="J47" i="18"/>
  <c r="J48" i="18"/>
  <c r="H22" i="24"/>
  <c r="H23" i="24"/>
  <c r="H24" i="24"/>
  <c r="H25" i="24"/>
  <c r="H50" i="24"/>
  <c r="H51" i="24"/>
  <c r="H52" i="24"/>
  <c r="H53" i="24"/>
  <c r="H57" i="24"/>
  <c r="H58" i="24"/>
  <c r="H62" i="24"/>
  <c r="H64" i="24"/>
  <c r="J34" i="18"/>
  <c r="H13" i="24"/>
  <c r="J13" i="18"/>
  <c r="H59" i="24"/>
  <c r="H63" i="24"/>
  <c r="J42" i="18"/>
  <c r="J45" i="18"/>
  <c r="H49" i="24"/>
  <c r="J6" i="18"/>
  <c r="J7" i="18"/>
  <c r="J17" i="18"/>
  <c r="J38" i="18"/>
  <c r="J43" i="18"/>
  <c r="J44" i="18"/>
  <c r="H18" i="24"/>
  <c r="H19" i="24"/>
  <c r="H20" i="24"/>
  <c r="H54" i="24"/>
  <c r="H55" i="24"/>
  <c r="H56" i="24"/>
  <c r="H60" i="24"/>
  <c r="J9" i="18"/>
  <c r="J14" i="18"/>
  <c r="J15" i="18"/>
  <c r="J30" i="18"/>
  <c r="J35" i="18"/>
  <c r="J36" i="18"/>
  <c r="J46" i="18"/>
  <c r="H10" i="24"/>
  <c r="H11" i="24"/>
  <c r="H12" i="24"/>
  <c r="H26" i="24"/>
  <c r="H27" i="24"/>
  <c r="H28" i="24"/>
  <c r="H46" i="24"/>
  <c r="H47" i="24"/>
  <c r="H48" i="24"/>
  <c r="G64" i="51"/>
  <c r="F64" i="51"/>
  <c r="E64" i="51"/>
  <c r="D64" i="51"/>
  <c r="G63" i="51"/>
  <c r="F63" i="51"/>
  <c r="E63" i="51"/>
  <c r="D63" i="51"/>
  <c r="G62" i="51"/>
  <c r="F62" i="51"/>
  <c r="E62" i="51"/>
  <c r="D62" i="51"/>
  <c r="G61" i="51"/>
  <c r="F61" i="51"/>
  <c r="E61" i="51"/>
  <c r="D61" i="51"/>
  <c r="G60" i="51"/>
  <c r="F60" i="51"/>
  <c r="E60" i="51"/>
  <c r="D60" i="51"/>
  <c r="G59" i="51"/>
  <c r="F59" i="51"/>
  <c r="E59" i="51"/>
  <c r="D59" i="51"/>
  <c r="G58" i="51"/>
  <c r="F58" i="51"/>
  <c r="E58" i="51"/>
  <c r="D58" i="51"/>
  <c r="G57" i="51"/>
  <c r="F57" i="51"/>
  <c r="E57" i="51"/>
  <c r="D57" i="51"/>
  <c r="G56" i="51"/>
  <c r="F56" i="51"/>
  <c r="E56" i="51"/>
  <c r="D56" i="51"/>
  <c r="G55" i="51"/>
  <c r="F55" i="51"/>
  <c r="E55" i="51"/>
  <c r="D55" i="51"/>
  <c r="G54" i="51"/>
  <c r="F54" i="51"/>
  <c r="E54" i="51"/>
  <c r="D54" i="51"/>
  <c r="G53" i="51"/>
  <c r="F53" i="51"/>
  <c r="E53" i="51"/>
  <c r="D53" i="51"/>
  <c r="G52" i="51"/>
  <c r="F52" i="51"/>
  <c r="E52" i="51"/>
  <c r="D52" i="51"/>
  <c r="G51" i="51"/>
  <c r="F51" i="51"/>
  <c r="E51" i="51"/>
  <c r="D51" i="51"/>
  <c r="G50" i="51"/>
  <c r="F50" i="51"/>
  <c r="E50" i="51"/>
  <c r="D50" i="51"/>
  <c r="G49" i="51"/>
  <c r="F49" i="51"/>
  <c r="E49" i="51"/>
  <c r="D49" i="51"/>
  <c r="G48" i="51"/>
  <c r="F48" i="51"/>
  <c r="E48" i="51"/>
  <c r="D48" i="51"/>
  <c r="G47" i="51"/>
  <c r="F47" i="51"/>
  <c r="E47" i="51"/>
  <c r="D47" i="51"/>
  <c r="G46" i="51"/>
  <c r="F46" i="51"/>
  <c r="E46" i="51"/>
  <c r="D46" i="51"/>
  <c r="G28" i="51"/>
  <c r="F28" i="51"/>
  <c r="E28" i="51"/>
  <c r="D28" i="51"/>
  <c r="G27" i="51"/>
  <c r="F27" i="51"/>
  <c r="E27" i="51"/>
  <c r="D27" i="51"/>
  <c r="G26" i="51"/>
  <c r="F26" i="51"/>
  <c r="E26" i="51"/>
  <c r="D26" i="51"/>
  <c r="G25" i="51"/>
  <c r="F25" i="51"/>
  <c r="E25" i="51"/>
  <c r="D25" i="51"/>
  <c r="G24" i="51"/>
  <c r="F24" i="51"/>
  <c r="E24" i="51"/>
  <c r="D24" i="51"/>
  <c r="G23" i="51"/>
  <c r="F23" i="51"/>
  <c r="E23" i="51"/>
  <c r="D23" i="51"/>
  <c r="G22" i="51"/>
  <c r="F22" i="51"/>
  <c r="E22" i="51"/>
  <c r="D22" i="51"/>
  <c r="G21" i="51"/>
  <c r="F21" i="51"/>
  <c r="E21" i="51"/>
  <c r="D21" i="51"/>
  <c r="G20" i="51"/>
  <c r="F20" i="51"/>
  <c r="E20" i="51"/>
  <c r="D20" i="51"/>
  <c r="G19" i="51"/>
  <c r="F19" i="51"/>
  <c r="E19" i="51"/>
  <c r="D19" i="51"/>
  <c r="G18" i="51"/>
  <c r="F18" i="51"/>
  <c r="E18" i="51"/>
  <c r="D18" i="51"/>
  <c r="G17" i="51"/>
  <c r="F17" i="51"/>
  <c r="E17" i="51"/>
  <c r="D17" i="51"/>
  <c r="G16" i="51"/>
  <c r="F16" i="51"/>
  <c r="E16" i="51"/>
  <c r="D16" i="51"/>
  <c r="G15" i="51"/>
  <c r="F15" i="51"/>
  <c r="E15" i="51"/>
  <c r="D15" i="51"/>
  <c r="G14" i="51"/>
  <c r="F14" i="51"/>
  <c r="E14" i="51"/>
  <c r="D14" i="51"/>
  <c r="G13" i="51"/>
  <c r="F13" i="51"/>
  <c r="E13" i="51"/>
  <c r="D13" i="51"/>
  <c r="G12" i="51"/>
  <c r="F12" i="51"/>
  <c r="E12" i="51"/>
  <c r="D12" i="51"/>
  <c r="G11" i="51"/>
  <c r="F11" i="51"/>
  <c r="E11" i="51"/>
  <c r="D11" i="51"/>
  <c r="G10" i="51"/>
  <c r="F10" i="51"/>
  <c r="E10" i="51"/>
  <c r="D10" i="51"/>
  <c r="G9" i="51"/>
  <c r="F9" i="51"/>
  <c r="E9" i="51"/>
  <c r="D9" i="51"/>
  <c r="I48" i="50"/>
  <c r="H48" i="50"/>
  <c r="G48" i="50"/>
  <c r="F48" i="50"/>
  <c r="E48" i="50"/>
  <c r="D48" i="50"/>
  <c r="C48" i="50"/>
  <c r="B48" i="50"/>
  <c r="I47" i="50"/>
  <c r="H47" i="50"/>
  <c r="G47" i="50"/>
  <c r="F47" i="50"/>
  <c r="E47" i="50"/>
  <c r="D47" i="50"/>
  <c r="C47" i="50"/>
  <c r="B47" i="50"/>
  <c r="I46" i="50"/>
  <c r="H46" i="50"/>
  <c r="G46" i="50"/>
  <c r="F46" i="50"/>
  <c r="E46" i="50"/>
  <c r="D46" i="50"/>
  <c r="C46" i="50"/>
  <c r="B46" i="50"/>
  <c r="I45" i="50"/>
  <c r="H45" i="50"/>
  <c r="G45" i="50"/>
  <c r="F45" i="50"/>
  <c r="E45" i="50"/>
  <c r="D45" i="50"/>
  <c r="C45" i="50"/>
  <c r="B45" i="50"/>
  <c r="I44" i="50"/>
  <c r="H44" i="50"/>
  <c r="G44" i="50"/>
  <c r="F44" i="50"/>
  <c r="E44" i="50"/>
  <c r="D44" i="50"/>
  <c r="C44" i="50"/>
  <c r="B44" i="50"/>
  <c r="I43" i="50"/>
  <c r="H43" i="50"/>
  <c r="G43" i="50"/>
  <c r="F43" i="50"/>
  <c r="E43" i="50"/>
  <c r="D43" i="50"/>
  <c r="C43" i="50"/>
  <c r="B43" i="50"/>
  <c r="I42" i="50"/>
  <c r="H42" i="50"/>
  <c r="G42" i="50"/>
  <c r="F42" i="50"/>
  <c r="E42" i="50"/>
  <c r="D42" i="50"/>
  <c r="C42" i="50"/>
  <c r="B42" i="50"/>
  <c r="I41" i="50"/>
  <c r="H41" i="50"/>
  <c r="G41" i="50"/>
  <c r="F41" i="50"/>
  <c r="E41" i="50"/>
  <c r="D41" i="50"/>
  <c r="C41" i="50"/>
  <c r="B41" i="50"/>
  <c r="I40" i="50"/>
  <c r="H40" i="50"/>
  <c r="G40" i="50"/>
  <c r="F40" i="50"/>
  <c r="E40" i="50"/>
  <c r="D40" i="50"/>
  <c r="C40" i="50"/>
  <c r="B40" i="50"/>
  <c r="I39" i="50"/>
  <c r="H39" i="50"/>
  <c r="G39" i="50"/>
  <c r="F39" i="50"/>
  <c r="E39" i="50"/>
  <c r="D39" i="50"/>
  <c r="C39" i="50"/>
  <c r="B39" i="50"/>
  <c r="I38" i="50"/>
  <c r="H38" i="50"/>
  <c r="G38" i="50"/>
  <c r="F38" i="50"/>
  <c r="E38" i="50"/>
  <c r="D38" i="50"/>
  <c r="C38" i="50"/>
  <c r="B38" i="50"/>
  <c r="I37" i="50"/>
  <c r="H37" i="50"/>
  <c r="G37" i="50"/>
  <c r="F37" i="50"/>
  <c r="E37" i="50"/>
  <c r="D37" i="50"/>
  <c r="C37" i="50"/>
  <c r="B37" i="50"/>
  <c r="I36" i="50"/>
  <c r="H36" i="50"/>
  <c r="G36" i="50"/>
  <c r="F36" i="50"/>
  <c r="E36" i="50"/>
  <c r="D36" i="50"/>
  <c r="C36" i="50"/>
  <c r="B36" i="50"/>
  <c r="I35" i="50"/>
  <c r="H35" i="50"/>
  <c r="G35" i="50"/>
  <c r="F35" i="50"/>
  <c r="E35" i="50"/>
  <c r="D35" i="50"/>
  <c r="C35" i="50"/>
  <c r="B35" i="50"/>
  <c r="I34" i="50"/>
  <c r="H34" i="50"/>
  <c r="G34" i="50"/>
  <c r="F34" i="50"/>
  <c r="E34" i="50"/>
  <c r="D34" i="50"/>
  <c r="C34" i="50"/>
  <c r="B34" i="50"/>
  <c r="I33" i="50"/>
  <c r="H33" i="50"/>
  <c r="G33" i="50"/>
  <c r="F33" i="50"/>
  <c r="E33" i="50"/>
  <c r="D33" i="50"/>
  <c r="C33" i="50"/>
  <c r="B33" i="50"/>
  <c r="I32" i="50"/>
  <c r="H32" i="50"/>
  <c r="G32" i="50"/>
  <c r="F32" i="50"/>
  <c r="E32" i="50"/>
  <c r="D32" i="50"/>
  <c r="C32" i="50"/>
  <c r="B32" i="50"/>
  <c r="I31" i="50"/>
  <c r="H31" i="50"/>
  <c r="G31" i="50"/>
  <c r="F31" i="50"/>
  <c r="E31" i="50"/>
  <c r="D31" i="50"/>
  <c r="C31" i="50"/>
  <c r="B31" i="50"/>
  <c r="I30" i="50"/>
  <c r="H30" i="50"/>
  <c r="G30" i="50"/>
  <c r="F30" i="50"/>
  <c r="E30" i="50"/>
  <c r="D30" i="50"/>
  <c r="C30" i="50"/>
  <c r="B30" i="50"/>
  <c r="I24" i="50"/>
  <c r="H24" i="50"/>
  <c r="G24" i="50"/>
  <c r="F24" i="50"/>
  <c r="E24" i="50"/>
  <c r="D24" i="50"/>
  <c r="C24" i="50"/>
  <c r="B24" i="50"/>
  <c r="I23" i="50"/>
  <c r="H23" i="50"/>
  <c r="G23" i="50"/>
  <c r="F23" i="50"/>
  <c r="E23" i="50"/>
  <c r="D23" i="50"/>
  <c r="C23" i="50"/>
  <c r="B23" i="50"/>
  <c r="I22" i="50"/>
  <c r="H22" i="50"/>
  <c r="G22" i="50"/>
  <c r="F22" i="50"/>
  <c r="E22" i="50"/>
  <c r="D22" i="50"/>
  <c r="C22" i="50"/>
  <c r="B22" i="50"/>
  <c r="I21" i="50"/>
  <c r="H21" i="50"/>
  <c r="G21" i="50"/>
  <c r="F21" i="50"/>
  <c r="E21" i="50"/>
  <c r="D21" i="50"/>
  <c r="C21" i="50"/>
  <c r="B21" i="50"/>
  <c r="I20" i="50"/>
  <c r="H20" i="50"/>
  <c r="G20" i="50"/>
  <c r="F20" i="50"/>
  <c r="E20" i="50"/>
  <c r="D20" i="50"/>
  <c r="C20" i="50"/>
  <c r="B20" i="50"/>
  <c r="I19" i="50"/>
  <c r="H19" i="50"/>
  <c r="G19" i="50"/>
  <c r="F19" i="50"/>
  <c r="E19" i="50"/>
  <c r="D19" i="50"/>
  <c r="C19" i="50"/>
  <c r="B19" i="50"/>
  <c r="I18" i="50"/>
  <c r="H18" i="50"/>
  <c r="G18" i="50"/>
  <c r="F18" i="50"/>
  <c r="E18" i="50"/>
  <c r="D18" i="50"/>
  <c r="C18" i="50"/>
  <c r="B18" i="50"/>
  <c r="I17" i="50"/>
  <c r="H17" i="50"/>
  <c r="G17" i="50"/>
  <c r="F17" i="50"/>
  <c r="E17" i="50"/>
  <c r="D17" i="50"/>
  <c r="C17" i="50"/>
  <c r="B17" i="50"/>
  <c r="I16" i="50"/>
  <c r="H16" i="50"/>
  <c r="G16" i="50"/>
  <c r="F16" i="50"/>
  <c r="E16" i="50"/>
  <c r="D16" i="50"/>
  <c r="C16" i="50"/>
  <c r="B16" i="50"/>
  <c r="I15" i="50"/>
  <c r="H15" i="50"/>
  <c r="G15" i="50"/>
  <c r="F15" i="50"/>
  <c r="E15" i="50"/>
  <c r="D15" i="50"/>
  <c r="C15" i="50"/>
  <c r="B15" i="50"/>
  <c r="I14" i="50"/>
  <c r="H14" i="50"/>
  <c r="G14" i="50"/>
  <c r="F14" i="50"/>
  <c r="E14" i="50"/>
  <c r="D14" i="50"/>
  <c r="C14" i="50"/>
  <c r="B14" i="50"/>
  <c r="I13" i="50"/>
  <c r="H13" i="50"/>
  <c r="G13" i="50"/>
  <c r="F13" i="50"/>
  <c r="E13" i="50"/>
  <c r="D13" i="50"/>
  <c r="C13" i="50"/>
  <c r="B13" i="50"/>
  <c r="I12" i="50"/>
  <c r="H12" i="50"/>
  <c r="G12" i="50"/>
  <c r="F12" i="50"/>
  <c r="E12" i="50"/>
  <c r="D12" i="50"/>
  <c r="C12" i="50"/>
  <c r="B12" i="50"/>
  <c r="I11" i="50"/>
  <c r="H11" i="50"/>
  <c r="G11" i="50"/>
  <c r="F11" i="50"/>
  <c r="E11" i="50"/>
  <c r="D11" i="50"/>
  <c r="C11" i="50"/>
  <c r="B11" i="50"/>
  <c r="I10" i="50"/>
  <c r="H10" i="50"/>
  <c r="G10" i="50"/>
  <c r="F10" i="50"/>
  <c r="E10" i="50"/>
  <c r="D10" i="50"/>
  <c r="C10" i="50"/>
  <c r="B10" i="50"/>
  <c r="I9" i="50"/>
  <c r="H9" i="50"/>
  <c r="G9" i="50"/>
  <c r="F9" i="50"/>
  <c r="E9" i="50"/>
  <c r="D9" i="50"/>
  <c r="C9" i="50"/>
  <c r="B9" i="50"/>
  <c r="I8" i="50"/>
  <c r="H8" i="50"/>
  <c r="G8" i="50"/>
  <c r="F8" i="50"/>
  <c r="E8" i="50"/>
  <c r="D8" i="50"/>
  <c r="C8" i="50"/>
  <c r="B8" i="50"/>
  <c r="I7" i="50"/>
  <c r="H7" i="50"/>
  <c r="G7" i="50"/>
  <c r="F7" i="50"/>
  <c r="E7" i="50"/>
  <c r="D7" i="50"/>
  <c r="C7" i="50"/>
  <c r="B7" i="50"/>
  <c r="I6" i="50"/>
  <c r="H6" i="50"/>
  <c r="G6" i="50"/>
  <c r="F6" i="50"/>
  <c r="E6" i="50"/>
  <c r="D6" i="50"/>
  <c r="C6" i="50"/>
  <c r="B6" i="50"/>
  <c r="I5" i="50"/>
  <c r="H5" i="50"/>
  <c r="G5" i="50"/>
  <c r="F5" i="50"/>
  <c r="E5" i="50"/>
  <c r="D5" i="50"/>
  <c r="C5" i="50"/>
  <c r="E202" i="49"/>
  <c r="D202" i="49"/>
  <c r="B202" i="49"/>
  <c r="E201" i="49"/>
  <c r="D201" i="49"/>
  <c r="B201" i="49"/>
  <c r="E200" i="49"/>
  <c r="D200" i="49"/>
  <c r="B200" i="49"/>
  <c r="E199" i="49"/>
  <c r="D199" i="49"/>
  <c r="B199" i="49"/>
  <c r="E198" i="49"/>
  <c r="D198" i="49"/>
  <c r="B198" i="49"/>
  <c r="E197" i="49"/>
  <c r="D197" i="49"/>
  <c r="B197" i="49"/>
  <c r="E196" i="49"/>
  <c r="D196" i="49"/>
  <c r="B196" i="49"/>
  <c r="E195" i="49"/>
  <c r="D195" i="49"/>
  <c r="B195" i="49"/>
  <c r="E194" i="49"/>
  <c r="D194" i="49"/>
  <c r="B194" i="49"/>
  <c r="E193" i="49"/>
  <c r="D193" i="49"/>
  <c r="B193" i="49"/>
  <c r="E192" i="49"/>
  <c r="D192" i="49"/>
  <c r="B192" i="49"/>
  <c r="E191" i="49"/>
  <c r="D191" i="49"/>
  <c r="B191" i="49"/>
  <c r="E190" i="49"/>
  <c r="D190" i="49"/>
  <c r="B190" i="49"/>
  <c r="E189" i="49"/>
  <c r="D189" i="49"/>
  <c r="B189" i="49"/>
  <c r="E188" i="49"/>
  <c r="D188" i="49"/>
  <c r="B188" i="49"/>
  <c r="E187" i="49"/>
  <c r="D187" i="49"/>
  <c r="B187" i="49"/>
  <c r="E186" i="49"/>
  <c r="D186" i="49"/>
  <c r="B186" i="49"/>
  <c r="E185" i="49"/>
  <c r="D185" i="49"/>
  <c r="B185" i="49"/>
  <c r="E184" i="49"/>
  <c r="D184" i="49"/>
  <c r="B184" i="49"/>
  <c r="E183" i="49"/>
  <c r="D183" i="49"/>
  <c r="B183" i="49"/>
  <c r="E182" i="49"/>
  <c r="D182" i="49"/>
  <c r="B182" i="49"/>
  <c r="E181" i="49"/>
  <c r="D181" i="49"/>
  <c r="B181" i="49"/>
  <c r="E180" i="49"/>
  <c r="D180" i="49"/>
  <c r="B180" i="49"/>
  <c r="E179" i="49"/>
  <c r="D179" i="49"/>
  <c r="B179" i="49"/>
  <c r="E178" i="49"/>
  <c r="D178" i="49"/>
  <c r="B178" i="49"/>
  <c r="E173" i="49"/>
  <c r="D173" i="49"/>
  <c r="B173" i="49"/>
  <c r="E172" i="49"/>
  <c r="D172" i="49"/>
  <c r="B172" i="49"/>
  <c r="E171" i="49"/>
  <c r="D171" i="49"/>
  <c r="B171" i="49"/>
  <c r="E170" i="49"/>
  <c r="D170" i="49"/>
  <c r="B170" i="49"/>
  <c r="E169" i="49"/>
  <c r="D169" i="49"/>
  <c r="B169" i="49"/>
  <c r="E168" i="49"/>
  <c r="D168" i="49"/>
  <c r="B168" i="49"/>
  <c r="E167" i="49"/>
  <c r="D167" i="49"/>
  <c r="B167" i="49"/>
  <c r="E166" i="49"/>
  <c r="D166" i="49"/>
  <c r="B166" i="49"/>
  <c r="E165" i="49"/>
  <c r="D165" i="49"/>
  <c r="B165" i="49"/>
  <c r="E164" i="49"/>
  <c r="D164" i="49"/>
  <c r="B164" i="49"/>
  <c r="E163" i="49"/>
  <c r="D163" i="49"/>
  <c r="B163" i="49"/>
  <c r="E162" i="49"/>
  <c r="D162" i="49"/>
  <c r="B162" i="49"/>
  <c r="E161" i="49"/>
  <c r="D161" i="49"/>
  <c r="B161" i="49"/>
  <c r="E160" i="49"/>
  <c r="D160" i="49"/>
  <c r="B160" i="49"/>
  <c r="E159" i="49"/>
  <c r="D159" i="49"/>
  <c r="B159" i="49"/>
  <c r="E158" i="49"/>
  <c r="D158" i="49"/>
  <c r="B158" i="49"/>
  <c r="E157" i="49"/>
  <c r="D157" i="49"/>
  <c r="B157" i="49"/>
  <c r="E156" i="49"/>
  <c r="D156" i="49"/>
  <c r="B156" i="49"/>
  <c r="E155" i="49"/>
  <c r="D155" i="49"/>
  <c r="B155" i="49"/>
  <c r="E154" i="49"/>
  <c r="D154" i="49"/>
  <c r="B154" i="49"/>
  <c r="E153" i="49"/>
  <c r="D153" i="49"/>
  <c r="B153" i="49"/>
  <c r="E152" i="49"/>
  <c r="D152" i="49"/>
  <c r="B152" i="49"/>
  <c r="E151" i="49"/>
  <c r="D151" i="49"/>
  <c r="B151" i="49"/>
  <c r="E150" i="49"/>
  <c r="D150" i="49"/>
  <c r="B150" i="49"/>
  <c r="E149" i="49"/>
  <c r="D149" i="49"/>
  <c r="B149" i="49"/>
  <c r="E144" i="49"/>
  <c r="D144" i="49"/>
  <c r="B144" i="49"/>
  <c r="E143" i="49"/>
  <c r="D143" i="49"/>
  <c r="B143" i="49"/>
  <c r="E142" i="49"/>
  <c r="D142" i="49"/>
  <c r="B142" i="49"/>
  <c r="E141" i="49"/>
  <c r="D141" i="49"/>
  <c r="B141" i="49"/>
  <c r="E140" i="49"/>
  <c r="D140" i="49"/>
  <c r="B140" i="49"/>
  <c r="E139" i="49"/>
  <c r="D139" i="49"/>
  <c r="B139" i="49"/>
  <c r="E138" i="49"/>
  <c r="D138" i="49"/>
  <c r="B138" i="49"/>
  <c r="E137" i="49"/>
  <c r="D137" i="49"/>
  <c r="B137" i="49"/>
  <c r="E136" i="49"/>
  <c r="D136" i="49"/>
  <c r="B136" i="49"/>
  <c r="E135" i="49"/>
  <c r="D135" i="49"/>
  <c r="B135" i="49"/>
  <c r="E134" i="49"/>
  <c r="D134" i="49"/>
  <c r="B134" i="49"/>
  <c r="E133" i="49"/>
  <c r="D133" i="49"/>
  <c r="B133" i="49"/>
  <c r="E132" i="49"/>
  <c r="D132" i="49"/>
  <c r="B132" i="49"/>
  <c r="E131" i="49"/>
  <c r="D131" i="49"/>
  <c r="B131" i="49"/>
  <c r="E130" i="49"/>
  <c r="D130" i="49"/>
  <c r="B130" i="49"/>
  <c r="E129" i="49"/>
  <c r="D129" i="49"/>
  <c r="B129" i="49"/>
  <c r="E128" i="49"/>
  <c r="D128" i="49"/>
  <c r="B128" i="49"/>
  <c r="E127" i="49"/>
  <c r="D127" i="49"/>
  <c r="B127" i="49"/>
  <c r="E126" i="49"/>
  <c r="D126" i="49"/>
  <c r="B126" i="49"/>
  <c r="E125" i="49"/>
  <c r="D125" i="49"/>
  <c r="B125" i="49"/>
  <c r="E124" i="49"/>
  <c r="D124" i="49"/>
  <c r="B124" i="49"/>
  <c r="E123" i="49"/>
  <c r="D123" i="49"/>
  <c r="B123" i="49"/>
  <c r="E122" i="49"/>
  <c r="D122" i="49"/>
  <c r="B122" i="49"/>
  <c r="E121" i="49"/>
  <c r="D121" i="49"/>
  <c r="B121" i="49"/>
  <c r="E120" i="49"/>
  <c r="D120" i="49"/>
  <c r="B120" i="49"/>
  <c r="E115" i="49"/>
  <c r="D115" i="49"/>
  <c r="B115" i="49"/>
  <c r="E114" i="49"/>
  <c r="D114" i="49"/>
  <c r="B114" i="49"/>
  <c r="E113" i="49"/>
  <c r="D113" i="49"/>
  <c r="B113" i="49"/>
  <c r="E112" i="49"/>
  <c r="D112" i="49"/>
  <c r="B112" i="49"/>
  <c r="E111" i="49"/>
  <c r="D111" i="49"/>
  <c r="B111" i="49"/>
  <c r="E110" i="49"/>
  <c r="D110" i="49"/>
  <c r="B110" i="49"/>
  <c r="E109" i="49"/>
  <c r="D109" i="49"/>
  <c r="B109" i="49"/>
  <c r="E108" i="49"/>
  <c r="D108" i="49"/>
  <c r="B108" i="49"/>
  <c r="E107" i="49"/>
  <c r="D107" i="49"/>
  <c r="B107" i="49"/>
  <c r="E106" i="49"/>
  <c r="D106" i="49"/>
  <c r="B106" i="49"/>
  <c r="E105" i="49"/>
  <c r="D105" i="49"/>
  <c r="B105" i="49"/>
  <c r="E104" i="49"/>
  <c r="D104" i="49"/>
  <c r="B104" i="49"/>
  <c r="E103" i="49"/>
  <c r="D103" i="49"/>
  <c r="B103" i="49"/>
  <c r="E102" i="49"/>
  <c r="D102" i="49"/>
  <c r="B102" i="49"/>
  <c r="E101" i="49"/>
  <c r="D101" i="49"/>
  <c r="B101" i="49"/>
  <c r="E100" i="49"/>
  <c r="D100" i="49"/>
  <c r="B100" i="49"/>
  <c r="E99" i="49"/>
  <c r="D99" i="49"/>
  <c r="B99" i="49"/>
  <c r="E98" i="49"/>
  <c r="D98" i="49"/>
  <c r="B98" i="49"/>
  <c r="E97" i="49"/>
  <c r="D97" i="49"/>
  <c r="B97" i="49"/>
  <c r="E96" i="49"/>
  <c r="D96" i="49"/>
  <c r="B96" i="49"/>
  <c r="E95" i="49"/>
  <c r="D95" i="49"/>
  <c r="B95" i="49"/>
  <c r="E94" i="49"/>
  <c r="D94" i="49"/>
  <c r="B94" i="49"/>
  <c r="E93" i="49"/>
  <c r="D93" i="49"/>
  <c r="B93" i="49"/>
  <c r="E92" i="49"/>
  <c r="D92" i="49"/>
  <c r="B92" i="49"/>
  <c r="E91" i="49"/>
  <c r="D91" i="49"/>
  <c r="B91" i="49"/>
  <c r="E86" i="49"/>
  <c r="D86" i="49"/>
  <c r="B86" i="49"/>
  <c r="E85" i="49"/>
  <c r="D85" i="49"/>
  <c r="B85" i="49"/>
  <c r="E84" i="49"/>
  <c r="D84" i="49"/>
  <c r="B84" i="49"/>
  <c r="E83" i="49"/>
  <c r="D83" i="49"/>
  <c r="B83" i="49"/>
  <c r="E82" i="49"/>
  <c r="D82" i="49"/>
  <c r="B82" i="49"/>
  <c r="E81" i="49"/>
  <c r="D81" i="49"/>
  <c r="B81" i="49"/>
  <c r="E80" i="49"/>
  <c r="D80" i="49"/>
  <c r="B80" i="49"/>
  <c r="E79" i="49"/>
  <c r="D79" i="49"/>
  <c r="B79" i="49"/>
  <c r="E78" i="49"/>
  <c r="D78" i="49"/>
  <c r="B78" i="49"/>
  <c r="E77" i="49"/>
  <c r="D77" i="49"/>
  <c r="B77" i="49"/>
  <c r="E76" i="49"/>
  <c r="D76" i="49"/>
  <c r="B76" i="49"/>
  <c r="E75" i="49"/>
  <c r="D75" i="49"/>
  <c r="B75" i="49"/>
  <c r="E74" i="49"/>
  <c r="D74" i="49"/>
  <c r="B74" i="49"/>
  <c r="E73" i="49"/>
  <c r="D73" i="49"/>
  <c r="B73" i="49"/>
  <c r="E72" i="49"/>
  <c r="D72" i="49"/>
  <c r="B72" i="49"/>
  <c r="E71" i="49"/>
  <c r="D71" i="49"/>
  <c r="B71" i="49"/>
  <c r="E70" i="49"/>
  <c r="D70" i="49"/>
  <c r="B70" i="49"/>
  <c r="E69" i="49"/>
  <c r="D69" i="49"/>
  <c r="B69" i="49"/>
  <c r="E68" i="49"/>
  <c r="D68" i="49"/>
  <c r="B68" i="49"/>
  <c r="E67" i="49"/>
  <c r="D67" i="49"/>
  <c r="B67" i="49"/>
  <c r="E66" i="49"/>
  <c r="D66" i="49"/>
  <c r="B66" i="49"/>
  <c r="E65" i="49"/>
  <c r="D65" i="49"/>
  <c r="B65" i="49"/>
  <c r="E64" i="49"/>
  <c r="D64" i="49"/>
  <c r="B64" i="49"/>
  <c r="E63" i="49"/>
  <c r="D63" i="49"/>
  <c r="B63" i="49"/>
  <c r="E62" i="49"/>
  <c r="D62" i="49"/>
  <c r="B62" i="49"/>
  <c r="E57" i="49"/>
  <c r="D57" i="49"/>
  <c r="B57" i="49"/>
  <c r="E56" i="49"/>
  <c r="D56" i="49"/>
  <c r="B56" i="49"/>
  <c r="E55" i="49"/>
  <c r="D55" i="49"/>
  <c r="B55" i="49"/>
  <c r="E54" i="49"/>
  <c r="D54" i="49"/>
  <c r="B54" i="49"/>
  <c r="E53" i="49"/>
  <c r="D53" i="49"/>
  <c r="B53" i="49"/>
  <c r="E52" i="49"/>
  <c r="D52" i="49"/>
  <c r="B52" i="49"/>
  <c r="E51" i="49"/>
  <c r="D51" i="49"/>
  <c r="B51" i="49"/>
  <c r="E50" i="49"/>
  <c r="D50" i="49"/>
  <c r="B50" i="49"/>
  <c r="E49" i="49"/>
  <c r="D49" i="49"/>
  <c r="B49" i="49"/>
  <c r="E48" i="49"/>
  <c r="D48" i="49"/>
  <c r="B48" i="49"/>
  <c r="E47" i="49"/>
  <c r="D47" i="49"/>
  <c r="B47" i="49"/>
  <c r="E46" i="49"/>
  <c r="D46" i="49"/>
  <c r="B46" i="49"/>
  <c r="E45" i="49"/>
  <c r="D45" i="49"/>
  <c r="B45" i="49"/>
  <c r="E44" i="49"/>
  <c r="D44" i="49"/>
  <c r="B44" i="49"/>
  <c r="E43" i="49"/>
  <c r="D43" i="49"/>
  <c r="B43" i="49"/>
  <c r="E42" i="49"/>
  <c r="D42" i="49"/>
  <c r="B42" i="49"/>
  <c r="E41" i="49"/>
  <c r="D41" i="49"/>
  <c r="B41" i="49"/>
  <c r="E40" i="49"/>
  <c r="D40" i="49"/>
  <c r="B40" i="49"/>
  <c r="E39" i="49"/>
  <c r="D39" i="49"/>
  <c r="B39" i="49"/>
  <c r="E38" i="49"/>
  <c r="D38" i="49"/>
  <c r="B38" i="49"/>
  <c r="E37" i="49"/>
  <c r="D37" i="49"/>
  <c r="B37" i="49"/>
  <c r="E36" i="49"/>
  <c r="D36" i="49"/>
  <c r="B36" i="49"/>
  <c r="E35" i="49"/>
  <c r="D35" i="49"/>
  <c r="B35" i="49"/>
  <c r="E34" i="49"/>
  <c r="D34" i="49"/>
  <c r="B34" i="49"/>
  <c r="E33" i="49"/>
  <c r="D33" i="49"/>
  <c r="B33" i="49"/>
  <c r="E28" i="49"/>
  <c r="D28" i="49"/>
  <c r="B28" i="49"/>
  <c r="E27" i="49"/>
  <c r="D27" i="49"/>
  <c r="B27" i="49"/>
  <c r="E26" i="49"/>
  <c r="D26" i="49"/>
  <c r="B26" i="49"/>
  <c r="E25" i="49"/>
  <c r="D25" i="49"/>
  <c r="B25" i="49"/>
  <c r="E24" i="49"/>
  <c r="D24" i="49"/>
  <c r="B24" i="49"/>
  <c r="E23" i="49"/>
  <c r="D23" i="49"/>
  <c r="B23" i="49"/>
  <c r="E22" i="49"/>
  <c r="D22" i="49"/>
  <c r="B22" i="49"/>
  <c r="E21" i="49"/>
  <c r="D21" i="49"/>
  <c r="B21" i="49"/>
  <c r="E20" i="49"/>
  <c r="D20" i="49"/>
  <c r="B20" i="49"/>
  <c r="E19" i="49"/>
  <c r="D19" i="49"/>
  <c r="B19" i="49"/>
  <c r="E18" i="49"/>
  <c r="D18" i="49"/>
  <c r="B18" i="49"/>
  <c r="E17" i="49"/>
  <c r="D17" i="49"/>
  <c r="B17" i="49"/>
  <c r="E16" i="49"/>
  <c r="D16" i="49"/>
  <c r="B16" i="49"/>
  <c r="E15" i="49"/>
  <c r="D15" i="49"/>
  <c r="B15" i="49"/>
  <c r="E14" i="49"/>
  <c r="D14" i="49"/>
  <c r="B14" i="49"/>
  <c r="E13" i="49"/>
  <c r="D13" i="49"/>
  <c r="B13" i="49"/>
  <c r="E12" i="49"/>
  <c r="D12" i="49"/>
  <c r="B12" i="49"/>
  <c r="E11" i="49"/>
  <c r="D11" i="49"/>
  <c r="B11" i="49"/>
  <c r="E10" i="49"/>
  <c r="D10" i="49"/>
  <c r="B10" i="49"/>
  <c r="E9" i="49"/>
  <c r="D9" i="49"/>
  <c r="B9" i="49"/>
  <c r="E8" i="49"/>
  <c r="D8" i="49"/>
  <c r="B8" i="49"/>
  <c r="E7" i="49"/>
  <c r="D7" i="49"/>
  <c r="B7" i="49"/>
  <c r="E6" i="49"/>
  <c r="D6" i="49"/>
  <c r="B6" i="49"/>
  <c r="E5" i="49"/>
  <c r="D5" i="49"/>
  <c r="B5" i="49"/>
  <c r="E4" i="49"/>
  <c r="D4" i="49"/>
  <c r="B4" i="49"/>
  <c r="B5" i="50"/>
  <c r="G64" i="29"/>
  <c r="H64" i="29" s="1"/>
  <c r="F64" i="29"/>
  <c r="E64" i="29"/>
  <c r="D64" i="29"/>
  <c r="G63" i="29"/>
  <c r="H63" i="29" s="1"/>
  <c r="F63" i="29"/>
  <c r="E63" i="29"/>
  <c r="D63" i="29"/>
  <c r="G62" i="29"/>
  <c r="H62" i="29" s="1"/>
  <c r="F62" i="29"/>
  <c r="E62" i="29"/>
  <c r="D62" i="29"/>
  <c r="G61" i="29"/>
  <c r="F61" i="29"/>
  <c r="E61" i="29"/>
  <c r="D61" i="29"/>
  <c r="G60" i="29"/>
  <c r="F60" i="29"/>
  <c r="E60" i="29"/>
  <c r="D60" i="29"/>
  <c r="G59" i="29"/>
  <c r="F59" i="29"/>
  <c r="E59" i="29"/>
  <c r="D59" i="29"/>
  <c r="G58" i="29"/>
  <c r="F58" i="29"/>
  <c r="E58" i="29"/>
  <c r="D58" i="29"/>
  <c r="G57" i="29"/>
  <c r="F57" i="29"/>
  <c r="E57" i="29"/>
  <c r="D57" i="29"/>
  <c r="G56" i="29"/>
  <c r="F56" i="29"/>
  <c r="E56" i="29"/>
  <c r="D56" i="29"/>
  <c r="G55" i="29"/>
  <c r="F55" i="29"/>
  <c r="E55" i="29"/>
  <c r="D55" i="29"/>
  <c r="G54" i="29"/>
  <c r="F54" i="29"/>
  <c r="E54" i="29"/>
  <c r="D54" i="29"/>
  <c r="G53" i="29"/>
  <c r="F53" i="29"/>
  <c r="E53" i="29"/>
  <c r="D53" i="29"/>
  <c r="G52" i="29"/>
  <c r="F52" i="29"/>
  <c r="E52" i="29"/>
  <c r="D52" i="29"/>
  <c r="G51" i="29"/>
  <c r="F51" i="29"/>
  <c r="E51" i="29"/>
  <c r="D51" i="29"/>
  <c r="G50" i="29"/>
  <c r="F50" i="29"/>
  <c r="E50" i="29"/>
  <c r="D50" i="29"/>
  <c r="G49" i="29"/>
  <c r="F49" i="29"/>
  <c r="E49" i="29"/>
  <c r="D49" i="29"/>
  <c r="G48" i="29"/>
  <c r="F48" i="29"/>
  <c r="E48" i="29"/>
  <c r="D48" i="29"/>
  <c r="G47" i="29"/>
  <c r="F47" i="29"/>
  <c r="E47" i="29"/>
  <c r="D47" i="29"/>
  <c r="G46" i="29"/>
  <c r="F46" i="29"/>
  <c r="E46" i="29"/>
  <c r="D46" i="29"/>
  <c r="G28" i="29"/>
  <c r="F28" i="29"/>
  <c r="E28" i="29"/>
  <c r="D28" i="29"/>
  <c r="G27" i="29"/>
  <c r="F27" i="29"/>
  <c r="E27" i="29"/>
  <c r="D27" i="29"/>
  <c r="G26" i="29"/>
  <c r="F26" i="29"/>
  <c r="E26" i="29"/>
  <c r="D26" i="29"/>
  <c r="G25" i="29"/>
  <c r="F25" i="29"/>
  <c r="E25" i="29"/>
  <c r="D25" i="29"/>
  <c r="G24" i="29"/>
  <c r="F24" i="29"/>
  <c r="E24" i="29"/>
  <c r="D24" i="29"/>
  <c r="G23" i="29"/>
  <c r="F23" i="29"/>
  <c r="E23" i="29"/>
  <c r="D23" i="29"/>
  <c r="G22" i="29"/>
  <c r="F22" i="29"/>
  <c r="E22" i="29"/>
  <c r="D22" i="29"/>
  <c r="G21" i="29"/>
  <c r="F21" i="29"/>
  <c r="E21" i="29"/>
  <c r="D21" i="29"/>
  <c r="G20" i="29"/>
  <c r="F20" i="29"/>
  <c r="E20" i="29"/>
  <c r="D20" i="29"/>
  <c r="G19" i="29"/>
  <c r="F19" i="29"/>
  <c r="E19" i="29"/>
  <c r="D19" i="29"/>
  <c r="G18" i="29"/>
  <c r="F18" i="29"/>
  <c r="E18" i="29"/>
  <c r="D18" i="29"/>
  <c r="G17" i="29"/>
  <c r="F17" i="29"/>
  <c r="E17" i="29"/>
  <c r="D17" i="29"/>
  <c r="G16" i="29"/>
  <c r="F16" i="29"/>
  <c r="E16" i="29"/>
  <c r="D16" i="29"/>
  <c r="G15" i="29"/>
  <c r="F15" i="29"/>
  <c r="E15" i="29"/>
  <c r="D15" i="29"/>
  <c r="G14" i="29"/>
  <c r="F14" i="29"/>
  <c r="E14" i="29"/>
  <c r="D14" i="29"/>
  <c r="G13" i="29"/>
  <c r="F13" i="29"/>
  <c r="E13" i="29"/>
  <c r="D13" i="29"/>
  <c r="G12" i="29"/>
  <c r="F12" i="29"/>
  <c r="E12" i="29"/>
  <c r="D12" i="29"/>
  <c r="G11" i="29"/>
  <c r="F11" i="29"/>
  <c r="E11" i="29"/>
  <c r="D11" i="29"/>
  <c r="G10" i="29"/>
  <c r="F10" i="29"/>
  <c r="E10" i="29"/>
  <c r="D10" i="29"/>
  <c r="G9" i="29"/>
  <c r="F9" i="29"/>
  <c r="E9" i="29"/>
  <c r="D9" i="29"/>
  <c r="I48" i="8"/>
  <c r="H48" i="8"/>
  <c r="G48" i="8"/>
  <c r="F48" i="8"/>
  <c r="E48" i="8"/>
  <c r="D48" i="8"/>
  <c r="C48" i="8"/>
  <c r="B48" i="8"/>
  <c r="I47" i="8"/>
  <c r="H47" i="8"/>
  <c r="G47" i="8"/>
  <c r="F47" i="8"/>
  <c r="E47" i="8"/>
  <c r="D47" i="8"/>
  <c r="C47" i="8"/>
  <c r="B47" i="8"/>
  <c r="I46" i="8"/>
  <c r="H46" i="8"/>
  <c r="G46" i="8"/>
  <c r="F46" i="8"/>
  <c r="E46" i="8"/>
  <c r="D46" i="8"/>
  <c r="C46" i="8"/>
  <c r="B46" i="8"/>
  <c r="I45" i="8"/>
  <c r="H45" i="8"/>
  <c r="G45" i="8"/>
  <c r="F45" i="8"/>
  <c r="E45" i="8"/>
  <c r="D45" i="8"/>
  <c r="C45" i="8"/>
  <c r="B45" i="8"/>
  <c r="I44" i="8"/>
  <c r="H44" i="8"/>
  <c r="G44" i="8"/>
  <c r="F44" i="8"/>
  <c r="E44" i="8"/>
  <c r="D44" i="8"/>
  <c r="C44" i="8"/>
  <c r="B44" i="8"/>
  <c r="I43" i="8"/>
  <c r="H43" i="8"/>
  <c r="G43" i="8"/>
  <c r="F43" i="8"/>
  <c r="E43" i="8"/>
  <c r="D43" i="8"/>
  <c r="C43" i="8"/>
  <c r="B43" i="8"/>
  <c r="I42" i="8"/>
  <c r="H42" i="8"/>
  <c r="G42" i="8"/>
  <c r="F42" i="8"/>
  <c r="E42" i="8"/>
  <c r="D42" i="8"/>
  <c r="C42" i="8"/>
  <c r="B42" i="8"/>
  <c r="I41" i="8"/>
  <c r="H41" i="8"/>
  <c r="G41" i="8"/>
  <c r="F41" i="8"/>
  <c r="E41" i="8"/>
  <c r="D41" i="8"/>
  <c r="C41" i="8"/>
  <c r="B41" i="8"/>
  <c r="I40" i="8"/>
  <c r="H40" i="8"/>
  <c r="G40" i="8"/>
  <c r="F40" i="8"/>
  <c r="E40" i="8"/>
  <c r="D40" i="8"/>
  <c r="C40" i="8"/>
  <c r="B40" i="8"/>
  <c r="I39" i="8"/>
  <c r="H39" i="8"/>
  <c r="G39" i="8"/>
  <c r="F39" i="8"/>
  <c r="E39" i="8"/>
  <c r="D39" i="8"/>
  <c r="C39" i="8"/>
  <c r="B39" i="8"/>
  <c r="I38" i="8"/>
  <c r="H38" i="8"/>
  <c r="G38" i="8"/>
  <c r="F38" i="8"/>
  <c r="E38" i="8"/>
  <c r="D38" i="8"/>
  <c r="C38" i="8"/>
  <c r="B38" i="8"/>
  <c r="I37" i="8"/>
  <c r="H37" i="8"/>
  <c r="G37" i="8"/>
  <c r="F37" i="8"/>
  <c r="E37" i="8"/>
  <c r="D37" i="8"/>
  <c r="C37" i="8"/>
  <c r="B37" i="8"/>
  <c r="I36" i="8"/>
  <c r="H36" i="8"/>
  <c r="G36" i="8"/>
  <c r="F36" i="8"/>
  <c r="E36" i="8"/>
  <c r="D36" i="8"/>
  <c r="C36" i="8"/>
  <c r="B36" i="8"/>
  <c r="I35" i="8"/>
  <c r="H35" i="8"/>
  <c r="G35" i="8"/>
  <c r="F35" i="8"/>
  <c r="E35" i="8"/>
  <c r="D35" i="8"/>
  <c r="C35" i="8"/>
  <c r="B35" i="8"/>
  <c r="I34" i="8"/>
  <c r="H34" i="8"/>
  <c r="G34" i="8"/>
  <c r="F34" i="8"/>
  <c r="E34" i="8"/>
  <c r="D34" i="8"/>
  <c r="C34" i="8"/>
  <c r="B34" i="8"/>
  <c r="I33" i="8"/>
  <c r="H33" i="8"/>
  <c r="G33" i="8"/>
  <c r="F33" i="8"/>
  <c r="E33" i="8"/>
  <c r="D33" i="8"/>
  <c r="C33" i="8"/>
  <c r="B33" i="8"/>
  <c r="I32" i="8"/>
  <c r="H32" i="8"/>
  <c r="G32" i="8"/>
  <c r="F32" i="8"/>
  <c r="E32" i="8"/>
  <c r="D32" i="8"/>
  <c r="C32" i="8"/>
  <c r="B32" i="8"/>
  <c r="I31" i="8"/>
  <c r="H31" i="8"/>
  <c r="G31" i="8"/>
  <c r="F31" i="8"/>
  <c r="E31" i="8"/>
  <c r="D31" i="8"/>
  <c r="C31" i="8"/>
  <c r="B31" i="8"/>
  <c r="I30" i="8"/>
  <c r="H30" i="8"/>
  <c r="G30" i="8"/>
  <c r="F30" i="8"/>
  <c r="E30" i="8"/>
  <c r="D30" i="8"/>
  <c r="C30" i="8"/>
  <c r="B30" i="8"/>
  <c r="I24" i="8"/>
  <c r="H24" i="8"/>
  <c r="G24" i="8"/>
  <c r="F24" i="8"/>
  <c r="E24" i="8"/>
  <c r="D24" i="8"/>
  <c r="C24" i="8"/>
  <c r="B24" i="8"/>
  <c r="I23" i="8"/>
  <c r="H23" i="8"/>
  <c r="G23" i="8"/>
  <c r="F23" i="8"/>
  <c r="E23" i="8"/>
  <c r="D23" i="8"/>
  <c r="C23" i="8"/>
  <c r="B23" i="8"/>
  <c r="I22" i="8"/>
  <c r="H22" i="8"/>
  <c r="G22" i="8"/>
  <c r="F22" i="8"/>
  <c r="E22" i="8"/>
  <c r="D22" i="8"/>
  <c r="C22" i="8"/>
  <c r="B22" i="8"/>
  <c r="I21" i="8"/>
  <c r="H21" i="8"/>
  <c r="G21" i="8"/>
  <c r="F21" i="8"/>
  <c r="E21" i="8"/>
  <c r="D21" i="8"/>
  <c r="C21" i="8"/>
  <c r="B21" i="8"/>
  <c r="I20" i="8"/>
  <c r="H20" i="8"/>
  <c r="G20" i="8"/>
  <c r="F20" i="8"/>
  <c r="E20" i="8"/>
  <c r="D20" i="8"/>
  <c r="C20" i="8"/>
  <c r="B20" i="8"/>
  <c r="I19" i="8"/>
  <c r="H19" i="8"/>
  <c r="G19" i="8"/>
  <c r="F19" i="8"/>
  <c r="E19" i="8"/>
  <c r="D19" i="8"/>
  <c r="C19" i="8"/>
  <c r="B19" i="8"/>
  <c r="I18" i="8"/>
  <c r="H18" i="8"/>
  <c r="G18" i="8"/>
  <c r="F18" i="8"/>
  <c r="E18" i="8"/>
  <c r="D18" i="8"/>
  <c r="C18" i="8"/>
  <c r="B18" i="8"/>
  <c r="I17" i="8"/>
  <c r="H17" i="8"/>
  <c r="G17" i="8"/>
  <c r="F17" i="8"/>
  <c r="E17" i="8"/>
  <c r="D17" i="8"/>
  <c r="C17" i="8"/>
  <c r="B17" i="8"/>
  <c r="I16" i="8"/>
  <c r="H16" i="8"/>
  <c r="G16" i="8"/>
  <c r="F16" i="8"/>
  <c r="E16" i="8"/>
  <c r="D16" i="8"/>
  <c r="C16" i="8"/>
  <c r="B16" i="8"/>
  <c r="I15" i="8"/>
  <c r="H15" i="8"/>
  <c r="G15" i="8"/>
  <c r="F15" i="8"/>
  <c r="E15" i="8"/>
  <c r="D15" i="8"/>
  <c r="C15" i="8"/>
  <c r="B15" i="8"/>
  <c r="I14" i="8"/>
  <c r="H14" i="8"/>
  <c r="G14" i="8"/>
  <c r="F14" i="8"/>
  <c r="E14" i="8"/>
  <c r="D14" i="8"/>
  <c r="C14" i="8"/>
  <c r="B14" i="8"/>
  <c r="I13" i="8"/>
  <c r="H13" i="8"/>
  <c r="G13" i="8"/>
  <c r="F13" i="8"/>
  <c r="E13" i="8"/>
  <c r="D13" i="8"/>
  <c r="C13" i="8"/>
  <c r="B13" i="8"/>
  <c r="I12" i="8"/>
  <c r="H12" i="8"/>
  <c r="G12" i="8"/>
  <c r="F12" i="8"/>
  <c r="E12" i="8"/>
  <c r="D12" i="8"/>
  <c r="C12" i="8"/>
  <c r="B12" i="8"/>
  <c r="I11" i="8"/>
  <c r="H11" i="8"/>
  <c r="G11" i="8"/>
  <c r="F11" i="8"/>
  <c r="E11" i="8"/>
  <c r="D11" i="8"/>
  <c r="C11" i="8"/>
  <c r="B11" i="8"/>
  <c r="I10" i="8"/>
  <c r="H10" i="8"/>
  <c r="G10" i="8"/>
  <c r="F10" i="8"/>
  <c r="E10" i="8"/>
  <c r="D10" i="8"/>
  <c r="C10" i="8"/>
  <c r="B10" i="8"/>
  <c r="I9" i="8"/>
  <c r="H9" i="8"/>
  <c r="G9" i="8"/>
  <c r="F9" i="8"/>
  <c r="E9" i="8"/>
  <c r="D9" i="8"/>
  <c r="C9" i="8"/>
  <c r="B9" i="8"/>
  <c r="I8" i="8"/>
  <c r="H8" i="8"/>
  <c r="G8" i="8"/>
  <c r="F8" i="8"/>
  <c r="E8" i="8"/>
  <c r="D8" i="8"/>
  <c r="C8" i="8"/>
  <c r="B8" i="8"/>
  <c r="I7" i="8"/>
  <c r="H7" i="8"/>
  <c r="G7" i="8"/>
  <c r="F7" i="8"/>
  <c r="E7" i="8"/>
  <c r="D7" i="8"/>
  <c r="C7" i="8"/>
  <c r="B7" i="8"/>
  <c r="I6" i="8"/>
  <c r="H6" i="8"/>
  <c r="G6" i="8"/>
  <c r="F6" i="8"/>
  <c r="E6" i="8"/>
  <c r="D6" i="8"/>
  <c r="C6" i="8"/>
  <c r="B6" i="8"/>
  <c r="I5" i="8"/>
  <c r="H5" i="8"/>
  <c r="G5" i="8"/>
  <c r="F5" i="8"/>
  <c r="E5" i="8"/>
  <c r="D5" i="8"/>
  <c r="C5" i="8"/>
  <c r="B5" i="8"/>
  <c r="E231" i="20"/>
  <c r="D231" i="20"/>
  <c r="B231" i="20"/>
  <c r="E230" i="20"/>
  <c r="D230" i="20"/>
  <c r="B230" i="20"/>
  <c r="E229" i="20"/>
  <c r="D229" i="20"/>
  <c r="B229" i="20"/>
  <c r="E228" i="20"/>
  <c r="D228" i="20"/>
  <c r="B228" i="20"/>
  <c r="E227" i="20"/>
  <c r="D227" i="20"/>
  <c r="B227" i="20"/>
  <c r="E226" i="20"/>
  <c r="D226" i="20"/>
  <c r="B226" i="20"/>
  <c r="E225" i="20"/>
  <c r="D225" i="20"/>
  <c r="B225" i="20"/>
  <c r="E224" i="20"/>
  <c r="D224" i="20"/>
  <c r="B224" i="20"/>
  <c r="E223" i="20"/>
  <c r="D223" i="20"/>
  <c r="B223" i="20"/>
  <c r="E222" i="20"/>
  <c r="D222" i="20"/>
  <c r="B222" i="20"/>
  <c r="E221" i="20"/>
  <c r="D221" i="20"/>
  <c r="B221" i="20"/>
  <c r="E220" i="20"/>
  <c r="D220" i="20"/>
  <c r="B220" i="20"/>
  <c r="E219" i="20"/>
  <c r="D219" i="20"/>
  <c r="B219" i="20"/>
  <c r="E218" i="20"/>
  <c r="D218" i="20"/>
  <c r="B218" i="20"/>
  <c r="E217" i="20"/>
  <c r="D217" i="20"/>
  <c r="B217" i="20"/>
  <c r="E216" i="20"/>
  <c r="D216" i="20"/>
  <c r="B216" i="20"/>
  <c r="E215" i="20"/>
  <c r="D215" i="20"/>
  <c r="B215" i="20"/>
  <c r="E214" i="20"/>
  <c r="D214" i="20"/>
  <c r="B214" i="20"/>
  <c r="E213" i="20"/>
  <c r="D213" i="20"/>
  <c r="B213" i="20"/>
  <c r="E212" i="20"/>
  <c r="D212" i="20"/>
  <c r="B212" i="20"/>
  <c r="E211" i="20"/>
  <c r="D211" i="20"/>
  <c r="B211" i="20"/>
  <c r="E210" i="20"/>
  <c r="D210" i="20"/>
  <c r="B210" i="20"/>
  <c r="E209" i="20"/>
  <c r="D209" i="20"/>
  <c r="B209" i="20"/>
  <c r="E208" i="20"/>
  <c r="D208" i="20"/>
  <c r="B208" i="20"/>
  <c r="E207" i="20"/>
  <c r="D207" i="20"/>
  <c r="B207" i="20"/>
  <c r="E202" i="20"/>
  <c r="D202" i="20"/>
  <c r="B202" i="20"/>
  <c r="E201" i="20"/>
  <c r="D201" i="20"/>
  <c r="B201" i="20"/>
  <c r="E200" i="20"/>
  <c r="D200" i="20"/>
  <c r="B200" i="20"/>
  <c r="E199" i="20"/>
  <c r="D199" i="20"/>
  <c r="B199" i="20"/>
  <c r="E198" i="20"/>
  <c r="D198" i="20"/>
  <c r="B198" i="20"/>
  <c r="E197" i="20"/>
  <c r="D197" i="20"/>
  <c r="B197" i="20"/>
  <c r="E196" i="20"/>
  <c r="D196" i="20"/>
  <c r="B196" i="20"/>
  <c r="E195" i="20"/>
  <c r="D195" i="20"/>
  <c r="B195" i="20"/>
  <c r="E194" i="20"/>
  <c r="D194" i="20"/>
  <c r="B194" i="20"/>
  <c r="E193" i="20"/>
  <c r="D193" i="20"/>
  <c r="B193" i="20"/>
  <c r="E192" i="20"/>
  <c r="D192" i="20"/>
  <c r="B192" i="20"/>
  <c r="E191" i="20"/>
  <c r="D191" i="20"/>
  <c r="B191" i="20"/>
  <c r="E190" i="20"/>
  <c r="D190" i="20"/>
  <c r="B190" i="20"/>
  <c r="E189" i="20"/>
  <c r="D189" i="20"/>
  <c r="B189" i="20"/>
  <c r="E188" i="20"/>
  <c r="D188" i="20"/>
  <c r="B188" i="20"/>
  <c r="E187" i="20"/>
  <c r="D187" i="20"/>
  <c r="B187" i="20"/>
  <c r="E186" i="20"/>
  <c r="D186" i="20"/>
  <c r="B186" i="20"/>
  <c r="E185" i="20"/>
  <c r="D185" i="20"/>
  <c r="B185" i="20"/>
  <c r="E184" i="20"/>
  <c r="D184" i="20"/>
  <c r="B184" i="20"/>
  <c r="E183" i="20"/>
  <c r="D183" i="20"/>
  <c r="B183" i="20"/>
  <c r="E182" i="20"/>
  <c r="D182" i="20"/>
  <c r="B182" i="20"/>
  <c r="E181" i="20"/>
  <c r="D181" i="20"/>
  <c r="B181" i="20"/>
  <c r="E180" i="20"/>
  <c r="D180" i="20"/>
  <c r="B180" i="20"/>
  <c r="E179" i="20"/>
  <c r="D179" i="20"/>
  <c r="B179" i="20"/>
  <c r="E178" i="20"/>
  <c r="D178" i="20"/>
  <c r="B178" i="20"/>
  <c r="E173" i="20"/>
  <c r="D173" i="20"/>
  <c r="B173" i="20"/>
  <c r="E172" i="20"/>
  <c r="D172" i="20"/>
  <c r="B172" i="20"/>
  <c r="E171" i="20"/>
  <c r="D171" i="20"/>
  <c r="B171" i="20"/>
  <c r="E170" i="20"/>
  <c r="D170" i="20"/>
  <c r="B170" i="20"/>
  <c r="E169" i="20"/>
  <c r="D169" i="20"/>
  <c r="B169" i="20"/>
  <c r="E168" i="20"/>
  <c r="D168" i="20"/>
  <c r="B168" i="20"/>
  <c r="E167" i="20"/>
  <c r="D167" i="20"/>
  <c r="B167" i="20"/>
  <c r="E166" i="20"/>
  <c r="D166" i="20"/>
  <c r="B166" i="20"/>
  <c r="E165" i="20"/>
  <c r="D165" i="20"/>
  <c r="B165" i="20"/>
  <c r="E164" i="20"/>
  <c r="D164" i="20"/>
  <c r="B164" i="20"/>
  <c r="E163" i="20"/>
  <c r="D163" i="20"/>
  <c r="B163" i="20"/>
  <c r="E162" i="20"/>
  <c r="D162" i="20"/>
  <c r="B162" i="20"/>
  <c r="E161" i="20"/>
  <c r="D161" i="20"/>
  <c r="B161" i="20"/>
  <c r="E160" i="20"/>
  <c r="D160" i="20"/>
  <c r="B160" i="20"/>
  <c r="E159" i="20"/>
  <c r="D159" i="20"/>
  <c r="B159" i="20"/>
  <c r="E158" i="20"/>
  <c r="D158" i="20"/>
  <c r="B158" i="20"/>
  <c r="E157" i="20"/>
  <c r="D157" i="20"/>
  <c r="B157" i="20"/>
  <c r="E156" i="20"/>
  <c r="D156" i="20"/>
  <c r="B156" i="20"/>
  <c r="E155" i="20"/>
  <c r="D155" i="20"/>
  <c r="B155" i="20"/>
  <c r="E154" i="20"/>
  <c r="D154" i="20"/>
  <c r="B154" i="20"/>
  <c r="E153" i="20"/>
  <c r="D153" i="20"/>
  <c r="B153" i="20"/>
  <c r="E152" i="20"/>
  <c r="D152" i="20"/>
  <c r="B152" i="20"/>
  <c r="E151" i="20"/>
  <c r="D151" i="20"/>
  <c r="B151" i="20"/>
  <c r="E150" i="20"/>
  <c r="D150" i="20"/>
  <c r="B150" i="20"/>
  <c r="E149" i="20"/>
  <c r="D149" i="20"/>
  <c r="B149" i="20"/>
  <c r="E144" i="20"/>
  <c r="D144" i="20"/>
  <c r="B144" i="20"/>
  <c r="E143" i="20"/>
  <c r="D143" i="20"/>
  <c r="B143" i="20"/>
  <c r="E142" i="20"/>
  <c r="D142" i="20"/>
  <c r="B142" i="20"/>
  <c r="E141" i="20"/>
  <c r="D141" i="20"/>
  <c r="B141" i="20"/>
  <c r="E140" i="20"/>
  <c r="D140" i="20"/>
  <c r="B140" i="20"/>
  <c r="E139" i="20"/>
  <c r="D139" i="20"/>
  <c r="B139" i="20"/>
  <c r="E138" i="20"/>
  <c r="D138" i="20"/>
  <c r="B138" i="20"/>
  <c r="E137" i="20"/>
  <c r="D137" i="20"/>
  <c r="B137" i="20"/>
  <c r="E136" i="20"/>
  <c r="D136" i="20"/>
  <c r="B136" i="20"/>
  <c r="E135" i="20"/>
  <c r="D135" i="20"/>
  <c r="B135" i="20"/>
  <c r="E134" i="20"/>
  <c r="D134" i="20"/>
  <c r="B134" i="20"/>
  <c r="E133" i="20"/>
  <c r="D133" i="20"/>
  <c r="B133" i="20"/>
  <c r="E132" i="20"/>
  <c r="D132" i="20"/>
  <c r="B132" i="20"/>
  <c r="E131" i="20"/>
  <c r="D131" i="20"/>
  <c r="B131" i="20"/>
  <c r="E130" i="20"/>
  <c r="D130" i="20"/>
  <c r="B130" i="20"/>
  <c r="E129" i="20"/>
  <c r="D129" i="20"/>
  <c r="B129" i="20"/>
  <c r="E128" i="20"/>
  <c r="D128" i="20"/>
  <c r="B128" i="20"/>
  <c r="E127" i="20"/>
  <c r="D127" i="20"/>
  <c r="B127" i="20"/>
  <c r="E126" i="20"/>
  <c r="D126" i="20"/>
  <c r="B126" i="20"/>
  <c r="E125" i="20"/>
  <c r="D125" i="20"/>
  <c r="B125" i="20"/>
  <c r="E124" i="20"/>
  <c r="D124" i="20"/>
  <c r="B124" i="20"/>
  <c r="E123" i="20"/>
  <c r="D123" i="20"/>
  <c r="B123" i="20"/>
  <c r="E122" i="20"/>
  <c r="D122" i="20"/>
  <c r="B122" i="20"/>
  <c r="E121" i="20"/>
  <c r="D121" i="20"/>
  <c r="B121" i="20"/>
  <c r="E120" i="20"/>
  <c r="D120" i="20"/>
  <c r="B120" i="20"/>
  <c r="E115" i="20"/>
  <c r="D115" i="20"/>
  <c r="B115" i="20"/>
  <c r="E114" i="20"/>
  <c r="D114" i="20"/>
  <c r="B114" i="20"/>
  <c r="E113" i="20"/>
  <c r="D113" i="20"/>
  <c r="B113" i="20"/>
  <c r="E112" i="20"/>
  <c r="D112" i="20"/>
  <c r="B112" i="20"/>
  <c r="E111" i="20"/>
  <c r="D111" i="20"/>
  <c r="B111" i="20"/>
  <c r="E110" i="20"/>
  <c r="D110" i="20"/>
  <c r="B110" i="20"/>
  <c r="E109" i="20"/>
  <c r="D109" i="20"/>
  <c r="B109" i="20"/>
  <c r="E108" i="20"/>
  <c r="D108" i="20"/>
  <c r="B108" i="20"/>
  <c r="E107" i="20"/>
  <c r="D107" i="20"/>
  <c r="B107" i="20"/>
  <c r="E106" i="20"/>
  <c r="D106" i="20"/>
  <c r="B106" i="20"/>
  <c r="E105" i="20"/>
  <c r="D105" i="20"/>
  <c r="B105" i="20"/>
  <c r="E104" i="20"/>
  <c r="D104" i="20"/>
  <c r="B104" i="20"/>
  <c r="E103" i="20"/>
  <c r="D103" i="20"/>
  <c r="B103" i="20"/>
  <c r="E102" i="20"/>
  <c r="D102" i="20"/>
  <c r="B102" i="20"/>
  <c r="E101" i="20"/>
  <c r="D101" i="20"/>
  <c r="B101" i="20"/>
  <c r="E100" i="20"/>
  <c r="D100" i="20"/>
  <c r="B100" i="20"/>
  <c r="E99" i="20"/>
  <c r="D99" i="20"/>
  <c r="B99" i="20"/>
  <c r="E98" i="20"/>
  <c r="D98" i="20"/>
  <c r="B98" i="20"/>
  <c r="E97" i="20"/>
  <c r="D97" i="20"/>
  <c r="B97" i="20"/>
  <c r="E96" i="20"/>
  <c r="D96" i="20"/>
  <c r="B96" i="20"/>
  <c r="E95" i="20"/>
  <c r="D95" i="20"/>
  <c r="B95" i="20"/>
  <c r="E94" i="20"/>
  <c r="D94" i="20"/>
  <c r="B94" i="20"/>
  <c r="E93" i="20"/>
  <c r="D93" i="20"/>
  <c r="B93" i="20"/>
  <c r="E92" i="20"/>
  <c r="D92" i="20"/>
  <c r="B92" i="20"/>
  <c r="E91" i="20"/>
  <c r="D91" i="20"/>
  <c r="B91" i="20"/>
  <c r="E86" i="20"/>
  <c r="D86" i="20"/>
  <c r="B86" i="20"/>
  <c r="E85" i="20"/>
  <c r="D85" i="20"/>
  <c r="B85" i="20"/>
  <c r="E84" i="20"/>
  <c r="D84" i="20"/>
  <c r="B84" i="20"/>
  <c r="E83" i="20"/>
  <c r="D83" i="20"/>
  <c r="B83" i="20"/>
  <c r="E82" i="20"/>
  <c r="D82" i="20"/>
  <c r="B82" i="20"/>
  <c r="E81" i="20"/>
  <c r="D81" i="20"/>
  <c r="B81" i="20"/>
  <c r="E80" i="20"/>
  <c r="D80" i="20"/>
  <c r="B80" i="20"/>
  <c r="E79" i="20"/>
  <c r="D79" i="20"/>
  <c r="B79" i="20"/>
  <c r="E78" i="20"/>
  <c r="D78" i="20"/>
  <c r="B78" i="20"/>
  <c r="E77" i="20"/>
  <c r="D77" i="20"/>
  <c r="B77" i="20"/>
  <c r="E76" i="20"/>
  <c r="D76" i="20"/>
  <c r="B76" i="20"/>
  <c r="E75" i="20"/>
  <c r="D75" i="20"/>
  <c r="B75" i="20"/>
  <c r="E74" i="20"/>
  <c r="D74" i="20"/>
  <c r="B74" i="20"/>
  <c r="E73" i="20"/>
  <c r="D73" i="20"/>
  <c r="B73" i="20"/>
  <c r="E72" i="20"/>
  <c r="D72" i="20"/>
  <c r="B72" i="20"/>
  <c r="E71" i="20"/>
  <c r="D71" i="20"/>
  <c r="B71" i="20"/>
  <c r="E70" i="20"/>
  <c r="D70" i="20"/>
  <c r="B70" i="20"/>
  <c r="E69" i="20"/>
  <c r="D69" i="20"/>
  <c r="B69" i="20"/>
  <c r="E68" i="20"/>
  <c r="D68" i="20"/>
  <c r="B68" i="20"/>
  <c r="E67" i="20"/>
  <c r="D67" i="20"/>
  <c r="B67" i="20"/>
  <c r="E66" i="20"/>
  <c r="D66" i="20"/>
  <c r="B66" i="20"/>
  <c r="E65" i="20"/>
  <c r="D65" i="20"/>
  <c r="B65" i="20"/>
  <c r="E64" i="20"/>
  <c r="D64" i="20"/>
  <c r="B64" i="20"/>
  <c r="E63" i="20"/>
  <c r="D63" i="20"/>
  <c r="B63" i="20"/>
  <c r="E62" i="20"/>
  <c r="D62" i="20"/>
  <c r="B62" i="20"/>
  <c r="E57" i="20"/>
  <c r="D57" i="20"/>
  <c r="B57" i="20"/>
  <c r="E56" i="20"/>
  <c r="D56" i="20"/>
  <c r="B56" i="20"/>
  <c r="E55" i="20"/>
  <c r="D55" i="20"/>
  <c r="B55" i="20"/>
  <c r="E54" i="20"/>
  <c r="D54" i="20"/>
  <c r="B54" i="20"/>
  <c r="E53" i="20"/>
  <c r="D53" i="20"/>
  <c r="B53" i="20"/>
  <c r="E52" i="20"/>
  <c r="D52" i="20"/>
  <c r="B52" i="20"/>
  <c r="E51" i="20"/>
  <c r="D51" i="20"/>
  <c r="B51" i="20"/>
  <c r="E50" i="20"/>
  <c r="D50" i="20"/>
  <c r="B50" i="20"/>
  <c r="E49" i="20"/>
  <c r="D49" i="20"/>
  <c r="B49" i="20"/>
  <c r="E48" i="20"/>
  <c r="D48" i="20"/>
  <c r="B48" i="20"/>
  <c r="E47" i="20"/>
  <c r="D47" i="20"/>
  <c r="B47" i="20"/>
  <c r="E46" i="20"/>
  <c r="D46" i="20"/>
  <c r="B46" i="20"/>
  <c r="E45" i="20"/>
  <c r="D45" i="20"/>
  <c r="B45" i="20"/>
  <c r="E44" i="20"/>
  <c r="D44" i="20"/>
  <c r="B44" i="20"/>
  <c r="E43" i="20"/>
  <c r="D43" i="20"/>
  <c r="B43" i="20"/>
  <c r="E42" i="20"/>
  <c r="D42" i="20"/>
  <c r="B42" i="20"/>
  <c r="E41" i="20"/>
  <c r="D41" i="20"/>
  <c r="B41" i="20"/>
  <c r="E40" i="20"/>
  <c r="D40" i="20"/>
  <c r="B40" i="20"/>
  <c r="E39" i="20"/>
  <c r="D39" i="20"/>
  <c r="B39" i="20"/>
  <c r="E38" i="20"/>
  <c r="D38" i="20"/>
  <c r="B38" i="20"/>
  <c r="E37" i="20"/>
  <c r="D37" i="20"/>
  <c r="B37" i="20"/>
  <c r="E36" i="20"/>
  <c r="D36" i="20"/>
  <c r="B36" i="20"/>
  <c r="E35" i="20"/>
  <c r="D35" i="20"/>
  <c r="B35" i="20"/>
  <c r="E34" i="20"/>
  <c r="D34" i="20"/>
  <c r="B34" i="20"/>
  <c r="E33" i="20"/>
  <c r="D33" i="20"/>
  <c r="B33" i="20"/>
  <c r="E28" i="20"/>
  <c r="D28" i="20"/>
  <c r="B28" i="20"/>
  <c r="E27" i="20"/>
  <c r="D27" i="20"/>
  <c r="B27" i="20"/>
  <c r="E26" i="20"/>
  <c r="D26" i="20"/>
  <c r="B26" i="20"/>
  <c r="E25" i="20"/>
  <c r="D25" i="20"/>
  <c r="B25" i="20"/>
  <c r="E24" i="20"/>
  <c r="D24" i="20"/>
  <c r="B24" i="20"/>
  <c r="E23" i="20"/>
  <c r="D23" i="20"/>
  <c r="B23" i="20"/>
  <c r="E22" i="20"/>
  <c r="D22" i="20"/>
  <c r="B22" i="20"/>
  <c r="E21" i="20"/>
  <c r="D21" i="20"/>
  <c r="B21" i="20"/>
  <c r="E20" i="20"/>
  <c r="D20" i="20"/>
  <c r="B20" i="20"/>
  <c r="E19" i="20"/>
  <c r="D19" i="20"/>
  <c r="B19" i="20"/>
  <c r="E18" i="20"/>
  <c r="D18" i="20"/>
  <c r="B18" i="20"/>
  <c r="E17" i="20"/>
  <c r="D17" i="20"/>
  <c r="B17" i="20"/>
  <c r="E16" i="20"/>
  <c r="D16" i="20"/>
  <c r="B16" i="20"/>
  <c r="E15" i="20"/>
  <c r="D15" i="20"/>
  <c r="B15" i="20"/>
  <c r="E14" i="20"/>
  <c r="D14" i="20"/>
  <c r="B14" i="20"/>
  <c r="E13" i="20"/>
  <c r="D13" i="20"/>
  <c r="B13" i="20"/>
  <c r="E12" i="20"/>
  <c r="D12" i="20"/>
  <c r="B12" i="20"/>
  <c r="E11" i="20"/>
  <c r="D11" i="20"/>
  <c r="B11" i="20"/>
  <c r="E10" i="20"/>
  <c r="D10" i="20"/>
  <c r="B10" i="20"/>
  <c r="E9" i="20"/>
  <c r="D9" i="20"/>
  <c r="B9" i="20"/>
  <c r="E8" i="20"/>
  <c r="D8" i="20"/>
  <c r="B8" i="20"/>
  <c r="E7" i="20"/>
  <c r="D7" i="20"/>
  <c r="B7" i="20"/>
  <c r="E6" i="20"/>
  <c r="D6" i="20"/>
  <c r="B6" i="20"/>
  <c r="E5" i="20"/>
  <c r="D5" i="20"/>
  <c r="B5" i="20"/>
  <c r="E4" i="20"/>
  <c r="D4" i="20"/>
  <c r="B4" i="20"/>
  <c r="J6" i="50" l="1"/>
  <c r="J7" i="50"/>
  <c r="J8" i="50"/>
  <c r="J9" i="50"/>
  <c r="J13" i="50"/>
  <c r="J15" i="50"/>
  <c r="J16" i="50"/>
  <c r="J17" i="50"/>
  <c r="J23" i="50"/>
  <c r="J24" i="50"/>
  <c r="J30" i="50"/>
  <c r="J31" i="50"/>
  <c r="J32" i="50"/>
  <c r="J33" i="50"/>
  <c r="J34" i="50"/>
  <c r="J35" i="50"/>
  <c r="J36" i="50"/>
  <c r="J37" i="50"/>
  <c r="J38" i="50"/>
  <c r="J39" i="50"/>
  <c r="J40" i="50"/>
  <c r="J41" i="50"/>
  <c r="J44" i="50"/>
  <c r="H23" i="51"/>
  <c r="H25" i="51"/>
  <c r="H51" i="51"/>
  <c r="H59" i="51"/>
  <c r="J6" i="8"/>
  <c r="J7" i="8"/>
  <c r="J8" i="8"/>
  <c r="J9" i="8"/>
  <c r="J10" i="8"/>
  <c r="J11" i="8"/>
  <c r="J12" i="8"/>
  <c r="J14" i="8"/>
  <c r="J15" i="8"/>
  <c r="J16" i="8"/>
  <c r="J17" i="8"/>
  <c r="J21" i="8"/>
  <c r="J45" i="8"/>
  <c r="H53" i="29"/>
  <c r="H57" i="29"/>
  <c r="H61" i="29"/>
  <c r="J30" i="8"/>
  <c r="J33" i="8"/>
  <c r="J46" i="8"/>
  <c r="H10" i="29"/>
  <c r="H12" i="29"/>
  <c r="H13" i="29"/>
  <c r="H18" i="29"/>
  <c r="H20" i="29"/>
  <c r="H21" i="29"/>
  <c r="H25" i="29"/>
  <c r="H58" i="29"/>
  <c r="H59" i="29"/>
  <c r="H60" i="29"/>
  <c r="H61" i="51"/>
  <c r="H10" i="51"/>
  <c r="H12" i="51"/>
  <c r="H13" i="51"/>
  <c r="H17" i="51"/>
  <c r="H53" i="51"/>
  <c r="H18" i="51"/>
  <c r="H20" i="51"/>
  <c r="H26" i="51"/>
  <c r="H28" i="51"/>
  <c r="H48" i="51"/>
  <c r="J18" i="50"/>
  <c r="J21" i="50"/>
  <c r="J42" i="50"/>
  <c r="J43" i="50"/>
  <c r="H54" i="51"/>
  <c r="H56" i="51"/>
  <c r="H57" i="51"/>
  <c r="H62" i="51"/>
  <c r="H63" i="51"/>
  <c r="H64" i="51"/>
  <c r="J10" i="50"/>
  <c r="H21" i="51"/>
  <c r="H46" i="51"/>
  <c r="H49" i="51"/>
  <c r="J45" i="50"/>
  <c r="J46" i="50"/>
  <c r="J47" i="50"/>
  <c r="J48" i="50"/>
  <c r="H15" i="51"/>
  <c r="H22" i="29"/>
  <c r="H24" i="29"/>
  <c r="J13" i="8"/>
  <c r="J35" i="8"/>
  <c r="J36" i="8"/>
  <c r="J37" i="8"/>
  <c r="J39" i="8"/>
  <c r="J40" i="8"/>
  <c r="J41" i="8"/>
  <c r="J43" i="8"/>
  <c r="J44" i="8"/>
  <c r="H26" i="29"/>
  <c r="H28" i="29"/>
  <c r="H46" i="29"/>
  <c r="H47" i="29"/>
  <c r="H48" i="29"/>
  <c r="H49" i="29"/>
  <c r="H54" i="29"/>
  <c r="H55" i="29"/>
  <c r="H56" i="29"/>
  <c r="H15" i="29"/>
  <c r="H17" i="29"/>
  <c r="J34" i="8"/>
  <c r="H14" i="29"/>
  <c r="H16" i="29"/>
  <c r="H19" i="29"/>
  <c r="H50" i="29"/>
  <c r="H51" i="29"/>
  <c r="H52" i="29"/>
  <c r="J18" i="8"/>
  <c r="J19" i="8"/>
  <c r="J20" i="8"/>
  <c r="J38" i="8"/>
  <c r="H23" i="29"/>
  <c r="J22" i="8"/>
  <c r="J23" i="8"/>
  <c r="J24" i="8"/>
  <c r="J31" i="8"/>
  <c r="J32" i="8"/>
  <c r="J42" i="8"/>
  <c r="J47" i="8"/>
  <c r="J48" i="8"/>
  <c r="H11" i="29"/>
  <c r="H27" i="29"/>
  <c r="J14" i="50"/>
  <c r="J19" i="50"/>
  <c r="J20" i="50"/>
  <c r="H14" i="51"/>
  <c r="H16" i="51"/>
  <c r="H19" i="51"/>
  <c r="H50" i="51"/>
  <c r="H52" i="51"/>
  <c r="H55" i="51"/>
  <c r="J11" i="50"/>
  <c r="J12" i="50"/>
  <c r="J22" i="50"/>
  <c r="H11" i="51"/>
  <c r="H22" i="51"/>
  <c r="H24" i="51"/>
  <c r="H27" i="51"/>
  <c r="H47" i="51"/>
  <c r="H58" i="51"/>
  <c r="H60" i="51"/>
  <c r="E550" i="23"/>
  <c r="D550" i="23"/>
  <c r="B550" i="23"/>
  <c r="E549" i="23"/>
  <c r="D549" i="23"/>
  <c r="B549" i="23"/>
  <c r="E548" i="23"/>
  <c r="D548" i="23"/>
  <c r="B548" i="23"/>
  <c r="E547" i="23"/>
  <c r="D547" i="23"/>
  <c r="B547" i="23"/>
  <c r="E546" i="23"/>
  <c r="D546" i="23"/>
  <c r="B546" i="23"/>
  <c r="E545" i="23"/>
  <c r="D545" i="23"/>
  <c r="B545" i="23"/>
  <c r="E544" i="23"/>
  <c r="D544" i="23"/>
  <c r="B544" i="23"/>
  <c r="E543" i="23"/>
  <c r="D543" i="23"/>
  <c r="B543" i="23"/>
  <c r="E542" i="23"/>
  <c r="D542" i="23"/>
  <c r="B542" i="23"/>
  <c r="E541" i="23"/>
  <c r="D541" i="23"/>
  <c r="B541" i="23"/>
  <c r="E540" i="23"/>
  <c r="D540" i="23"/>
  <c r="B540" i="23"/>
  <c r="E539" i="23"/>
  <c r="D539" i="23"/>
  <c r="B539" i="23"/>
  <c r="E538" i="23"/>
  <c r="D538" i="23"/>
  <c r="B538" i="23"/>
  <c r="E537" i="23"/>
  <c r="D537" i="23"/>
  <c r="B537" i="23"/>
  <c r="E536" i="23"/>
  <c r="D536" i="23"/>
  <c r="B536" i="23"/>
  <c r="E535" i="23"/>
  <c r="D535" i="23"/>
  <c r="B535" i="23"/>
  <c r="E534" i="23"/>
  <c r="D534" i="23"/>
  <c r="B534" i="23"/>
  <c r="E533" i="23"/>
  <c r="D533" i="23"/>
  <c r="B533" i="23"/>
  <c r="E532" i="23"/>
  <c r="D532" i="23"/>
  <c r="B532" i="23"/>
  <c r="E531" i="23"/>
  <c r="D531" i="23"/>
  <c r="B531" i="23"/>
  <c r="E530" i="23"/>
  <c r="D530" i="23"/>
  <c r="B530" i="23"/>
  <c r="E529" i="23"/>
  <c r="D529" i="23"/>
  <c r="B529" i="23"/>
  <c r="E528" i="23"/>
  <c r="D528" i="23"/>
  <c r="B528" i="23"/>
  <c r="E527" i="23"/>
  <c r="D527" i="23"/>
  <c r="B527" i="23"/>
  <c r="E526" i="23"/>
  <c r="D526" i="23"/>
  <c r="B526" i="23"/>
  <c r="E521" i="23"/>
  <c r="D521" i="23"/>
  <c r="B521" i="23"/>
  <c r="E520" i="23"/>
  <c r="D520" i="23"/>
  <c r="B520" i="23"/>
  <c r="E519" i="23"/>
  <c r="D519" i="23"/>
  <c r="B519" i="23"/>
  <c r="E518" i="23"/>
  <c r="D518" i="23"/>
  <c r="B518" i="23"/>
  <c r="E517" i="23"/>
  <c r="D517" i="23"/>
  <c r="B517" i="23"/>
  <c r="E516" i="23"/>
  <c r="D516" i="23"/>
  <c r="B516" i="23"/>
  <c r="E515" i="23"/>
  <c r="D515" i="23"/>
  <c r="B515" i="23"/>
  <c r="E514" i="23"/>
  <c r="D514" i="23"/>
  <c r="B514" i="23"/>
  <c r="E513" i="23"/>
  <c r="D513" i="23"/>
  <c r="B513" i="23"/>
  <c r="E512" i="23"/>
  <c r="D512" i="23"/>
  <c r="B512" i="23"/>
  <c r="E511" i="23"/>
  <c r="D511" i="23"/>
  <c r="B511" i="23"/>
  <c r="E510" i="23"/>
  <c r="D510" i="23"/>
  <c r="B510" i="23"/>
  <c r="E509" i="23"/>
  <c r="D509" i="23"/>
  <c r="B509" i="23"/>
  <c r="E508" i="23"/>
  <c r="D508" i="23"/>
  <c r="B508" i="23"/>
  <c r="E507" i="23"/>
  <c r="D507" i="23"/>
  <c r="B507" i="23"/>
  <c r="E506" i="23"/>
  <c r="D506" i="23"/>
  <c r="B506" i="23"/>
  <c r="E505" i="23"/>
  <c r="D505" i="23"/>
  <c r="B505" i="23"/>
  <c r="E504" i="23"/>
  <c r="D504" i="23"/>
  <c r="B504" i="23"/>
  <c r="E503" i="23"/>
  <c r="D503" i="23"/>
  <c r="B503" i="23"/>
  <c r="E502" i="23"/>
  <c r="D502" i="23"/>
  <c r="B502" i="23"/>
  <c r="E501" i="23"/>
  <c r="D501" i="23"/>
  <c r="B501" i="23"/>
  <c r="E500" i="23"/>
  <c r="D500" i="23"/>
  <c r="B500" i="23"/>
  <c r="E499" i="23"/>
  <c r="D499" i="23"/>
  <c r="B499" i="23"/>
  <c r="E498" i="23"/>
  <c r="D498" i="23"/>
  <c r="B498" i="23"/>
  <c r="E497" i="23"/>
  <c r="D497" i="23"/>
  <c r="B497" i="23"/>
  <c r="E492" i="23"/>
  <c r="D492" i="23"/>
  <c r="B492" i="23"/>
  <c r="E491" i="23"/>
  <c r="D491" i="23"/>
  <c r="B491" i="23"/>
  <c r="E490" i="23"/>
  <c r="D490" i="23"/>
  <c r="B490" i="23"/>
  <c r="E489" i="23"/>
  <c r="D489" i="23"/>
  <c r="B489" i="23"/>
  <c r="E488" i="23"/>
  <c r="D488" i="23"/>
  <c r="B488" i="23"/>
  <c r="E487" i="23"/>
  <c r="D487" i="23"/>
  <c r="B487" i="23"/>
  <c r="E486" i="23"/>
  <c r="D486" i="23"/>
  <c r="B486" i="23"/>
  <c r="E485" i="23"/>
  <c r="D485" i="23"/>
  <c r="B485" i="23"/>
  <c r="E484" i="23"/>
  <c r="D484" i="23"/>
  <c r="B484" i="23"/>
  <c r="E483" i="23"/>
  <c r="D483" i="23"/>
  <c r="B483" i="23"/>
  <c r="E482" i="23"/>
  <c r="D482" i="23"/>
  <c r="B482" i="23"/>
  <c r="E481" i="23"/>
  <c r="D481" i="23"/>
  <c r="B481" i="23"/>
  <c r="E480" i="23"/>
  <c r="D480" i="23"/>
  <c r="B480" i="23"/>
  <c r="E479" i="23"/>
  <c r="D479" i="23"/>
  <c r="B479" i="23"/>
  <c r="E478" i="23"/>
  <c r="D478" i="23"/>
  <c r="B478" i="23"/>
  <c r="E477" i="23"/>
  <c r="D477" i="23"/>
  <c r="B477" i="23"/>
  <c r="E476" i="23"/>
  <c r="D476" i="23"/>
  <c r="B476" i="23"/>
  <c r="E475" i="23"/>
  <c r="D475" i="23"/>
  <c r="B475" i="23"/>
  <c r="E474" i="23"/>
  <c r="D474" i="23"/>
  <c r="B474" i="23"/>
  <c r="E473" i="23"/>
  <c r="D473" i="23"/>
  <c r="B473" i="23"/>
  <c r="E472" i="23"/>
  <c r="D472" i="23"/>
  <c r="B472" i="23"/>
  <c r="E471" i="23"/>
  <c r="D471" i="23"/>
  <c r="B471" i="23"/>
  <c r="E470" i="23"/>
  <c r="D470" i="23"/>
  <c r="B470" i="23"/>
  <c r="E469" i="23"/>
  <c r="D469" i="23"/>
  <c r="B469" i="23"/>
  <c r="E468" i="23"/>
  <c r="D468" i="23"/>
  <c r="B468" i="23"/>
  <c r="E463" i="23"/>
  <c r="D463" i="23"/>
  <c r="B463" i="23"/>
  <c r="E462" i="23"/>
  <c r="D462" i="23"/>
  <c r="B462" i="23"/>
  <c r="E461" i="23"/>
  <c r="D461" i="23"/>
  <c r="B461" i="23"/>
  <c r="E460" i="23"/>
  <c r="D460" i="23"/>
  <c r="B460" i="23"/>
  <c r="E459" i="23"/>
  <c r="D459" i="23"/>
  <c r="B459" i="23"/>
  <c r="E458" i="23"/>
  <c r="D458" i="23"/>
  <c r="B458" i="23"/>
  <c r="E457" i="23"/>
  <c r="D457" i="23"/>
  <c r="B457" i="23"/>
  <c r="E456" i="23"/>
  <c r="D456" i="23"/>
  <c r="B456" i="23"/>
  <c r="E455" i="23"/>
  <c r="D455" i="23"/>
  <c r="B455" i="23"/>
  <c r="E454" i="23"/>
  <c r="D454" i="23"/>
  <c r="B454" i="23"/>
  <c r="E453" i="23"/>
  <c r="D453" i="23"/>
  <c r="B453" i="23"/>
  <c r="E452" i="23"/>
  <c r="D452" i="23"/>
  <c r="B452" i="23"/>
  <c r="E451" i="23"/>
  <c r="D451" i="23"/>
  <c r="B451" i="23"/>
  <c r="E450" i="23"/>
  <c r="D450" i="23"/>
  <c r="B450" i="23"/>
  <c r="E449" i="23"/>
  <c r="D449" i="23"/>
  <c r="B449" i="23"/>
  <c r="E448" i="23"/>
  <c r="D448" i="23"/>
  <c r="B448" i="23"/>
  <c r="E447" i="23"/>
  <c r="D447" i="23"/>
  <c r="B447" i="23"/>
  <c r="E446" i="23"/>
  <c r="D446" i="23"/>
  <c r="B446" i="23"/>
  <c r="E445" i="23"/>
  <c r="D445" i="23"/>
  <c r="B445" i="23"/>
  <c r="E444" i="23"/>
  <c r="D444" i="23"/>
  <c r="B444" i="23"/>
  <c r="E443" i="23"/>
  <c r="D443" i="23"/>
  <c r="B443" i="23"/>
  <c r="E442" i="23"/>
  <c r="D442" i="23"/>
  <c r="B442" i="23"/>
  <c r="E441" i="23"/>
  <c r="D441" i="23"/>
  <c r="B441" i="23"/>
  <c r="E440" i="23"/>
  <c r="D440" i="23"/>
  <c r="B440" i="23"/>
  <c r="E439" i="23"/>
  <c r="D439" i="23"/>
  <c r="B439" i="23"/>
  <c r="E434" i="23"/>
  <c r="D434" i="23"/>
  <c r="B434" i="23"/>
  <c r="E433" i="23"/>
  <c r="D433" i="23"/>
  <c r="B433" i="23"/>
  <c r="E432" i="23"/>
  <c r="D432" i="23"/>
  <c r="B432" i="23"/>
  <c r="E431" i="23"/>
  <c r="D431" i="23"/>
  <c r="B431" i="23"/>
  <c r="E430" i="23"/>
  <c r="D430" i="23"/>
  <c r="B430" i="23"/>
  <c r="E429" i="23"/>
  <c r="D429" i="23"/>
  <c r="B429" i="23"/>
  <c r="E428" i="23"/>
  <c r="D428" i="23"/>
  <c r="B428" i="23"/>
  <c r="E427" i="23"/>
  <c r="D427" i="23"/>
  <c r="B427" i="23"/>
  <c r="E426" i="23"/>
  <c r="D426" i="23"/>
  <c r="B426" i="23"/>
  <c r="E425" i="23"/>
  <c r="D425" i="23"/>
  <c r="B425" i="23"/>
  <c r="E424" i="23"/>
  <c r="D424" i="23"/>
  <c r="B424" i="23"/>
  <c r="E423" i="23"/>
  <c r="D423" i="23"/>
  <c r="B423" i="23"/>
  <c r="E422" i="23"/>
  <c r="D422" i="23"/>
  <c r="B422" i="23"/>
  <c r="E421" i="23"/>
  <c r="D421" i="23"/>
  <c r="B421" i="23"/>
  <c r="E420" i="23"/>
  <c r="D420" i="23"/>
  <c r="B420" i="23"/>
  <c r="E419" i="23"/>
  <c r="D419" i="23"/>
  <c r="B419" i="23"/>
  <c r="E418" i="23"/>
  <c r="D418" i="23"/>
  <c r="B418" i="23"/>
  <c r="E417" i="23"/>
  <c r="D417" i="23"/>
  <c r="B417" i="23"/>
  <c r="E416" i="23"/>
  <c r="D416" i="23"/>
  <c r="B416" i="23"/>
  <c r="E415" i="23"/>
  <c r="D415" i="23"/>
  <c r="B415" i="23"/>
  <c r="E414" i="23"/>
  <c r="D414" i="23"/>
  <c r="B414" i="23"/>
  <c r="E413" i="23"/>
  <c r="D413" i="23"/>
  <c r="B413" i="23"/>
  <c r="E412" i="23"/>
  <c r="D412" i="23"/>
  <c r="B412" i="23"/>
  <c r="E411" i="23"/>
  <c r="D411" i="23"/>
  <c r="B411" i="23"/>
  <c r="E410" i="23"/>
  <c r="D410" i="23"/>
  <c r="B410" i="23"/>
  <c r="E405" i="23"/>
  <c r="D405" i="23"/>
  <c r="B405" i="23"/>
  <c r="E404" i="23"/>
  <c r="D404" i="23"/>
  <c r="B404" i="23"/>
  <c r="E403" i="23"/>
  <c r="D403" i="23"/>
  <c r="B403" i="23"/>
  <c r="E402" i="23"/>
  <c r="D402" i="23"/>
  <c r="B402" i="23"/>
  <c r="E401" i="23"/>
  <c r="D401" i="23"/>
  <c r="B401" i="23"/>
  <c r="E400" i="23"/>
  <c r="D400" i="23"/>
  <c r="B400" i="23"/>
  <c r="E399" i="23"/>
  <c r="D399" i="23"/>
  <c r="B399" i="23"/>
  <c r="E398" i="23"/>
  <c r="D398" i="23"/>
  <c r="B398" i="23"/>
  <c r="E397" i="23"/>
  <c r="D397" i="23"/>
  <c r="B397" i="23"/>
  <c r="E396" i="23"/>
  <c r="D396" i="23"/>
  <c r="B396" i="23"/>
  <c r="E395" i="23"/>
  <c r="D395" i="23"/>
  <c r="B395" i="23"/>
  <c r="E394" i="23"/>
  <c r="D394" i="23"/>
  <c r="B394" i="23"/>
  <c r="E393" i="23"/>
  <c r="D393" i="23"/>
  <c r="B393" i="23"/>
  <c r="E392" i="23"/>
  <c r="D392" i="23"/>
  <c r="B392" i="23"/>
  <c r="E391" i="23"/>
  <c r="D391" i="23"/>
  <c r="B391" i="23"/>
  <c r="E390" i="23"/>
  <c r="D390" i="23"/>
  <c r="B390" i="23"/>
  <c r="E389" i="23"/>
  <c r="D389" i="23"/>
  <c r="B389" i="23"/>
  <c r="E388" i="23"/>
  <c r="D388" i="23"/>
  <c r="B388" i="23"/>
  <c r="E387" i="23"/>
  <c r="D387" i="23"/>
  <c r="B387" i="23"/>
  <c r="E386" i="23"/>
  <c r="D386" i="23"/>
  <c r="B386" i="23"/>
  <c r="E385" i="23"/>
  <c r="D385" i="23"/>
  <c r="B385" i="23"/>
  <c r="E384" i="23"/>
  <c r="D384" i="23"/>
  <c r="B384" i="23"/>
  <c r="E383" i="23"/>
  <c r="D383" i="23"/>
  <c r="B383" i="23"/>
  <c r="E382" i="23"/>
  <c r="D382" i="23"/>
  <c r="B382" i="23"/>
  <c r="E381" i="23"/>
  <c r="D381" i="23"/>
  <c r="B381" i="23"/>
  <c r="E376" i="23"/>
  <c r="D376" i="23"/>
  <c r="B376" i="23"/>
  <c r="E375" i="23"/>
  <c r="D375" i="23"/>
  <c r="B375" i="23"/>
  <c r="E374" i="23"/>
  <c r="D374" i="23"/>
  <c r="B374" i="23"/>
  <c r="E373" i="23"/>
  <c r="D373" i="23"/>
  <c r="B373" i="23"/>
  <c r="E372" i="23"/>
  <c r="D372" i="23"/>
  <c r="B372" i="23"/>
  <c r="E371" i="23"/>
  <c r="D371" i="23"/>
  <c r="B371" i="23"/>
  <c r="E370" i="23"/>
  <c r="D370" i="23"/>
  <c r="B370" i="23"/>
  <c r="E369" i="23"/>
  <c r="D369" i="23"/>
  <c r="B369" i="23"/>
  <c r="E368" i="23"/>
  <c r="D368" i="23"/>
  <c r="B368" i="23"/>
  <c r="E367" i="23"/>
  <c r="D367" i="23"/>
  <c r="B367" i="23"/>
  <c r="E366" i="23"/>
  <c r="D366" i="23"/>
  <c r="B366" i="23"/>
  <c r="E365" i="23"/>
  <c r="D365" i="23"/>
  <c r="B365" i="23"/>
  <c r="E364" i="23"/>
  <c r="D364" i="23"/>
  <c r="B364" i="23"/>
  <c r="E363" i="23"/>
  <c r="D363" i="23"/>
  <c r="B363" i="23"/>
  <c r="E362" i="23"/>
  <c r="D362" i="23"/>
  <c r="B362" i="23"/>
  <c r="E361" i="23"/>
  <c r="D361" i="23"/>
  <c r="B361" i="23"/>
  <c r="E360" i="23"/>
  <c r="D360" i="23"/>
  <c r="B360" i="23"/>
  <c r="E359" i="23"/>
  <c r="D359" i="23"/>
  <c r="B359" i="23"/>
  <c r="E358" i="23"/>
  <c r="D358" i="23"/>
  <c r="B358" i="23"/>
  <c r="E357" i="23"/>
  <c r="D357" i="23"/>
  <c r="B357" i="23"/>
  <c r="E356" i="23"/>
  <c r="D356" i="23"/>
  <c r="B356" i="23"/>
  <c r="E355" i="23"/>
  <c r="D355" i="23"/>
  <c r="B355" i="23"/>
  <c r="E354" i="23"/>
  <c r="D354" i="23"/>
  <c r="B354" i="23"/>
  <c r="E353" i="23"/>
  <c r="D353" i="23"/>
  <c r="B353" i="23"/>
  <c r="E352" i="23"/>
  <c r="D352" i="23"/>
  <c r="B352" i="23"/>
  <c r="E347" i="23"/>
  <c r="D347" i="23"/>
  <c r="B347" i="23"/>
  <c r="E346" i="23"/>
  <c r="D346" i="23"/>
  <c r="B346" i="23"/>
  <c r="E345" i="23"/>
  <c r="D345" i="23"/>
  <c r="B345" i="23"/>
  <c r="E344" i="23"/>
  <c r="D344" i="23"/>
  <c r="B344" i="23"/>
  <c r="E343" i="23"/>
  <c r="D343" i="23"/>
  <c r="B343" i="23"/>
  <c r="E342" i="23"/>
  <c r="D342" i="23"/>
  <c r="B342" i="23"/>
  <c r="E341" i="23"/>
  <c r="D341" i="23"/>
  <c r="B341" i="23"/>
  <c r="E340" i="23"/>
  <c r="D340" i="23"/>
  <c r="B340" i="23"/>
  <c r="E339" i="23"/>
  <c r="D339" i="23"/>
  <c r="B339" i="23"/>
  <c r="E338" i="23"/>
  <c r="D338" i="23"/>
  <c r="B338" i="23"/>
  <c r="E337" i="23"/>
  <c r="D337" i="23"/>
  <c r="B337" i="23"/>
  <c r="E336" i="23"/>
  <c r="D336" i="23"/>
  <c r="B336" i="23"/>
  <c r="E335" i="23"/>
  <c r="D335" i="23"/>
  <c r="B335" i="23"/>
  <c r="E334" i="23"/>
  <c r="D334" i="23"/>
  <c r="B334" i="23"/>
  <c r="E333" i="23"/>
  <c r="D333" i="23"/>
  <c r="B333" i="23"/>
  <c r="E332" i="23"/>
  <c r="D332" i="23"/>
  <c r="B332" i="23"/>
  <c r="E331" i="23"/>
  <c r="D331" i="23"/>
  <c r="B331" i="23"/>
  <c r="E330" i="23"/>
  <c r="D330" i="23"/>
  <c r="B330" i="23"/>
  <c r="E329" i="23"/>
  <c r="D329" i="23"/>
  <c r="B329" i="23"/>
  <c r="E328" i="23"/>
  <c r="D328" i="23"/>
  <c r="B328" i="23"/>
  <c r="E327" i="23"/>
  <c r="D327" i="23"/>
  <c r="B327" i="23"/>
  <c r="E326" i="23"/>
  <c r="D326" i="23"/>
  <c r="B326" i="23"/>
  <c r="E325" i="23"/>
  <c r="D325" i="23"/>
  <c r="B325" i="23"/>
  <c r="E324" i="23"/>
  <c r="D324" i="23"/>
  <c r="B324" i="23"/>
  <c r="E323" i="23"/>
  <c r="D323" i="23"/>
  <c r="B323" i="23"/>
  <c r="E318" i="23"/>
  <c r="D318" i="23"/>
  <c r="B318" i="23"/>
  <c r="E317" i="23"/>
  <c r="D317" i="23"/>
  <c r="B317" i="23"/>
  <c r="E316" i="23"/>
  <c r="D316" i="23"/>
  <c r="B316" i="23"/>
  <c r="E315" i="23"/>
  <c r="D315" i="23"/>
  <c r="B315" i="23"/>
  <c r="E314" i="23"/>
  <c r="D314" i="23"/>
  <c r="B314" i="23"/>
  <c r="E313" i="23"/>
  <c r="D313" i="23"/>
  <c r="B313" i="23"/>
  <c r="E312" i="23"/>
  <c r="D312" i="23"/>
  <c r="B312" i="23"/>
  <c r="E311" i="23"/>
  <c r="D311" i="23"/>
  <c r="B311" i="23"/>
  <c r="E310" i="23"/>
  <c r="D310" i="23"/>
  <c r="B310" i="23"/>
  <c r="E309" i="23"/>
  <c r="D309" i="23"/>
  <c r="B309" i="23"/>
  <c r="E308" i="23"/>
  <c r="D308" i="23"/>
  <c r="B308" i="23"/>
  <c r="E307" i="23"/>
  <c r="D307" i="23"/>
  <c r="B307" i="23"/>
  <c r="E306" i="23"/>
  <c r="D306" i="23"/>
  <c r="B306" i="23"/>
  <c r="E305" i="23"/>
  <c r="D305" i="23"/>
  <c r="B305" i="23"/>
  <c r="E304" i="23"/>
  <c r="D304" i="23"/>
  <c r="B304" i="23"/>
  <c r="E303" i="23"/>
  <c r="D303" i="23"/>
  <c r="B303" i="23"/>
  <c r="E302" i="23"/>
  <c r="D302" i="23"/>
  <c r="B302" i="23"/>
  <c r="E301" i="23"/>
  <c r="D301" i="23"/>
  <c r="B301" i="23"/>
  <c r="E300" i="23"/>
  <c r="D300" i="23"/>
  <c r="B300" i="23"/>
  <c r="E299" i="23"/>
  <c r="D299" i="23"/>
  <c r="B299" i="23"/>
  <c r="E298" i="23"/>
  <c r="D298" i="23"/>
  <c r="B298" i="23"/>
  <c r="E297" i="23"/>
  <c r="D297" i="23"/>
  <c r="B297" i="23"/>
  <c r="E296" i="23"/>
  <c r="D296" i="23"/>
  <c r="B296" i="23"/>
  <c r="E295" i="23"/>
  <c r="D295" i="23"/>
  <c r="B295" i="23"/>
  <c r="E294" i="23"/>
  <c r="D294" i="23"/>
  <c r="B294" i="23"/>
  <c r="E289" i="23"/>
  <c r="D289" i="23"/>
  <c r="B289" i="23"/>
  <c r="E288" i="23"/>
  <c r="D288" i="23"/>
  <c r="B288" i="23"/>
  <c r="E287" i="23"/>
  <c r="D287" i="23"/>
  <c r="B287" i="23"/>
  <c r="E286" i="23"/>
  <c r="D286" i="23"/>
  <c r="B286" i="23"/>
  <c r="E285" i="23"/>
  <c r="D285" i="23"/>
  <c r="B285" i="23"/>
  <c r="E284" i="23"/>
  <c r="D284" i="23"/>
  <c r="B284" i="23"/>
  <c r="E283" i="23"/>
  <c r="D283" i="23"/>
  <c r="B283" i="23"/>
  <c r="E282" i="23"/>
  <c r="D282" i="23"/>
  <c r="B282" i="23"/>
  <c r="E281" i="23"/>
  <c r="D281" i="23"/>
  <c r="B281" i="23"/>
  <c r="E280" i="23"/>
  <c r="D280" i="23"/>
  <c r="B280" i="23"/>
  <c r="E279" i="23"/>
  <c r="D279" i="23"/>
  <c r="B279" i="23"/>
  <c r="E278" i="23"/>
  <c r="D278" i="23"/>
  <c r="B278" i="23"/>
  <c r="E277" i="23"/>
  <c r="D277" i="23"/>
  <c r="B277" i="23"/>
  <c r="E276" i="23"/>
  <c r="D276" i="23"/>
  <c r="B276" i="23"/>
  <c r="E275" i="23"/>
  <c r="D275" i="23"/>
  <c r="B275" i="23"/>
  <c r="E274" i="23"/>
  <c r="D274" i="23"/>
  <c r="B274" i="23"/>
  <c r="E273" i="23"/>
  <c r="D273" i="23"/>
  <c r="B273" i="23"/>
  <c r="E272" i="23"/>
  <c r="D272" i="23"/>
  <c r="B272" i="23"/>
  <c r="E271" i="23"/>
  <c r="D271" i="23"/>
  <c r="B271" i="23"/>
  <c r="E270" i="23"/>
  <c r="D270" i="23"/>
  <c r="B270" i="23"/>
  <c r="E269" i="23"/>
  <c r="D269" i="23"/>
  <c r="B269" i="23"/>
  <c r="E268" i="23"/>
  <c r="D268" i="23"/>
  <c r="B268" i="23"/>
  <c r="E267" i="23"/>
  <c r="D267" i="23"/>
  <c r="B267" i="23"/>
  <c r="E266" i="23"/>
  <c r="D266" i="23"/>
  <c r="B266" i="23"/>
  <c r="E265" i="23"/>
  <c r="D265" i="23"/>
  <c r="B265" i="23"/>
  <c r="E260" i="23"/>
  <c r="D260" i="23"/>
  <c r="B260" i="23"/>
  <c r="E259" i="23"/>
  <c r="D259" i="23"/>
  <c r="B259" i="23"/>
  <c r="E258" i="23"/>
  <c r="D258" i="23"/>
  <c r="B258" i="23"/>
  <c r="E257" i="23"/>
  <c r="D257" i="23"/>
  <c r="B257" i="23"/>
  <c r="E256" i="23"/>
  <c r="D256" i="23"/>
  <c r="B256" i="23"/>
  <c r="E255" i="23"/>
  <c r="D255" i="23"/>
  <c r="B255" i="23"/>
  <c r="E254" i="23"/>
  <c r="D254" i="23"/>
  <c r="B254" i="23"/>
  <c r="E253" i="23"/>
  <c r="D253" i="23"/>
  <c r="B253" i="23"/>
  <c r="E252" i="23"/>
  <c r="D252" i="23"/>
  <c r="B252" i="23"/>
  <c r="E251" i="23"/>
  <c r="D251" i="23"/>
  <c r="B251" i="23"/>
  <c r="E250" i="23"/>
  <c r="D250" i="23"/>
  <c r="B250" i="23"/>
  <c r="E249" i="23"/>
  <c r="D249" i="23"/>
  <c r="B249" i="23"/>
  <c r="E248" i="23"/>
  <c r="D248" i="23"/>
  <c r="B248" i="23"/>
  <c r="E247" i="23"/>
  <c r="D247" i="23"/>
  <c r="B247" i="23"/>
  <c r="E246" i="23"/>
  <c r="D246" i="23"/>
  <c r="B246" i="23"/>
  <c r="E245" i="23"/>
  <c r="D245" i="23"/>
  <c r="B245" i="23"/>
  <c r="E244" i="23"/>
  <c r="D244" i="23"/>
  <c r="B244" i="23"/>
  <c r="E243" i="23"/>
  <c r="D243" i="23"/>
  <c r="B243" i="23"/>
  <c r="E242" i="23"/>
  <c r="D242" i="23"/>
  <c r="B242" i="23"/>
  <c r="E241" i="23"/>
  <c r="D241" i="23"/>
  <c r="B241" i="23"/>
  <c r="E240" i="23"/>
  <c r="D240" i="23"/>
  <c r="B240" i="23"/>
  <c r="E239" i="23"/>
  <c r="D239" i="23"/>
  <c r="B239" i="23"/>
  <c r="E238" i="23"/>
  <c r="D238" i="23"/>
  <c r="B238" i="23"/>
  <c r="E237" i="23"/>
  <c r="D237" i="23"/>
  <c r="B237" i="23"/>
  <c r="E236" i="23"/>
  <c r="D236" i="23"/>
  <c r="B236" i="23"/>
  <c r="E231" i="23"/>
  <c r="D231" i="23"/>
  <c r="B231" i="23"/>
  <c r="E230" i="23"/>
  <c r="D230" i="23"/>
  <c r="B230" i="23"/>
  <c r="E229" i="23"/>
  <c r="D229" i="23"/>
  <c r="B229" i="23"/>
  <c r="E228" i="23"/>
  <c r="D228" i="23"/>
  <c r="B228" i="23"/>
  <c r="E227" i="23"/>
  <c r="D227" i="23"/>
  <c r="B227" i="23"/>
  <c r="E226" i="23"/>
  <c r="D226" i="23"/>
  <c r="B226" i="23"/>
  <c r="E225" i="23"/>
  <c r="D225" i="23"/>
  <c r="B225" i="23"/>
  <c r="E224" i="23"/>
  <c r="D224" i="23"/>
  <c r="B224" i="23"/>
  <c r="E223" i="23"/>
  <c r="D223" i="23"/>
  <c r="B223" i="23"/>
  <c r="E222" i="23"/>
  <c r="D222" i="23"/>
  <c r="B222" i="23"/>
  <c r="E221" i="23"/>
  <c r="D221" i="23"/>
  <c r="B221" i="23"/>
  <c r="E220" i="23"/>
  <c r="D220" i="23"/>
  <c r="B220" i="23"/>
  <c r="E219" i="23"/>
  <c r="D219" i="23"/>
  <c r="B219" i="23"/>
  <c r="E218" i="23"/>
  <c r="D218" i="23"/>
  <c r="B218" i="23"/>
  <c r="E217" i="23"/>
  <c r="D217" i="23"/>
  <c r="B217" i="23"/>
  <c r="E216" i="23"/>
  <c r="D216" i="23"/>
  <c r="B216" i="23"/>
  <c r="E215" i="23"/>
  <c r="D215" i="23"/>
  <c r="B215" i="23"/>
  <c r="E214" i="23"/>
  <c r="D214" i="23"/>
  <c r="B214" i="23"/>
  <c r="E213" i="23"/>
  <c r="D213" i="23"/>
  <c r="B213" i="23"/>
  <c r="E212" i="23"/>
  <c r="D212" i="23"/>
  <c r="B212" i="23"/>
  <c r="E211" i="23"/>
  <c r="D211" i="23"/>
  <c r="B211" i="23"/>
  <c r="E210" i="23"/>
  <c r="D210" i="23"/>
  <c r="B210" i="23"/>
  <c r="E209" i="23"/>
  <c r="D209" i="23"/>
  <c r="B209" i="23"/>
  <c r="E208" i="23"/>
  <c r="D208" i="23"/>
  <c r="B208" i="23"/>
  <c r="E207" i="23"/>
  <c r="D207" i="23"/>
  <c r="B207" i="23"/>
  <c r="E202" i="23"/>
  <c r="D202" i="23"/>
  <c r="B202" i="23"/>
  <c r="E201" i="23"/>
  <c r="D201" i="23"/>
  <c r="B201" i="23"/>
  <c r="E200" i="23"/>
  <c r="D200" i="23"/>
  <c r="B200" i="23"/>
  <c r="E199" i="23"/>
  <c r="D199" i="23"/>
  <c r="B199" i="23"/>
  <c r="E198" i="23"/>
  <c r="D198" i="23"/>
  <c r="B198" i="23"/>
  <c r="E197" i="23"/>
  <c r="D197" i="23"/>
  <c r="B197" i="23"/>
  <c r="E196" i="23"/>
  <c r="D196" i="23"/>
  <c r="B196" i="23"/>
  <c r="E195" i="23"/>
  <c r="D195" i="23"/>
  <c r="B195" i="23"/>
  <c r="E194" i="23"/>
  <c r="D194" i="23"/>
  <c r="B194" i="23"/>
  <c r="E193" i="23"/>
  <c r="D193" i="23"/>
  <c r="B193" i="23"/>
  <c r="E192" i="23"/>
  <c r="D192" i="23"/>
  <c r="B192" i="23"/>
  <c r="E191" i="23"/>
  <c r="D191" i="23"/>
  <c r="B191" i="23"/>
  <c r="E190" i="23"/>
  <c r="D190" i="23"/>
  <c r="B190" i="23"/>
  <c r="E189" i="23"/>
  <c r="D189" i="23"/>
  <c r="B189" i="23"/>
  <c r="E188" i="23"/>
  <c r="D188" i="23"/>
  <c r="B188" i="23"/>
  <c r="E187" i="23"/>
  <c r="D187" i="23"/>
  <c r="B187" i="23"/>
  <c r="E186" i="23"/>
  <c r="D186" i="23"/>
  <c r="B186" i="23"/>
  <c r="E185" i="23"/>
  <c r="D185" i="23"/>
  <c r="B185" i="23"/>
  <c r="E184" i="23"/>
  <c r="D184" i="23"/>
  <c r="B184" i="23"/>
  <c r="E183" i="23"/>
  <c r="D183" i="23"/>
  <c r="B183" i="23"/>
  <c r="E182" i="23"/>
  <c r="D182" i="23"/>
  <c r="B182" i="23"/>
  <c r="E181" i="23"/>
  <c r="D181" i="23"/>
  <c r="B181" i="23"/>
  <c r="E180" i="23"/>
  <c r="D180" i="23"/>
  <c r="B180" i="23"/>
  <c r="E179" i="23"/>
  <c r="D179" i="23"/>
  <c r="B179" i="23"/>
  <c r="E178" i="23"/>
  <c r="D178" i="23"/>
  <c r="B178" i="23"/>
  <c r="E173" i="23"/>
  <c r="D173" i="23"/>
  <c r="B173" i="23"/>
  <c r="E172" i="23"/>
  <c r="D172" i="23"/>
  <c r="B172" i="23"/>
  <c r="E171" i="23"/>
  <c r="D171" i="23"/>
  <c r="B171" i="23"/>
  <c r="E170" i="23"/>
  <c r="D170" i="23"/>
  <c r="B170" i="23"/>
  <c r="E169" i="23"/>
  <c r="D169" i="23"/>
  <c r="B169" i="23"/>
  <c r="E168" i="23"/>
  <c r="D168" i="23"/>
  <c r="B168" i="23"/>
  <c r="E167" i="23"/>
  <c r="D167" i="23"/>
  <c r="B167" i="23"/>
  <c r="E166" i="23"/>
  <c r="D166" i="23"/>
  <c r="B166" i="23"/>
  <c r="E165" i="23"/>
  <c r="D165" i="23"/>
  <c r="B165" i="23"/>
  <c r="E164" i="23"/>
  <c r="D164" i="23"/>
  <c r="B164" i="23"/>
  <c r="E163" i="23"/>
  <c r="D163" i="23"/>
  <c r="B163" i="23"/>
  <c r="E162" i="23"/>
  <c r="D162" i="23"/>
  <c r="B162" i="23"/>
  <c r="E161" i="23"/>
  <c r="D161" i="23"/>
  <c r="B161" i="23"/>
  <c r="E160" i="23"/>
  <c r="D160" i="23"/>
  <c r="B160" i="23"/>
  <c r="E159" i="23"/>
  <c r="D159" i="23"/>
  <c r="B159" i="23"/>
  <c r="E158" i="23"/>
  <c r="D158" i="23"/>
  <c r="B158" i="23"/>
  <c r="E157" i="23"/>
  <c r="D157" i="23"/>
  <c r="B157" i="23"/>
  <c r="E156" i="23"/>
  <c r="D156" i="23"/>
  <c r="B156" i="23"/>
  <c r="E155" i="23"/>
  <c r="D155" i="23"/>
  <c r="B155" i="23"/>
  <c r="E154" i="23"/>
  <c r="D154" i="23"/>
  <c r="B154" i="23"/>
  <c r="E153" i="23"/>
  <c r="D153" i="23"/>
  <c r="B153" i="23"/>
  <c r="E152" i="23"/>
  <c r="D152" i="23"/>
  <c r="B152" i="23"/>
  <c r="E151" i="23"/>
  <c r="D151" i="23"/>
  <c r="B151" i="23"/>
  <c r="E150" i="23"/>
  <c r="D150" i="23"/>
  <c r="B150" i="23"/>
  <c r="E149" i="23"/>
  <c r="D149" i="23"/>
  <c r="B149" i="23"/>
  <c r="E144" i="23"/>
  <c r="D144" i="23"/>
  <c r="B144" i="23"/>
  <c r="E143" i="23"/>
  <c r="D143" i="23"/>
  <c r="B143" i="23"/>
  <c r="E142" i="23"/>
  <c r="D142" i="23"/>
  <c r="B142" i="23"/>
  <c r="E141" i="23"/>
  <c r="D141" i="23"/>
  <c r="B141" i="23"/>
  <c r="E140" i="23"/>
  <c r="D140" i="23"/>
  <c r="B140" i="23"/>
  <c r="E139" i="23"/>
  <c r="D139" i="23"/>
  <c r="B139" i="23"/>
  <c r="E138" i="23"/>
  <c r="D138" i="23"/>
  <c r="B138" i="23"/>
  <c r="E137" i="23"/>
  <c r="D137" i="23"/>
  <c r="B137" i="23"/>
  <c r="E136" i="23"/>
  <c r="D136" i="23"/>
  <c r="B136" i="23"/>
  <c r="E135" i="23"/>
  <c r="D135" i="23"/>
  <c r="B135" i="23"/>
  <c r="E134" i="23"/>
  <c r="D134" i="23"/>
  <c r="B134" i="23"/>
  <c r="E133" i="23"/>
  <c r="D133" i="23"/>
  <c r="B133" i="23"/>
  <c r="E132" i="23"/>
  <c r="D132" i="23"/>
  <c r="B132" i="23"/>
  <c r="E131" i="23"/>
  <c r="D131" i="23"/>
  <c r="B131" i="23"/>
  <c r="E130" i="23"/>
  <c r="D130" i="23"/>
  <c r="B130" i="23"/>
  <c r="E129" i="23"/>
  <c r="D129" i="23"/>
  <c r="B129" i="23"/>
  <c r="E128" i="23"/>
  <c r="D128" i="23"/>
  <c r="B128" i="23"/>
  <c r="E127" i="23"/>
  <c r="D127" i="23"/>
  <c r="B127" i="23"/>
  <c r="E126" i="23"/>
  <c r="D126" i="23"/>
  <c r="B126" i="23"/>
  <c r="E125" i="23"/>
  <c r="D125" i="23"/>
  <c r="B125" i="23"/>
  <c r="E124" i="23"/>
  <c r="D124" i="23"/>
  <c r="B124" i="23"/>
  <c r="E123" i="23"/>
  <c r="D123" i="23"/>
  <c r="B123" i="23"/>
  <c r="E122" i="23"/>
  <c r="D122" i="23"/>
  <c r="B122" i="23"/>
  <c r="E121" i="23"/>
  <c r="D121" i="23"/>
  <c r="B121" i="23"/>
  <c r="E120" i="23"/>
  <c r="D120" i="23"/>
  <c r="B120" i="23"/>
  <c r="E115" i="23"/>
  <c r="D115" i="23"/>
  <c r="B115" i="23"/>
  <c r="E114" i="23"/>
  <c r="D114" i="23"/>
  <c r="B114" i="23"/>
  <c r="E113" i="23"/>
  <c r="D113" i="23"/>
  <c r="B113" i="23"/>
  <c r="E112" i="23"/>
  <c r="D112" i="23"/>
  <c r="B112" i="23"/>
  <c r="E111" i="23"/>
  <c r="D111" i="23"/>
  <c r="B111" i="23"/>
  <c r="E110" i="23"/>
  <c r="D110" i="23"/>
  <c r="B110" i="23"/>
  <c r="E109" i="23"/>
  <c r="D109" i="23"/>
  <c r="B109" i="23"/>
  <c r="E108" i="23"/>
  <c r="D108" i="23"/>
  <c r="B108" i="23"/>
  <c r="E107" i="23"/>
  <c r="D107" i="23"/>
  <c r="B107" i="23"/>
  <c r="E106" i="23"/>
  <c r="D106" i="23"/>
  <c r="B106" i="23"/>
  <c r="E105" i="23"/>
  <c r="D105" i="23"/>
  <c r="B105" i="23"/>
  <c r="E104" i="23"/>
  <c r="D104" i="23"/>
  <c r="B104" i="23"/>
  <c r="E103" i="23"/>
  <c r="D103" i="23"/>
  <c r="B103" i="23"/>
  <c r="E102" i="23"/>
  <c r="D102" i="23"/>
  <c r="B102" i="23"/>
  <c r="E101" i="23"/>
  <c r="D101" i="23"/>
  <c r="B101" i="23"/>
  <c r="E100" i="23"/>
  <c r="D100" i="23"/>
  <c r="B100" i="23"/>
  <c r="E99" i="23"/>
  <c r="D99" i="23"/>
  <c r="B99" i="23"/>
  <c r="E98" i="23"/>
  <c r="D98" i="23"/>
  <c r="B98" i="23"/>
  <c r="E97" i="23"/>
  <c r="D97" i="23"/>
  <c r="B97" i="23"/>
  <c r="E96" i="23"/>
  <c r="D96" i="23"/>
  <c r="B96" i="23"/>
  <c r="E95" i="23"/>
  <c r="D95" i="23"/>
  <c r="B95" i="23"/>
  <c r="E94" i="23"/>
  <c r="D94" i="23"/>
  <c r="B94" i="23"/>
  <c r="E93" i="23"/>
  <c r="D93" i="23"/>
  <c r="B93" i="23"/>
  <c r="E92" i="23"/>
  <c r="D92" i="23"/>
  <c r="B92" i="23"/>
  <c r="E91" i="23"/>
  <c r="D91" i="23"/>
  <c r="B91" i="23"/>
  <c r="E86" i="23"/>
  <c r="D86" i="23"/>
  <c r="B86" i="23"/>
  <c r="E85" i="23"/>
  <c r="D85" i="23"/>
  <c r="B85" i="23"/>
  <c r="E84" i="23"/>
  <c r="D84" i="23"/>
  <c r="B84" i="23"/>
  <c r="E83" i="23"/>
  <c r="D83" i="23"/>
  <c r="B83" i="23"/>
  <c r="E82" i="23"/>
  <c r="D82" i="23"/>
  <c r="B82" i="23"/>
  <c r="E81" i="23"/>
  <c r="D81" i="23"/>
  <c r="B81" i="23"/>
  <c r="E80" i="23"/>
  <c r="D80" i="23"/>
  <c r="B80" i="23"/>
  <c r="E79" i="23"/>
  <c r="D79" i="23"/>
  <c r="B79" i="23"/>
  <c r="E78" i="23"/>
  <c r="D78" i="23"/>
  <c r="B78" i="23"/>
  <c r="E77" i="23"/>
  <c r="D77" i="23"/>
  <c r="B77" i="23"/>
  <c r="E76" i="23"/>
  <c r="D76" i="23"/>
  <c r="B76" i="23"/>
  <c r="E75" i="23"/>
  <c r="D75" i="23"/>
  <c r="B75" i="23"/>
  <c r="E74" i="23"/>
  <c r="D74" i="23"/>
  <c r="B74" i="23"/>
  <c r="E73" i="23"/>
  <c r="D73" i="23"/>
  <c r="B73" i="23"/>
  <c r="E72" i="23"/>
  <c r="D72" i="23"/>
  <c r="B72" i="23"/>
  <c r="E71" i="23"/>
  <c r="D71" i="23"/>
  <c r="B71" i="23"/>
  <c r="E70" i="23"/>
  <c r="D70" i="23"/>
  <c r="B70" i="23"/>
  <c r="E69" i="23"/>
  <c r="D69" i="23"/>
  <c r="B69" i="23"/>
  <c r="E68" i="23"/>
  <c r="D68" i="23"/>
  <c r="B68" i="23"/>
  <c r="E67" i="23"/>
  <c r="D67" i="23"/>
  <c r="B67" i="23"/>
  <c r="E66" i="23"/>
  <c r="D66" i="23"/>
  <c r="B66" i="23"/>
  <c r="E65" i="23"/>
  <c r="D65" i="23"/>
  <c r="B65" i="23"/>
  <c r="E64" i="23"/>
  <c r="D64" i="23"/>
  <c r="B64" i="23"/>
  <c r="E63" i="23"/>
  <c r="D63" i="23"/>
  <c r="B63" i="23"/>
  <c r="E62" i="23"/>
  <c r="D62" i="23"/>
  <c r="B62" i="23"/>
  <c r="E57" i="23"/>
  <c r="D57" i="23"/>
  <c r="B57" i="23"/>
  <c r="E56" i="23"/>
  <c r="D56" i="23"/>
  <c r="B56" i="23"/>
  <c r="E55" i="23"/>
  <c r="D55" i="23"/>
  <c r="B55" i="23"/>
  <c r="E54" i="23"/>
  <c r="D54" i="23"/>
  <c r="B54" i="23"/>
  <c r="E53" i="23"/>
  <c r="D53" i="23"/>
  <c r="B53" i="23"/>
  <c r="E52" i="23"/>
  <c r="D52" i="23"/>
  <c r="B52" i="23"/>
  <c r="E51" i="23"/>
  <c r="D51" i="23"/>
  <c r="B51" i="23"/>
  <c r="E50" i="23"/>
  <c r="D50" i="23"/>
  <c r="B50" i="23"/>
  <c r="E49" i="23"/>
  <c r="D49" i="23"/>
  <c r="B49" i="23"/>
  <c r="E48" i="23"/>
  <c r="D48" i="23"/>
  <c r="B48" i="23"/>
  <c r="E47" i="23"/>
  <c r="D47" i="23"/>
  <c r="B47" i="23"/>
  <c r="E46" i="23"/>
  <c r="D46" i="23"/>
  <c r="B46" i="23"/>
  <c r="E45" i="23"/>
  <c r="D45" i="23"/>
  <c r="B45" i="23"/>
  <c r="E44" i="23"/>
  <c r="D44" i="23"/>
  <c r="B44" i="23"/>
  <c r="E43" i="23"/>
  <c r="D43" i="23"/>
  <c r="B43" i="23"/>
  <c r="E42" i="23"/>
  <c r="D42" i="23"/>
  <c r="B42" i="23"/>
  <c r="E41" i="23"/>
  <c r="D41" i="23"/>
  <c r="B41" i="23"/>
  <c r="E40" i="23"/>
  <c r="D40" i="23"/>
  <c r="B40" i="23"/>
  <c r="E39" i="23"/>
  <c r="D39" i="23"/>
  <c r="B39" i="23"/>
  <c r="E38" i="23"/>
  <c r="D38" i="23"/>
  <c r="B38" i="23"/>
  <c r="E37" i="23"/>
  <c r="D37" i="23"/>
  <c r="B37" i="23"/>
  <c r="E36" i="23"/>
  <c r="D36" i="23"/>
  <c r="B36" i="23"/>
  <c r="E35" i="23"/>
  <c r="D35" i="23"/>
  <c r="B35" i="23"/>
  <c r="E34" i="23"/>
  <c r="D34" i="23"/>
  <c r="B34" i="23"/>
  <c r="E33" i="23"/>
  <c r="D33" i="23"/>
  <c r="B33" i="23"/>
  <c r="E28" i="23"/>
  <c r="D28" i="23"/>
  <c r="B28" i="23"/>
  <c r="E27" i="23"/>
  <c r="D27" i="23"/>
  <c r="B27" i="23"/>
  <c r="E26" i="23"/>
  <c r="D26" i="23"/>
  <c r="B26" i="23"/>
  <c r="E25" i="23"/>
  <c r="D25" i="23"/>
  <c r="B25" i="23"/>
  <c r="E24" i="23"/>
  <c r="D24" i="23"/>
  <c r="B24" i="23"/>
  <c r="E23" i="23"/>
  <c r="D23" i="23"/>
  <c r="B23" i="23"/>
  <c r="E22" i="23"/>
  <c r="D22" i="23"/>
  <c r="B22" i="23"/>
  <c r="E21" i="23"/>
  <c r="D21" i="23"/>
  <c r="B21" i="23"/>
  <c r="E20" i="23"/>
  <c r="D20" i="23"/>
  <c r="B20" i="23"/>
  <c r="E19" i="23"/>
  <c r="D19" i="23"/>
  <c r="B19" i="23"/>
  <c r="E18" i="23"/>
  <c r="D18" i="23"/>
  <c r="B18" i="23"/>
  <c r="E17" i="23"/>
  <c r="D17" i="23"/>
  <c r="B17" i="23"/>
  <c r="E16" i="23"/>
  <c r="D16" i="23"/>
  <c r="B16" i="23"/>
  <c r="E15" i="23"/>
  <c r="D15" i="23"/>
  <c r="B15" i="23"/>
  <c r="E14" i="23"/>
  <c r="D14" i="23"/>
  <c r="B14" i="23"/>
  <c r="E13" i="23"/>
  <c r="D13" i="23"/>
  <c r="B13" i="23"/>
  <c r="E12" i="23"/>
  <c r="D12" i="23"/>
  <c r="B12" i="23"/>
  <c r="E11" i="23"/>
  <c r="D11" i="23"/>
  <c r="B11" i="23"/>
  <c r="E10" i="23"/>
  <c r="D10" i="23"/>
  <c r="B10" i="23"/>
  <c r="E9" i="23"/>
  <c r="D9" i="23"/>
  <c r="B9" i="23"/>
  <c r="E8" i="23"/>
  <c r="D8" i="23"/>
  <c r="B8" i="23"/>
  <c r="E7" i="23"/>
  <c r="D7" i="23"/>
  <c r="B7" i="23"/>
  <c r="E6" i="23"/>
  <c r="D6" i="23"/>
  <c r="B6" i="23"/>
  <c r="E5" i="23"/>
  <c r="D5" i="23"/>
  <c r="B5" i="23"/>
  <c r="E4" i="23"/>
  <c r="D4" i="23"/>
  <c r="B4" i="23"/>
  <c r="B6" i="18"/>
  <c r="B5" i="18"/>
  <c r="I48" i="13"/>
  <c r="H48" i="13"/>
  <c r="G48" i="13"/>
  <c r="F48" i="13"/>
  <c r="E48" i="13"/>
  <c r="D48" i="13"/>
  <c r="C48" i="13"/>
  <c r="B48" i="13"/>
  <c r="I47" i="13"/>
  <c r="H47" i="13"/>
  <c r="G47" i="13"/>
  <c r="F47" i="13"/>
  <c r="E47" i="13"/>
  <c r="D47" i="13"/>
  <c r="C47" i="13"/>
  <c r="B47" i="13"/>
  <c r="I46" i="13"/>
  <c r="H46" i="13"/>
  <c r="G46" i="13"/>
  <c r="F46" i="13"/>
  <c r="E46" i="13"/>
  <c r="D46" i="13"/>
  <c r="C46" i="13"/>
  <c r="B46" i="13"/>
  <c r="I45" i="13"/>
  <c r="H45" i="13"/>
  <c r="G45" i="13"/>
  <c r="F45" i="13"/>
  <c r="E45" i="13"/>
  <c r="D45" i="13"/>
  <c r="C45" i="13"/>
  <c r="B45" i="13"/>
  <c r="I44" i="13"/>
  <c r="H44" i="13"/>
  <c r="G44" i="13"/>
  <c r="F44" i="13"/>
  <c r="E44" i="13"/>
  <c r="D44" i="13"/>
  <c r="C44" i="13"/>
  <c r="B44" i="13"/>
  <c r="I43" i="13"/>
  <c r="H43" i="13"/>
  <c r="G43" i="13"/>
  <c r="F43" i="13"/>
  <c r="E43" i="13"/>
  <c r="D43" i="13"/>
  <c r="C43" i="13"/>
  <c r="B43" i="13"/>
  <c r="I42" i="13"/>
  <c r="H42" i="13"/>
  <c r="G42" i="13"/>
  <c r="F42" i="13"/>
  <c r="E42" i="13"/>
  <c r="D42" i="13"/>
  <c r="C42" i="13"/>
  <c r="B42" i="13"/>
  <c r="I41" i="13"/>
  <c r="H41" i="13"/>
  <c r="G41" i="13"/>
  <c r="F41" i="13"/>
  <c r="E41" i="13"/>
  <c r="D41" i="13"/>
  <c r="C41" i="13"/>
  <c r="B41" i="13"/>
  <c r="I40" i="13"/>
  <c r="H40" i="13"/>
  <c r="G40" i="13"/>
  <c r="F40" i="13"/>
  <c r="E40" i="13"/>
  <c r="D40" i="13"/>
  <c r="C40" i="13"/>
  <c r="B40" i="13"/>
  <c r="I39" i="13"/>
  <c r="H39" i="13"/>
  <c r="G39" i="13"/>
  <c r="F39" i="13"/>
  <c r="E39" i="13"/>
  <c r="D39" i="13"/>
  <c r="C39" i="13"/>
  <c r="B39" i="13"/>
  <c r="I38" i="13"/>
  <c r="H38" i="13"/>
  <c r="G38" i="13"/>
  <c r="F38" i="13"/>
  <c r="E38" i="13"/>
  <c r="D38" i="13"/>
  <c r="C38" i="13"/>
  <c r="B38" i="13"/>
  <c r="I37" i="13"/>
  <c r="H37" i="13"/>
  <c r="G37" i="13"/>
  <c r="F37" i="13"/>
  <c r="E37" i="13"/>
  <c r="D37" i="13"/>
  <c r="C37" i="13"/>
  <c r="B37" i="13"/>
  <c r="I36" i="13"/>
  <c r="H36" i="13"/>
  <c r="G36" i="13"/>
  <c r="F36" i="13"/>
  <c r="E36" i="13"/>
  <c r="D36" i="13"/>
  <c r="C36" i="13"/>
  <c r="B36" i="13"/>
  <c r="I35" i="13"/>
  <c r="H35" i="13"/>
  <c r="G35" i="13"/>
  <c r="F35" i="13"/>
  <c r="E35" i="13"/>
  <c r="D35" i="13"/>
  <c r="C35" i="13"/>
  <c r="B35" i="13"/>
  <c r="I34" i="13"/>
  <c r="H34" i="13"/>
  <c r="G34" i="13"/>
  <c r="F34" i="13"/>
  <c r="E34" i="13"/>
  <c r="D34" i="13"/>
  <c r="C34" i="13"/>
  <c r="B34" i="13"/>
  <c r="I33" i="13"/>
  <c r="H33" i="13"/>
  <c r="G33" i="13"/>
  <c r="F33" i="13"/>
  <c r="E33" i="13"/>
  <c r="D33" i="13"/>
  <c r="C33" i="13"/>
  <c r="B33" i="13"/>
  <c r="I32" i="13"/>
  <c r="H32" i="13"/>
  <c r="G32" i="13"/>
  <c r="F32" i="13"/>
  <c r="E32" i="13"/>
  <c r="D32" i="13"/>
  <c r="C32" i="13"/>
  <c r="B32" i="13"/>
  <c r="I31" i="13"/>
  <c r="H31" i="13"/>
  <c r="G31" i="13"/>
  <c r="F31" i="13"/>
  <c r="E31" i="13"/>
  <c r="D31" i="13"/>
  <c r="C31" i="13"/>
  <c r="B31" i="13"/>
  <c r="I30" i="13"/>
  <c r="H30" i="13"/>
  <c r="G30" i="13"/>
  <c r="F30" i="13"/>
  <c r="E30" i="13"/>
  <c r="D30" i="13"/>
  <c r="C30" i="13"/>
  <c r="B30" i="13"/>
  <c r="I24" i="13"/>
  <c r="H24" i="13"/>
  <c r="G24" i="13"/>
  <c r="F24" i="13"/>
  <c r="E24" i="13"/>
  <c r="D24" i="13"/>
  <c r="C24" i="13"/>
  <c r="B24" i="13"/>
  <c r="I23" i="13"/>
  <c r="H23" i="13"/>
  <c r="G23" i="13"/>
  <c r="F23" i="13"/>
  <c r="E23" i="13"/>
  <c r="D23" i="13"/>
  <c r="C23" i="13"/>
  <c r="B23" i="13"/>
  <c r="I22" i="13"/>
  <c r="H22" i="13"/>
  <c r="G22" i="13"/>
  <c r="F22" i="13"/>
  <c r="E22" i="13"/>
  <c r="D22" i="13"/>
  <c r="C22" i="13"/>
  <c r="B22" i="13"/>
  <c r="I21" i="13"/>
  <c r="H21" i="13"/>
  <c r="G21" i="13"/>
  <c r="F21" i="13"/>
  <c r="E21" i="13"/>
  <c r="D21" i="13"/>
  <c r="C21" i="13"/>
  <c r="B21" i="13"/>
  <c r="I20" i="13"/>
  <c r="H20" i="13"/>
  <c r="G20" i="13"/>
  <c r="F20" i="13"/>
  <c r="E20" i="13"/>
  <c r="D20" i="13"/>
  <c r="C20" i="13"/>
  <c r="B20" i="13"/>
  <c r="I19" i="13"/>
  <c r="H19" i="13"/>
  <c r="G19" i="13"/>
  <c r="F19" i="13"/>
  <c r="E19" i="13"/>
  <c r="D19" i="13"/>
  <c r="C19" i="13"/>
  <c r="B19" i="13"/>
  <c r="I18" i="13"/>
  <c r="H18" i="13"/>
  <c r="G18" i="13"/>
  <c r="F18" i="13"/>
  <c r="E18" i="13"/>
  <c r="D18" i="13"/>
  <c r="C18" i="13"/>
  <c r="B18" i="13"/>
  <c r="I17" i="13"/>
  <c r="H17" i="13"/>
  <c r="G17" i="13"/>
  <c r="F17" i="13"/>
  <c r="E17" i="13"/>
  <c r="D17" i="13"/>
  <c r="C17" i="13"/>
  <c r="B17" i="13"/>
  <c r="I16" i="13"/>
  <c r="H16" i="13"/>
  <c r="G16" i="13"/>
  <c r="F16" i="13"/>
  <c r="E16" i="13"/>
  <c r="D16" i="13"/>
  <c r="C16" i="13"/>
  <c r="B16" i="13"/>
  <c r="I15" i="13"/>
  <c r="H15" i="13"/>
  <c r="G15" i="13"/>
  <c r="F15" i="13"/>
  <c r="E15" i="13"/>
  <c r="D15" i="13"/>
  <c r="C15" i="13"/>
  <c r="B15" i="13"/>
  <c r="I14" i="13"/>
  <c r="H14" i="13"/>
  <c r="G14" i="13"/>
  <c r="F14" i="13"/>
  <c r="E14" i="13"/>
  <c r="D14" i="13"/>
  <c r="C14" i="13"/>
  <c r="B14" i="13"/>
  <c r="I13" i="13"/>
  <c r="H13" i="13"/>
  <c r="G13" i="13"/>
  <c r="F13" i="13"/>
  <c r="E13" i="13"/>
  <c r="D13" i="13"/>
  <c r="C13" i="13"/>
  <c r="B13" i="13"/>
  <c r="I12" i="13"/>
  <c r="H12" i="13"/>
  <c r="G12" i="13"/>
  <c r="F12" i="13"/>
  <c r="E12" i="13"/>
  <c r="D12" i="13"/>
  <c r="C12" i="13"/>
  <c r="B12" i="13"/>
  <c r="I11" i="13"/>
  <c r="H11" i="13"/>
  <c r="G11" i="13"/>
  <c r="F11" i="13"/>
  <c r="E11" i="13"/>
  <c r="D11" i="13"/>
  <c r="C11" i="13"/>
  <c r="B11" i="13"/>
  <c r="I10" i="13"/>
  <c r="H10" i="13"/>
  <c r="G10" i="13"/>
  <c r="F10" i="13"/>
  <c r="E10" i="13"/>
  <c r="D10" i="13"/>
  <c r="C10" i="13"/>
  <c r="B10" i="13"/>
  <c r="I9" i="13"/>
  <c r="H9" i="13"/>
  <c r="G9" i="13"/>
  <c r="F9" i="13"/>
  <c r="E9" i="13"/>
  <c r="D9" i="13"/>
  <c r="C9" i="13"/>
  <c r="B9" i="13"/>
  <c r="I8" i="13"/>
  <c r="H8" i="13"/>
  <c r="G8" i="13"/>
  <c r="F8" i="13"/>
  <c r="E8" i="13"/>
  <c r="D8" i="13"/>
  <c r="C8" i="13"/>
  <c r="B8" i="13"/>
  <c r="I7" i="13"/>
  <c r="H7" i="13"/>
  <c r="G7" i="13"/>
  <c r="F7" i="13"/>
  <c r="E7" i="13"/>
  <c r="D7" i="13"/>
  <c r="C7" i="13"/>
  <c r="B7" i="13"/>
  <c r="I6" i="13"/>
  <c r="H6" i="13"/>
  <c r="G6" i="13"/>
  <c r="F6" i="13"/>
  <c r="E6" i="13"/>
  <c r="D6" i="13"/>
  <c r="C6" i="13"/>
  <c r="B6" i="13"/>
  <c r="G64" i="28"/>
  <c r="F64" i="28"/>
  <c r="E64" i="28"/>
  <c r="D64" i="28"/>
  <c r="G63" i="28"/>
  <c r="F63" i="28"/>
  <c r="E63" i="28"/>
  <c r="D63" i="28"/>
  <c r="G62" i="28"/>
  <c r="F62" i="28"/>
  <c r="E62" i="28"/>
  <c r="D62" i="28"/>
  <c r="G61" i="28"/>
  <c r="F61" i="28"/>
  <c r="E61" i="28"/>
  <c r="D61" i="28"/>
  <c r="G60" i="28"/>
  <c r="F60" i="28"/>
  <c r="E60" i="28"/>
  <c r="D60" i="28"/>
  <c r="G59" i="28"/>
  <c r="F59" i="28"/>
  <c r="E59" i="28"/>
  <c r="D59" i="28"/>
  <c r="G58" i="28"/>
  <c r="F58" i="28"/>
  <c r="E58" i="28"/>
  <c r="D58" i="28"/>
  <c r="G57" i="28"/>
  <c r="F57" i="28"/>
  <c r="E57" i="28"/>
  <c r="D57" i="28"/>
  <c r="G56" i="28"/>
  <c r="F56" i="28"/>
  <c r="E56" i="28"/>
  <c r="D56" i="28"/>
  <c r="G55" i="28"/>
  <c r="F55" i="28"/>
  <c r="E55" i="28"/>
  <c r="D55" i="28"/>
  <c r="G54" i="28"/>
  <c r="F54" i="28"/>
  <c r="E54" i="28"/>
  <c r="D54" i="28"/>
  <c r="G53" i="28"/>
  <c r="F53" i="28"/>
  <c r="E53" i="28"/>
  <c r="D53" i="28"/>
  <c r="G52" i="28"/>
  <c r="F52" i="28"/>
  <c r="E52" i="28"/>
  <c r="D52" i="28"/>
  <c r="G51" i="28"/>
  <c r="F51" i="28"/>
  <c r="E51" i="28"/>
  <c r="D51" i="28"/>
  <c r="G50" i="28"/>
  <c r="F50" i="28"/>
  <c r="E50" i="28"/>
  <c r="D50" i="28"/>
  <c r="G49" i="28"/>
  <c r="F49" i="28"/>
  <c r="E49" i="28"/>
  <c r="D49" i="28"/>
  <c r="G48" i="28"/>
  <c r="F48" i="28"/>
  <c r="E48" i="28"/>
  <c r="D48" i="28"/>
  <c r="G47" i="28"/>
  <c r="F47" i="28"/>
  <c r="E47" i="28"/>
  <c r="D47" i="28"/>
  <c r="G46" i="28"/>
  <c r="F46" i="28"/>
  <c r="E46" i="28"/>
  <c r="D46" i="28"/>
  <c r="G28" i="28"/>
  <c r="F28" i="28"/>
  <c r="E28" i="28"/>
  <c r="D28" i="28"/>
  <c r="G27" i="28"/>
  <c r="F27" i="28"/>
  <c r="E27" i="28"/>
  <c r="D27" i="28"/>
  <c r="G26" i="28"/>
  <c r="F26" i="28"/>
  <c r="E26" i="28"/>
  <c r="D26" i="28"/>
  <c r="G25" i="28"/>
  <c r="F25" i="28"/>
  <c r="E25" i="28"/>
  <c r="D25" i="28"/>
  <c r="G24" i="28"/>
  <c r="F24" i="28"/>
  <c r="E24" i="28"/>
  <c r="D24" i="28"/>
  <c r="G23" i="28"/>
  <c r="F23" i="28"/>
  <c r="E23" i="28"/>
  <c r="D23" i="28"/>
  <c r="G22" i="28"/>
  <c r="F22" i="28"/>
  <c r="E22" i="28"/>
  <c r="D22" i="28"/>
  <c r="G21" i="28"/>
  <c r="F21" i="28"/>
  <c r="E21" i="28"/>
  <c r="D21" i="28"/>
  <c r="G20" i="28"/>
  <c r="F20" i="28"/>
  <c r="E20" i="28"/>
  <c r="D20" i="28"/>
  <c r="G19" i="28"/>
  <c r="F19" i="28"/>
  <c r="E19" i="28"/>
  <c r="D19" i="28"/>
  <c r="G18" i="28"/>
  <c r="F18" i="28"/>
  <c r="E18" i="28"/>
  <c r="D18" i="28"/>
  <c r="G17" i="28"/>
  <c r="F17" i="28"/>
  <c r="E17" i="28"/>
  <c r="D17" i="28"/>
  <c r="G16" i="28"/>
  <c r="F16" i="28"/>
  <c r="E16" i="28"/>
  <c r="D16" i="28"/>
  <c r="G15" i="28"/>
  <c r="F15" i="28"/>
  <c r="E15" i="28"/>
  <c r="D15" i="28"/>
  <c r="G14" i="28"/>
  <c r="F14" i="28"/>
  <c r="E14" i="28"/>
  <c r="D14" i="28"/>
  <c r="G13" i="28"/>
  <c r="F13" i="28"/>
  <c r="E13" i="28"/>
  <c r="D13" i="28"/>
  <c r="G12" i="28"/>
  <c r="F12" i="28"/>
  <c r="E12" i="28"/>
  <c r="D12" i="28"/>
  <c r="G11" i="28"/>
  <c r="F11" i="28"/>
  <c r="E11" i="28"/>
  <c r="D11" i="28"/>
  <c r="G10" i="28"/>
  <c r="F10" i="28"/>
  <c r="E10" i="28"/>
  <c r="D10" i="28"/>
  <c r="G9" i="28"/>
  <c r="F9" i="28"/>
  <c r="E9" i="28"/>
  <c r="D9" i="28"/>
  <c r="I5" i="13"/>
  <c r="H5" i="13"/>
  <c r="G5" i="13"/>
  <c r="F5" i="13"/>
  <c r="E5" i="13"/>
  <c r="D5" i="13"/>
  <c r="C5" i="13"/>
  <c r="B5" i="13"/>
  <c r="E289" i="21"/>
  <c r="D289" i="21"/>
  <c r="B289" i="21"/>
  <c r="E288" i="21"/>
  <c r="D288" i="21"/>
  <c r="B288" i="21"/>
  <c r="E287" i="21"/>
  <c r="D287" i="21"/>
  <c r="B287" i="21"/>
  <c r="E286" i="21"/>
  <c r="D286" i="21"/>
  <c r="B286" i="21"/>
  <c r="E285" i="21"/>
  <c r="D285" i="21"/>
  <c r="B285" i="21"/>
  <c r="E284" i="21"/>
  <c r="D284" i="21"/>
  <c r="B284" i="21"/>
  <c r="E283" i="21"/>
  <c r="D283" i="21"/>
  <c r="B283" i="21"/>
  <c r="E282" i="21"/>
  <c r="D282" i="21"/>
  <c r="B282" i="21"/>
  <c r="E281" i="21"/>
  <c r="D281" i="21"/>
  <c r="B281" i="21"/>
  <c r="E280" i="21"/>
  <c r="D280" i="21"/>
  <c r="B280" i="21"/>
  <c r="E279" i="21"/>
  <c r="D279" i="21"/>
  <c r="B279" i="21"/>
  <c r="E278" i="21"/>
  <c r="D278" i="21"/>
  <c r="B278" i="21"/>
  <c r="E277" i="21"/>
  <c r="D277" i="21"/>
  <c r="B277" i="21"/>
  <c r="E276" i="21"/>
  <c r="D276" i="21"/>
  <c r="B276" i="21"/>
  <c r="E275" i="21"/>
  <c r="D275" i="21"/>
  <c r="B275" i="21"/>
  <c r="E274" i="21"/>
  <c r="D274" i="21"/>
  <c r="B274" i="21"/>
  <c r="E273" i="21"/>
  <c r="D273" i="21"/>
  <c r="B273" i="21"/>
  <c r="E272" i="21"/>
  <c r="D272" i="21"/>
  <c r="B272" i="21"/>
  <c r="E271" i="21"/>
  <c r="D271" i="21"/>
  <c r="B271" i="21"/>
  <c r="E270" i="21"/>
  <c r="D270" i="21"/>
  <c r="B270" i="21"/>
  <c r="E269" i="21"/>
  <c r="D269" i="21"/>
  <c r="B269" i="21"/>
  <c r="E268" i="21"/>
  <c r="D268" i="21"/>
  <c r="B268" i="21"/>
  <c r="E267" i="21"/>
  <c r="D267" i="21"/>
  <c r="B267" i="21"/>
  <c r="E266" i="21"/>
  <c r="D266" i="21"/>
  <c r="B266" i="21"/>
  <c r="E265" i="21"/>
  <c r="D265" i="21"/>
  <c r="B265" i="21"/>
  <c r="E260" i="21"/>
  <c r="D260" i="21"/>
  <c r="B260" i="21"/>
  <c r="E259" i="21"/>
  <c r="D259" i="21"/>
  <c r="B259" i="21"/>
  <c r="E258" i="21"/>
  <c r="D258" i="21"/>
  <c r="B258" i="21"/>
  <c r="E257" i="21"/>
  <c r="D257" i="21"/>
  <c r="B257" i="21"/>
  <c r="E256" i="21"/>
  <c r="D256" i="21"/>
  <c r="B256" i="21"/>
  <c r="E255" i="21"/>
  <c r="D255" i="21"/>
  <c r="B255" i="21"/>
  <c r="E254" i="21"/>
  <c r="D254" i="21"/>
  <c r="B254" i="21"/>
  <c r="E253" i="21"/>
  <c r="D253" i="21"/>
  <c r="B253" i="21"/>
  <c r="E252" i="21"/>
  <c r="D252" i="21"/>
  <c r="B252" i="21"/>
  <c r="E251" i="21"/>
  <c r="D251" i="21"/>
  <c r="B251" i="21"/>
  <c r="E250" i="21"/>
  <c r="D250" i="21"/>
  <c r="B250" i="21"/>
  <c r="E249" i="21"/>
  <c r="D249" i="21"/>
  <c r="B249" i="21"/>
  <c r="E248" i="21"/>
  <c r="D248" i="21"/>
  <c r="B248" i="21"/>
  <c r="E247" i="21"/>
  <c r="D247" i="21"/>
  <c r="B247" i="21"/>
  <c r="E246" i="21"/>
  <c r="D246" i="21"/>
  <c r="B246" i="21"/>
  <c r="E245" i="21"/>
  <c r="D245" i="21"/>
  <c r="B245" i="21"/>
  <c r="E244" i="21"/>
  <c r="D244" i="21"/>
  <c r="B244" i="21"/>
  <c r="E243" i="21"/>
  <c r="D243" i="21"/>
  <c r="B243" i="21"/>
  <c r="E242" i="21"/>
  <c r="D242" i="21"/>
  <c r="B242" i="21"/>
  <c r="E241" i="21"/>
  <c r="D241" i="21"/>
  <c r="B241" i="21"/>
  <c r="E240" i="21"/>
  <c r="D240" i="21"/>
  <c r="B240" i="21"/>
  <c r="E239" i="21"/>
  <c r="D239" i="21"/>
  <c r="B239" i="21"/>
  <c r="E238" i="21"/>
  <c r="D238" i="21"/>
  <c r="B238" i="21"/>
  <c r="E237" i="21"/>
  <c r="D237" i="21"/>
  <c r="B237" i="21"/>
  <c r="E236" i="21"/>
  <c r="D236" i="21"/>
  <c r="B236" i="21"/>
  <c r="E231" i="21"/>
  <c r="D231" i="21"/>
  <c r="B231" i="21"/>
  <c r="E230" i="21"/>
  <c r="D230" i="21"/>
  <c r="B230" i="21"/>
  <c r="E229" i="21"/>
  <c r="D229" i="21"/>
  <c r="B229" i="21"/>
  <c r="E228" i="21"/>
  <c r="D228" i="21"/>
  <c r="B228" i="21"/>
  <c r="E227" i="21"/>
  <c r="D227" i="21"/>
  <c r="B227" i="21"/>
  <c r="E226" i="21"/>
  <c r="D226" i="21"/>
  <c r="B226" i="21"/>
  <c r="E225" i="21"/>
  <c r="D225" i="21"/>
  <c r="B225" i="21"/>
  <c r="E224" i="21"/>
  <c r="D224" i="21"/>
  <c r="B224" i="21"/>
  <c r="E223" i="21"/>
  <c r="D223" i="21"/>
  <c r="B223" i="21"/>
  <c r="E222" i="21"/>
  <c r="D222" i="21"/>
  <c r="B222" i="21"/>
  <c r="E221" i="21"/>
  <c r="D221" i="21"/>
  <c r="B221" i="21"/>
  <c r="E220" i="21"/>
  <c r="D220" i="21"/>
  <c r="B220" i="21"/>
  <c r="E219" i="21"/>
  <c r="D219" i="21"/>
  <c r="B219" i="21"/>
  <c r="E218" i="21"/>
  <c r="D218" i="21"/>
  <c r="B218" i="21"/>
  <c r="E217" i="21"/>
  <c r="D217" i="21"/>
  <c r="B217" i="21"/>
  <c r="E216" i="21"/>
  <c r="D216" i="21"/>
  <c r="B216" i="21"/>
  <c r="E215" i="21"/>
  <c r="D215" i="21"/>
  <c r="B215" i="21"/>
  <c r="E214" i="21"/>
  <c r="D214" i="21"/>
  <c r="B214" i="21"/>
  <c r="E213" i="21"/>
  <c r="D213" i="21"/>
  <c r="B213" i="21"/>
  <c r="E212" i="21"/>
  <c r="D212" i="21"/>
  <c r="B212" i="21"/>
  <c r="E211" i="21"/>
  <c r="D211" i="21"/>
  <c r="B211" i="21"/>
  <c r="E210" i="21"/>
  <c r="D210" i="21"/>
  <c r="B210" i="21"/>
  <c r="E209" i="21"/>
  <c r="D209" i="21"/>
  <c r="B209" i="21"/>
  <c r="E208" i="21"/>
  <c r="D208" i="21"/>
  <c r="B208" i="21"/>
  <c r="E207" i="21"/>
  <c r="D207" i="21"/>
  <c r="B207" i="21"/>
  <c r="E202" i="21"/>
  <c r="D202" i="21"/>
  <c r="B202" i="21"/>
  <c r="E201" i="21"/>
  <c r="D201" i="21"/>
  <c r="B201" i="21"/>
  <c r="E200" i="21"/>
  <c r="D200" i="21"/>
  <c r="B200" i="21"/>
  <c r="E199" i="21"/>
  <c r="D199" i="21"/>
  <c r="B199" i="21"/>
  <c r="E198" i="21"/>
  <c r="D198" i="21"/>
  <c r="B198" i="21"/>
  <c r="E197" i="21"/>
  <c r="D197" i="21"/>
  <c r="B197" i="21"/>
  <c r="E196" i="21"/>
  <c r="D196" i="21"/>
  <c r="B196" i="21"/>
  <c r="E195" i="21"/>
  <c r="D195" i="21"/>
  <c r="B195" i="21"/>
  <c r="E194" i="21"/>
  <c r="D194" i="21"/>
  <c r="B194" i="21"/>
  <c r="E193" i="21"/>
  <c r="D193" i="21"/>
  <c r="B193" i="21"/>
  <c r="E192" i="21"/>
  <c r="D192" i="21"/>
  <c r="B192" i="21"/>
  <c r="E191" i="21"/>
  <c r="D191" i="21"/>
  <c r="B191" i="21"/>
  <c r="E190" i="21"/>
  <c r="D190" i="21"/>
  <c r="B190" i="21"/>
  <c r="E189" i="21"/>
  <c r="D189" i="21"/>
  <c r="B189" i="21"/>
  <c r="E188" i="21"/>
  <c r="D188" i="21"/>
  <c r="B188" i="21"/>
  <c r="E187" i="21"/>
  <c r="D187" i="21"/>
  <c r="B187" i="21"/>
  <c r="E186" i="21"/>
  <c r="D186" i="21"/>
  <c r="B186" i="21"/>
  <c r="E185" i="21"/>
  <c r="D185" i="21"/>
  <c r="B185" i="21"/>
  <c r="E184" i="21"/>
  <c r="D184" i="21"/>
  <c r="B184" i="21"/>
  <c r="E183" i="21"/>
  <c r="D183" i="21"/>
  <c r="B183" i="21"/>
  <c r="E182" i="21"/>
  <c r="D182" i="21"/>
  <c r="B182" i="21"/>
  <c r="E181" i="21"/>
  <c r="D181" i="21"/>
  <c r="B181" i="21"/>
  <c r="E180" i="21"/>
  <c r="D180" i="21"/>
  <c r="B180" i="21"/>
  <c r="E179" i="21"/>
  <c r="D179" i="21"/>
  <c r="B179" i="21"/>
  <c r="E178" i="21"/>
  <c r="D178" i="21"/>
  <c r="B178" i="21"/>
  <c r="E173" i="21"/>
  <c r="D173" i="21"/>
  <c r="B173" i="21"/>
  <c r="E172" i="21"/>
  <c r="D172" i="21"/>
  <c r="B172" i="21"/>
  <c r="E171" i="21"/>
  <c r="D171" i="21"/>
  <c r="B171" i="21"/>
  <c r="E170" i="21"/>
  <c r="D170" i="21"/>
  <c r="B170" i="21"/>
  <c r="E169" i="21"/>
  <c r="D169" i="21"/>
  <c r="B169" i="21"/>
  <c r="E168" i="21"/>
  <c r="D168" i="21"/>
  <c r="B168" i="21"/>
  <c r="E167" i="21"/>
  <c r="D167" i="21"/>
  <c r="B167" i="21"/>
  <c r="E166" i="21"/>
  <c r="D166" i="21"/>
  <c r="B166" i="21"/>
  <c r="E165" i="21"/>
  <c r="D165" i="21"/>
  <c r="B165" i="21"/>
  <c r="E164" i="21"/>
  <c r="D164" i="21"/>
  <c r="B164" i="21"/>
  <c r="E163" i="21"/>
  <c r="D163" i="21"/>
  <c r="B163" i="21"/>
  <c r="E162" i="21"/>
  <c r="D162" i="21"/>
  <c r="B162" i="21"/>
  <c r="E161" i="21"/>
  <c r="D161" i="21"/>
  <c r="B161" i="21"/>
  <c r="E160" i="21"/>
  <c r="D160" i="21"/>
  <c r="B160" i="21"/>
  <c r="E159" i="21"/>
  <c r="D159" i="21"/>
  <c r="B159" i="21"/>
  <c r="E158" i="21"/>
  <c r="D158" i="21"/>
  <c r="B158" i="21"/>
  <c r="E157" i="21"/>
  <c r="D157" i="21"/>
  <c r="B157" i="21"/>
  <c r="E156" i="21"/>
  <c r="D156" i="21"/>
  <c r="B156" i="21"/>
  <c r="E155" i="21"/>
  <c r="D155" i="21"/>
  <c r="B155" i="21"/>
  <c r="E154" i="21"/>
  <c r="D154" i="21"/>
  <c r="B154" i="21"/>
  <c r="E153" i="21"/>
  <c r="D153" i="21"/>
  <c r="B153" i="21"/>
  <c r="E152" i="21"/>
  <c r="D152" i="21"/>
  <c r="B152" i="21"/>
  <c r="E151" i="21"/>
  <c r="D151" i="21"/>
  <c r="B151" i="21"/>
  <c r="E150" i="21"/>
  <c r="D150" i="21"/>
  <c r="B150" i="21"/>
  <c r="E149" i="21"/>
  <c r="D149" i="21"/>
  <c r="B149" i="21"/>
  <c r="E144" i="21"/>
  <c r="D144" i="21"/>
  <c r="B144" i="21"/>
  <c r="E143" i="21"/>
  <c r="D143" i="21"/>
  <c r="B143" i="21"/>
  <c r="E142" i="21"/>
  <c r="D142" i="21"/>
  <c r="B142" i="21"/>
  <c r="E141" i="21"/>
  <c r="D141" i="21"/>
  <c r="B141" i="21"/>
  <c r="E140" i="21"/>
  <c r="D140" i="21"/>
  <c r="B140" i="21"/>
  <c r="E139" i="21"/>
  <c r="D139" i="21"/>
  <c r="B139" i="21"/>
  <c r="E138" i="21"/>
  <c r="D138" i="21"/>
  <c r="B138" i="21"/>
  <c r="E137" i="21"/>
  <c r="D137" i="21"/>
  <c r="B137" i="21"/>
  <c r="E136" i="21"/>
  <c r="D136" i="21"/>
  <c r="B136" i="21"/>
  <c r="E135" i="21"/>
  <c r="D135" i="21"/>
  <c r="B135" i="21"/>
  <c r="E134" i="21"/>
  <c r="D134" i="21"/>
  <c r="B134" i="21"/>
  <c r="E133" i="21"/>
  <c r="D133" i="21"/>
  <c r="B133" i="21"/>
  <c r="E132" i="21"/>
  <c r="D132" i="21"/>
  <c r="B132" i="21"/>
  <c r="E131" i="21"/>
  <c r="D131" i="21"/>
  <c r="B131" i="21"/>
  <c r="E130" i="21"/>
  <c r="D130" i="21"/>
  <c r="B130" i="21"/>
  <c r="E129" i="21"/>
  <c r="D129" i="21"/>
  <c r="B129" i="21"/>
  <c r="E128" i="21"/>
  <c r="D128" i="21"/>
  <c r="B128" i="21"/>
  <c r="E127" i="21"/>
  <c r="D127" i="21"/>
  <c r="B127" i="21"/>
  <c r="E126" i="21"/>
  <c r="D126" i="21"/>
  <c r="B126" i="21"/>
  <c r="E125" i="21"/>
  <c r="D125" i="21"/>
  <c r="B125" i="21"/>
  <c r="E124" i="21"/>
  <c r="D124" i="21"/>
  <c r="B124" i="21"/>
  <c r="E123" i="21"/>
  <c r="D123" i="21"/>
  <c r="B123" i="21"/>
  <c r="E122" i="21"/>
  <c r="D122" i="21"/>
  <c r="B122" i="21"/>
  <c r="E121" i="21"/>
  <c r="D121" i="21"/>
  <c r="B121" i="21"/>
  <c r="E120" i="21"/>
  <c r="D120" i="21"/>
  <c r="B120" i="21"/>
  <c r="E115" i="21"/>
  <c r="D115" i="21"/>
  <c r="B115" i="21"/>
  <c r="E114" i="21"/>
  <c r="D114" i="21"/>
  <c r="B114" i="21"/>
  <c r="E113" i="21"/>
  <c r="D113" i="21"/>
  <c r="B113" i="21"/>
  <c r="E112" i="21"/>
  <c r="D112" i="21"/>
  <c r="B112" i="21"/>
  <c r="E111" i="21"/>
  <c r="D111" i="21"/>
  <c r="B111" i="21"/>
  <c r="E110" i="21"/>
  <c r="D110" i="21"/>
  <c r="B110" i="21"/>
  <c r="E109" i="21"/>
  <c r="D109" i="21"/>
  <c r="B109" i="21"/>
  <c r="E108" i="21"/>
  <c r="D108" i="21"/>
  <c r="B108" i="21"/>
  <c r="E107" i="21"/>
  <c r="D107" i="21"/>
  <c r="B107" i="21"/>
  <c r="E106" i="21"/>
  <c r="D106" i="21"/>
  <c r="B106" i="21"/>
  <c r="E105" i="21"/>
  <c r="D105" i="21"/>
  <c r="B105" i="21"/>
  <c r="E104" i="21"/>
  <c r="D104" i="21"/>
  <c r="B104" i="21"/>
  <c r="E103" i="21"/>
  <c r="D103" i="21"/>
  <c r="B103" i="21"/>
  <c r="E102" i="21"/>
  <c r="D102" i="21"/>
  <c r="B102" i="21"/>
  <c r="E101" i="21"/>
  <c r="D101" i="21"/>
  <c r="B101" i="21"/>
  <c r="E100" i="21"/>
  <c r="D100" i="21"/>
  <c r="B100" i="21"/>
  <c r="E99" i="21"/>
  <c r="D99" i="21"/>
  <c r="B99" i="21"/>
  <c r="E98" i="21"/>
  <c r="D98" i="21"/>
  <c r="B98" i="21"/>
  <c r="E97" i="21"/>
  <c r="D97" i="21"/>
  <c r="B97" i="21"/>
  <c r="E96" i="21"/>
  <c r="D96" i="21"/>
  <c r="B96" i="21"/>
  <c r="E95" i="21"/>
  <c r="D95" i="21"/>
  <c r="B95" i="21"/>
  <c r="E94" i="21"/>
  <c r="D94" i="21"/>
  <c r="B94" i="21"/>
  <c r="E93" i="21"/>
  <c r="D93" i="21"/>
  <c r="B93" i="21"/>
  <c r="E92" i="21"/>
  <c r="D92" i="21"/>
  <c r="B92" i="21"/>
  <c r="E91" i="21"/>
  <c r="D91" i="21"/>
  <c r="B91" i="21"/>
  <c r="E86" i="21"/>
  <c r="D86" i="21"/>
  <c r="B86" i="21"/>
  <c r="E85" i="21"/>
  <c r="D85" i="21"/>
  <c r="B85" i="21"/>
  <c r="E84" i="21"/>
  <c r="D84" i="21"/>
  <c r="B84" i="21"/>
  <c r="E83" i="21"/>
  <c r="D83" i="21"/>
  <c r="B83" i="21"/>
  <c r="E82" i="21"/>
  <c r="D82" i="21"/>
  <c r="B82" i="21"/>
  <c r="E81" i="21"/>
  <c r="D81" i="21"/>
  <c r="B81" i="21"/>
  <c r="E80" i="21"/>
  <c r="D80" i="21"/>
  <c r="B80" i="21"/>
  <c r="E79" i="21"/>
  <c r="D79" i="21"/>
  <c r="B79" i="21"/>
  <c r="E78" i="21"/>
  <c r="D78" i="21"/>
  <c r="B78" i="21"/>
  <c r="E77" i="21"/>
  <c r="D77" i="21"/>
  <c r="B77" i="21"/>
  <c r="E76" i="21"/>
  <c r="D76" i="21"/>
  <c r="B76" i="21"/>
  <c r="E75" i="21"/>
  <c r="D75" i="21"/>
  <c r="B75" i="21"/>
  <c r="E74" i="21"/>
  <c r="D74" i="21"/>
  <c r="B74" i="21"/>
  <c r="E73" i="21"/>
  <c r="D73" i="21"/>
  <c r="B73" i="21"/>
  <c r="E72" i="21"/>
  <c r="D72" i="21"/>
  <c r="B72" i="21"/>
  <c r="E71" i="21"/>
  <c r="D71" i="21"/>
  <c r="B71" i="21"/>
  <c r="E70" i="21"/>
  <c r="D70" i="21"/>
  <c r="B70" i="21"/>
  <c r="E69" i="21"/>
  <c r="D69" i="21"/>
  <c r="B69" i="21"/>
  <c r="E68" i="21"/>
  <c r="D68" i="21"/>
  <c r="B68" i="21"/>
  <c r="E67" i="21"/>
  <c r="D67" i="21"/>
  <c r="B67" i="21"/>
  <c r="E66" i="21"/>
  <c r="D66" i="21"/>
  <c r="B66" i="21"/>
  <c r="E65" i="21"/>
  <c r="D65" i="21"/>
  <c r="B65" i="21"/>
  <c r="E64" i="21"/>
  <c r="D64" i="21"/>
  <c r="B64" i="21"/>
  <c r="E63" i="21"/>
  <c r="D63" i="21"/>
  <c r="B63" i="21"/>
  <c r="E62" i="21"/>
  <c r="D62" i="21"/>
  <c r="B62" i="21"/>
  <c r="E57" i="21"/>
  <c r="D57" i="21"/>
  <c r="B57" i="21"/>
  <c r="E56" i="21"/>
  <c r="D56" i="21"/>
  <c r="B56" i="21"/>
  <c r="E55" i="21"/>
  <c r="D55" i="21"/>
  <c r="B55" i="21"/>
  <c r="E54" i="21"/>
  <c r="D54" i="21"/>
  <c r="B54" i="21"/>
  <c r="E53" i="21"/>
  <c r="D53" i="21"/>
  <c r="B53" i="21"/>
  <c r="E52" i="21"/>
  <c r="D52" i="21"/>
  <c r="B52" i="21"/>
  <c r="E51" i="21"/>
  <c r="D51" i="21"/>
  <c r="B51" i="21"/>
  <c r="E50" i="21"/>
  <c r="D50" i="21"/>
  <c r="B50" i="21"/>
  <c r="E49" i="21"/>
  <c r="D49" i="21"/>
  <c r="B49" i="21"/>
  <c r="E48" i="21"/>
  <c r="D48" i="21"/>
  <c r="B48" i="21"/>
  <c r="E47" i="21"/>
  <c r="D47" i="21"/>
  <c r="B47" i="21"/>
  <c r="E46" i="21"/>
  <c r="D46" i="21"/>
  <c r="B46" i="21"/>
  <c r="E45" i="21"/>
  <c r="D45" i="21"/>
  <c r="B45" i="21"/>
  <c r="E44" i="21"/>
  <c r="D44" i="21"/>
  <c r="B44" i="21"/>
  <c r="E43" i="21"/>
  <c r="D43" i="21"/>
  <c r="B43" i="21"/>
  <c r="E42" i="21"/>
  <c r="D42" i="21"/>
  <c r="B42" i="21"/>
  <c r="E41" i="21"/>
  <c r="D41" i="21"/>
  <c r="B41" i="21"/>
  <c r="E40" i="21"/>
  <c r="D40" i="21"/>
  <c r="B40" i="21"/>
  <c r="E39" i="21"/>
  <c r="D39" i="21"/>
  <c r="B39" i="21"/>
  <c r="E38" i="21"/>
  <c r="D38" i="21"/>
  <c r="B38" i="21"/>
  <c r="E37" i="21"/>
  <c r="D37" i="21"/>
  <c r="B37" i="21"/>
  <c r="E36" i="21"/>
  <c r="D36" i="21"/>
  <c r="B36" i="21"/>
  <c r="E35" i="21"/>
  <c r="D35" i="21"/>
  <c r="B35" i="21"/>
  <c r="E34" i="21"/>
  <c r="D34" i="21"/>
  <c r="B34" i="21"/>
  <c r="E33" i="21"/>
  <c r="D33" i="21"/>
  <c r="B33" i="21"/>
  <c r="E28" i="21"/>
  <c r="D28" i="21"/>
  <c r="B28" i="21"/>
  <c r="E27" i="21"/>
  <c r="D27" i="21"/>
  <c r="B27" i="21"/>
  <c r="E26" i="21"/>
  <c r="D26" i="21"/>
  <c r="B26" i="21"/>
  <c r="E25" i="21"/>
  <c r="D25" i="21"/>
  <c r="B25" i="21"/>
  <c r="E24" i="21"/>
  <c r="D24" i="21"/>
  <c r="B24" i="21"/>
  <c r="E23" i="21"/>
  <c r="D23" i="21"/>
  <c r="B23" i="21"/>
  <c r="E22" i="21"/>
  <c r="D22" i="21"/>
  <c r="B22" i="21"/>
  <c r="E21" i="21"/>
  <c r="D21" i="21"/>
  <c r="B21" i="21"/>
  <c r="E20" i="21"/>
  <c r="D20" i="21"/>
  <c r="B20" i="21"/>
  <c r="E19" i="21"/>
  <c r="D19" i="21"/>
  <c r="B19" i="21"/>
  <c r="E18" i="21"/>
  <c r="D18" i="21"/>
  <c r="B18" i="21"/>
  <c r="E17" i="21"/>
  <c r="D17" i="21"/>
  <c r="B17" i="21"/>
  <c r="E16" i="21"/>
  <c r="D16" i="21"/>
  <c r="B16" i="21"/>
  <c r="E15" i="21"/>
  <c r="D15" i="21"/>
  <c r="B15" i="21"/>
  <c r="E14" i="21"/>
  <c r="D14" i="21"/>
  <c r="B14" i="21"/>
  <c r="E13" i="21"/>
  <c r="D13" i="21"/>
  <c r="B13" i="21"/>
  <c r="E12" i="21"/>
  <c r="D12" i="21"/>
  <c r="B12" i="21"/>
  <c r="E11" i="21"/>
  <c r="D11" i="21"/>
  <c r="B11" i="21"/>
  <c r="E10" i="21"/>
  <c r="D10" i="21"/>
  <c r="B10" i="21"/>
  <c r="E9" i="21"/>
  <c r="D9" i="21"/>
  <c r="B9" i="21"/>
  <c r="E8" i="21"/>
  <c r="D8" i="21"/>
  <c r="B8" i="21"/>
  <c r="E7" i="21"/>
  <c r="D7" i="21"/>
  <c r="B7" i="21"/>
  <c r="E6" i="21"/>
  <c r="D6" i="21"/>
  <c r="B6" i="21"/>
  <c r="E5" i="21"/>
  <c r="D5" i="21"/>
  <c r="B5" i="21"/>
  <c r="E4" i="21"/>
  <c r="D4" i="21"/>
  <c r="B4" i="21"/>
  <c r="H18" i="28" l="1"/>
  <c r="H20" i="28"/>
  <c r="H21" i="28"/>
  <c r="J45" i="13"/>
  <c r="J6" i="13"/>
  <c r="J7" i="13"/>
  <c r="J8" i="13"/>
  <c r="J9" i="13"/>
  <c r="J10" i="13"/>
  <c r="J11" i="13"/>
  <c r="J12" i="13"/>
  <c r="J13" i="13"/>
  <c r="J17" i="13"/>
  <c r="J22" i="13"/>
  <c r="J23" i="13"/>
  <c r="J24" i="13"/>
  <c r="J31" i="13"/>
  <c r="J32" i="13"/>
  <c r="J33" i="13"/>
  <c r="J35" i="13"/>
  <c r="J36" i="13"/>
  <c r="J37" i="13"/>
  <c r="J41" i="13"/>
  <c r="H22" i="28"/>
  <c r="H24" i="28"/>
  <c r="H25" i="28"/>
  <c r="H49" i="28"/>
  <c r="H54" i="28"/>
  <c r="H55" i="28"/>
  <c r="H56" i="28"/>
  <c r="H57" i="28"/>
  <c r="H11" i="28"/>
  <c r="H15" i="28"/>
  <c r="H17" i="28"/>
  <c r="H58" i="28"/>
  <c r="H59" i="28"/>
  <c r="H60" i="28"/>
  <c r="H61" i="28"/>
  <c r="H13" i="28"/>
  <c r="J21" i="13"/>
  <c r="H27" i="28"/>
  <c r="H53" i="28"/>
  <c r="J38" i="13"/>
  <c r="J46" i="13"/>
  <c r="J47" i="13"/>
  <c r="J48" i="13"/>
  <c r="H10" i="28"/>
  <c r="H12" i="28"/>
  <c r="H26" i="28"/>
  <c r="H28" i="28"/>
  <c r="H46" i="28"/>
  <c r="H47" i="28"/>
  <c r="H48" i="28"/>
  <c r="H62" i="28"/>
  <c r="H63" i="28"/>
  <c r="H64" i="28"/>
  <c r="J30" i="13"/>
  <c r="H14" i="28"/>
  <c r="H16" i="28"/>
  <c r="H19" i="28"/>
  <c r="H50" i="28"/>
  <c r="H51" i="28"/>
  <c r="H52" i="28"/>
  <c r="J14" i="13"/>
  <c r="J15" i="13"/>
  <c r="J16" i="13"/>
  <c r="J34" i="13"/>
  <c r="J39" i="13"/>
  <c r="J40" i="13"/>
  <c r="H23" i="28"/>
  <c r="J18" i="13"/>
  <c r="J19" i="13"/>
  <c r="J20" i="13"/>
  <c r="J42" i="13"/>
  <c r="J43" i="13"/>
  <c r="J44" i="13"/>
  <c r="B164" i="22"/>
  <c r="E163" i="22"/>
  <c r="D162" i="22"/>
  <c r="B160" i="22"/>
  <c r="E159" i="22"/>
  <c r="D158" i="22"/>
  <c r="D154" i="22"/>
  <c r="B152" i="22"/>
  <c r="E151" i="22"/>
  <c r="D150" i="22"/>
  <c r="B144" i="22"/>
  <c r="E143" i="22"/>
  <c r="D142" i="22"/>
  <c r="B140" i="22"/>
  <c r="E139" i="22"/>
  <c r="D138" i="22"/>
  <c r="B136" i="22"/>
  <c r="E135" i="22"/>
  <c r="D134" i="22"/>
  <c r="B132" i="22"/>
  <c r="E131" i="22"/>
  <c r="D130" i="22"/>
  <c r="B128" i="22"/>
  <c r="E127" i="22"/>
  <c r="D126" i="22"/>
  <c r="B124" i="22"/>
  <c r="E123" i="22"/>
  <c r="D122" i="22"/>
  <c r="B120" i="22"/>
  <c r="E115" i="22"/>
  <c r="D114" i="22"/>
  <c r="B112" i="22"/>
  <c r="E111" i="22"/>
  <c r="D110" i="22"/>
  <c r="B108" i="22"/>
  <c r="E107" i="22"/>
  <c r="D106" i="22"/>
  <c r="B104" i="22"/>
  <c r="E103" i="22"/>
  <c r="D102" i="22"/>
  <c r="B100" i="22"/>
  <c r="E99" i="22"/>
  <c r="D98" i="22"/>
  <c r="B96" i="22"/>
  <c r="E95" i="22"/>
  <c r="D94" i="22"/>
  <c r="B92" i="22"/>
  <c r="E91" i="22"/>
  <c r="D86" i="22"/>
  <c r="B84" i="22"/>
  <c r="E83" i="22"/>
  <c r="D82" i="22"/>
  <c r="B80" i="22"/>
  <c r="E79" i="22"/>
  <c r="D78" i="22"/>
  <c r="B76" i="22"/>
  <c r="E75" i="22"/>
  <c r="D74" i="22"/>
  <c r="B72" i="22"/>
  <c r="E71" i="22"/>
  <c r="D70" i="22"/>
  <c r="B68" i="22"/>
  <c r="E67" i="22"/>
  <c r="D66" i="22"/>
  <c r="B64" i="22"/>
  <c r="E63" i="22"/>
  <c r="D62" i="22"/>
  <c r="B56" i="22"/>
  <c r="E55" i="22"/>
  <c r="D54" i="22"/>
  <c r="B52" i="22"/>
  <c r="E51" i="22"/>
  <c r="D50" i="22"/>
  <c r="B48" i="22"/>
  <c r="E47" i="22"/>
  <c r="D46" i="22"/>
  <c r="B44" i="22"/>
  <c r="E43" i="22"/>
  <c r="D42" i="22"/>
  <c r="B40" i="22"/>
  <c r="E39" i="22"/>
  <c r="D38" i="22"/>
  <c r="B36" i="22"/>
  <c r="E35" i="22"/>
  <c r="D34" i="22"/>
  <c r="B4" i="22"/>
  <c r="C5" i="15"/>
  <c r="D9" i="26"/>
  <c r="G64" i="26"/>
  <c r="H64" i="26" s="1"/>
  <c r="E64" i="26"/>
  <c r="D64" i="26"/>
  <c r="G63" i="26"/>
  <c r="H63" i="26" s="1"/>
  <c r="E63" i="26"/>
  <c r="D63" i="26"/>
  <c r="G62" i="26"/>
  <c r="H62" i="26" s="1"/>
  <c r="E62" i="26"/>
  <c r="D62" i="26"/>
  <c r="G61" i="26"/>
  <c r="H61" i="26" s="1"/>
  <c r="E61" i="26"/>
  <c r="D61" i="26"/>
  <c r="G60" i="26"/>
  <c r="H60" i="26" s="1"/>
  <c r="E60" i="26"/>
  <c r="D60" i="26"/>
  <c r="G59" i="26"/>
  <c r="H59" i="26" s="1"/>
  <c r="E59" i="26"/>
  <c r="D59" i="26"/>
  <c r="G58" i="26"/>
  <c r="H58" i="26" s="1"/>
  <c r="E58" i="26"/>
  <c r="D58" i="26"/>
  <c r="G57" i="26"/>
  <c r="H57" i="26" s="1"/>
  <c r="E57" i="26"/>
  <c r="D57" i="26"/>
  <c r="G56" i="26"/>
  <c r="H56" i="26" s="1"/>
  <c r="E56" i="26"/>
  <c r="D56" i="26"/>
  <c r="G55" i="26"/>
  <c r="H55" i="26" s="1"/>
  <c r="E55" i="26"/>
  <c r="D55" i="26"/>
  <c r="G54" i="26"/>
  <c r="H54" i="26" s="1"/>
  <c r="E54" i="26"/>
  <c r="D54" i="26"/>
  <c r="G53" i="26"/>
  <c r="H53" i="26" s="1"/>
  <c r="E53" i="26"/>
  <c r="D53" i="26"/>
  <c r="G52" i="26"/>
  <c r="H52" i="26" s="1"/>
  <c r="E52" i="26"/>
  <c r="D52" i="26"/>
  <c r="G51" i="26"/>
  <c r="H51" i="26" s="1"/>
  <c r="E51" i="26"/>
  <c r="D51" i="26"/>
  <c r="G50" i="26"/>
  <c r="H50" i="26" s="1"/>
  <c r="E50" i="26"/>
  <c r="D50" i="26"/>
  <c r="G49" i="26"/>
  <c r="H49" i="26" s="1"/>
  <c r="E49" i="26"/>
  <c r="D49" i="26"/>
  <c r="G48" i="26"/>
  <c r="H48" i="26" s="1"/>
  <c r="E48" i="26"/>
  <c r="D48" i="26"/>
  <c r="G47" i="26"/>
  <c r="H47" i="26" s="1"/>
  <c r="E47" i="26"/>
  <c r="D47" i="26"/>
  <c r="G46" i="26"/>
  <c r="H46" i="26" s="1"/>
  <c r="E46" i="26"/>
  <c r="D46" i="26"/>
  <c r="G28" i="26"/>
  <c r="H28" i="26" s="1"/>
  <c r="E28" i="26"/>
  <c r="D28" i="26"/>
  <c r="G27" i="26"/>
  <c r="H27" i="26" s="1"/>
  <c r="E27" i="26"/>
  <c r="D27" i="26"/>
  <c r="G26" i="26"/>
  <c r="H26" i="26" s="1"/>
  <c r="E26" i="26"/>
  <c r="D26" i="26"/>
  <c r="G25" i="26"/>
  <c r="H25" i="26" s="1"/>
  <c r="E25" i="26"/>
  <c r="D25" i="26"/>
  <c r="G24" i="26"/>
  <c r="H24" i="26" s="1"/>
  <c r="E24" i="26"/>
  <c r="D24" i="26"/>
  <c r="G23" i="26"/>
  <c r="H23" i="26" s="1"/>
  <c r="E23" i="26"/>
  <c r="D23" i="26"/>
  <c r="G22" i="26"/>
  <c r="H22" i="26" s="1"/>
  <c r="E22" i="26"/>
  <c r="D22" i="26"/>
  <c r="G21" i="26"/>
  <c r="H21" i="26" s="1"/>
  <c r="E21" i="26"/>
  <c r="D21" i="26"/>
  <c r="G20" i="26"/>
  <c r="H20" i="26" s="1"/>
  <c r="E20" i="26"/>
  <c r="D20" i="26"/>
  <c r="G19" i="26"/>
  <c r="H19" i="26" s="1"/>
  <c r="E19" i="26"/>
  <c r="D19" i="26"/>
  <c r="G18" i="26"/>
  <c r="H18" i="26" s="1"/>
  <c r="E18" i="26"/>
  <c r="D18" i="26"/>
  <c r="G17" i="26"/>
  <c r="H17" i="26" s="1"/>
  <c r="E17" i="26"/>
  <c r="D17" i="26"/>
  <c r="G16" i="26"/>
  <c r="H16" i="26" s="1"/>
  <c r="E16" i="26"/>
  <c r="D16" i="26"/>
  <c r="G15" i="26"/>
  <c r="H15" i="26" s="1"/>
  <c r="E15" i="26"/>
  <c r="D15" i="26"/>
  <c r="G14" i="26"/>
  <c r="H14" i="26" s="1"/>
  <c r="E14" i="26"/>
  <c r="D14" i="26"/>
  <c r="G13" i="26"/>
  <c r="H13" i="26" s="1"/>
  <c r="E13" i="26"/>
  <c r="D13" i="26"/>
  <c r="G12" i="26"/>
  <c r="H12" i="26" s="1"/>
  <c r="E12" i="26"/>
  <c r="D12" i="26"/>
  <c r="G11" i="26"/>
  <c r="H11" i="26" s="1"/>
  <c r="E11" i="26"/>
  <c r="D11" i="26"/>
  <c r="G10" i="26"/>
  <c r="H10" i="26" s="1"/>
  <c r="E10" i="26"/>
  <c r="D10" i="26"/>
  <c r="G9" i="26"/>
  <c r="E9" i="26"/>
  <c r="C50" i="15"/>
  <c r="B50" i="15"/>
  <c r="C49" i="15"/>
  <c r="B49" i="15"/>
  <c r="I48" i="15"/>
  <c r="J48" i="15" s="1"/>
  <c r="G48" i="15"/>
  <c r="F48" i="15"/>
  <c r="E48" i="15"/>
  <c r="D48" i="15"/>
  <c r="C48" i="15"/>
  <c r="B48" i="15"/>
  <c r="I47" i="15"/>
  <c r="J47" i="15" s="1"/>
  <c r="G47" i="15"/>
  <c r="F47" i="15"/>
  <c r="E47" i="15"/>
  <c r="D47" i="15"/>
  <c r="C47" i="15"/>
  <c r="B47" i="15"/>
  <c r="I46" i="15"/>
  <c r="J46" i="15" s="1"/>
  <c r="G46" i="15"/>
  <c r="F46" i="15"/>
  <c r="E46" i="15"/>
  <c r="D46" i="15"/>
  <c r="C46" i="15"/>
  <c r="B46" i="15"/>
  <c r="I45" i="15"/>
  <c r="J45" i="15" s="1"/>
  <c r="G45" i="15"/>
  <c r="F45" i="15"/>
  <c r="E45" i="15"/>
  <c r="D45" i="15"/>
  <c r="C45" i="15"/>
  <c r="B45" i="15"/>
  <c r="I44" i="15"/>
  <c r="J44" i="15" s="1"/>
  <c r="G44" i="15"/>
  <c r="F44" i="15"/>
  <c r="E44" i="15"/>
  <c r="D44" i="15"/>
  <c r="C44" i="15"/>
  <c r="B44" i="15"/>
  <c r="I43" i="15"/>
  <c r="J43" i="15" s="1"/>
  <c r="G43" i="15"/>
  <c r="F43" i="15"/>
  <c r="E43" i="15"/>
  <c r="D43" i="15"/>
  <c r="C43" i="15"/>
  <c r="B43" i="15"/>
  <c r="I42" i="15"/>
  <c r="J42" i="15" s="1"/>
  <c r="G42" i="15"/>
  <c r="F42" i="15"/>
  <c r="E42" i="15"/>
  <c r="D42" i="15"/>
  <c r="C42" i="15"/>
  <c r="B42" i="15"/>
  <c r="I41" i="15"/>
  <c r="J41" i="15" s="1"/>
  <c r="G41" i="15"/>
  <c r="F41" i="15"/>
  <c r="E41" i="15"/>
  <c r="D41" i="15"/>
  <c r="C41" i="15"/>
  <c r="B41" i="15"/>
  <c r="I40" i="15"/>
  <c r="J40" i="15" s="1"/>
  <c r="G40" i="15"/>
  <c r="F40" i="15"/>
  <c r="E40" i="15"/>
  <c r="D40" i="15"/>
  <c r="C40" i="15"/>
  <c r="B40" i="15"/>
  <c r="I39" i="15"/>
  <c r="J39" i="15" s="1"/>
  <c r="G39" i="15"/>
  <c r="F39" i="15"/>
  <c r="E39" i="15"/>
  <c r="D39" i="15"/>
  <c r="C39" i="15"/>
  <c r="B39" i="15"/>
  <c r="I38" i="15"/>
  <c r="J38" i="15" s="1"/>
  <c r="G38" i="15"/>
  <c r="F38" i="15"/>
  <c r="E38" i="15"/>
  <c r="D38" i="15"/>
  <c r="C38" i="15"/>
  <c r="B38" i="15"/>
  <c r="I37" i="15"/>
  <c r="J37" i="15" s="1"/>
  <c r="G37" i="15"/>
  <c r="F37" i="15"/>
  <c r="E37" i="15"/>
  <c r="D37" i="15"/>
  <c r="C37" i="15"/>
  <c r="B37" i="15"/>
  <c r="I36" i="15"/>
  <c r="J36" i="15" s="1"/>
  <c r="G36" i="15"/>
  <c r="F36" i="15"/>
  <c r="E36" i="15"/>
  <c r="D36" i="15"/>
  <c r="C36" i="15"/>
  <c r="B36" i="15"/>
  <c r="I35" i="15"/>
  <c r="J35" i="15" s="1"/>
  <c r="G35" i="15"/>
  <c r="F35" i="15"/>
  <c r="E35" i="15"/>
  <c r="D35" i="15"/>
  <c r="C35" i="15"/>
  <c r="B35" i="15"/>
  <c r="I34" i="15"/>
  <c r="J34" i="15" s="1"/>
  <c r="G34" i="15"/>
  <c r="F34" i="15"/>
  <c r="E34" i="15"/>
  <c r="D34" i="15"/>
  <c r="C34" i="15"/>
  <c r="B34" i="15"/>
  <c r="I33" i="15"/>
  <c r="J33" i="15" s="1"/>
  <c r="G33" i="15"/>
  <c r="F33" i="15"/>
  <c r="E33" i="15"/>
  <c r="D33" i="15"/>
  <c r="C33" i="15"/>
  <c r="B33" i="15"/>
  <c r="I32" i="15"/>
  <c r="J32" i="15" s="1"/>
  <c r="G32" i="15"/>
  <c r="F32" i="15"/>
  <c r="E32" i="15"/>
  <c r="D32" i="15"/>
  <c r="C32" i="15"/>
  <c r="B32" i="15"/>
  <c r="I31" i="15"/>
  <c r="J31" i="15" s="1"/>
  <c r="G31" i="15"/>
  <c r="F31" i="15"/>
  <c r="E31" i="15"/>
  <c r="D31" i="15"/>
  <c r="C31" i="15"/>
  <c r="B31" i="15"/>
  <c r="I30" i="15"/>
  <c r="J30" i="15" s="1"/>
  <c r="G30" i="15"/>
  <c r="F30" i="15"/>
  <c r="E30" i="15"/>
  <c r="D30" i="15"/>
  <c r="C30" i="15"/>
  <c r="B30" i="15"/>
  <c r="I25" i="15"/>
  <c r="G25" i="15"/>
  <c r="E25" i="15"/>
  <c r="D25" i="15"/>
  <c r="C25" i="15"/>
  <c r="B25" i="15"/>
  <c r="I24" i="15"/>
  <c r="J24" i="15" s="1"/>
  <c r="G24" i="15"/>
  <c r="F24" i="15"/>
  <c r="E24" i="15"/>
  <c r="D24" i="15"/>
  <c r="C24" i="15"/>
  <c r="B24" i="15"/>
  <c r="I23" i="15"/>
  <c r="J23" i="15" s="1"/>
  <c r="G23" i="15"/>
  <c r="F23" i="15"/>
  <c r="E23" i="15"/>
  <c r="D23" i="15"/>
  <c r="C23" i="15"/>
  <c r="B23" i="15"/>
  <c r="I22" i="15"/>
  <c r="J22" i="15" s="1"/>
  <c r="G22" i="15"/>
  <c r="F22" i="15"/>
  <c r="E22" i="15"/>
  <c r="D22" i="15"/>
  <c r="C22" i="15"/>
  <c r="B22" i="15"/>
  <c r="I21" i="15"/>
  <c r="J21" i="15" s="1"/>
  <c r="G21" i="15"/>
  <c r="F21" i="15"/>
  <c r="E21" i="15"/>
  <c r="D21" i="15"/>
  <c r="C21" i="15"/>
  <c r="B21" i="15"/>
  <c r="I20" i="15"/>
  <c r="J20" i="15" s="1"/>
  <c r="G20" i="15"/>
  <c r="F20" i="15"/>
  <c r="E20" i="15"/>
  <c r="D20" i="15"/>
  <c r="C20" i="15"/>
  <c r="B20" i="15"/>
  <c r="I19" i="15"/>
  <c r="J19" i="15" s="1"/>
  <c r="G19" i="15"/>
  <c r="F19" i="15"/>
  <c r="E19" i="15"/>
  <c r="D19" i="15"/>
  <c r="C19" i="15"/>
  <c r="B19" i="15"/>
  <c r="I18" i="15"/>
  <c r="J18" i="15" s="1"/>
  <c r="G18" i="15"/>
  <c r="F18" i="15"/>
  <c r="E18" i="15"/>
  <c r="D18" i="15"/>
  <c r="C18" i="15"/>
  <c r="B18" i="15"/>
  <c r="I17" i="15"/>
  <c r="J17" i="15" s="1"/>
  <c r="G17" i="15"/>
  <c r="F17" i="15"/>
  <c r="E17" i="15"/>
  <c r="D17" i="15"/>
  <c r="C17" i="15"/>
  <c r="B17" i="15"/>
  <c r="I16" i="15"/>
  <c r="J16" i="15" s="1"/>
  <c r="G16" i="15"/>
  <c r="F16" i="15"/>
  <c r="E16" i="15"/>
  <c r="D16" i="15"/>
  <c r="C16" i="15"/>
  <c r="B16" i="15"/>
  <c r="I15" i="15"/>
  <c r="J15" i="15" s="1"/>
  <c r="G15" i="15"/>
  <c r="F15" i="15"/>
  <c r="E15" i="15"/>
  <c r="D15" i="15"/>
  <c r="C15" i="15"/>
  <c r="B15" i="15"/>
  <c r="I14" i="15"/>
  <c r="J14" i="15" s="1"/>
  <c r="G14" i="15"/>
  <c r="F14" i="15"/>
  <c r="E14" i="15"/>
  <c r="D14" i="15"/>
  <c r="C14" i="15"/>
  <c r="B14" i="15"/>
  <c r="I13" i="15"/>
  <c r="J13" i="15" s="1"/>
  <c r="G13" i="15"/>
  <c r="F13" i="15"/>
  <c r="E13" i="15"/>
  <c r="D13" i="15"/>
  <c r="C13" i="15"/>
  <c r="B13" i="15"/>
  <c r="I12" i="15"/>
  <c r="J12" i="15" s="1"/>
  <c r="G12" i="15"/>
  <c r="F12" i="15"/>
  <c r="E12" i="15"/>
  <c r="D12" i="15"/>
  <c r="C12" i="15"/>
  <c r="B12" i="15"/>
  <c r="I11" i="15"/>
  <c r="J11" i="15" s="1"/>
  <c r="G11" i="15"/>
  <c r="F11" i="15"/>
  <c r="E11" i="15"/>
  <c r="D11" i="15"/>
  <c r="C11" i="15"/>
  <c r="B11" i="15"/>
  <c r="I10" i="15"/>
  <c r="J10" i="15" s="1"/>
  <c r="G10" i="15"/>
  <c r="F10" i="15"/>
  <c r="E10" i="15"/>
  <c r="D10" i="15"/>
  <c r="C10" i="15"/>
  <c r="B10" i="15"/>
  <c r="I9" i="15"/>
  <c r="J9" i="15" s="1"/>
  <c r="G9" i="15"/>
  <c r="F9" i="15"/>
  <c r="E9" i="15"/>
  <c r="D9" i="15"/>
  <c r="C9" i="15"/>
  <c r="B9" i="15"/>
  <c r="I8" i="15"/>
  <c r="J8" i="15" s="1"/>
  <c r="G8" i="15"/>
  <c r="F8" i="15"/>
  <c r="E8" i="15"/>
  <c r="D8" i="15"/>
  <c r="C8" i="15"/>
  <c r="B8" i="15"/>
  <c r="I7" i="15"/>
  <c r="J7" i="15" s="1"/>
  <c r="G7" i="15"/>
  <c r="F7" i="15"/>
  <c r="E7" i="15"/>
  <c r="D7" i="15"/>
  <c r="C7" i="15"/>
  <c r="B7" i="15"/>
  <c r="I6" i="15"/>
  <c r="J6" i="15" s="1"/>
  <c r="G6" i="15"/>
  <c r="F6" i="15"/>
  <c r="E6" i="15"/>
  <c r="D6" i="15"/>
  <c r="C6" i="15"/>
  <c r="B6" i="15"/>
  <c r="I5" i="15"/>
  <c r="G5" i="15"/>
  <c r="F5" i="15"/>
  <c r="E5" i="15"/>
  <c r="D5" i="15"/>
  <c r="B5" i="15"/>
  <c r="E202" i="22"/>
  <c r="D202" i="22"/>
  <c r="B202" i="22"/>
  <c r="E201" i="22"/>
  <c r="D201" i="22"/>
  <c r="B201" i="22"/>
  <c r="E200" i="22"/>
  <c r="D200" i="22"/>
  <c r="B200" i="22"/>
  <c r="E199" i="22"/>
  <c r="D199" i="22"/>
  <c r="B199" i="22"/>
  <c r="E198" i="22"/>
  <c r="D198" i="22"/>
  <c r="B198" i="22"/>
  <c r="E197" i="22"/>
  <c r="D197" i="22"/>
  <c r="B197" i="22"/>
  <c r="E196" i="22"/>
  <c r="D196" i="22"/>
  <c r="B196" i="22"/>
  <c r="E195" i="22"/>
  <c r="D195" i="22"/>
  <c r="B195" i="22"/>
  <c r="E194" i="22"/>
  <c r="D194" i="22"/>
  <c r="B194" i="22"/>
  <c r="E193" i="22"/>
  <c r="D193" i="22"/>
  <c r="B193" i="22"/>
  <c r="E192" i="22"/>
  <c r="B192" i="22"/>
  <c r="E191" i="22"/>
  <c r="B191" i="22"/>
  <c r="E190" i="22"/>
  <c r="B190" i="22"/>
  <c r="E189" i="22"/>
  <c r="B189" i="22"/>
  <c r="E188" i="22"/>
  <c r="B188" i="22"/>
  <c r="E187" i="22"/>
  <c r="B187" i="22"/>
  <c r="E186" i="22"/>
  <c r="B186" i="22"/>
  <c r="E185" i="22"/>
  <c r="B185" i="22"/>
  <c r="E184" i="22"/>
  <c r="B184" i="22"/>
  <c r="E183" i="22"/>
  <c r="D183" i="22"/>
  <c r="B183" i="22"/>
  <c r="E182" i="22"/>
  <c r="B182" i="22"/>
  <c r="E181" i="22"/>
  <c r="B181" i="22"/>
  <c r="E180" i="22"/>
  <c r="B180" i="22"/>
  <c r="E179" i="22"/>
  <c r="B179" i="22"/>
  <c r="E178" i="22"/>
  <c r="B178" i="22"/>
  <c r="E173" i="22"/>
  <c r="B173" i="22"/>
  <c r="E172" i="22"/>
  <c r="B172" i="22"/>
  <c r="E171" i="22"/>
  <c r="B171" i="22"/>
  <c r="E170" i="22"/>
  <c r="B170" i="22"/>
  <c r="E169" i="22"/>
  <c r="B169" i="22"/>
  <c r="E168" i="22"/>
  <c r="B168" i="22"/>
  <c r="E167" i="22"/>
  <c r="B167" i="22"/>
  <c r="E166" i="22"/>
  <c r="B166" i="22"/>
  <c r="E165" i="22"/>
  <c r="D165" i="22"/>
  <c r="B165" i="22"/>
  <c r="E164" i="22"/>
  <c r="D164" i="22"/>
  <c r="D163" i="22"/>
  <c r="B163" i="22"/>
  <c r="E162" i="22"/>
  <c r="B162" i="22"/>
  <c r="E161" i="22"/>
  <c r="D161" i="22"/>
  <c r="B161" i="22"/>
  <c r="E160" i="22"/>
  <c r="D160" i="22"/>
  <c r="D159" i="22"/>
  <c r="B159" i="22"/>
  <c r="E158" i="22"/>
  <c r="B158" i="22"/>
  <c r="E157" i="22"/>
  <c r="D157" i="22"/>
  <c r="B157" i="22"/>
  <c r="E156" i="22"/>
  <c r="D156" i="22"/>
  <c r="D155" i="22"/>
  <c r="B155" i="22"/>
  <c r="E154" i="22"/>
  <c r="B154" i="22"/>
  <c r="E153" i="22"/>
  <c r="D153" i="22"/>
  <c r="B153" i="22"/>
  <c r="E152" i="22"/>
  <c r="D152" i="22"/>
  <c r="D151" i="22"/>
  <c r="B151" i="22"/>
  <c r="E150" i="22"/>
  <c r="B150" i="22"/>
  <c r="E149" i="22"/>
  <c r="D149" i="22"/>
  <c r="B149" i="22"/>
  <c r="E144" i="22"/>
  <c r="D144" i="22"/>
  <c r="D143" i="22"/>
  <c r="B143" i="22"/>
  <c r="E142" i="22"/>
  <c r="B142" i="22"/>
  <c r="E141" i="22"/>
  <c r="D141" i="22"/>
  <c r="B141" i="22"/>
  <c r="E140" i="22"/>
  <c r="D140" i="22"/>
  <c r="D139" i="22"/>
  <c r="B139" i="22"/>
  <c r="E138" i="22"/>
  <c r="B138" i="22"/>
  <c r="E137" i="22"/>
  <c r="D137" i="22"/>
  <c r="B137" i="22"/>
  <c r="E136" i="22"/>
  <c r="D136" i="22"/>
  <c r="D135" i="22"/>
  <c r="B135" i="22"/>
  <c r="E134" i="22"/>
  <c r="B134" i="22"/>
  <c r="E133" i="22"/>
  <c r="D133" i="22"/>
  <c r="B133" i="22"/>
  <c r="E132" i="22"/>
  <c r="D132" i="22"/>
  <c r="D131" i="22"/>
  <c r="B131" i="22"/>
  <c r="E130" i="22"/>
  <c r="B130" i="22"/>
  <c r="E129" i="22"/>
  <c r="D129" i="22"/>
  <c r="B129" i="22"/>
  <c r="E128" i="22"/>
  <c r="D128" i="22"/>
  <c r="D127" i="22"/>
  <c r="B127" i="22"/>
  <c r="E126" i="22"/>
  <c r="B126" i="22"/>
  <c r="E125" i="22"/>
  <c r="D125" i="22"/>
  <c r="B125" i="22"/>
  <c r="E124" i="22"/>
  <c r="D124" i="22"/>
  <c r="D123" i="22"/>
  <c r="B123" i="22"/>
  <c r="E122" i="22"/>
  <c r="B122" i="22"/>
  <c r="E121" i="22"/>
  <c r="D121" i="22"/>
  <c r="B121" i="22"/>
  <c r="E120" i="22"/>
  <c r="D120" i="22"/>
  <c r="D115" i="22"/>
  <c r="B115" i="22"/>
  <c r="E114" i="22"/>
  <c r="B114" i="22"/>
  <c r="E113" i="22"/>
  <c r="D113" i="22"/>
  <c r="B113" i="22"/>
  <c r="E112" i="22"/>
  <c r="D112" i="22"/>
  <c r="D111" i="22"/>
  <c r="B111" i="22"/>
  <c r="E110" i="22"/>
  <c r="B110" i="22"/>
  <c r="E109" i="22"/>
  <c r="D109" i="22"/>
  <c r="B109" i="22"/>
  <c r="E108" i="22"/>
  <c r="D108" i="22"/>
  <c r="D107" i="22"/>
  <c r="B107" i="22"/>
  <c r="E106" i="22"/>
  <c r="B106" i="22"/>
  <c r="E105" i="22"/>
  <c r="D105" i="22"/>
  <c r="B105" i="22"/>
  <c r="E104" i="22"/>
  <c r="D104" i="22"/>
  <c r="D103" i="22"/>
  <c r="B103" i="22"/>
  <c r="E102" i="22"/>
  <c r="B102" i="22"/>
  <c r="E101" i="22"/>
  <c r="D101" i="22"/>
  <c r="B101" i="22"/>
  <c r="E100" i="22"/>
  <c r="D100" i="22"/>
  <c r="D99" i="22"/>
  <c r="B99" i="22"/>
  <c r="E98" i="22"/>
  <c r="B98" i="22"/>
  <c r="E97" i="22"/>
  <c r="D97" i="22"/>
  <c r="B97" i="22"/>
  <c r="E96" i="22"/>
  <c r="D96" i="22"/>
  <c r="D95" i="22"/>
  <c r="B95" i="22"/>
  <c r="E94" i="22"/>
  <c r="B94" i="22"/>
  <c r="E93" i="22"/>
  <c r="D93" i="22"/>
  <c r="B93" i="22"/>
  <c r="E92" i="22"/>
  <c r="D92" i="22"/>
  <c r="D91" i="22"/>
  <c r="B91" i="22"/>
  <c r="E86" i="22"/>
  <c r="B86" i="22"/>
  <c r="E85" i="22"/>
  <c r="D85" i="22"/>
  <c r="B85" i="22"/>
  <c r="E84" i="22"/>
  <c r="D84" i="22"/>
  <c r="D83" i="22"/>
  <c r="B83" i="22"/>
  <c r="E82" i="22"/>
  <c r="B82" i="22"/>
  <c r="E81" i="22"/>
  <c r="D81" i="22"/>
  <c r="B81" i="22"/>
  <c r="E80" i="22"/>
  <c r="D80" i="22"/>
  <c r="D79" i="22"/>
  <c r="B79" i="22"/>
  <c r="E78" i="22"/>
  <c r="B78" i="22"/>
  <c r="E77" i="22"/>
  <c r="D77" i="22"/>
  <c r="B77" i="22"/>
  <c r="E76" i="22"/>
  <c r="D76" i="22"/>
  <c r="D75" i="22"/>
  <c r="B75" i="22"/>
  <c r="E74" i="22"/>
  <c r="B74" i="22"/>
  <c r="E73" i="22"/>
  <c r="D73" i="22"/>
  <c r="B73" i="22"/>
  <c r="E72" i="22"/>
  <c r="D72" i="22"/>
  <c r="D71" i="22"/>
  <c r="B71" i="22"/>
  <c r="E70" i="22"/>
  <c r="B70" i="22"/>
  <c r="E69" i="22"/>
  <c r="D69" i="22"/>
  <c r="B69" i="22"/>
  <c r="E68" i="22"/>
  <c r="D68" i="22"/>
  <c r="D67" i="22"/>
  <c r="B67" i="22"/>
  <c r="E66" i="22"/>
  <c r="B66" i="22"/>
  <c r="E65" i="22"/>
  <c r="D65" i="22"/>
  <c r="B65" i="22"/>
  <c r="E64" i="22"/>
  <c r="D64" i="22"/>
  <c r="D63" i="22"/>
  <c r="B63" i="22"/>
  <c r="E62" i="22"/>
  <c r="B62" i="22"/>
  <c r="E57" i="22"/>
  <c r="D57" i="22"/>
  <c r="B57" i="22"/>
  <c r="E56" i="22"/>
  <c r="D56" i="22"/>
  <c r="D55" i="22"/>
  <c r="B55" i="22"/>
  <c r="E54" i="22"/>
  <c r="B54" i="22"/>
  <c r="E53" i="22"/>
  <c r="D53" i="22"/>
  <c r="B53" i="22"/>
  <c r="E52" i="22"/>
  <c r="D52" i="22"/>
  <c r="D51" i="22"/>
  <c r="B51" i="22"/>
  <c r="E50" i="22"/>
  <c r="B50" i="22"/>
  <c r="E49" i="22"/>
  <c r="D49" i="22"/>
  <c r="B49" i="22"/>
  <c r="E48" i="22"/>
  <c r="D48" i="22"/>
  <c r="D47" i="22"/>
  <c r="B47" i="22"/>
  <c r="E46" i="22"/>
  <c r="B46" i="22"/>
  <c r="E45" i="22"/>
  <c r="D45" i="22"/>
  <c r="B45" i="22"/>
  <c r="E44" i="22"/>
  <c r="D44" i="22"/>
  <c r="D43" i="22"/>
  <c r="B43" i="22"/>
  <c r="E42" i="22"/>
  <c r="B42" i="22"/>
  <c r="E41" i="22"/>
  <c r="D41" i="22"/>
  <c r="B41" i="22"/>
  <c r="E40" i="22"/>
  <c r="D40" i="22"/>
  <c r="D39" i="22"/>
  <c r="B39" i="22"/>
  <c r="E38" i="22"/>
  <c r="B38" i="22"/>
  <c r="E37" i="22"/>
  <c r="D37" i="22"/>
  <c r="B37" i="22"/>
  <c r="E36" i="22"/>
  <c r="D36" i="22"/>
  <c r="D35" i="22"/>
  <c r="B35" i="22"/>
  <c r="E34" i="22"/>
  <c r="B34" i="22"/>
  <c r="E33" i="22"/>
  <c r="D33" i="22"/>
  <c r="B33" i="22"/>
  <c r="E28" i="22"/>
  <c r="D28" i="22"/>
  <c r="B28" i="22"/>
  <c r="E27" i="22"/>
  <c r="D27" i="22"/>
  <c r="B27" i="22"/>
  <c r="E26" i="22"/>
  <c r="D26" i="22"/>
  <c r="B26" i="22"/>
  <c r="E25" i="22"/>
  <c r="D25" i="22"/>
  <c r="B25" i="22"/>
  <c r="E24" i="22"/>
  <c r="D24" i="22"/>
  <c r="B24" i="22"/>
  <c r="E23" i="22"/>
  <c r="D23" i="22"/>
  <c r="B23" i="22"/>
  <c r="E22" i="22"/>
  <c r="D22" i="22"/>
  <c r="B22" i="22"/>
  <c r="E21" i="22"/>
  <c r="D21" i="22"/>
  <c r="B21" i="22"/>
  <c r="E20" i="22"/>
  <c r="D20" i="22"/>
  <c r="B20" i="22"/>
  <c r="E19" i="22"/>
  <c r="D19" i="22"/>
  <c r="B19" i="22"/>
  <c r="E18" i="22"/>
  <c r="D18" i="22"/>
  <c r="B18" i="22"/>
  <c r="E17" i="22"/>
  <c r="D17" i="22"/>
  <c r="B17" i="22"/>
  <c r="E16" i="22"/>
  <c r="D16" i="22"/>
  <c r="B16" i="22"/>
  <c r="E15" i="22"/>
  <c r="D15" i="22"/>
  <c r="B15" i="22"/>
  <c r="E14" i="22"/>
  <c r="D14" i="22"/>
  <c r="B14" i="22"/>
  <c r="E13" i="22"/>
  <c r="D13" i="22"/>
  <c r="B13" i="22"/>
  <c r="E12" i="22"/>
  <c r="D12" i="22"/>
  <c r="D11" i="22"/>
  <c r="B11" i="22"/>
  <c r="E10" i="22"/>
  <c r="D10" i="22"/>
  <c r="B10" i="22"/>
  <c r="E9" i="22"/>
  <c r="B9" i="22"/>
  <c r="E8" i="22"/>
  <c r="D8" i="22"/>
  <c r="B8" i="22"/>
  <c r="E7" i="22"/>
  <c r="D7" i="22"/>
  <c r="E6" i="22"/>
  <c r="D6" i="22"/>
  <c r="B6" i="22"/>
  <c r="E5" i="22"/>
  <c r="D5" i="22"/>
  <c r="B5" i="22"/>
  <c r="E4" i="22"/>
  <c r="D4" i="22"/>
  <c r="D192" i="22" l="1"/>
  <c r="D188" i="22"/>
  <c r="D184" i="22"/>
  <c r="D180" i="22"/>
  <c r="D172" i="22"/>
  <c r="D168" i="22"/>
  <c r="D189" i="22"/>
  <c r="D185" i="22"/>
  <c r="D181" i="22"/>
  <c r="D173" i="22"/>
  <c r="D169" i="22"/>
  <c r="D190" i="22"/>
  <c r="D186" i="22"/>
  <c r="D182" i="22"/>
  <c r="D178" i="22"/>
  <c r="D170" i="22"/>
  <c r="D166" i="22"/>
  <c r="D167" i="22"/>
  <c r="D187" i="22"/>
  <c r="B7" i="22"/>
  <c r="D171" i="22"/>
  <c r="D191" i="22"/>
  <c r="E155" i="22"/>
  <c r="E11" i="22"/>
  <c r="B156" i="22"/>
  <c r="B12" i="22"/>
  <c r="D9" i="22"/>
  <c r="D179" i="22"/>
  <c r="G64" i="38" l="1"/>
  <c r="F64" i="38"/>
  <c r="E64" i="38"/>
  <c r="D64" i="38"/>
  <c r="G63" i="38"/>
  <c r="F63" i="38"/>
  <c r="E63" i="38"/>
  <c r="D63" i="38"/>
  <c r="G62" i="38"/>
  <c r="F62" i="38"/>
  <c r="E62" i="38"/>
  <c r="D62" i="38"/>
  <c r="G61" i="38"/>
  <c r="F61" i="38"/>
  <c r="E61" i="38"/>
  <c r="D61" i="38"/>
  <c r="G60" i="38"/>
  <c r="F60" i="38"/>
  <c r="E60" i="38"/>
  <c r="D60" i="38"/>
  <c r="G59" i="38"/>
  <c r="F59" i="38"/>
  <c r="E59" i="38"/>
  <c r="D59" i="38"/>
  <c r="G58" i="38"/>
  <c r="F58" i="38"/>
  <c r="E58" i="38"/>
  <c r="D58" i="38"/>
  <c r="G57" i="38"/>
  <c r="F57" i="38"/>
  <c r="E57" i="38"/>
  <c r="D57" i="38"/>
  <c r="G56" i="38"/>
  <c r="F56" i="38"/>
  <c r="E56" i="38"/>
  <c r="D56" i="38"/>
  <c r="G55" i="38"/>
  <c r="F55" i="38"/>
  <c r="E55" i="38"/>
  <c r="D55" i="38"/>
  <c r="G54" i="38"/>
  <c r="F54" i="38"/>
  <c r="E54" i="38"/>
  <c r="D54" i="38"/>
  <c r="G53" i="38"/>
  <c r="F53" i="38"/>
  <c r="E53" i="38"/>
  <c r="D53" i="38"/>
  <c r="G52" i="38"/>
  <c r="F52" i="38"/>
  <c r="E52" i="38"/>
  <c r="D52" i="38"/>
  <c r="G51" i="38"/>
  <c r="F51" i="38"/>
  <c r="E51" i="38"/>
  <c r="D51" i="38"/>
  <c r="G50" i="38"/>
  <c r="F50" i="38"/>
  <c r="E50" i="38"/>
  <c r="D50" i="38"/>
  <c r="G49" i="38"/>
  <c r="F49" i="38"/>
  <c r="E49" i="38"/>
  <c r="D49" i="38"/>
  <c r="G48" i="38"/>
  <c r="F48" i="38"/>
  <c r="E48" i="38"/>
  <c r="D48" i="38"/>
  <c r="G47" i="38"/>
  <c r="F47" i="38"/>
  <c r="E47" i="38"/>
  <c r="D47" i="38"/>
  <c r="G46" i="38"/>
  <c r="F46" i="38"/>
  <c r="E46" i="38"/>
  <c r="D46" i="38"/>
  <c r="G28" i="38"/>
  <c r="F28" i="38"/>
  <c r="E28" i="38"/>
  <c r="D28" i="38"/>
  <c r="G27" i="38"/>
  <c r="F27" i="38"/>
  <c r="E27" i="38"/>
  <c r="D27" i="38"/>
  <c r="G26" i="38"/>
  <c r="F26" i="38"/>
  <c r="E26" i="38"/>
  <c r="D26" i="38"/>
  <c r="G25" i="38"/>
  <c r="F25" i="38"/>
  <c r="E25" i="38"/>
  <c r="D25" i="38"/>
  <c r="G24" i="38"/>
  <c r="F24" i="38"/>
  <c r="E24" i="38"/>
  <c r="D24" i="38"/>
  <c r="G23" i="38"/>
  <c r="F23" i="38"/>
  <c r="E23" i="38"/>
  <c r="D23" i="38"/>
  <c r="G22" i="38"/>
  <c r="F22" i="38"/>
  <c r="E22" i="38"/>
  <c r="D22" i="38"/>
  <c r="G21" i="38"/>
  <c r="F21" i="38"/>
  <c r="E21" i="38"/>
  <c r="D21" i="38"/>
  <c r="G20" i="38"/>
  <c r="F20" i="38"/>
  <c r="E20" i="38"/>
  <c r="D20" i="38"/>
  <c r="G19" i="38"/>
  <c r="F19" i="38"/>
  <c r="E19" i="38"/>
  <c r="D19" i="38"/>
  <c r="G18" i="38"/>
  <c r="F18" i="38"/>
  <c r="E18" i="38"/>
  <c r="D18" i="38"/>
  <c r="G17" i="38"/>
  <c r="F17" i="38"/>
  <c r="E17" i="38"/>
  <c r="D17" i="38"/>
  <c r="G16" i="38"/>
  <c r="F16" i="38"/>
  <c r="E16" i="38"/>
  <c r="D16" i="38"/>
  <c r="G15" i="38"/>
  <c r="F15" i="38"/>
  <c r="E15" i="38"/>
  <c r="D15" i="38"/>
  <c r="G14" i="38"/>
  <c r="F14" i="38"/>
  <c r="E14" i="38"/>
  <c r="D14" i="38"/>
  <c r="G13" i="38"/>
  <c r="F13" i="38"/>
  <c r="E13" i="38"/>
  <c r="D13" i="38"/>
  <c r="G12" i="38"/>
  <c r="F12" i="38"/>
  <c r="E12" i="38"/>
  <c r="D12" i="38"/>
  <c r="G11" i="38"/>
  <c r="F11" i="38"/>
  <c r="E11" i="38"/>
  <c r="D11" i="38"/>
  <c r="G10" i="38"/>
  <c r="F10" i="38"/>
  <c r="E10" i="38"/>
  <c r="D10" i="38"/>
  <c r="G9" i="38"/>
  <c r="F9" i="38"/>
  <c r="E9" i="38"/>
  <c r="D9" i="38"/>
  <c r="G48" i="37"/>
  <c r="F48" i="37"/>
  <c r="E48" i="37"/>
  <c r="D48" i="37"/>
  <c r="C48" i="37"/>
  <c r="B48" i="37"/>
  <c r="G47" i="37"/>
  <c r="F47" i="37"/>
  <c r="E47" i="37"/>
  <c r="D47" i="37"/>
  <c r="C47" i="37"/>
  <c r="B47" i="37"/>
  <c r="G46" i="37"/>
  <c r="F46" i="37"/>
  <c r="E46" i="37"/>
  <c r="D46" i="37"/>
  <c r="C46" i="37"/>
  <c r="B46" i="37"/>
  <c r="G45" i="37"/>
  <c r="F45" i="37"/>
  <c r="E45" i="37"/>
  <c r="D45" i="37"/>
  <c r="C45" i="37"/>
  <c r="B45" i="37"/>
  <c r="G44" i="37"/>
  <c r="F44" i="37"/>
  <c r="E44" i="37"/>
  <c r="D44" i="37"/>
  <c r="C44" i="37"/>
  <c r="B44" i="37"/>
  <c r="G43" i="37"/>
  <c r="F43" i="37"/>
  <c r="E43" i="37"/>
  <c r="D43" i="37"/>
  <c r="C43" i="37"/>
  <c r="B43" i="37"/>
  <c r="G42" i="37"/>
  <c r="F42" i="37"/>
  <c r="E42" i="37"/>
  <c r="D42" i="37"/>
  <c r="C42" i="37"/>
  <c r="B42" i="37"/>
  <c r="G41" i="37"/>
  <c r="F41" i="37"/>
  <c r="E41" i="37"/>
  <c r="D41" i="37"/>
  <c r="C41" i="37"/>
  <c r="B41" i="37"/>
  <c r="G40" i="37"/>
  <c r="F40" i="37"/>
  <c r="E40" i="37"/>
  <c r="D40" i="37"/>
  <c r="C40" i="37"/>
  <c r="B40" i="37"/>
  <c r="G39" i="37"/>
  <c r="F39" i="37"/>
  <c r="E39" i="37"/>
  <c r="D39" i="37"/>
  <c r="C39" i="37"/>
  <c r="B39" i="37"/>
  <c r="G38" i="37"/>
  <c r="F38" i="37"/>
  <c r="E38" i="37"/>
  <c r="D38" i="37"/>
  <c r="C38" i="37"/>
  <c r="B38" i="37"/>
  <c r="G37" i="37"/>
  <c r="F37" i="37"/>
  <c r="E37" i="37"/>
  <c r="D37" i="37"/>
  <c r="C37" i="37"/>
  <c r="B37" i="37"/>
  <c r="G36" i="37"/>
  <c r="F36" i="37"/>
  <c r="E36" i="37"/>
  <c r="D36" i="37"/>
  <c r="C36" i="37"/>
  <c r="B36" i="37"/>
  <c r="G35" i="37"/>
  <c r="F35" i="37"/>
  <c r="E35" i="37"/>
  <c r="D35" i="37"/>
  <c r="C35" i="37"/>
  <c r="B35" i="37"/>
  <c r="G34" i="37"/>
  <c r="F34" i="37"/>
  <c r="E34" i="37"/>
  <c r="D34" i="37"/>
  <c r="C34" i="37"/>
  <c r="B34" i="37"/>
  <c r="G33" i="37"/>
  <c r="F33" i="37"/>
  <c r="E33" i="37"/>
  <c r="D33" i="37"/>
  <c r="C33" i="37"/>
  <c r="B33" i="37"/>
  <c r="G32" i="37"/>
  <c r="F32" i="37"/>
  <c r="E32" i="37"/>
  <c r="D32" i="37"/>
  <c r="C32" i="37"/>
  <c r="B32" i="37"/>
  <c r="G31" i="37"/>
  <c r="F31" i="37"/>
  <c r="E31" i="37"/>
  <c r="D31" i="37"/>
  <c r="C31" i="37"/>
  <c r="B31" i="37"/>
  <c r="G30" i="37"/>
  <c r="F30" i="37"/>
  <c r="E30" i="37"/>
  <c r="D30" i="37"/>
  <c r="C30" i="37"/>
  <c r="B30" i="37"/>
  <c r="G24" i="37"/>
  <c r="F24" i="37"/>
  <c r="E24" i="37"/>
  <c r="D24" i="37"/>
  <c r="C24" i="37"/>
  <c r="B24" i="37"/>
  <c r="G23" i="37"/>
  <c r="F23" i="37"/>
  <c r="E23" i="37"/>
  <c r="D23" i="37"/>
  <c r="C23" i="37"/>
  <c r="B23" i="37"/>
  <c r="G22" i="37"/>
  <c r="F22" i="37"/>
  <c r="E22" i="37"/>
  <c r="D22" i="37"/>
  <c r="C22" i="37"/>
  <c r="B22" i="37"/>
  <c r="G21" i="37"/>
  <c r="F21" i="37"/>
  <c r="E21" i="37"/>
  <c r="D21" i="37"/>
  <c r="C21" i="37"/>
  <c r="B21" i="37"/>
  <c r="G20" i="37"/>
  <c r="F20" i="37"/>
  <c r="E20" i="37"/>
  <c r="D20" i="37"/>
  <c r="C20" i="37"/>
  <c r="B20" i="37"/>
  <c r="G19" i="37"/>
  <c r="F19" i="37"/>
  <c r="E19" i="37"/>
  <c r="D19" i="37"/>
  <c r="C19" i="37"/>
  <c r="B19" i="37"/>
  <c r="G18" i="37"/>
  <c r="F18" i="37"/>
  <c r="E18" i="37"/>
  <c r="D18" i="37"/>
  <c r="C18" i="37"/>
  <c r="B18" i="37"/>
  <c r="G17" i="37"/>
  <c r="F17" i="37"/>
  <c r="E17" i="37"/>
  <c r="D17" i="37"/>
  <c r="C17" i="37"/>
  <c r="B17" i="37"/>
  <c r="G16" i="37"/>
  <c r="F16" i="37"/>
  <c r="E16" i="37"/>
  <c r="D16" i="37"/>
  <c r="C16" i="37"/>
  <c r="B16" i="37"/>
  <c r="G15" i="37"/>
  <c r="F15" i="37"/>
  <c r="E15" i="37"/>
  <c r="D15" i="37"/>
  <c r="C15" i="37"/>
  <c r="B15" i="37"/>
  <c r="G14" i="37"/>
  <c r="F14" i="37"/>
  <c r="E14" i="37"/>
  <c r="D14" i="37"/>
  <c r="C14" i="37"/>
  <c r="B14" i="37"/>
  <c r="G13" i="37"/>
  <c r="F13" i="37"/>
  <c r="E13" i="37"/>
  <c r="D13" i="37"/>
  <c r="C13" i="37"/>
  <c r="B13" i="37"/>
  <c r="G12" i="37"/>
  <c r="F12" i="37"/>
  <c r="E12" i="37"/>
  <c r="D12" i="37"/>
  <c r="C12" i="37"/>
  <c r="B12" i="37"/>
  <c r="G11" i="37"/>
  <c r="F11" i="37"/>
  <c r="E11" i="37"/>
  <c r="D11" i="37"/>
  <c r="C11" i="37"/>
  <c r="B11" i="37"/>
  <c r="G10" i="37"/>
  <c r="F10" i="37"/>
  <c r="E10" i="37"/>
  <c r="D10" i="37"/>
  <c r="C10" i="37"/>
  <c r="B10" i="37"/>
  <c r="G9" i="37"/>
  <c r="F9" i="37"/>
  <c r="E9" i="37"/>
  <c r="D9" i="37"/>
  <c r="C9" i="37"/>
  <c r="B9" i="37"/>
  <c r="G8" i="37"/>
  <c r="F8" i="37"/>
  <c r="E8" i="37"/>
  <c r="D8" i="37"/>
  <c r="C8" i="37"/>
  <c r="B8" i="37"/>
  <c r="G7" i="37"/>
  <c r="F7" i="37"/>
  <c r="E7" i="37"/>
  <c r="D7" i="37"/>
  <c r="C7" i="37"/>
  <c r="B7" i="37"/>
  <c r="G6" i="37"/>
  <c r="F6" i="37"/>
  <c r="E6" i="37"/>
  <c r="D6" i="37"/>
  <c r="C6" i="37"/>
  <c r="B6" i="37"/>
  <c r="G5" i="37"/>
  <c r="F5" i="37"/>
  <c r="E5" i="37"/>
  <c r="D5" i="37"/>
  <c r="C5" i="37"/>
  <c r="B5" i="37"/>
  <c r="E144" i="36"/>
  <c r="D144" i="36"/>
  <c r="B144" i="36"/>
  <c r="E143" i="36"/>
  <c r="D143" i="36"/>
  <c r="B143" i="36"/>
  <c r="E142" i="36"/>
  <c r="D142" i="36"/>
  <c r="B142" i="36"/>
  <c r="E141" i="36"/>
  <c r="D141" i="36"/>
  <c r="B141" i="36"/>
  <c r="E140" i="36"/>
  <c r="D140" i="36"/>
  <c r="B140" i="36"/>
  <c r="E139" i="36"/>
  <c r="D139" i="36"/>
  <c r="B139" i="36"/>
  <c r="E138" i="36"/>
  <c r="D138" i="36"/>
  <c r="B138" i="36"/>
  <c r="E137" i="36"/>
  <c r="D137" i="36"/>
  <c r="B137" i="36"/>
  <c r="E136" i="36"/>
  <c r="D136" i="36"/>
  <c r="B136" i="36"/>
  <c r="E135" i="36"/>
  <c r="D135" i="36"/>
  <c r="B135" i="36"/>
  <c r="E134" i="36"/>
  <c r="D134" i="36"/>
  <c r="B134" i="36"/>
  <c r="E133" i="36"/>
  <c r="D133" i="36"/>
  <c r="B133" i="36"/>
  <c r="E132" i="36"/>
  <c r="D132" i="36"/>
  <c r="B132" i="36"/>
  <c r="E131" i="36"/>
  <c r="D131" i="36"/>
  <c r="B131" i="36"/>
  <c r="E130" i="36"/>
  <c r="D130" i="36"/>
  <c r="B130" i="36"/>
  <c r="E129" i="36"/>
  <c r="D129" i="36"/>
  <c r="B129" i="36"/>
  <c r="E128" i="36"/>
  <c r="D128" i="36"/>
  <c r="B128" i="36"/>
  <c r="E127" i="36"/>
  <c r="D127" i="36"/>
  <c r="B127" i="36"/>
  <c r="E126" i="36"/>
  <c r="D126" i="36"/>
  <c r="B126" i="36"/>
  <c r="E125" i="36"/>
  <c r="D125" i="36"/>
  <c r="B125" i="36"/>
  <c r="E124" i="36"/>
  <c r="D124" i="36"/>
  <c r="B124" i="36"/>
  <c r="E123" i="36"/>
  <c r="D123" i="36"/>
  <c r="B123" i="36"/>
  <c r="E122" i="36"/>
  <c r="D122" i="36"/>
  <c r="B122" i="36"/>
  <c r="E121" i="36"/>
  <c r="D121" i="36"/>
  <c r="B121" i="36"/>
  <c r="E120" i="36"/>
  <c r="D120" i="36"/>
  <c r="B120" i="36"/>
  <c r="E115" i="36"/>
  <c r="D115" i="36"/>
  <c r="B115" i="36"/>
  <c r="E114" i="36"/>
  <c r="D114" i="36"/>
  <c r="B114" i="36"/>
  <c r="E113" i="36"/>
  <c r="D113" i="36"/>
  <c r="B113" i="36"/>
  <c r="E112" i="36"/>
  <c r="D112" i="36"/>
  <c r="B112" i="36"/>
  <c r="E111" i="36"/>
  <c r="D111" i="36"/>
  <c r="B111" i="36"/>
  <c r="E110" i="36"/>
  <c r="D110" i="36"/>
  <c r="B110" i="36"/>
  <c r="E109" i="36"/>
  <c r="D109" i="36"/>
  <c r="B109" i="36"/>
  <c r="E108" i="36"/>
  <c r="D108" i="36"/>
  <c r="B108" i="36"/>
  <c r="E107" i="36"/>
  <c r="D107" i="36"/>
  <c r="B107" i="36"/>
  <c r="E106" i="36"/>
  <c r="D106" i="36"/>
  <c r="B106" i="36"/>
  <c r="E105" i="36"/>
  <c r="D105" i="36"/>
  <c r="B105" i="36"/>
  <c r="E104" i="36"/>
  <c r="D104" i="36"/>
  <c r="B104" i="36"/>
  <c r="E103" i="36"/>
  <c r="D103" i="36"/>
  <c r="B103" i="36"/>
  <c r="E102" i="36"/>
  <c r="D102" i="36"/>
  <c r="B102" i="36"/>
  <c r="E101" i="36"/>
  <c r="D101" i="36"/>
  <c r="B101" i="36"/>
  <c r="E100" i="36"/>
  <c r="D100" i="36"/>
  <c r="B100" i="36"/>
  <c r="E99" i="36"/>
  <c r="D99" i="36"/>
  <c r="B99" i="36"/>
  <c r="E98" i="36"/>
  <c r="D98" i="36"/>
  <c r="B98" i="36"/>
  <c r="E97" i="36"/>
  <c r="D97" i="36"/>
  <c r="B97" i="36"/>
  <c r="E96" i="36"/>
  <c r="D96" i="36"/>
  <c r="B96" i="36"/>
  <c r="E95" i="36"/>
  <c r="D95" i="36"/>
  <c r="B95" i="36"/>
  <c r="E94" i="36"/>
  <c r="D94" i="36"/>
  <c r="B94" i="36"/>
  <c r="E93" i="36"/>
  <c r="D93" i="36"/>
  <c r="B93" i="36"/>
  <c r="E92" i="36"/>
  <c r="D92" i="36"/>
  <c r="B92" i="36"/>
  <c r="E91" i="36"/>
  <c r="D91" i="36"/>
  <c r="B91" i="36"/>
  <c r="E86" i="36"/>
  <c r="D86" i="36"/>
  <c r="B86" i="36"/>
  <c r="E85" i="36"/>
  <c r="D85" i="36"/>
  <c r="B85" i="36"/>
  <c r="E84" i="36"/>
  <c r="D84" i="36"/>
  <c r="B84" i="36"/>
  <c r="E83" i="36"/>
  <c r="D83" i="36"/>
  <c r="B83" i="36"/>
  <c r="E82" i="36"/>
  <c r="D82" i="36"/>
  <c r="B82" i="36"/>
  <c r="E81" i="36"/>
  <c r="D81" i="36"/>
  <c r="B81" i="36"/>
  <c r="E80" i="36"/>
  <c r="D80" i="36"/>
  <c r="B80" i="36"/>
  <c r="E79" i="36"/>
  <c r="D79" i="36"/>
  <c r="B79" i="36"/>
  <c r="E78" i="36"/>
  <c r="D78" i="36"/>
  <c r="B78" i="36"/>
  <c r="E77" i="36"/>
  <c r="D77" i="36"/>
  <c r="B77" i="36"/>
  <c r="E76" i="36"/>
  <c r="D76" i="36"/>
  <c r="B76" i="36"/>
  <c r="E75" i="36"/>
  <c r="D75" i="36"/>
  <c r="B75" i="36"/>
  <c r="E74" i="36"/>
  <c r="D74" i="36"/>
  <c r="B74" i="36"/>
  <c r="E73" i="36"/>
  <c r="D73" i="36"/>
  <c r="B73" i="36"/>
  <c r="E72" i="36"/>
  <c r="D72" i="36"/>
  <c r="B72" i="36"/>
  <c r="E71" i="36"/>
  <c r="D71" i="36"/>
  <c r="B71" i="36"/>
  <c r="E70" i="36"/>
  <c r="D70" i="36"/>
  <c r="B70" i="36"/>
  <c r="E69" i="36"/>
  <c r="D69" i="36"/>
  <c r="B69" i="36"/>
  <c r="E68" i="36"/>
  <c r="D68" i="36"/>
  <c r="B68" i="36"/>
  <c r="E67" i="36"/>
  <c r="D67" i="36"/>
  <c r="B67" i="36"/>
  <c r="E66" i="36"/>
  <c r="D66" i="36"/>
  <c r="B66" i="36"/>
  <c r="E65" i="36"/>
  <c r="D65" i="36"/>
  <c r="B65" i="36"/>
  <c r="E64" i="36"/>
  <c r="D64" i="36"/>
  <c r="B64" i="36"/>
  <c r="E63" i="36"/>
  <c r="D63" i="36"/>
  <c r="B63" i="36"/>
  <c r="E62" i="36"/>
  <c r="D62" i="36"/>
  <c r="B62" i="36"/>
  <c r="E57" i="36"/>
  <c r="D57" i="36"/>
  <c r="B57" i="36"/>
  <c r="E56" i="36"/>
  <c r="D56" i="36"/>
  <c r="B56" i="36"/>
  <c r="E55" i="36"/>
  <c r="D55" i="36"/>
  <c r="B55" i="36"/>
  <c r="E54" i="36"/>
  <c r="D54" i="36"/>
  <c r="B54" i="36"/>
  <c r="E53" i="36"/>
  <c r="D53" i="36"/>
  <c r="B53" i="36"/>
  <c r="E52" i="36"/>
  <c r="D52" i="36"/>
  <c r="B52" i="36"/>
  <c r="E51" i="36"/>
  <c r="D51" i="36"/>
  <c r="B51" i="36"/>
  <c r="E50" i="36"/>
  <c r="D50" i="36"/>
  <c r="B50" i="36"/>
  <c r="E49" i="36"/>
  <c r="D49" i="36"/>
  <c r="B49" i="36"/>
  <c r="E48" i="36"/>
  <c r="D48" i="36"/>
  <c r="B48" i="36"/>
  <c r="E47" i="36"/>
  <c r="D47" i="36"/>
  <c r="B47" i="36"/>
  <c r="E46" i="36"/>
  <c r="D46" i="36"/>
  <c r="B46" i="36"/>
  <c r="E45" i="36"/>
  <c r="D45" i="36"/>
  <c r="B45" i="36"/>
  <c r="E44" i="36"/>
  <c r="D44" i="36"/>
  <c r="B44" i="36"/>
  <c r="E43" i="36"/>
  <c r="D43" i="36"/>
  <c r="B43" i="36"/>
  <c r="E42" i="36"/>
  <c r="D42" i="36"/>
  <c r="B42" i="36"/>
  <c r="E41" i="36"/>
  <c r="D41" i="36"/>
  <c r="B41" i="36"/>
  <c r="E40" i="36"/>
  <c r="D40" i="36"/>
  <c r="B40" i="36"/>
  <c r="E39" i="36"/>
  <c r="D39" i="36"/>
  <c r="B39" i="36"/>
  <c r="E38" i="36"/>
  <c r="D38" i="36"/>
  <c r="B38" i="36"/>
  <c r="E37" i="36"/>
  <c r="D37" i="36"/>
  <c r="B37" i="36"/>
  <c r="E36" i="36"/>
  <c r="D36" i="36"/>
  <c r="B36" i="36"/>
  <c r="E35" i="36"/>
  <c r="D35" i="36"/>
  <c r="B35" i="36"/>
  <c r="E34" i="36"/>
  <c r="D34" i="36"/>
  <c r="B34" i="36"/>
  <c r="E33" i="36"/>
  <c r="D33" i="36"/>
  <c r="B33" i="36"/>
  <c r="E28" i="36"/>
  <c r="D28" i="36"/>
  <c r="B28" i="36"/>
  <c r="E27" i="36"/>
  <c r="D27" i="36"/>
  <c r="B27" i="36"/>
  <c r="E26" i="36"/>
  <c r="D26" i="36"/>
  <c r="B26" i="36"/>
  <c r="E25" i="36"/>
  <c r="D25" i="36"/>
  <c r="B25" i="36"/>
  <c r="E24" i="36"/>
  <c r="D24" i="36"/>
  <c r="B24" i="36"/>
  <c r="E23" i="36"/>
  <c r="D23" i="36"/>
  <c r="B23" i="36"/>
  <c r="E22" i="36"/>
  <c r="D22" i="36"/>
  <c r="B22" i="36"/>
  <c r="E21" i="36"/>
  <c r="D21" i="36"/>
  <c r="B21" i="36"/>
  <c r="E20" i="36"/>
  <c r="D20" i="36"/>
  <c r="B20" i="36"/>
  <c r="E19" i="36"/>
  <c r="D19" i="36"/>
  <c r="B19" i="36"/>
  <c r="E18" i="36"/>
  <c r="D18" i="36"/>
  <c r="B18" i="36"/>
  <c r="E17" i="36"/>
  <c r="D17" i="36"/>
  <c r="B17" i="36"/>
  <c r="E16" i="36"/>
  <c r="D16" i="36"/>
  <c r="B16" i="36"/>
  <c r="E15" i="36"/>
  <c r="D15" i="36"/>
  <c r="B15" i="36"/>
  <c r="E14" i="36"/>
  <c r="D14" i="36"/>
  <c r="B14" i="36"/>
  <c r="E13" i="36"/>
  <c r="D13" i="36"/>
  <c r="B13" i="36"/>
  <c r="E12" i="36"/>
  <c r="D12" i="36"/>
  <c r="B12" i="36"/>
  <c r="E11" i="36"/>
  <c r="D11" i="36"/>
  <c r="B11" i="36"/>
  <c r="E10" i="36"/>
  <c r="D10" i="36"/>
  <c r="B10" i="36"/>
  <c r="E9" i="36"/>
  <c r="D9" i="36"/>
  <c r="B9" i="36"/>
  <c r="E8" i="36"/>
  <c r="D8" i="36"/>
  <c r="B8" i="36"/>
  <c r="E7" i="36"/>
  <c r="D7" i="36"/>
  <c r="B7" i="36"/>
  <c r="E6" i="36"/>
  <c r="D6" i="36"/>
  <c r="B6" i="36"/>
  <c r="E5" i="36"/>
  <c r="D5" i="36"/>
  <c r="B5" i="36"/>
  <c r="E4" i="36"/>
  <c r="D4" i="36"/>
  <c r="B4" i="36"/>
  <c r="J5" i="50" l="1"/>
  <c r="H9" i="51"/>
  <c r="C25" i="8"/>
  <c r="J49" i="50" l="1"/>
  <c r="J25" i="50"/>
  <c r="H65" i="51"/>
  <c r="H29" i="51"/>
  <c r="J50" i="50" l="1"/>
  <c r="H66" i="51"/>
  <c r="H64" i="38" l="1"/>
  <c r="H63" i="38"/>
  <c r="H62" i="38"/>
  <c r="H61" i="38"/>
  <c r="H60" i="38"/>
  <c r="H59" i="38"/>
  <c r="H58" i="38"/>
  <c r="H57" i="38"/>
  <c r="H56" i="38"/>
  <c r="H55" i="38"/>
  <c r="H54" i="38"/>
  <c r="H53" i="38"/>
  <c r="H52" i="38"/>
  <c r="H51" i="38"/>
  <c r="H50" i="38"/>
  <c r="H49" i="38"/>
  <c r="H48" i="38"/>
  <c r="H47" i="38"/>
  <c r="H46" i="38"/>
  <c r="H28" i="38"/>
  <c r="H27" i="38"/>
  <c r="H26" i="38"/>
  <c r="H25" i="38"/>
  <c r="H24" i="38"/>
  <c r="H23" i="38"/>
  <c r="H22" i="38"/>
  <c r="H21" i="38"/>
  <c r="H20" i="38"/>
  <c r="H19" i="38"/>
  <c r="H18" i="38"/>
  <c r="H17" i="38"/>
  <c r="H16" i="38"/>
  <c r="H15" i="38"/>
  <c r="H14" i="38"/>
  <c r="H13" i="38"/>
  <c r="H12" i="38"/>
  <c r="H11" i="38"/>
  <c r="H10" i="38"/>
  <c r="H48" i="37"/>
  <c r="H47" i="37"/>
  <c r="H46" i="37"/>
  <c r="H45" i="37"/>
  <c r="H44" i="37"/>
  <c r="H43" i="37"/>
  <c r="H42" i="37"/>
  <c r="H41" i="37"/>
  <c r="H40" i="37"/>
  <c r="H39" i="37"/>
  <c r="H38" i="37"/>
  <c r="H37" i="37"/>
  <c r="H36" i="37"/>
  <c r="H35" i="37"/>
  <c r="H34" i="37"/>
  <c r="H33" i="37"/>
  <c r="H32" i="37"/>
  <c r="H31" i="37"/>
  <c r="H30" i="37"/>
  <c r="H24" i="37"/>
  <c r="H23" i="37"/>
  <c r="H22" i="37"/>
  <c r="H21" i="37"/>
  <c r="H20" i="37"/>
  <c r="H19" i="37"/>
  <c r="H18" i="37"/>
  <c r="H17" i="37"/>
  <c r="H16" i="37"/>
  <c r="H15" i="37"/>
  <c r="H14" i="37"/>
  <c r="H13" i="37"/>
  <c r="H12" i="37"/>
  <c r="H11" i="37"/>
  <c r="H10" i="37"/>
  <c r="H9" i="37"/>
  <c r="H8" i="37"/>
  <c r="H7" i="37"/>
  <c r="H6" i="37"/>
  <c r="H9" i="38" l="1"/>
  <c r="H5" i="37"/>
  <c r="H29" i="38" l="1"/>
  <c r="H65" i="38"/>
  <c r="H25" i="37"/>
  <c r="H49" i="37"/>
  <c r="H50" i="37" l="1"/>
  <c r="H66" i="38"/>
  <c r="H9" i="24" l="1"/>
  <c r="H9" i="26"/>
  <c r="H9" i="28"/>
  <c r="H9" i="29"/>
  <c r="J5" i="18"/>
  <c r="J5" i="15"/>
  <c r="J25" i="15" s="1"/>
  <c r="J5" i="13"/>
  <c r="J5" i="8"/>
  <c r="H65" i="26" l="1"/>
  <c r="H65" i="24"/>
  <c r="H29" i="28" l="1"/>
  <c r="H29" i="29"/>
  <c r="H65" i="29"/>
  <c r="H65" i="28"/>
  <c r="H29" i="26"/>
  <c r="H66" i="26" s="1"/>
  <c r="H29" i="24"/>
  <c r="H66" i="24" s="1"/>
  <c r="H66" i="28" l="1"/>
  <c r="H66" i="29"/>
  <c r="J49" i="18"/>
  <c r="J25" i="18" l="1"/>
  <c r="J50" i="18" s="1"/>
  <c r="J49" i="13"/>
  <c r="J25" i="13" l="1"/>
  <c r="J50" i="13" s="1"/>
  <c r="J49" i="15"/>
  <c r="J50" i="15" l="1"/>
  <c r="J49" i="8"/>
  <c r="J25" i="8" l="1"/>
  <c r="J50" i="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大久保　裕真</author>
  </authors>
  <commentList>
    <comment ref="H11" authorId="0" shapeId="0" xr:uid="{E5BD9A84-92DC-45DF-A21B-CA06E56EBA4C}">
      <text>
        <r>
          <rPr>
            <b/>
            <sz val="9"/>
            <color indexed="81"/>
            <rFont val="MS P ゴシック"/>
            <family val="3"/>
            <charset val="128"/>
          </rPr>
          <t>大久保　裕真:</t>
        </r>
        <r>
          <rPr>
            <sz val="9"/>
            <color indexed="81"/>
            <rFont val="MS P ゴシック"/>
            <family val="3"/>
            <charset val="128"/>
          </rPr>
          <t xml:space="preserve">
15mg/錠 PTP 10錠×50
</t>
        </r>
      </text>
    </comment>
    <comment ref="H12" authorId="0" shapeId="0" xr:uid="{AC71E1B9-F231-41EF-8F35-5D86BE63F10C}">
      <text>
        <r>
          <rPr>
            <b/>
            <sz val="9"/>
            <color indexed="81"/>
            <rFont val="MS P ゴシック"/>
            <family val="3"/>
            <charset val="128"/>
          </rPr>
          <t>大久保　裕真:</t>
        </r>
        <r>
          <rPr>
            <sz val="9"/>
            <color indexed="81"/>
            <rFont val="MS P ゴシック"/>
            <family val="3"/>
            <charset val="128"/>
          </rPr>
          <t xml:space="preserve">
100mg/錠 PTP 10錠×50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富田　雄大</author>
    <author>梶元　真亜弥</author>
  </authors>
  <commentList>
    <comment ref="C8" authorId="0" shapeId="0" xr:uid="{B82093F2-6ECA-41A4-9B3D-E69F146233DD}">
      <text>
        <r>
          <rPr>
            <b/>
            <sz val="9"/>
            <color indexed="81"/>
            <rFont val="MS P ゴシック"/>
            <family val="3"/>
            <charset val="128"/>
          </rPr>
          <t>富田　雄大:</t>
        </r>
        <r>
          <rPr>
            <sz val="9"/>
            <color indexed="81"/>
            <rFont val="MS P ゴシック"/>
            <family val="3"/>
            <charset val="128"/>
          </rPr>
          <t xml:space="preserve">
旧：4902520056511</t>
        </r>
      </text>
    </comment>
    <comment ref="C9" authorId="0" shapeId="0" xr:uid="{32445361-4B10-4A66-9FDF-AFFF7B519F27}">
      <text>
        <r>
          <rPr>
            <b/>
            <sz val="9"/>
            <color indexed="81"/>
            <rFont val="MS P ゴシック"/>
            <family val="3"/>
            <charset val="128"/>
          </rPr>
          <t>富田　雄大:</t>
        </r>
        <r>
          <rPr>
            <sz val="9"/>
            <color indexed="81"/>
            <rFont val="MS P ゴシック"/>
            <family val="3"/>
            <charset val="128"/>
          </rPr>
          <t xml:space="preserve">
旧：4902520075871</t>
        </r>
      </text>
    </comment>
    <comment ref="C10" authorId="0" shapeId="0" xr:uid="{F793B78F-69EA-434C-A0D2-10FD33AAC4BA}">
      <text>
        <r>
          <rPr>
            <b/>
            <sz val="9"/>
            <color indexed="81"/>
            <rFont val="MS P ゴシック"/>
            <family val="3"/>
            <charset val="128"/>
          </rPr>
          <t>富田　雄大:</t>
        </r>
        <r>
          <rPr>
            <sz val="9"/>
            <color indexed="81"/>
            <rFont val="MS P ゴシック"/>
            <family val="3"/>
            <charset val="128"/>
          </rPr>
          <t xml:space="preserve">
旧：4902520075925</t>
        </r>
      </text>
    </comment>
    <comment ref="C11" authorId="0" shapeId="0" xr:uid="{F7B32FAC-1EE3-437A-8DF1-60D43BC0D24A}">
      <text>
        <r>
          <rPr>
            <b/>
            <sz val="9"/>
            <color indexed="81"/>
            <rFont val="MS P ゴシック"/>
            <family val="3"/>
            <charset val="128"/>
          </rPr>
          <t>富田　雄大:</t>
        </r>
        <r>
          <rPr>
            <sz val="9"/>
            <color indexed="81"/>
            <rFont val="MS P ゴシック"/>
            <family val="3"/>
            <charset val="128"/>
          </rPr>
          <t xml:space="preserve">
旧：4902520590244</t>
        </r>
      </text>
    </comment>
    <comment ref="C13" authorId="0" shapeId="0" xr:uid="{F1BC1219-BA27-40E3-978E-7081EB6B677E}">
      <text>
        <r>
          <rPr>
            <b/>
            <sz val="9"/>
            <color indexed="81"/>
            <rFont val="MS P ゴシック"/>
            <family val="3"/>
            <charset val="128"/>
          </rPr>
          <t>富田　雄大:</t>
        </r>
        <r>
          <rPr>
            <sz val="9"/>
            <color indexed="81"/>
            <rFont val="MS P ゴシック"/>
            <family val="3"/>
            <charset val="128"/>
          </rPr>
          <t xml:space="preserve">
旧：4902520075888</t>
        </r>
      </text>
    </comment>
    <comment ref="C14" authorId="0" shapeId="0" xr:uid="{BD7C076B-2D4D-4F15-91AE-6271DF0AA847}">
      <text>
        <r>
          <rPr>
            <b/>
            <sz val="9"/>
            <color indexed="81"/>
            <rFont val="MS P ゴシック"/>
            <family val="3"/>
            <charset val="128"/>
          </rPr>
          <t>富田　雄大:</t>
        </r>
        <r>
          <rPr>
            <sz val="9"/>
            <color indexed="81"/>
            <rFont val="MS P ゴシック"/>
            <family val="3"/>
            <charset val="128"/>
          </rPr>
          <t xml:space="preserve">
旧：4902520774804</t>
        </r>
      </text>
    </comment>
    <comment ref="C15" authorId="0" shapeId="0" xr:uid="{AB520217-11AF-4897-A6AA-2E2713A09479}">
      <text>
        <r>
          <rPr>
            <b/>
            <sz val="9"/>
            <color indexed="81"/>
            <rFont val="MS P ゴシック"/>
            <family val="3"/>
            <charset val="128"/>
          </rPr>
          <t>富田　雄大:</t>
        </r>
        <r>
          <rPr>
            <sz val="9"/>
            <color indexed="81"/>
            <rFont val="MS P ゴシック"/>
            <family val="3"/>
            <charset val="128"/>
          </rPr>
          <t xml:space="preserve">
旧：4902520774811</t>
        </r>
      </text>
    </comment>
    <comment ref="C16" authorId="0" shapeId="0" xr:uid="{80DBDD81-6A33-47CF-ABC7-3F89BBCBCC67}">
      <text>
        <r>
          <rPr>
            <b/>
            <sz val="9"/>
            <color indexed="81"/>
            <rFont val="MS P ゴシック"/>
            <family val="3"/>
            <charset val="128"/>
          </rPr>
          <t>富田　雄大:</t>
        </r>
        <r>
          <rPr>
            <sz val="9"/>
            <color indexed="81"/>
            <rFont val="MS P ゴシック"/>
            <family val="3"/>
            <charset val="128"/>
          </rPr>
          <t xml:space="preserve">
4902520774842</t>
        </r>
      </text>
    </comment>
    <comment ref="C17" authorId="0" shapeId="0" xr:uid="{528FF181-FFD4-4142-9078-42B61FF87EC5}">
      <text>
        <r>
          <rPr>
            <b/>
            <sz val="9"/>
            <color indexed="81"/>
            <rFont val="MS P ゴシック"/>
            <family val="3"/>
            <charset val="128"/>
          </rPr>
          <t>富田　雄大:</t>
        </r>
        <r>
          <rPr>
            <sz val="9"/>
            <color indexed="81"/>
            <rFont val="MS P ゴシック"/>
            <family val="3"/>
            <charset val="128"/>
          </rPr>
          <t xml:space="preserve">
4902520774859</t>
        </r>
      </text>
    </comment>
    <comment ref="C18" authorId="0" shapeId="0" xr:uid="{157DC3E3-8348-4AB4-A44A-4DE301D35879}">
      <text>
        <r>
          <rPr>
            <b/>
            <sz val="9"/>
            <color indexed="81"/>
            <rFont val="MS P ゴシック"/>
            <family val="3"/>
            <charset val="128"/>
          </rPr>
          <t>富田　雄大:</t>
        </r>
        <r>
          <rPr>
            <sz val="9"/>
            <color indexed="81"/>
            <rFont val="MS P ゴシック"/>
            <family val="3"/>
            <charset val="128"/>
          </rPr>
          <t xml:space="preserve">
4902520790736</t>
        </r>
      </text>
    </comment>
    <comment ref="C19" authorId="0" shapeId="0" xr:uid="{2D4258DE-6437-4B11-A12B-D78A8AF74548}">
      <text>
        <r>
          <rPr>
            <b/>
            <sz val="9"/>
            <color indexed="81"/>
            <rFont val="MS P ゴシック"/>
            <family val="3"/>
            <charset val="128"/>
          </rPr>
          <t>富田　雄大:</t>
        </r>
        <r>
          <rPr>
            <sz val="9"/>
            <color indexed="81"/>
            <rFont val="MS P ゴシック"/>
            <family val="3"/>
            <charset val="128"/>
          </rPr>
          <t xml:space="preserve">
旧:4547410059670</t>
        </r>
      </text>
    </comment>
    <comment ref="C20" authorId="0" shapeId="0" xr:uid="{E1F1C76B-A9F3-4755-98D4-B3DD56ED668B}">
      <text>
        <r>
          <rPr>
            <b/>
            <sz val="9"/>
            <color indexed="81"/>
            <rFont val="MS P ゴシック"/>
            <family val="3"/>
            <charset val="128"/>
          </rPr>
          <t>富田　雄大:</t>
        </r>
        <r>
          <rPr>
            <sz val="9"/>
            <color indexed="81"/>
            <rFont val="MS P ゴシック"/>
            <family val="3"/>
            <charset val="128"/>
          </rPr>
          <t xml:space="preserve">
旧：4902520890627</t>
        </r>
      </text>
    </comment>
    <comment ref="C21" authorId="0" shapeId="0" xr:uid="{99EBC61F-EA5B-4FC6-AD70-E1C074651635}">
      <text>
        <r>
          <rPr>
            <b/>
            <sz val="9"/>
            <color indexed="81"/>
            <rFont val="MS P ゴシック"/>
            <family val="3"/>
            <charset val="128"/>
          </rPr>
          <t>富田　雄大:</t>
        </r>
        <r>
          <rPr>
            <sz val="9"/>
            <color indexed="81"/>
            <rFont val="MS P ゴシック"/>
            <family val="3"/>
            <charset val="128"/>
          </rPr>
          <t xml:space="preserve">
旧：4902520835727</t>
        </r>
      </text>
    </comment>
    <comment ref="C22" authorId="0" shapeId="0" xr:uid="{6B55B3C1-BF55-4000-949F-A487000C9095}">
      <text>
        <r>
          <rPr>
            <b/>
            <sz val="9"/>
            <color indexed="81"/>
            <rFont val="MS P ゴシック"/>
            <family val="3"/>
            <charset val="128"/>
          </rPr>
          <t>富田　雄大:</t>
        </r>
        <r>
          <rPr>
            <sz val="9"/>
            <color indexed="81"/>
            <rFont val="MS P ゴシック"/>
            <family val="3"/>
            <charset val="128"/>
          </rPr>
          <t xml:space="preserve">
旧：4902520835789</t>
        </r>
      </text>
    </comment>
    <comment ref="C23" authorId="0" shapeId="0" xr:uid="{F0F0C38C-EE9E-4304-AA0B-0373A7A4E196}">
      <text>
        <r>
          <rPr>
            <b/>
            <sz val="9"/>
            <color indexed="81"/>
            <rFont val="MS P ゴシック"/>
            <family val="3"/>
            <charset val="128"/>
          </rPr>
          <t>富田　雄大:</t>
        </r>
        <r>
          <rPr>
            <sz val="9"/>
            <color indexed="81"/>
            <rFont val="MS P ゴシック"/>
            <family val="3"/>
            <charset val="128"/>
          </rPr>
          <t xml:space="preserve">
旧：4902520835673</t>
        </r>
      </text>
    </comment>
    <comment ref="C24" authorId="0" shapeId="0" xr:uid="{FD224DD8-F1D3-436C-BC7C-B5D8B9E8D711}">
      <text>
        <r>
          <rPr>
            <b/>
            <sz val="9"/>
            <color indexed="81"/>
            <rFont val="MS P ゴシック"/>
            <family val="3"/>
            <charset val="128"/>
          </rPr>
          <t>富田　雄大:</t>
        </r>
        <r>
          <rPr>
            <sz val="9"/>
            <color indexed="81"/>
            <rFont val="MS P ゴシック"/>
            <family val="3"/>
            <charset val="128"/>
          </rPr>
          <t xml:space="preserve">
4902520835703</t>
        </r>
      </text>
    </comment>
    <comment ref="C25" authorId="0" shapeId="0" xr:uid="{32CED1AC-92B0-4D44-B715-9F43BC38086C}">
      <text>
        <r>
          <rPr>
            <b/>
            <sz val="9"/>
            <color indexed="81"/>
            <rFont val="MS P ゴシック"/>
            <family val="3"/>
            <charset val="128"/>
          </rPr>
          <t>富田　雄大:</t>
        </r>
        <r>
          <rPr>
            <sz val="9"/>
            <color indexed="81"/>
            <rFont val="MS P ゴシック"/>
            <family val="3"/>
            <charset val="128"/>
          </rPr>
          <t xml:space="preserve">
4902520835680</t>
        </r>
      </text>
    </comment>
    <comment ref="C28" authorId="0" shapeId="0" xr:uid="{E5A0534A-6FCA-4436-BB2B-D16EFB776DE3}">
      <text>
        <r>
          <rPr>
            <b/>
            <sz val="9"/>
            <color indexed="81"/>
            <rFont val="MS P ゴシック"/>
            <family val="3"/>
            <charset val="128"/>
          </rPr>
          <t>富田　雄大:</t>
        </r>
        <r>
          <rPr>
            <sz val="9"/>
            <color indexed="81"/>
            <rFont val="MS P ゴシック"/>
            <family val="3"/>
            <charset val="128"/>
          </rPr>
          <t xml:space="preserve">
4987326076284</t>
        </r>
      </text>
    </comment>
    <comment ref="C29" authorId="0" shapeId="0" xr:uid="{D11C3AC0-2632-4653-BD86-F21867643A4A}">
      <text>
        <r>
          <rPr>
            <b/>
            <sz val="9"/>
            <color indexed="81"/>
            <rFont val="MS P ゴシック"/>
            <family val="3"/>
            <charset val="128"/>
          </rPr>
          <t>富田　雄大:</t>
        </r>
        <r>
          <rPr>
            <sz val="9"/>
            <color indexed="81"/>
            <rFont val="MS P ゴシック"/>
            <family val="3"/>
            <charset val="128"/>
          </rPr>
          <t xml:space="preserve">
4987326076307</t>
        </r>
      </text>
    </comment>
    <comment ref="C122" authorId="0" shapeId="0" xr:uid="{6663CBE0-17AC-4455-A608-B04ADCA84A38}">
      <text>
        <r>
          <rPr>
            <b/>
            <sz val="9"/>
            <color indexed="81"/>
            <rFont val="MS P ゴシック"/>
            <family val="3"/>
            <charset val="128"/>
          </rPr>
          <t>富田　雄大:</t>
        </r>
        <r>
          <rPr>
            <sz val="9"/>
            <color indexed="81"/>
            <rFont val="MS P ゴシック"/>
            <family val="3"/>
            <charset val="128"/>
          </rPr>
          <t xml:space="preserve">
旧:4987830199776</t>
        </r>
      </text>
    </comment>
    <comment ref="C125" authorId="0" shapeId="0" xr:uid="{781085A8-6F1B-4791-9C0E-A8154DB319BC}">
      <text>
        <r>
          <rPr>
            <b/>
            <sz val="9"/>
            <color indexed="81"/>
            <rFont val="MS P ゴシック"/>
            <family val="3"/>
            <charset val="128"/>
          </rPr>
          <t>富田　雄大:</t>
        </r>
        <r>
          <rPr>
            <sz val="9"/>
            <color indexed="81"/>
            <rFont val="MS P ゴシック"/>
            <family val="3"/>
            <charset val="128"/>
          </rPr>
          <t xml:space="preserve">
旧:4946247003700</t>
        </r>
      </text>
    </comment>
    <comment ref="H126" authorId="1" shapeId="0" xr:uid="{3AC85F02-AB97-4469-859E-3B366208DD1C}">
      <text>
        <r>
          <rPr>
            <b/>
            <sz val="9"/>
            <color indexed="81"/>
            <rFont val="MS P ゴシック"/>
            <family val="3"/>
            <charset val="128"/>
          </rPr>
          <t xml:space="preserve">梶元　真亜弥:
</t>
        </r>
        <r>
          <rPr>
            <sz val="9"/>
            <color indexed="81"/>
            <rFont val="MS P ゴシック"/>
            <family val="3"/>
            <charset val="128"/>
          </rPr>
          <t>３個入りが販売中止のため規格変更</t>
        </r>
      </text>
    </comment>
    <comment ref="H127" authorId="1" shapeId="0" xr:uid="{CA047ED7-D6C5-4C54-B9A2-B22206BA538F}">
      <text>
        <r>
          <rPr>
            <b/>
            <sz val="9"/>
            <color indexed="81"/>
            <rFont val="MS P ゴシック"/>
            <family val="3"/>
            <charset val="128"/>
          </rPr>
          <t>梶元　真亜弥:</t>
        </r>
        <r>
          <rPr>
            <sz val="9"/>
            <color indexed="81"/>
            <rFont val="MS P ゴシック"/>
            <family val="3"/>
            <charset val="128"/>
          </rPr>
          <t xml:space="preserve">
３個入り販売中止により規格変更</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梶元　真亜弥</author>
  </authors>
  <commentList>
    <comment ref="C17" authorId="0" shapeId="0" xr:uid="{48C64F73-8037-4567-A942-0FE504FB6EF0}">
      <text>
        <r>
          <rPr>
            <b/>
            <sz val="9"/>
            <color indexed="81"/>
            <rFont val="MS P ゴシック"/>
            <family val="3"/>
            <charset val="128"/>
          </rPr>
          <t>梶元　真亜弥:</t>
        </r>
        <r>
          <rPr>
            <sz val="9"/>
            <color indexed="81"/>
            <rFont val="MS P ゴシック"/>
            <family val="3"/>
            <charset val="128"/>
          </rPr>
          <t xml:space="preserve">
品名・規格変更
ものは同じ</t>
        </r>
      </text>
    </comment>
    <comment ref="C24" authorId="0" shapeId="0" xr:uid="{813EF1B6-B1CC-4B1A-87EA-E16401AD70E7}">
      <text>
        <r>
          <rPr>
            <b/>
            <sz val="9"/>
            <color indexed="81"/>
            <rFont val="MS P ゴシック"/>
            <family val="3"/>
            <charset val="128"/>
          </rPr>
          <t>梶元　真亜弥:</t>
        </r>
        <r>
          <rPr>
            <sz val="9"/>
            <color indexed="81"/>
            <rFont val="MS P ゴシック"/>
            <family val="3"/>
            <charset val="128"/>
          </rPr>
          <t xml:space="preserve">
玉井歯科さん見積りよりＪＡＮ判明</t>
        </r>
      </text>
    </comment>
    <comment ref="H42" authorId="0" shapeId="0" xr:uid="{A8DF65F5-1C8D-4670-B80F-B2FCC026522F}">
      <text>
        <r>
          <rPr>
            <b/>
            <sz val="9"/>
            <color indexed="81"/>
            <rFont val="MS P ゴシック"/>
            <family val="3"/>
            <charset val="128"/>
          </rPr>
          <t>梶元　真亜弥:</t>
        </r>
        <r>
          <rPr>
            <sz val="9"/>
            <color indexed="81"/>
            <rFont val="MS P ゴシック"/>
            <family val="3"/>
            <charset val="128"/>
          </rPr>
          <t xml:space="preserve">
39~43 注文ｺｰﾄﾞ変更済
</t>
        </r>
      </text>
    </comment>
    <comment ref="C55" authorId="0" shapeId="0" xr:uid="{51E1C016-6423-4277-8413-F7DB18C745E5}">
      <text>
        <r>
          <rPr>
            <b/>
            <sz val="9"/>
            <color indexed="81"/>
            <rFont val="MS P ゴシック"/>
            <family val="3"/>
            <charset val="128"/>
          </rPr>
          <t>梶元　真亜弥:</t>
        </r>
        <r>
          <rPr>
            <sz val="9"/>
            <color indexed="81"/>
            <rFont val="MS P ゴシック"/>
            <family val="3"/>
            <charset val="128"/>
          </rPr>
          <t xml:space="preserve">
玉井歯科さん見積りよりＪＡＮ判明</t>
        </r>
      </text>
    </comment>
    <comment ref="C57" authorId="0" shapeId="0" xr:uid="{9907B84E-F500-4330-982F-C0D72284CB5D}">
      <text>
        <r>
          <rPr>
            <b/>
            <sz val="9"/>
            <color indexed="81"/>
            <rFont val="MS P ゴシック"/>
            <family val="3"/>
            <charset val="128"/>
          </rPr>
          <t>梶元　真亜弥:</t>
        </r>
        <r>
          <rPr>
            <sz val="9"/>
            <color indexed="81"/>
            <rFont val="MS P ゴシック"/>
            <family val="3"/>
            <charset val="128"/>
          </rPr>
          <t xml:space="preserve">
玉井歯科さん見積りよりＪＡＮ判明</t>
        </r>
      </text>
    </comment>
    <comment ref="C61" authorId="0" shapeId="0" xr:uid="{0D7000CF-20CE-498F-AF6D-6C06DAC3FDB5}">
      <text>
        <r>
          <rPr>
            <b/>
            <sz val="9"/>
            <color indexed="81"/>
            <rFont val="MS P ゴシック"/>
            <family val="3"/>
            <charset val="128"/>
          </rPr>
          <t>梶元　真亜弥:</t>
        </r>
        <r>
          <rPr>
            <sz val="9"/>
            <color indexed="81"/>
            <rFont val="MS P ゴシック"/>
            <family val="3"/>
            <charset val="128"/>
          </rPr>
          <t xml:space="preserve">
玉井歯科さん見積りよりＪＡＮ判明</t>
        </r>
      </text>
    </comment>
    <comment ref="C62" authorId="0" shapeId="0" xr:uid="{196E178A-1414-4116-9015-56AC0299FBF0}">
      <text>
        <r>
          <rPr>
            <b/>
            <sz val="9"/>
            <color indexed="81"/>
            <rFont val="MS P ゴシック"/>
            <family val="3"/>
            <charset val="128"/>
          </rPr>
          <t>梶元　真亜弥:</t>
        </r>
        <r>
          <rPr>
            <sz val="9"/>
            <color indexed="81"/>
            <rFont val="MS P ゴシック"/>
            <family val="3"/>
            <charset val="128"/>
          </rPr>
          <t xml:space="preserve">
玉井歯科さん見積りよりＪＡＮ判明</t>
        </r>
      </text>
    </comment>
    <comment ref="C63" authorId="0" shapeId="0" xr:uid="{8AAE1C91-C6F2-4B59-8CF8-A74BF99C7BE3}">
      <text>
        <r>
          <rPr>
            <b/>
            <sz val="9"/>
            <color indexed="81"/>
            <rFont val="MS P ゴシック"/>
            <family val="3"/>
            <charset val="128"/>
          </rPr>
          <t>梶元　真亜弥:</t>
        </r>
        <r>
          <rPr>
            <sz val="9"/>
            <color indexed="81"/>
            <rFont val="MS P ゴシック"/>
            <family val="3"/>
            <charset val="128"/>
          </rPr>
          <t xml:space="preserve">
玉井歯科さん見積りよりＪＡＮ判明</t>
        </r>
      </text>
    </comment>
    <comment ref="C64" authorId="0" shapeId="0" xr:uid="{A1A7A3A7-D4E8-4B1F-B134-A489807C7216}">
      <text>
        <r>
          <rPr>
            <b/>
            <sz val="9"/>
            <color indexed="81"/>
            <rFont val="MS P ゴシック"/>
            <family val="3"/>
            <charset val="128"/>
          </rPr>
          <t>梶元　真亜弥:</t>
        </r>
        <r>
          <rPr>
            <sz val="9"/>
            <color indexed="81"/>
            <rFont val="MS P ゴシック"/>
            <family val="3"/>
            <charset val="128"/>
          </rPr>
          <t xml:space="preserve">
玉井歯科さん見積りよりＪＡＮ判明</t>
        </r>
      </text>
    </comment>
    <comment ref="C112" authorId="0" shapeId="0" xr:uid="{42B4AF8F-ECCF-4EA8-B402-47B7CC77A550}">
      <text>
        <r>
          <rPr>
            <b/>
            <sz val="9"/>
            <color indexed="81"/>
            <rFont val="MS P ゴシック"/>
            <family val="3"/>
            <charset val="128"/>
          </rPr>
          <t>梶元　真亜弥:</t>
        </r>
        <r>
          <rPr>
            <sz val="9"/>
            <color indexed="81"/>
            <rFont val="MS P ゴシック"/>
            <family val="3"/>
            <charset val="128"/>
          </rPr>
          <t xml:space="preserve">
玉井歯科さん見積りよりＪＡＮ判明</t>
        </r>
      </text>
    </comment>
  </commentList>
</comments>
</file>

<file path=xl/sharedStrings.xml><?xml version="1.0" encoding="utf-8"?>
<sst xmlns="http://schemas.openxmlformats.org/spreadsheetml/2006/main" count="6828" uniqueCount="2797">
  <si>
    <t>BX</t>
  </si>
  <si>
    <t>EA</t>
  </si>
  <si>
    <t>単価</t>
    <rPh sb="0" eb="2">
      <t>タンカ</t>
    </rPh>
    <phoneticPr fontId="10"/>
  </si>
  <si>
    <t>金額</t>
    <rPh sb="0" eb="2">
      <t>キンガク</t>
    </rPh>
    <phoneticPr fontId="10"/>
  </si>
  <si>
    <t>※</t>
    <phoneticPr fontId="10"/>
  </si>
  <si>
    <t>自衛隊呉病院</t>
    <rPh sb="0" eb="3">
      <t>ジエイタイ</t>
    </rPh>
    <rPh sb="3" eb="4">
      <t>クレ</t>
    </rPh>
    <rPh sb="4" eb="6">
      <t>ビョウイン</t>
    </rPh>
    <phoneticPr fontId="10"/>
  </si>
  <si>
    <t>単位</t>
    <rPh sb="0" eb="2">
      <t>タンイ</t>
    </rPh>
    <phoneticPr fontId="10"/>
  </si>
  <si>
    <t>数量</t>
    <rPh sb="0" eb="2">
      <t>スウリョウ</t>
    </rPh>
    <phoneticPr fontId="10"/>
  </si>
  <si>
    <t>品名</t>
    <rPh sb="0" eb="2">
      <t>ヒンメイ</t>
    </rPh>
    <phoneticPr fontId="10"/>
  </si>
  <si>
    <t>内　　訳　　書</t>
    <rPh sb="0" eb="1">
      <t>ナイ</t>
    </rPh>
    <rPh sb="3" eb="4">
      <t>ヤク</t>
    </rPh>
    <rPh sb="6" eb="7">
      <t>ショ</t>
    </rPh>
    <phoneticPr fontId="10"/>
  </si>
  <si>
    <t>※</t>
    <phoneticPr fontId="10"/>
  </si>
  <si>
    <t>番　号</t>
    <rPh sb="0" eb="1">
      <t>バン</t>
    </rPh>
    <rPh sb="2" eb="3">
      <t>ゴウ</t>
    </rPh>
    <phoneticPr fontId="10"/>
  </si>
  <si>
    <t>物　品　番　号</t>
    <rPh sb="0" eb="1">
      <t>モノ</t>
    </rPh>
    <rPh sb="2" eb="3">
      <t>シナ</t>
    </rPh>
    <rPh sb="4" eb="5">
      <t>バン</t>
    </rPh>
    <rPh sb="6" eb="7">
      <t>ゴウ</t>
    </rPh>
    <phoneticPr fontId="10"/>
  </si>
  <si>
    <t>品　　　　　名</t>
    <rPh sb="0" eb="1">
      <t>シナ</t>
    </rPh>
    <rPh sb="6" eb="7">
      <t>メイ</t>
    </rPh>
    <phoneticPr fontId="10"/>
  </si>
  <si>
    <t>性質区分</t>
    <rPh sb="0" eb="2">
      <t>セイシツ</t>
    </rPh>
    <rPh sb="2" eb="4">
      <t>クブン</t>
    </rPh>
    <phoneticPr fontId="10"/>
  </si>
  <si>
    <t>単　位</t>
    <rPh sb="0" eb="1">
      <t>タン</t>
    </rPh>
    <rPh sb="2" eb="3">
      <t>クライ</t>
    </rPh>
    <phoneticPr fontId="10"/>
  </si>
  <si>
    <t>規　格</t>
    <rPh sb="0" eb="1">
      <t>タダシ</t>
    </rPh>
    <rPh sb="2" eb="3">
      <t>カク</t>
    </rPh>
    <phoneticPr fontId="10"/>
  </si>
  <si>
    <t>記　　事</t>
    <rPh sb="0" eb="1">
      <t>キ</t>
    </rPh>
    <rPh sb="3" eb="4">
      <t>コト</t>
    </rPh>
    <phoneticPr fontId="10"/>
  </si>
  <si>
    <t>※予定</t>
    <rPh sb="1" eb="3">
      <t>ヨテイ</t>
    </rPh>
    <phoneticPr fontId="10"/>
  </si>
  <si>
    <t>　数量</t>
    <rPh sb="1" eb="2">
      <t>カズ</t>
    </rPh>
    <rPh sb="2" eb="3">
      <t>リョウ</t>
    </rPh>
    <phoneticPr fontId="10"/>
  </si>
  <si>
    <t>BT</t>
  </si>
  <si>
    <t>内　　訳　　書</t>
    <rPh sb="0" eb="1">
      <t>ウチ</t>
    </rPh>
    <rPh sb="3" eb="4">
      <t>ヤク</t>
    </rPh>
    <rPh sb="6" eb="7">
      <t>ショ</t>
    </rPh>
    <phoneticPr fontId="10"/>
  </si>
  <si>
    <t>№              　</t>
    <phoneticPr fontId="10"/>
  </si>
  <si>
    <t>項目
番号</t>
    <rPh sb="0" eb="2">
      <t>コウモク</t>
    </rPh>
    <rPh sb="3" eb="5">
      <t>バンゴウ</t>
    </rPh>
    <phoneticPr fontId="10"/>
  </si>
  <si>
    <t>物品番号</t>
    <rPh sb="0" eb="2">
      <t>ブッピン</t>
    </rPh>
    <rPh sb="2" eb="4">
      <t>バンゴウ</t>
    </rPh>
    <phoneticPr fontId="10"/>
  </si>
  <si>
    <t>会社部品番号
又は規格</t>
    <rPh sb="0" eb="2">
      <t>カイシャ</t>
    </rPh>
    <rPh sb="2" eb="4">
      <t>ブヒン</t>
    </rPh>
    <rPh sb="4" eb="6">
      <t>バンゴウ</t>
    </rPh>
    <rPh sb="7" eb="8">
      <t>マタ</t>
    </rPh>
    <rPh sb="9" eb="11">
      <t>キカク</t>
    </rPh>
    <phoneticPr fontId="10"/>
  </si>
  <si>
    <t>物品出納官
（物品供用官）
受領数量</t>
    <rPh sb="0" eb="2">
      <t>ブッピン</t>
    </rPh>
    <rPh sb="2" eb="4">
      <t>スイトウ</t>
    </rPh>
    <rPh sb="4" eb="5">
      <t>カン</t>
    </rPh>
    <rPh sb="7" eb="9">
      <t>ブッピン</t>
    </rPh>
    <rPh sb="9" eb="12">
      <t>キョウヨウカン</t>
    </rPh>
    <rPh sb="14" eb="16">
      <t>ジュリョウ</t>
    </rPh>
    <rPh sb="16" eb="18">
      <t>スウリョウ</t>
    </rPh>
    <phoneticPr fontId="10"/>
  </si>
  <si>
    <t>合計</t>
    <rPh sb="0" eb="2">
      <t>ゴウケイ</t>
    </rPh>
    <phoneticPr fontId="26"/>
  </si>
  <si>
    <r>
      <rPr>
        <sz val="11"/>
        <rFont val="ＭＳ 明朝"/>
        <family val="1"/>
        <charset val="128"/>
      </rPr>
      <t>※</t>
    </r>
    <r>
      <rPr>
        <sz val="12"/>
        <rFont val="ＭＳ 明朝"/>
        <family val="1"/>
        <charset val="128"/>
      </rPr>
      <t>予定</t>
    </r>
    <rPh sb="1" eb="3">
      <t>ヨテイ</t>
    </rPh>
    <phoneticPr fontId="10"/>
  </si>
  <si>
    <t>規　格</t>
    <rPh sb="0" eb="1">
      <t>キ</t>
    </rPh>
    <rPh sb="2" eb="3">
      <t>カク</t>
    </rPh>
    <phoneticPr fontId="6"/>
  </si>
  <si>
    <t>項目番号に内訳書の番号を入力すれば単位まで出力されます。</t>
    <rPh sb="0" eb="2">
      <t>コウモク</t>
    </rPh>
    <rPh sb="2" eb="4">
      <t>バンゴウ</t>
    </rPh>
    <rPh sb="5" eb="8">
      <t>ウチワケショ</t>
    </rPh>
    <rPh sb="9" eb="11">
      <t>バンゴウ</t>
    </rPh>
    <rPh sb="12" eb="14">
      <t>ニュウリョク</t>
    </rPh>
    <rPh sb="17" eb="19">
      <t>タンイ</t>
    </rPh>
    <rPh sb="21" eb="23">
      <t>シュツリョク</t>
    </rPh>
    <phoneticPr fontId="6"/>
  </si>
  <si>
    <t>２ページ以降にわたる場合は合計を小計に変え、最終ページに合計を</t>
    <rPh sb="4" eb="6">
      <t>イコウ</t>
    </rPh>
    <rPh sb="10" eb="12">
      <t>バアイ</t>
    </rPh>
    <rPh sb="13" eb="15">
      <t>ゴウケイ</t>
    </rPh>
    <rPh sb="16" eb="18">
      <t>ショウケイ</t>
    </rPh>
    <rPh sb="19" eb="20">
      <t>カ</t>
    </rPh>
    <rPh sb="22" eb="24">
      <t>サイシュウ</t>
    </rPh>
    <rPh sb="28" eb="30">
      <t>ゴウケイ</t>
    </rPh>
    <phoneticPr fontId="6"/>
  </si>
  <si>
    <t>小計</t>
    <rPh sb="0" eb="2">
      <t>ショウケイ</t>
    </rPh>
    <phoneticPr fontId="26"/>
  </si>
  <si>
    <t>新年度分からの納品内訳書は</t>
    <rPh sb="0" eb="3">
      <t>シンネンド</t>
    </rPh>
    <rPh sb="3" eb="4">
      <t>ブン</t>
    </rPh>
    <rPh sb="7" eb="9">
      <t>ノウヒン</t>
    </rPh>
    <rPh sb="9" eb="11">
      <t>ウチワケ</t>
    </rPh>
    <rPh sb="11" eb="12">
      <t>ショ</t>
    </rPh>
    <phoneticPr fontId="6"/>
  </si>
  <si>
    <t>規格及び品名等記載誤り防止のためこちらの書式をできれば使用してください</t>
    <rPh sb="0" eb="2">
      <t>キカク</t>
    </rPh>
    <rPh sb="2" eb="3">
      <t>オヨ</t>
    </rPh>
    <rPh sb="4" eb="6">
      <t>ヒンメイ</t>
    </rPh>
    <rPh sb="6" eb="7">
      <t>トウ</t>
    </rPh>
    <rPh sb="7" eb="9">
      <t>キサイ</t>
    </rPh>
    <rPh sb="9" eb="10">
      <t>アヤマ</t>
    </rPh>
    <rPh sb="11" eb="13">
      <t>ボウシ</t>
    </rPh>
    <rPh sb="20" eb="22">
      <t>ショシキ</t>
    </rPh>
    <rPh sb="27" eb="29">
      <t>シヨウ</t>
    </rPh>
    <phoneticPr fontId="6"/>
  </si>
  <si>
    <r>
      <t>※</t>
    </r>
    <r>
      <rPr>
        <sz val="12"/>
        <rFont val="ＭＳ 明朝"/>
        <family val="1"/>
        <charset val="128"/>
      </rPr>
      <t>性質</t>
    </r>
    <rPh sb="1" eb="3">
      <t>セイシツ</t>
    </rPh>
    <phoneticPr fontId="10"/>
  </si>
  <si>
    <t>※</t>
    <phoneticPr fontId="6"/>
  </si>
  <si>
    <r>
      <t>※</t>
    </r>
    <r>
      <rPr>
        <sz val="12"/>
        <rFont val="ＭＳ 明朝"/>
        <family val="1"/>
        <charset val="128"/>
      </rPr>
      <t>予定</t>
    </r>
    <rPh sb="1" eb="3">
      <t>ヨテイ</t>
    </rPh>
    <phoneticPr fontId="10"/>
  </si>
  <si>
    <t>　区分</t>
    <rPh sb="1" eb="3">
      <t>クブン</t>
    </rPh>
    <phoneticPr fontId="10"/>
  </si>
  <si>
    <t>単位</t>
    <rPh sb="0" eb="2">
      <t>タンイ</t>
    </rPh>
    <phoneticPr fontId="6"/>
  </si>
  <si>
    <t>数量</t>
    <rPh sb="0" eb="1">
      <t>カズ</t>
    </rPh>
    <rPh sb="1" eb="2">
      <t>リョウ</t>
    </rPh>
    <phoneticPr fontId="10"/>
  </si>
  <si>
    <t>販　売</t>
    <rPh sb="0" eb="1">
      <t>ハン</t>
    </rPh>
    <rPh sb="2" eb="3">
      <t>バイ</t>
    </rPh>
    <phoneticPr fontId="10"/>
  </si>
  <si>
    <t>内   訳   書</t>
    <rPh sb="0" eb="1">
      <t>ウチ</t>
    </rPh>
    <rPh sb="4" eb="5">
      <t>ヤク</t>
    </rPh>
    <rPh sb="8" eb="9">
      <t>ショ</t>
    </rPh>
    <phoneticPr fontId="10"/>
  </si>
  <si>
    <t>件名・規格等</t>
    <rPh sb="0" eb="2">
      <t>ケンメイ</t>
    </rPh>
    <rPh sb="3" eb="6">
      <t>キカクトウ</t>
    </rPh>
    <phoneticPr fontId="10"/>
  </si>
  <si>
    <t>備考</t>
    <rPh sb="0" eb="2">
      <t>ビコウ</t>
    </rPh>
    <phoneticPr fontId="10"/>
  </si>
  <si>
    <t>（注）物品番号は、件名欄を２段に分けて記入し、調達要求番号は、備考欄に記入する。</t>
    <rPh sb="1" eb="2">
      <t>チュウ</t>
    </rPh>
    <rPh sb="3" eb="5">
      <t>ブッピン</t>
    </rPh>
    <rPh sb="5" eb="7">
      <t>バンゴウ</t>
    </rPh>
    <rPh sb="9" eb="11">
      <t>ケンメイ</t>
    </rPh>
    <rPh sb="11" eb="12">
      <t>ラン</t>
    </rPh>
    <rPh sb="14" eb="15">
      <t>ダン</t>
    </rPh>
    <rPh sb="16" eb="17">
      <t>ワ</t>
    </rPh>
    <rPh sb="19" eb="21">
      <t>キニュウ</t>
    </rPh>
    <rPh sb="23" eb="25">
      <t>チョウタツ</t>
    </rPh>
    <rPh sb="25" eb="27">
      <t>ヨウキュウ</t>
    </rPh>
    <rPh sb="27" eb="29">
      <t>バンゴウ</t>
    </rPh>
    <rPh sb="31" eb="34">
      <t>ビコウラン</t>
    </rPh>
    <rPh sb="35" eb="37">
      <t>キニュウ</t>
    </rPh>
    <phoneticPr fontId="10"/>
  </si>
  <si>
    <t>（注）本内訳書は、予定価格調書(２)，入札・見積書，契約書，請書，契約書等，官給材料明細書及び請求兼領収書において使用する。</t>
    <rPh sb="1" eb="2">
      <t>チュウ</t>
    </rPh>
    <rPh sb="3" eb="4">
      <t>ホン</t>
    </rPh>
    <rPh sb="4" eb="7">
      <t>ウチワケショ</t>
    </rPh>
    <rPh sb="9" eb="11">
      <t>ヨテイ</t>
    </rPh>
    <rPh sb="11" eb="13">
      <t>カカク</t>
    </rPh>
    <rPh sb="13" eb="15">
      <t>チョウショ</t>
    </rPh>
    <rPh sb="19" eb="21">
      <t>ニュウサツ</t>
    </rPh>
    <rPh sb="22" eb="25">
      <t>ミツモリショ</t>
    </rPh>
    <rPh sb="26" eb="29">
      <t>ケイヤクショ</t>
    </rPh>
    <rPh sb="30" eb="32">
      <t>ウケショ</t>
    </rPh>
    <rPh sb="33" eb="36">
      <t>ケイヤクショ</t>
    </rPh>
    <rPh sb="36" eb="37">
      <t>トウ</t>
    </rPh>
    <rPh sb="38" eb="40">
      <t>カンキュウ</t>
    </rPh>
    <rPh sb="40" eb="42">
      <t>ザイリョウ</t>
    </rPh>
    <rPh sb="42" eb="45">
      <t>メイサイショ</t>
    </rPh>
    <rPh sb="45" eb="46">
      <t>オヨ</t>
    </rPh>
    <rPh sb="47" eb="49">
      <t>セイキュウ</t>
    </rPh>
    <rPh sb="49" eb="50">
      <t>ケン</t>
    </rPh>
    <rPh sb="50" eb="53">
      <t>リョウシュウショ</t>
    </rPh>
    <rPh sb="57" eb="59">
      <t>シヨウ</t>
    </rPh>
    <phoneticPr fontId="10"/>
  </si>
  <si>
    <t>　内　　　訳　　　書　</t>
    <phoneticPr fontId="34"/>
  </si>
  <si>
    <t>番号</t>
    <rPh sb="0" eb="2">
      <t>バンゴウ</t>
    </rPh>
    <phoneticPr fontId="34"/>
  </si>
  <si>
    <t>件 名 ・ 規 格 等</t>
  </si>
  <si>
    <t>単位</t>
    <phoneticPr fontId="34"/>
  </si>
  <si>
    <t>予定数量</t>
    <rPh sb="0" eb="2">
      <t>ヨテイ</t>
    </rPh>
    <phoneticPr fontId="34"/>
  </si>
  <si>
    <t xml:space="preserve"> 単　価 </t>
  </si>
  <si>
    <t xml:space="preserve"> 金　額 </t>
  </si>
  <si>
    <t>備　考</t>
  </si>
  <si>
    <t>必ず提出前に各項目の確認をお願いします。</t>
    <rPh sb="0" eb="1">
      <t>カナラ</t>
    </rPh>
    <rPh sb="2" eb="4">
      <t>テイシュツ</t>
    </rPh>
    <rPh sb="4" eb="5">
      <t>マエ</t>
    </rPh>
    <rPh sb="6" eb="9">
      <t>カクコウモク</t>
    </rPh>
    <rPh sb="10" eb="12">
      <t>カクニン</t>
    </rPh>
    <rPh sb="14" eb="15">
      <t>ネガ</t>
    </rPh>
    <phoneticPr fontId="6"/>
  </si>
  <si>
    <t>番号を入力すれば予定数量までは反映されますが</t>
    <rPh sb="0" eb="2">
      <t>バンゴウ</t>
    </rPh>
    <rPh sb="3" eb="5">
      <t>ニュウリョク</t>
    </rPh>
    <rPh sb="8" eb="10">
      <t>ヨテイ</t>
    </rPh>
    <rPh sb="10" eb="12">
      <t>スウリョウ</t>
    </rPh>
    <rPh sb="15" eb="17">
      <t>ハンエイ</t>
    </rPh>
    <phoneticPr fontId="6"/>
  </si>
  <si>
    <t>小計</t>
    <rPh sb="0" eb="2">
      <t>ショウケイ</t>
    </rPh>
    <phoneticPr fontId="6"/>
  </si>
  <si>
    <t>合計</t>
    <rPh sb="0" eb="2">
      <t>ゴウケイ</t>
    </rPh>
    <phoneticPr fontId="6"/>
  </si>
  <si>
    <t>新年度分からの代金請求書内訳書は</t>
    <rPh sb="0" eb="3">
      <t>シンネンド</t>
    </rPh>
    <rPh sb="3" eb="4">
      <t>ブン</t>
    </rPh>
    <rPh sb="7" eb="9">
      <t>ダイキン</t>
    </rPh>
    <rPh sb="9" eb="12">
      <t>セイキュウショ</t>
    </rPh>
    <rPh sb="12" eb="14">
      <t>ウチワケ</t>
    </rPh>
    <rPh sb="14" eb="15">
      <t>ショ</t>
    </rPh>
    <phoneticPr fontId="6"/>
  </si>
  <si>
    <t>A列に内訳書の番号を入力すれば単位まで出力されます。</t>
    <rPh sb="1" eb="2">
      <t>レツ</t>
    </rPh>
    <rPh sb="3" eb="6">
      <t>ウチワケショ</t>
    </rPh>
    <rPh sb="7" eb="9">
      <t>バンゴウ</t>
    </rPh>
    <rPh sb="10" eb="12">
      <t>ニュウリョク</t>
    </rPh>
    <rPh sb="15" eb="17">
      <t>タンイ</t>
    </rPh>
    <rPh sb="19" eb="21">
      <t>シュツリョク</t>
    </rPh>
    <phoneticPr fontId="6"/>
  </si>
  <si>
    <t>件名・規格等記載誤り防止のためこちらの書式をできれば使用してください</t>
    <rPh sb="0" eb="2">
      <t>ケンメイ</t>
    </rPh>
    <rPh sb="3" eb="5">
      <t>キカク</t>
    </rPh>
    <rPh sb="5" eb="6">
      <t>トウ</t>
    </rPh>
    <rPh sb="6" eb="8">
      <t>キサイ</t>
    </rPh>
    <rPh sb="8" eb="9">
      <t>アヤマ</t>
    </rPh>
    <rPh sb="10" eb="12">
      <t>ボウシ</t>
    </rPh>
    <rPh sb="19" eb="21">
      <t>ショシキ</t>
    </rPh>
    <rPh sb="26" eb="28">
      <t>シヨウ</t>
    </rPh>
    <phoneticPr fontId="6"/>
  </si>
  <si>
    <t>使用される場合は</t>
    <rPh sb="0" eb="2">
      <t>シヨウ</t>
    </rPh>
    <rPh sb="5" eb="7">
      <t>バアイ</t>
    </rPh>
    <phoneticPr fontId="6"/>
  </si>
  <si>
    <t>お願いします。</t>
    <rPh sb="1" eb="2">
      <t>ネガ</t>
    </rPh>
    <phoneticPr fontId="6"/>
  </si>
  <si>
    <t>この入札内訳書はご参考ですので、</t>
    <rPh sb="2" eb="4">
      <t>ニュウサツ</t>
    </rPh>
    <rPh sb="4" eb="7">
      <t>ウチワケショ</t>
    </rPh>
    <rPh sb="9" eb="11">
      <t>サンコウ</t>
    </rPh>
    <phoneticPr fontId="6"/>
  </si>
  <si>
    <t>契約単価</t>
    <rPh sb="0" eb="2">
      <t>ケイヤク</t>
    </rPh>
    <rPh sb="2" eb="4">
      <t>タンカ</t>
    </rPh>
    <phoneticPr fontId="6"/>
  </si>
  <si>
    <t>数量手入力してください。</t>
    <rPh sb="0" eb="2">
      <t>スウリョウ</t>
    </rPh>
    <rPh sb="2" eb="3">
      <t>テ</t>
    </rPh>
    <rPh sb="3" eb="5">
      <t>ニュウリョク</t>
    </rPh>
    <phoneticPr fontId="6"/>
  </si>
  <si>
    <t>単価は内訳書のＪ列に入力していただければ出力されます。</t>
    <rPh sb="0" eb="2">
      <t>タンカ</t>
    </rPh>
    <rPh sb="3" eb="6">
      <t>ウチワケショ</t>
    </rPh>
    <rPh sb="8" eb="9">
      <t>レツ</t>
    </rPh>
    <rPh sb="10" eb="12">
      <t>ニュウリョク</t>
    </rPh>
    <rPh sb="20" eb="22">
      <t>シュツリョク</t>
    </rPh>
    <phoneticPr fontId="6"/>
  </si>
  <si>
    <t>C</t>
  </si>
  <si>
    <t>別　紙</t>
    <phoneticPr fontId="10"/>
  </si>
  <si>
    <t>番号</t>
    <rPh sb="0" eb="2">
      <t>バンゴウ</t>
    </rPh>
    <phoneticPr fontId="10"/>
  </si>
  <si>
    <t>性質</t>
    <rPh sb="0" eb="2">
      <t>セイシツ</t>
    </rPh>
    <phoneticPr fontId="10"/>
  </si>
  <si>
    <t>予定</t>
    <rPh sb="0" eb="2">
      <t>ヨテイ</t>
    </rPh>
    <phoneticPr fontId="10"/>
  </si>
  <si>
    <t>区分</t>
    <rPh sb="0" eb="2">
      <t>クブン</t>
    </rPh>
    <phoneticPr fontId="10"/>
  </si>
  <si>
    <t>品　　　　　　　名</t>
    <rPh sb="0" eb="1">
      <t>シナ</t>
    </rPh>
    <rPh sb="8" eb="9">
      <t>メイ</t>
    </rPh>
    <phoneticPr fontId="10"/>
  </si>
  <si>
    <t>単価</t>
    <rPh sb="0" eb="2">
      <t>タンカ</t>
    </rPh>
    <phoneticPr fontId="6"/>
  </si>
  <si>
    <t>数量は内訳書のＩ列に入力していただければ出力されます。</t>
    <rPh sb="0" eb="2">
      <t>スウリョウ</t>
    </rPh>
    <rPh sb="3" eb="6">
      <t>ウチワケショ</t>
    </rPh>
    <rPh sb="8" eb="9">
      <t>レツ</t>
    </rPh>
    <rPh sb="10" eb="12">
      <t>ニュウリョク</t>
    </rPh>
    <rPh sb="20" eb="22">
      <t>シュツリョク</t>
    </rPh>
    <phoneticPr fontId="6"/>
  </si>
  <si>
    <t>書類ご提出前にご確認お願いします。</t>
    <rPh sb="0" eb="2">
      <t>ショルイ</t>
    </rPh>
    <rPh sb="3" eb="5">
      <t>テイシュツ</t>
    </rPh>
    <rPh sb="5" eb="6">
      <t>マエ</t>
    </rPh>
    <rPh sb="8" eb="10">
      <t>カクニン</t>
    </rPh>
    <rPh sb="11" eb="12">
      <t>ネガ</t>
    </rPh>
    <phoneticPr fontId="6"/>
  </si>
  <si>
    <t>発注
数量</t>
    <rPh sb="0" eb="2">
      <t>ハッチュウ</t>
    </rPh>
    <rPh sb="3" eb="5">
      <t>スウリョウ</t>
    </rPh>
    <phoneticPr fontId="6"/>
  </si>
  <si>
    <t>発注
数量</t>
    <rPh sb="0" eb="2">
      <t>ハッチュウ</t>
    </rPh>
    <rPh sb="3" eb="5">
      <t>スウリョウ</t>
    </rPh>
    <phoneticPr fontId="6"/>
  </si>
  <si>
    <t>契約
単価</t>
    <rPh sb="0" eb="2">
      <t>ケイヤク</t>
    </rPh>
    <rPh sb="3" eb="5">
      <t>タンカ</t>
    </rPh>
    <phoneticPr fontId="6"/>
  </si>
  <si>
    <t>数量は内訳書のＫ列に入力していただければ出力されます。</t>
    <rPh sb="0" eb="2">
      <t>スウリョウ</t>
    </rPh>
    <rPh sb="3" eb="6">
      <t>ウチワケショ</t>
    </rPh>
    <rPh sb="8" eb="9">
      <t>レツ</t>
    </rPh>
    <rPh sb="10" eb="12">
      <t>ニュウリョク</t>
    </rPh>
    <rPh sb="20" eb="22">
      <t>シュツリョク</t>
    </rPh>
    <phoneticPr fontId="6"/>
  </si>
  <si>
    <t>QL</t>
  </si>
  <si>
    <t>LL</t>
  </si>
  <si>
    <t>ＧＬ</t>
    <phoneticPr fontId="6"/>
  </si>
  <si>
    <t>Ｃピース白（２００個入り）</t>
    <phoneticPr fontId="10"/>
  </si>
  <si>
    <t>DENT.EX　歯間ブラシ　院内指導用</t>
  </si>
  <si>
    <t>イデアベスト</t>
  </si>
  <si>
    <t>ガターパーチャポイント（アクセサリー）</t>
  </si>
  <si>
    <t>カルシペックス２</t>
  </si>
  <si>
    <t>キャビトン　ファスト</t>
  </si>
  <si>
    <t>クリーニングジェル（PMTC）</t>
  </si>
  <si>
    <t>クリーン・ウォッシングニードル　ソフトタイプ</t>
  </si>
  <si>
    <t>ココアバター</t>
  </si>
  <si>
    <t>コンポマスター</t>
  </si>
  <si>
    <t>シャープミニ</t>
  </si>
  <si>
    <t>スーパーボンド　キャタリストV</t>
  </si>
  <si>
    <t>スーパーボンド　モノマー液</t>
  </si>
  <si>
    <t>ディスポーザブル採取皿</t>
  </si>
  <si>
    <t>ディスポーラル咬合紙　全顎用</t>
  </si>
  <si>
    <t>テルモシリンジ（１００本入　針なし　ロックタイプ）</t>
  </si>
  <si>
    <t>テルモ歯科用注射針</t>
  </si>
  <si>
    <t>デンタルタオルＮ</t>
  </si>
  <si>
    <t>サージマスクＡＣ</t>
  </si>
  <si>
    <t>デントロイドプロ</t>
  </si>
  <si>
    <t>ニシカカリエスチェック・ブルー</t>
  </si>
  <si>
    <t>ニシカスピン</t>
  </si>
  <si>
    <t>ニューフジロックファストセット</t>
  </si>
  <si>
    <t>ビバリーくんカップエコノミー　１００入</t>
  </si>
  <si>
    <t>ファイルクリーナー用スポンジ</t>
  </si>
  <si>
    <t>フュージョン２</t>
  </si>
  <si>
    <t>プリカット咬合紙</t>
  </si>
  <si>
    <t>ペーパーポイント</t>
  </si>
  <si>
    <t>マトリックスリテーナーバンド</t>
  </si>
  <si>
    <t>マニーＫファイル</t>
  </si>
  <si>
    <t>マニー中間Ｋファイル</t>
  </si>
  <si>
    <t>ミキシングチップ２</t>
  </si>
  <si>
    <t>ユニファスト３　液</t>
  </si>
  <si>
    <t>ユニファスト３　粉末</t>
  </si>
  <si>
    <t>ローラーコットン</t>
  </si>
  <si>
    <t>松風カーボランダムポイント</t>
  </si>
  <si>
    <t>松風シリコンポイントＭタイプ</t>
  </si>
  <si>
    <t>松風ビッグシリコンポイント</t>
  </si>
  <si>
    <t>MSコートONEセット</t>
  </si>
  <si>
    <t>クリ-ンゲル</t>
  </si>
  <si>
    <t>SE</t>
  </si>
  <si>
    <t>ＢＸ</t>
  </si>
  <si>
    <t>ＥＡ</t>
  </si>
  <si>
    <t xml:space="preserve">0653405007459 </t>
  </si>
  <si>
    <t xml:space="preserve">0884521212209 </t>
  </si>
  <si>
    <t xml:space="preserve">0816849010199 </t>
  </si>
  <si>
    <t>6515-202-05119</t>
  </si>
  <si>
    <t>１０％中性緩衝ホルマリン（３５０３用）</t>
  </si>
  <si>
    <t>ＢＤＰＡＣＫ</t>
  </si>
  <si>
    <t>ＩＶ３０００ドレッシング</t>
  </si>
  <si>
    <t>ＪＭＳシリンジ（マイクロ）Ｇ</t>
  </si>
  <si>
    <t>ＪＭＳ輸血セット</t>
  </si>
  <si>
    <t>ＫＡＩセーフティースカルペル</t>
  </si>
  <si>
    <t>ＭＭＩ　酸素カニューラ　短型プラグタイプ</t>
  </si>
  <si>
    <t>ＭＭＩ　酸素マスク（チューブ付）短型プラグタイプ</t>
  </si>
  <si>
    <t>ＭＭＩ　酸素延長チューブ　</t>
  </si>
  <si>
    <t>ＭＭＩ高濃度酸素マスク（バッグ・チューブ付）</t>
  </si>
  <si>
    <t>Ｎ９５微粒子用マスク</t>
  </si>
  <si>
    <t>アクアソニッククリアゲル</t>
  </si>
  <si>
    <t>アルカリ洗浄剤（５Ｌ）</t>
  </si>
  <si>
    <t>アンシルク・プロＪキープケア　ハイソックス</t>
  </si>
  <si>
    <t>インジェクションパッドマイルド</t>
  </si>
  <si>
    <t>ウエットプレット</t>
  </si>
  <si>
    <t>エンドピュア</t>
  </si>
  <si>
    <t>オールシリコーンフォーリートレイキット</t>
  </si>
  <si>
    <t>オルテックスＲギプス用包帯</t>
  </si>
  <si>
    <t>カラヤヘッシブ・クリアータイプ</t>
  </si>
  <si>
    <t>キャストライト・アルファ
（ファイバーグラスキャスティングテープ）</t>
  </si>
  <si>
    <t>クレシアＥＦハンドタオル
バリューソフト２００</t>
  </si>
  <si>
    <t>サージキャップＮ－１０</t>
  </si>
  <si>
    <t>サージマスクＴＣ</t>
  </si>
  <si>
    <t>サクロライト・ＤＸ</t>
  </si>
  <si>
    <t>スーパーキャス５(翼付きタイプ)</t>
  </si>
  <si>
    <t>スキンステープラー</t>
  </si>
  <si>
    <t>ステラッドＦＯＵＲＳＵＲＥケミカルインディケーター</t>
  </si>
  <si>
    <t>セフィオフローコネクターＳＣ</t>
  </si>
  <si>
    <t>セフィオフロー三方活栓　</t>
  </si>
  <si>
    <t>セフィオフロー輸液セット　</t>
  </si>
  <si>
    <t>セフィオフロー輸液セット</t>
  </si>
  <si>
    <t>ソフラバンダ</t>
  </si>
  <si>
    <t>ディスポ電極Ｆビトロード　</t>
  </si>
  <si>
    <t>トップシリンジ１０ＭＬ　（横口）</t>
  </si>
  <si>
    <t>トップシリンジ１０ＭＬ　ロックタイプ</t>
  </si>
  <si>
    <t>トップシリンジ２．５ＭＬ</t>
  </si>
  <si>
    <t>トップシリンジ２０ＭＬ</t>
  </si>
  <si>
    <t>トップシリンジ３０ＭＬ</t>
  </si>
  <si>
    <t>トップシリンジ５０ＭＬ</t>
  </si>
  <si>
    <t>トップシリンジ５０ＭＬ　レッド</t>
  </si>
  <si>
    <t>トップニトリルグローブＰＦ</t>
  </si>
  <si>
    <t>トップラミネートコップ</t>
  </si>
  <si>
    <t>トップ吸上針（ＳＢ）　１８Ｇ＊３６Ｍ／Ｍ</t>
  </si>
  <si>
    <t>トップ注射針　１８Ｇ＊１　１／２”Ｒ．Ｂ</t>
  </si>
  <si>
    <t>トップ注射針　２２Ｇ＊１　１／２”Ｒ．Ｂ</t>
  </si>
  <si>
    <t>トップ注射針　２３Ｇ＊１　１／４”Ｒ．Ｂ</t>
  </si>
  <si>
    <t>トップ注射針　２４Ｇ＊１　１／４”Ｒ．Ｂ</t>
  </si>
  <si>
    <t>トップ注射針　２６Ｇ＊１／２”Ｒ．Ｂ</t>
  </si>
  <si>
    <t>トップ麻酔準備キットＭＪ－Ｒ２０００２４</t>
  </si>
  <si>
    <t>ドライプレット　</t>
  </si>
  <si>
    <t>トラップイーズ　ポリープ回収システム</t>
  </si>
  <si>
    <t>ネオアルベストＰＷ</t>
  </si>
  <si>
    <t>ネオアルベストＷＥ</t>
  </si>
  <si>
    <t>ノンスコレッチ</t>
  </si>
  <si>
    <t>バイクリルプラス</t>
  </si>
  <si>
    <t>ハイドロサイトＡＤジェントル　</t>
  </si>
  <si>
    <t>ハイドロサイト薄型</t>
  </si>
  <si>
    <t>ハイマット（高吸水シーツ）</t>
  </si>
  <si>
    <t>ハクゾウ環境クロスＶロック　</t>
  </si>
  <si>
    <t>ハクゾウ爽やか清潔タオル</t>
  </si>
  <si>
    <t>ハクゾウ滅菌エレファーゼＨ　４折</t>
  </si>
  <si>
    <t>ハクゾウ滅菌エレファーゼＨ　８折</t>
  </si>
  <si>
    <t>ファインガード翼状針　２１Ｇ＊１９Ｍ／Ｍ</t>
  </si>
  <si>
    <t>フィルター</t>
  </si>
  <si>
    <t>ベノジェクト２採血針Ｓ</t>
  </si>
  <si>
    <t>ポピヨドン液１０％</t>
  </si>
  <si>
    <t>マスクにくっつくアイガード</t>
  </si>
  <si>
    <t>メッキンガウン　横結　Ｌ</t>
  </si>
  <si>
    <t>メッキンガウン　横結　ＬＬ</t>
  </si>
  <si>
    <t>メッキンガウン　横結　Ｍ</t>
  </si>
  <si>
    <t>メッキンドレープ　撥水</t>
  </si>
  <si>
    <t>メッキンドレープ・撥水丸穴Ｔ</t>
  </si>
  <si>
    <t>ライトスプリント・ＦＣ</t>
  </si>
  <si>
    <t>ラディアルジョー４Ｐバイオプシーフォーセプス（下部消化管用）</t>
  </si>
  <si>
    <t>ラディアルジョー４Ｐバイオプシーフォーセプス（上部消化管用）</t>
  </si>
  <si>
    <t>ラブスティックス　</t>
  </si>
  <si>
    <t>ロールシーツ　</t>
  </si>
  <si>
    <t>衛生ロールシーツ　７００ＭＭ＊２０Ｍ</t>
  </si>
  <si>
    <t>外科キット（汎用Ａ自衛隊呉）</t>
  </si>
  <si>
    <t>腰椎穿刺キット　２３Ｇ＊７０Ｍ／Ｍ（ＳＢ）</t>
  </si>
  <si>
    <t>糸付き縫合針（形成外科用強角針　糸色：青）　Ａ１５－３０Ｎ３</t>
  </si>
  <si>
    <t>糸付き縫合針（形成外科用強角針　糸色：青）　Ａ１５－４０Ｎ３</t>
  </si>
  <si>
    <t>糸付き縫合針（形成外科用強角針　糸色：青）　Ａ１５－５０Ｎ３</t>
  </si>
  <si>
    <t>尺角ガーゼ(ラキュリー)</t>
  </si>
  <si>
    <t>弱アルカリ性酵素系洗浄剤</t>
  </si>
  <si>
    <t>洗浄評価インジケータ</t>
  </si>
  <si>
    <t>穿刺針クリアフローＩＦＨ－ＳＧ
２５Ｇ４ＭＭ　ＦＥ　２２００ＭＭ</t>
  </si>
  <si>
    <t>バッテリパック　ＮＫＰＢ－２８２７１</t>
  </si>
  <si>
    <t>サラヤアイソレーションガウン</t>
  </si>
  <si>
    <t>ＨＭ－３００５　３５０Ｍ／Ｍ</t>
  </si>
  <si>
    <t>エラスティック・タッチ</t>
  </si>
  <si>
    <t>シュアクリップエコ</t>
  </si>
  <si>
    <t>PG</t>
  </si>
  <si>
    <t>CS</t>
  </si>
  <si>
    <t>C</t>
    <phoneticPr fontId="10"/>
  </si>
  <si>
    <t>武藤化学 10中性緩衝ﾎﾙﾏﾘﾝ(3503用) 35037 8ml×100本</t>
  </si>
  <si>
    <t>アテスト　超短時間判定インジケータ</t>
    <rPh sb="5" eb="6">
      <t>チョウ</t>
    </rPh>
    <rPh sb="6" eb="9">
      <t>タンジカン</t>
    </rPh>
    <rPh sb="9" eb="11">
      <t>ハンテイ</t>
    </rPh>
    <phoneticPr fontId="2"/>
  </si>
  <si>
    <t>ｿﾙﾍﾞﾝﾀﾑ ｱﾃｽﾄ超短時間判定ｲﾝｼﾞｹｰﾀｿﾙﾍﾞﾝﾀﾑ 41482V(ACﾖｳ) 24ｾｯﾄ 24組</t>
  </si>
  <si>
    <t>ﾑﾗﾅｶ HP  BDPACK(ｵｰﾄｸﾚｰﾌﾞ用)
ｻｲｽﾞ:145×145mm 30個入</t>
  </si>
  <si>
    <t>ｽﾐｽ&amp;ﾈﾌｭｰ IV3000 ﾄﾞﾚｯｼﾝｸﾞ(ﾌﾚｰﾑﾃﾞﾘﾊﾞﾘｰﾀｲﾌﾟ) 型番:59410082 60×70mm EOG滅菌済(個包装) 1箱(100枚入)</t>
  </si>
  <si>
    <t>ｽﾐｽ&amp;ﾈﾌｭｰ IV3000 ﾄﾞﾚｯｼﾝｸﾞ(ﾌﾚｰﾑﾃﾞﾘﾊﾞﾘｰﾀｲﾌﾟ) 型番:59410882 100×120mm EOG滅菌済(個包装) 1箱(50枚入)</t>
  </si>
  <si>
    <t>ｼﾞｪｲ･ｴﾑ･ｴｽ JMSｼﾘﾝｼﾞ(ﾏｲｸﾛ)G 形式:1mL M 26G×1/2"
品番:JS-SM01C2613R  入数:100本/箱</t>
  </si>
  <si>
    <t>ｼﾞｪｲ･ｴﾑ･ｴｽ JMS輸血ｾｯﾄ 形式:直結型ﾌﾟﾗ瓶針 350型 ﾛｯｸ
品番:JB-U33L 入数:25本/箱</t>
  </si>
  <si>
    <t>ﾑﾗﾅｶ KAI ｾｰﾌﾃｨｰｽｶﾙﾍﾟﾙ No.11 10本入</t>
  </si>
  <si>
    <t xml:space="preserve">ﾑﾗﾅｶ KAI ｾｰﾌﾃｨｽｶﾙﾍﾟﾙ No.15 10本入 </t>
  </si>
  <si>
    <t>Ｋ－Ｙ　ルブリケーティングゼリー</t>
  </si>
  <si>
    <t>ﾒﾃﾞｨﾊﾟﾙｸﾞﾙｰﾌﾟ K-Yﾙﾌﾞﾘｹｰﾃｲﾝｸﾞｾﾞﾘｰ
商品ｺｰﾄﾞ:46937845 容量:82g 入数:1</t>
  </si>
  <si>
    <t>ﾑﾗﾅｶ MMI酸素ｶﾆｭｰﾗ 短型ﾌﾟﾗｸﾞﾀｲﾌﾟ
品番:3230  大(成人用)  20本入</t>
  </si>
  <si>
    <t>ﾑﾗﾅｶ MMI酸素ﾏｽｸ(ﾁｭｰﾌﾞ付)短型ﾌﾟﾗｸﾞﾀｲﾌﾟ
品番:3641  大(成人用)  10個入</t>
  </si>
  <si>
    <t>ﾑﾗﾅｶ MMI酸素延長ﾁｭｰﾌﾞ
品番:31310  20本入</t>
  </si>
  <si>
    <t>ﾑﾗﾅｶ MMI高濃度酸素ﾏｽｸ(ﾊﾞｯｸﾞ･ﾁｭｰﾌﾞ付)
品番:3658  大(成人用)  10個入</t>
  </si>
  <si>
    <t>ｽﾘｰｴﾑｼﾞｬﾊﾟﾝ AuraN95微粒子用ﾏｽｸ
品番:1870+MED(20ﾏｲ)  個装入数:20枚</t>
  </si>
  <si>
    <t>Ｘテンションチューブ</t>
  </si>
  <si>
    <t>ﾄｯﾌﾟ XﾃﾝｼｮﾝﾁｭｰﾌﾞX2-FL50
 商品ｺｰﾄﾞ:01651 50本/箱</t>
  </si>
  <si>
    <t>ﾑﾗﾅｶ ｱｸｱｿﾆｯｸｸﾘｱｹﾞﾙ
品番:03-08 容量:250ml 1本入</t>
  </si>
  <si>
    <t>アドールＲＥ</t>
  </si>
  <si>
    <t>ﾀｹﾄﾗ ｱﾄﾞｰﾙE
商品番号:033052 規格:S 胸廻り 70㎝~85㎝  販売単位:1枚</t>
  </si>
  <si>
    <t>ﾀｹﾄﾗ ｱﾄﾞｰﾙE
商品番号:033053 規格:M 胸廻り 85cm~100cm  販売単位:1枚</t>
  </si>
  <si>
    <t>ﾀｹﾄﾗ ｱﾄﾞｰﾙE
商品番号:033054 規格:L 胸廻り 100cm~120cm  販売単位:1枚入</t>
  </si>
  <si>
    <t>ﾀｹﾄﾗ ｱﾄﾞｰﾙE
商品番号:033055 規格:LL 胸廻り 120cm~140cm 販売単位:1枚入</t>
  </si>
  <si>
    <t>三浦工業 ｱﾙｶﾘ洗浄剤
型式:RY-0101 5L</t>
  </si>
  <si>
    <t>ALCARE ｱﾝｼﾙｸ･ﾌﾟﾛJｷｰﾌﾟｹｱ ﾊｲｿｯｸｽ
品番:20302  L ﾌﾞﾙｰ 1足入</t>
  </si>
  <si>
    <t>ALCARE ｱﾝｼﾙｸ･ﾌﾟﾛJｷｰﾌﾟｹｱ ﾊｲｿｯｸｽ
品番:20301  LL ｸﾞﾘｰﾝ  1足入</t>
  </si>
  <si>
    <t>ﾑﾗﾅｶ ｲﾝｼﾞｪｸｼｮﾝﾊﾟｯﾄﾞ ﾏｲﾙﾄﾞ
注文ｺｰﾄﾞ:214-055-33 品番:NO.36N 入数:1箱(80枚入)</t>
  </si>
  <si>
    <t>ﾊｸｿﾞｳﾒﾃﾞｨｶﾙ ｳｴｯﾄﾌﾟﾚｯﾄ
商品ｺｰﾄﾞ:2622003  No.20-3 24個入</t>
  </si>
  <si>
    <t>エアウォールふ・わ・りパッド付き
フィルムドレッシング１００×１２０ＭＭ　３０枚入り　ＹＢ－２２１０１２Ｐ　</t>
    <rPh sb="39" eb="41">
      <t>マイイ</t>
    </rPh>
    <phoneticPr fontId="3"/>
  </si>
  <si>
    <t>skinix ｴｱｳｫｰﾙふ･わ･りﾊﾟｯﾄﾞﾊﾟｯﾄﾞ付きﾌｨﾙﾑﾄﾞﾚｯｼﾝｸﾞ100×120mm30枚入 YB-221012P</t>
  </si>
  <si>
    <t>エアウォールふ・わ・りパッド付き
フィルムドレッシング６０×７０ＭＭ　５０枚入り　ＹＢ－２２６０７０Ｐ</t>
    <rPh sb="37" eb="38">
      <t>マイ</t>
    </rPh>
    <rPh sb="38" eb="39">
      <t>イ</t>
    </rPh>
    <phoneticPr fontId="3"/>
  </si>
  <si>
    <t>skinix ｴｱｳｫｰﾙふ･わ･りﾊﾟｯﾄﾞﾊﾟｯﾄﾞ付きﾌｨﾙﾑﾄﾞﾚｯｼﾝｸﾞ60×70mm 50枚入 YB-226070P</t>
  </si>
  <si>
    <t>エタノールクロス８０　８０枚入りピロータイプ　</t>
    <rPh sb="13" eb="14">
      <t>マイ</t>
    </rPh>
    <rPh sb="14" eb="15">
      <t>イ</t>
    </rPh>
    <phoneticPr fontId="3"/>
  </si>
  <si>
    <t>ｻﾗﾔ ｻﾗﾔｴﾀﾉｰﾙｸﾛｽ
80枚/袋</t>
  </si>
  <si>
    <t>エンドクレンズＴＭＮＥＯ　フィルターセット</t>
  </si>
  <si>
    <t>ASP Japan ｴﾝﾄﾞｸﾚﾝｽﾞ Neo ﾌｨﾙﾀｰｾｯﾄ
注文番号:51723 水ﾌｫﾙﾀｰ(0.2μm)×1個 ｴｱﾌｨﾙﾀｰ×1個 ｶﾞｽﾌｨﾙﾀｰ×2個 一式</t>
  </si>
  <si>
    <t>ｴﾝﾄﾞﾋﾟｭｱ
朱蒙番号:17982 内容:4kg 入数:2本</t>
  </si>
  <si>
    <t>ｸﾘｴｰﾄﾒﾃﾞｨｸ ﾌｫｰﾘｰｶﾃｰﾃﾙ(ﾄﾚｲｷｯﾄ)
型番:8000007705 ｻｲｽﾞ呼称:14Fr
ﾊﾞﾙｰﾝ容量:5mL  ﾊﾞﾙﾌﾞｶﾗｰ:ｸﾞﾘｰﾝ 
1箱(10ｾｯﾄ入)</t>
  </si>
  <si>
    <t>ｱﾙｹｱ ｵﾙﾃｯｸｽ(ｷﾞﾌﾟｽ用包帯)
品番:10221 150mm×4.5m 青2裂 12巻入</t>
  </si>
  <si>
    <t>ｱﾙｹｱ ｵﾙﾃｯｸｽ(ｷﾞﾌﾟｽ用包帯)
品番:10222 100mm×4.5m 青3裂 18巻入</t>
  </si>
  <si>
    <t>ｱﾙｹｱ ｶﾗﾔﾍｯｼﾌﾞ･ｸﾘｱｰﾀｲﾌﾟ
品番:15181 7.5×5.0cm C-3号 10枚入</t>
  </si>
  <si>
    <t>カルトスタットＲ</t>
  </si>
  <si>
    <t>ｺﾝﾊﾞﾃｯｸ ｶﾙﾄｽﾀｯﾄ
品番:K-00434 75×120mm 10枚入</t>
  </si>
  <si>
    <t xml:space="preserve">ｱﾙｹｱ ｷｬｽﾄﾗｲﾄ･α(ﾌｧｲﾊﾞｰｸﾞﾗｽｷｬｽﾃｨﾝｸﾞﾃｰﾌﾟ)  品番:15381 50mm×3.6m ﾛｰﾙ2号 10巻入 </t>
  </si>
  <si>
    <t xml:space="preserve">ｱﾙｹｱ ｷｬｽﾄﾗｲﾄ･α(ﾌｧｲﾊﾞｰｸﾞﾗｽｷｬｽﾃｨﾝｸﾞﾃｰﾌﾟ)  品番:15382 75mm×3.6m ﾛｰﾙ3号 10巻入 </t>
  </si>
  <si>
    <t xml:space="preserve">ｱﾙｹｱ ｷｬｽﾄﾗｲﾄ･α(ﾌｧｲﾊﾞｰｸﾞﾗｽｷｬｽﾃｨﾝｸﾞﾃｰﾌﾟ)  品番:15383 100mm×3.6m  ﾛｰﾙ4号 10巻入 </t>
  </si>
  <si>
    <t xml:space="preserve">ｱﾙｹｱ ｷｬｽﾄﾗｲﾄ･α(ﾌｧｲﾊﾞｰｸﾞﾗｽｷｬｽﾃｨﾝｸﾞﾃｰﾌﾟ)  品番:15384 125mm×3.6m  ﾛｰﾙ5号 10巻入 </t>
  </si>
  <si>
    <t>ククロンＲ</t>
  </si>
  <si>
    <t>Taketora ｸｸﾛﾝ
商品番号:022043 規格:No.3 10cm×約4.5m(伸長) 6巻入 1箱</t>
  </si>
  <si>
    <t>Taketora ｸｸﾛﾝ
商品番号:022044 規格:No.4 7.5cm×約4.5m(伸長) 6巻入 1箱</t>
  </si>
  <si>
    <t>Taketora ｸｸﾛﾝ
商品番号:022046 規格:No.6 5cm×約4.5m(伸長) 6巻入 1箱</t>
  </si>
  <si>
    <t>クレシア　やわらかクロス　３２０×３３５ＭＭ　５０枚×１８パック　６５２００</t>
    <rPh sb="25" eb="26">
      <t>マイ</t>
    </rPh>
    <phoneticPr fontId="3"/>
  </si>
  <si>
    <t>ｸﾚｼｱ ｸﾚｼｱやわらかｸﾛｽ
型番:65200 ｼｰﾄｻｲｽﾞ:320×335mm
入数:1箱(50枚×18ﾊﾟｯｸ入)</t>
  </si>
  <si>
    <t>ｸﾚｼｱ ﾊﾝﾄﾞﾀｵﾙ ﾊﾞﾘｭｰｿﾌﾄ200
型番:37770 ｼｰﾄｻｲｽﾞ:218×230mm
枚数:2枚重ね200組(400枚) 1ｹｰｽ(35ﾊﾟｯｸ入)</t>
  </si>
  <si>
    <t xml:space="preserve">Taketora ｻｰｼﾞｷｬｯﾌﾟN-10
商品番号:076181 規格:ﾌﾞﾙｰ 100枚入 </t>
  </si>
  <si>
    <t>Taketora ｻｰｼﾞﾏｽｸTC
商品番号:076105
規格:ﾎﾜｲﾄ 9cm×17cm 50枚入 1箱</t>
  </si>
  <si>
    <t>サーモガード（大人用、デュアルパッドタイプ）</t>
  </si>
  <si>
    <t>ｴﾑ･ｼｰ･ﾒﾃﾞｨｶﾙ ｻｰﾓｶﾞｰﾄﾞ大人用(ﾃﾞｭｱﾙﾀｲﾌﾟ) ｶﾀﾛｸﾞ番号:51-7310 包装:10入</t>
  </si>
  <si>
    <t>ｱﾙｹｱ ｻｸﾛﾗｲﾄ･DX
品番:17852  ｻｲｽﾞ:LL  1個入</t>
  </si>
  <si>
    <t>ｱﾙｹｱ ｻｸﾛﾗｲﾄ･DX
品番:17853  ｻｲｽﾞ:L  1個入</t>
  </si>
  <si>
    <t>ｱﾙｹｱ ｻｸﾛﾗｲﾄ･DX
品番:17854  ｻｲｽﾞ:M  1個入</t>
  </si>
  <si>
    <t>ｱﾙｹｱ ｻｸﾛﾗｲﾄ･DX
品番:17855  ｻｲｽﾞ:S  1個入</t>
  </si>
  <si>
    <t>JAN/4543527221450</t>
  </si>
  <si>
    <t>スーパーキャス５(翼付きタイプ)</t>
    <rPh sb="9" eb="10">
      <t>ツバサ</t>
    </rPh>
    <rPh sb="10" eb="11">
      <t>ツ</t>
    </rPh>
    <phoneticPr fontId="3"/>
  </si>
  <si>
    <t>ﾒﾃﾞｨｷｯﾄ ｽｰﾊﾟｰｷｬｽ5(翼付きﾀｲﾌﾟ)
製品ｺｰﾄﾞ:HP2144 品番:22G S5×1･1/4"VW(F) 入数:50本/箱</t>
  </si>
  <si>
    <t>ﾒﾃﾞｨｷｯﾄ ｽｰﾊﾟｰｷｬｽ5(翼付きﾀｲﾌﾟ)
製品ｺｰﾄﾞ:HP2142 品番:18G S5×1･1/4"VW(F) 入数:50本/箱</t>
  </si>
  <si>
    <t>ﾒﾃﾞｨｷｯﾄ ｽｰﾊﾟｰｷｬｽ5(翼付きﾀｲﾌﾟ)
製品ｺｰﾄﾞ:HP2143 品番:20G S5×1･1/4"VW(F) 入数:50本/箱</t>
  </si>
  <si>
    <t>ﾒﾃﾞｨｷｯﾄ ｽｰﾊﾟｰｷｬｽ5(翼付きﾀｲﾌﾟ)
製品ｺｰﾄﾞ:HP2146 品番:24G S5×3/4"VW(F) 入数:50本/箱</t>
  </si>
  <si>
    <t>HOGY ｽｷﾝｽﾃｰﾌﾟﾗｰ
商品記号:HA35W 35針 12個/箱</t>
  </si>
  <si>
    <t>ステラッドＶＥＬＯＣＩＴＹ　バイオロジカルインディケーター</t>
  </si>
  <si>
    <t>ｼﾞｮﾝｿﾝｴﾝﾄﾞｼﾞｮﾝｿﾝ ｽﾃﾗｯﾄﾞVELOCITYﾊﾞｲｵﾛｼﾞｶﾙｲﾝﾃﾞｨｹｰﾀｰ
注文番号:19050 販売単位:1ﾎﾞｯｸｽ(30本)</t>
  </si>
  <si>
    <t>ｼﾞｮﾝｿﾝｴﾝﾄﾞｼﾞｮﾝｿﾝ ｽﾃﾗｯﾄﾞFourSureｹﾐｶﾙｲﾝﾃﾞｨｹｰﾀｰ
注文番号:19109 販売単位:1ﾎﾞｯｸｽ(250枚)</t>
  </si>
  <si>
    <t>ﾄｯﾌﾟ ｾﾌｨｵﾌﾛｰｺﾈｸﾀｰSC SC-2
25個/箱</t>
  </si>
  <si>
    <t>ﾄｯﾌﾟ ｾﾌｨｵﾌﾛｰ三方活栓 SR-FL
20個/箱</t>
  </si>
  <si>
    <t>ﾄｯﾌﾟ ｾﾌｨｵﾌﾛｰ輸液ｾｯﾄ SISA-52-R-H
10本/箱</t>
  </si>
  <si>
    <t>ﾄｯﾌﾟ ﾌｨｵﾌﾛｰ輸液ｾｯﾄ SISP-52-R-H
10本/箱</t>
  </si>
  <si>
    <t>JAN/4571142845850</t>
  </si>
  <si>
    <t>ソノペーパー　Ｓ－６００（４巻入り）</t>
    <rPh sb="14" eb="15">
      <t>マキ</t>
    </rPh>
    <rPh sb="15" eb="16">
      <t>イ</t>
    </rPh>
    <phoneticPr fontId="3"/>
  </si>
  <si>
    <t>ｷｬﾉﾝﾒﾃﾞｨｶﾙｼｽﾃﾑｽﾞ ｿﾉﾍﾟｰﾊﾟｰ S600(4巻入り) 図番:50015285 一式</t>
  </si>
  <si>
    <t>ﾀｹﾄﾗ ｿﾌﾗﾊﾞﾝﾀﾞ
商品番号:023203 規格:3号 7.5㎝×18m
販売単位:1箱</t>
  </si>
  <si>
    <t>ﾀｹﾄﾗ ｿﾌﾗﾊﾞﾝﾀﾞ
商品番号:023204  規格:4号 10.0㎝×18m
販売単位:1箱</t>
  </si>
  <si>
    <t xml:space="preserve">ﾀｹﾄﾗ ｿﾌﾗﾊﾞﾝﾀﾞ
商品番号:023205 規格:5号 14.0㎝×18m
販売単位:1箱 </t>
  </si>
  <si>
    <t>タケトラＲ舌圧子　</t>
  </si>
  <si>
    <t>ﾀｹﾄﾗ 舌圧子
商品番号:004450 規格:17mm×150mm
1枚入×300包 1箱</t>
  </si>
  <si>
    <t>ディスオーパＴＭ消毒液０．５５％</t>
  </si>
  <si>
    <t>ｼﾞｮﾝｿﾝｴﾝﾄﾞｼﾞｮﾝｿﾝ ﾃﾞｨｽｵｰﾊﾟ消毒液0.55%
注文番号:17800 内容:3.8L 単位:4本/箱</t>
  </si>
  <si>
    <t>ディスポーザブル生検鉗子　下部消化器用</t>
  </si>
  <si>
    <t>ﾃﾞｨｽﾎﾟｰｻﾞﾌﾞﾙ生検鉗子 下部消化器用
型式:FB-230U  適用ﾁｬﾝﾈﾙ:2.8mm 有効長:2300mm  種類:標準型 入数:20本/1箱</t>
  </si>
  <si>
    <t>ディスポーザブル生検鉗子　上部消化器用</t>
  </si>
  <si>
    <t>ﾃﾞｨｽﾎﾟｰｻﾞﾌﾞﾙ生検鉗子 上部消化器用
型式:FB-230K  適用ﾁｬﾝﾈﾙ:2.8mm 有効長:1550mm  種類:標準型 入数:20本/1箱</t>
  </si>
  <si>
    <t>ディスポ針ボックス　黄色　５Ｌ　１個</t>
    <rPh sb="10" eb="12">
      <t>キイロ</t>
    </rPh>
    <rPh sb="17" eb="18">
      <t>コ</t>
    </rPh>
    <phoneticPr fontId="3"/>
  </si>
  <si>
    <t>ｱｽﾞﾜﾝ ﾃﾞｨｽﾎﾟ針ﾎﾞｯｸｽ 黄色 5L1個
容量:5L  幅×奥行×高さ(mm):218×192×206</t>
  </si>
  <si>
    <t xml:space="preserve">日本光電工業 ﾋﾞﾄﾛｰﾄﾞ F-15OM
商品ｺｰﾄﾞ:G210D </t>
  </si>
  <si>
    <t xml:space="preserve">ﾄｯﾌﾟ ﾄｯﾌﾟｼﾘﾝｼﾞ10ml(横口)
商品ｺｰﾄﾞ:01007 入数:100本/箱 </t>
  </si>
  <si>
    <t xml:space="preserve">ﾄｯﾌﾟ ﾄｯﾌﾟｼﾘﾝｼﾞ10ml ﾛｯｸﾀｲﾌﾟ
商品ｺｰﾄﾞ:01083 入数:100本/箱 </t>
  </si>
  <si>
    <t xml:space="preserve">ﾄｯﾌﾟ ﾄｯﾌﾟｼﾘﾝｼﾞ2.5ml
商品ｺｰﾄﾞ:01004 入数:100本/箱 </t>
  </si>
  <si>
    <t xml:space="preserve">ﾄｯﾌﾟ ﾄｯﾌﾟｼﾘﾝｼﾞ20ml
商品ｺｰﾄﾞ:01008 入数:50本/箱 </t>
  </si>
  <si>
    <t xml:space="preserve">ﾄｯﾌﾟ ﾄｯﾌﾟｼﾘﾝｼﾞ30ml
商品ｺｰﾄﾞ:01009 入数:50本/箱 </t>
  </si>
  <si>
    <t xml:space="preserve">ﾄｯﾌﾟ ﾄｯﾌﾟｼﾘﾝｼﾞ50ml
商品ｺｰﾄﾞ:01010 入数:25本/箱 </t>
  </si>
  <si>
    <t xml:space="preserve">ﾄｯﾌﾟ ﾄｯﾌﾟｼﾘﾝｼﾞｶﾃｰﾃﾙﾁｯﾌﾟ 50ml ﾚｯﾄﾞ
商品ｺｰﾄﾞ:01020 入数:25本/箱 </t>
  </si>
  <si>
    <t>ﾄｯﾌﾟ ﾄｯﾌﾟﾆﾄﾘﾙｸﾞﾛｰﾌﾞPF ﾌﾟﾛﾊﾞﾝｼﾎﾜｲﾄSS200枚入
商品ｺｰﾄﾞ:16841 入数:200枚/箱</t>
  </si>
  <si>
    <t>ﾄｯﾌﾟ ﾄｯﾌﾟﾆﾄﾘﾙｸﾞﾛｰﾌﾞPF ﾌﾟﾛﾊﾞﾝｼﾎﾜｲﾄS200枚入
商品ｺｰﾄﾞ:16842 入数:200枚/箱</t>
  </si>
  <si>
    <t>ﾄｯﾌﾟ ﾄｯﾌﾟﾆﾄﾘﾙｸﾞﾛｰﾌﾞPF ﾌﾟﾛﾊﾞﾝｼﾎﾜｲﾄM200枚入
商品ｺｰﾄﾞ:16843 入数:200枚/箱</t>
  </si>
  <si>
    <t>ﾄｯﾌﾟ ﾄｯﾌﾟﾆﾄﾘﾙｸﾞﾛｰﾌﾞPF ﾌﾟﾛﾊﾞﾝｼﾎﾜｲﾄL200枚入
商品ｺｰﾄﾞ:16844 入数:200枚/箱</t>
  </si>
  <si>
    <t>ﾄｯﾌﾟ SM-205-3型 ﾄｯﾌﾟﾗﾐﾈｰﾄ
商品ｺｰﾄﾞ:04507 
2500個/ｹｰｽ</t>
  </si>
  <si>
    <t>ﾄｯﾌﾟ ﾄｯﾌﾟ吸上針(SB) 18G×36m/m
商品ｺｰﾄﾞ:23060 入数:50本/箱</t>
  </si>
  <si>
    <t>ﾄｯﾌﾟ ﾄｯﾌﾟ注射針 18G×1 1/2"R.B
商品ｺｰﾄﾞ00801 入数:100本/箱</t>
  </si>
  <si>
    <t>ﾄｯﾌﾟ ﾄｯﾌﾟ注射針 22G×1 1/2"R.B
商品ｺｰﾄﾞ:00811 入数:100本/箱</t>
  </si>
  <si>
    <t>ﾄｯﾌﾟ ﾄｯﾌﾟ注射針 23G×1 1/4"R.B
商品ｺｰﾄﾞ:00814 入数:100本/箱</t>
  </si>
  <si>
    <t>ﾄｯﾌﾟ ﾄｯﾌﾟ注射針 24G×1 1/4"R.B
商品ｺｰﾄﾞ:00817 入数:100本/箱</t>
  </si>
  <si>
    <t>ﾄｯﾌﾟ ﾄｯﾌﾟ注射針 26G×1/2"R.B
商品ｺｰﾄﾞ:00820 入数:100本/箱</t>
  </si>
  <si>
    <t>ﾄｯﾌﾟ ﾄｯﾌﾟ麻酔準備ｷｯﾄMJ-R200024
商品ｺｰﾄﾞ:27110 入数:5ｷｯﾄ/箱</t>
  </si>
  <si>
    <t>JAN/4996404211530</t>
  </si>
  <si>
    <t>トップ輸液セットＴＩＳ２R－５２１Ｍ</t>
  </si>
  <si>
    <t>ﾄｯﾌﾟ ﾄｯﾌﾟ輸液ｾｯﾄR TIS2R-521M
入数:50本/箱</t>
  </si>
  <si>
    <t>ﾊｸｿﾞｳﾒﾃﾞｨｶﾙ ﾄﾞﾗｲﾌﾟﾚｯﾄ
商品ｺｰﾄﾞ:3041402 №14 2球滅菌 24個入</t>
  </si>
  <si>
    <t>ﾎﾞｽﾄﾝ ﾄﾗｯﾌﾟｲｰｽﾞ ﾎﾟﾘｰﾌﾟ回収ｼｽﾃﾑ
ｶﾀﾛｸﾞ番号:STE-298-25 ﾀｲﾌﾟ:Quadﾀｲﾌﾟ 販売単位:25個/1箱</t>
  </si>
  <si>
    <t>トランスポア（ＴＭ）サージカルテープ
２５.０ＭＭ＊９．１Ｍ　１２巻入　１５２７－１　　</t>
    <rPh sb="33" eb="34">
      <t>マキ</t>
    </rPh>
    <rPh sb="34" eb="35">
      <t>イ</t>
    </rPh>
    <phoneticPr fontId="3"/>
  </si>
  <si>
    <t>ｿﾙﾍﾞﾝﾀﾑ ﾄﾗﾝｽﾎﾟｱ™ｻｰｼﾞｶﾙﾃｰﾌﾟ 25.0m×9.1m 12巻入
型番:1527-1  幅×長さ:25.0mm×9.1m
入数:1箱(12巻入)</t>
  </si>
  <si>
    <t>JAN/4987010157473</t>
  </si>
  <si>
    <t>ｱﾙﾎﾞｰｽ ﾈｵｱﾙﾍﾞｽﾄPW 15747
500ml 12本/梱</t>
  </si>
  <si>
    <t>JAN/4987010158104</t>
  </si>
  <si>
    <t>ｱﾙﾎﾞｰｽ ﾈｵｱﾙﾍﾞｽﾄWE
4kg 4本/梱</t>
  </si>
  <si>
    <t>Taketora ﾉﾝｽｺﾚｯﾁ
商品番号:021343 規格:No.3 9cm×約9m(伸長) 10巻入 販売単位:1箱</t>
  </si>
  <si>
    <t>Taketora ﾉﾝｽｺﾚｯﾁ
商品番号:021344 規格:No.4 7.5cm×約9m(伸長) 10巻入 販売単位:1箱</t>
  </si>
  <si>
    <t>Taketora ﾉﾝｽｺﾚｯﾁ
商品番号:021346 規格:No.6 5cm×約9m(伸長) 10巻入 販売単位:1箱</t>
  </si>
  <si>
    <t>JAN/4987482305778</t>
  </si>
  <si>
    <t>松風 ｴﾁｺﾝ針付縫合糸(吸収糸)
製品ｺｰﾄﾞ:VCP772D #VCP772D TP1/2 22MM/3-0 12P 包装:12本 1箱</t>
  </si>
  <si>
    <t>ｽﾐｽ&amp;ﾈﾌｭｰ ﾊｲﾄﾞﾛｻｲﾄADｼﾞｪﾝﾄﾙ
型番:66800539 ｻｲｽﾞ:10×10cm  入数:1箱(10枚入)</t>
  </si>
  <si>
    <t>ｽﾐｽ&amp;ﾈﾌｭｰ ﾊｲﾄﾞﾛｻｲﾄ薄型
型番:66390873 ｻｲｽﾞ:10×10㎝ 入数:1箱(5枚入)</t>
  </si>
  <si>
    <t>Muranaka ﾊｲﾏｯﾄ(高吸水ｼｰﾂ)
品番:98063 ｻｲｽﾞ:w600×L900mm 仕様:ｽｰﾊﾟｰWN 入数:20枚×4袋入</t>
  </si>
  <si>
    <t>ﾊｸｿﾞｳﾒﾃﾞｨｶﾙ ﾊｸｿﾞｳ環境ｸﾛｽVﾛｯｸ60大判
商品ｺｰﾄﾞ:3395006 180mm×300mm 60枚入</t>
  </si>
  <si>
    <t>ﾊｸｿﾞｳﾒﾃﾞｨｶﾙ ﾊｸｿﾞｳ爽やか清潔ﾀｵﾙ(大判)
品番:3394081 600mm×235mm 50本入</t>
  </si>
  <si>
    <t>ﾊｸｿﾞｳﾒﾃﾞｨｶﾙ ﾊｸｿﾞｳ滅菌ｴﾚﾌｧｰｾﾞH
商品ｺｰﾄﾞ:2330405  4折 5枚滅菌 20袋入</t>
  </si>
  <si>
    <t>ﾊｸｿﾞｳﾒﾃﾞｨｶﾙ ﾊｸｿﾞｳ滅菌ｴﾚﾌｧｰｾﾞH
商品ｺｰﾄﾞ:2330805  8折 5枚滅菌 20袋入</t>
  </si>
  <si>
    <t>ひねって含浸ハクゾウジアパック１０００　５枚＊１０セット</t>
    <rPh sb="21" eb="22">
      <t>マイ</t>
    </rPh>
    <phoneticPr fontId="3"/>
  </si>
  <si>
    <t>ﾊｸｿﾞｳﾒﾃﾞｨｶﾙ ひねって含浸ﾊｸｿﾞｳｼﾞｱﾊﾟｯｸ100(ﾄｲﾚに流せるﾀｲﾌﾟ)
商品ｺｰﾄﾞ:3162102 水解性ﾊﾟﾙﾌﾟ5枚×10ｾｯﾄ入</t>
  </si>
  <si>
    <t xml:space="preserve">ﾄｯﾌﾟ ﾌｧｲﾝｶﾞｰﾄﾞ翼状針 21G×19m/m
商品ｺｰﾄﾞ:19014  入数:50本/箱 </t>
  </si>
  <si>
    <t xml:space="preserve">ｵﾘﾝﾊﾟｽ 型番:K10027322  数量:10個/箱
備考:ﾘﾕｰｻﾞﾌﾞﾙ用 </t>
  </si>
  <si>
    <t>フェルラックＲエプロン　</t>
  </si>
  <si>
    <t>ﾌｪﾙﾗｯｸｴﾌﾟﾛﾝ
商品番号:076370 規格:ﾎﾜｲﾄ L 100枚入</t>
  </si>
  <si>
    <t>フェルラックＲスリットパンツ　</t>
  </si>
  <si>
    <t>ﾌｪﾙﾗｯｸｽﾘｯﾄﾊﾟﾝﾂ
商品番号:076487 規格:XL60 ｸﾞﾘｰﾝ 丈60cm 適応ｳｴｽﾄ70cm~160cm 100枚</t>
  </si>
  <si>
    <t>プロシェアドレッシングロール　１５０ＭＭ×１０Ｍ　ＡＳ１５０１０</t>
  </si>
  <si>
    <t>ｱｽﾞﾜﾝ ﾌﾟﾛｼｪｱﾄﾞﾚｯｼﾝｸﾞﾛｰﾙ
型番:AS15010 幅×長さ:150mm×10m
入数:1巻</t>
  </si>
  <si>
    <t>ヘキシジン綿球（医薬品）１０６０５（ＮＯ．２０－２キュウ）２０コ</t>
    <rPh sb="8" eb="11">
      <t>イヤクヒン</t>
    </rPh>
    <phoneticPr fontId="3"/>
  </si>
  <si>
    <t>白十字 ﾍｷｼｼﾞﾝ綿球(医薬品)
ﾒｰｶｰ品番:10605(No.20-2ｷｭｳ)20ｺ 個装入数:20個</t>
  </si>
  <si>
    <t>ベノジェクトⅡホルダーＳＤ</t>
  </si>
  <si>
    <t>ﾃﾙﾓ ﾍﾞﾉｼﾞｪｸﾄⅡ採血ﾎﾙﾀﾞｰSD
型番:XX-VP010HE ﾎﾙﾀﾞｰｶﾗｰ:無色 入数(250個入)</t>
  </si>
  <si>
    <t>ベノジェクトⅡルアーアダプターＳ　</t>
  </si>
  <si>
    <t>ﾃﾙﾓ ﾍﾞﾉｼﾞｪｸﾄⅡﾙｱｰｱﾀﾞﾌﾟﾀｰS
型番:XX-MN2000S ﾍﾞﾉｼﾞｪｸﾄⅡﾎﾙﾀﾞｰSD専用
入数:1箱(100本入)</t>
  </si>
  <si>
    <t>ﾃﾙﾓ ﾍﾞﾉｼﾞｪｸﾄⅡ採血針S(ﾌﾚｯｼｭﾊﾞｯｸﾀｲﾌﾟ)
型番:MN-2138MF ｹﾞｰｼﾞ:21G 針の長さ:38mm ｶﾗｰｺｰﾄﾞ:緑 入数:1箱(100本入)</t>
  </si>
  <si>
    <r>
      <t>ベノジェクト２真空採血管　</t>
    </r>
    <r>
      <rPr>
        <sz val="12"/>
        <color indexed="10"/>
        <rFont val="ＭＳ 明朝"/>
        <family val="1"/>
        <charset val="128"/>
      </rPr>
      <t>緑</t>
    </r>
    <rPh sb="13" eb="14">
      <t>ミドリ</t>
    </rPh>
    <phoneticPr fontId="22"/>
  </si>
  <si>
    <t>ﾃﾙﾓ ﾍﾞﾉｼﾞｪｸﾄⅡ真空採血管 ｺｰﾄﾞ番号:VP-H052K ｶﾗｰｺｰﾄﾞ:緑 採血量:2mL  外径×長さ:13.2mm×78mm 管ｻｲｽﾞ:5mL</t>
  </si>
  <si>
    <r>
      <t>ベノジェクト２真空採血管　</t>
    </r>
    <r>
      <rPr>
        <sz val="12"/>
        <color indexed="10"/>
        <rFont val="ＭＳ 明朝"/>
        <family val="1"/>
        <charset val="128"/>
      </rPr>
      <t>青</t>
    </r>
    <rPh sb="13" eb="14">
      <t>アオ</t>
    </rPh>
    <phoneticPr fontId="22"/>
  </si>
  <si>
    <t>ﾃﾙﾓ ﾍﾞﾉｼﾞｪｸﾄⅡ真空採血管 ｺｰﾄﾞ番号:VP-AS104K ｶﾗｰｺｰﾄﾞ:青 採血量:4mL 外径×長さ:15.6mm×100mm 管ｻｲｽﾞ:10mL</t>
  </si>
  <si>
    <r>
      <t>ベノジェクト２真空採血管　</t>
    </r>
    <r>
      <rPr>
        <sz val="12"/>
        <color indexed="10"/>
        <rFont val="ＭＳ 明朝"/>
        <family val="1"/>
        <charset val="128"/>
      </rPr>
      <t>黒</t>
    </r>
    <rPh sb="13" eb="14">
      <t>クロ</t>
    </rPh>
    <phoneticPr fontId="22"/>
  </si>
  <si>
    <t>ﾃﾙﾓ ﾍﾞﾉｼﾞｪｸﾄⅡ真空採血管 ｺｰﾄﾞ番号:VP-CA052K ｶﾗｰｺｰﾄﾞ:黒 採血量:1.8mL 外径×長さ:13.2mm×78mm 管ｻｲｽﾞ:5mL</t>
  </si>
  <si>
    <r>
      <t>ベノジェクト２真空採血管　</t>
    </r>
    <r>
      <rPr>
        <sz val="12"/>
        <color indexed="10"/>
        <rFont val="ＭＳ 明朝"/>
        <family val="1"/>
        <charset val="128"/>
      </rPr>
      <t>紫</t>
    </r>
    <rPh sb="13" eb="14">
      <t>ムラサキ</t>
    </rPh>
    <phoneticPr fontId="22"/>
  </si>
  <si>
    <t>ﾃﾙﾓ ﾍﾞﾉｼﾞｪｸﾄⅡ真空採血管 ｺｰﾄﾞ番号:VP-DK052K ｶﾗｰｺｰﾄﾞ:薄紫 採血量:2mL 外径×長さ:13.2mm×78mm 管ｻｲｽﾞ:5mL</t>
  </si>
  <si>
    <r>
      <t>ベノジェクト２真空採血管　</t>
    </r>
    <r>
      <rPr>
        <sz val="12"/>
        <color indexed="10"/>
        <rFont val="ＭＳ 明朝"/>
        <family val="1"/>
        <charset val="128"/>
      </rPr>
      <t>灰</t>
    </r>
    <rPh sb="13" eb="14">
      <t>ハイ</t>
    </rPh>
    <phoneticPr fontId="22"/>
  </si>
  <si>
    <t>ﾃﾙﾓ ﾍﾞﾉｼﾞｪｸﾄⅡ真空採血管 ｺｰﾄﾞ番号:VP-FH051K ｶﾗｰｺｰﾄﾞ:灰 採血量:1mL 外径×長さ:13.2mm×78mm 管ｻｲｽﾞ:5mL</t>
  </si>
  <si>
    <t>ベノジェクト２真空採血管　オレンジ</t>
  </si>
  <si>
    <t>ﾃﾙﾓ ﾍﾞﾉｼﾞｪｸﾄⅡ真空採血管 ｺｰﾄﾞ番号:VP-J053K ｶﾗｰｺｰﾄﾞ:ｵﾚﾝｼﾞ 採血量:2.4mL 外径×長さ:13.2mm×78mm 管ｻｲｽﾞ:5mL</t>
  </si>
  <si>
    <t xml:space="preserve">吉田製薬 ﾎﾟﾋﾟﾖﾄﾞﾝ液10%
容量内容:250ml </t>
  </si>
  <si>
    <t>ポリネックライト頸椎固定用シーネ</t>
    <rPh sb="8" eb="10">
      <t>ケイツイ</t>
    </rPh>
    <rPh sb="10" eb="13">
      <t>コテイヨウ</t>
    </rPh>
    <phoneticPr fontId="3"/>
  </si>
  <si>
    <t>ｱﾙｹｱ ﾎﾟﾘﾈｯｸﾗｲﾄL
型番:15171  ｻｲｽﾞ:L 入数:1個</t>
  </si>
  <si>
    <t>ｱﾙｹｱ ﾎﾟﾘﾈｯｸﾗｲﾄM
型番:15172  ｻｲｽﾞ:M 入数:1個</t>
  </si>
  <si>
    <t>ｱﾙｹｱ ﾎﾟﾘﾈｯｸﾗｲﾄS
型番:15173  ｻｲｽﾞ:S 入数:1個</t>
  </si>
  <si>
    <t>ｿﾙﾍﾞﾝﾀﾑ ﾏｽｸにくっつくｱｲｶﾞｰﾄﾞ
型番:EAG-1 ｻｲｽﾞ(mm):250×120 入数:1箱(120枚入)</t>
  </si>
  <si>
    <t>ﾎｷﾞﾒﾃﾞｨｶﾙ ﾒｯｷﾝｶﾞｳﾝ横結L
商品記号:MG-BVB-13 ｹｰｽ入数:30枚</t>
  </si>
  <si>
    <t>ﾎｷﾞﾒﾃﾞｨｶﾙ ﾒｯｷﾝｶﾞｳﾝ横結LL
商品記号:MG-BVB-14 ｹｰｽ入数:30枚</t>
  </si>
  <si>
    <t>ﾎｷﾞﾒﾃﾞｨｶﾙ ﾒｯｷﾝｶﾞｳﾝ横結M
商品記号:MG-BVB-12 ｹｰｽ入数:36枚</t>
  </si>
  <si>
    <t>ﾎｷﾞﾒﾃﾞｨｶﾙ ﾒｯｷﾝﾄﾞﾚｰﾌﾟ･撥水
商品記号:SR-844 ｻｲｽﾞ:120㎝×120㎝ 
ｹｰｽ入数:100枚</t>
  </si>
  <si>
    <t>ﾎｷﾞﾒﾃﾞｨｶﾙ ﾒｯｷﾝﾄﾞﾚｰﾌﾟ･撥水丸穴T
商品記号:SR-833H06T ｻｲｽﾞ:90cm×90cm､6cm穴 ｹｰｽ入数:50枚</t>
  </si>
  <si>
    <t>メトルＲ未滅菌</t>
  </si>
  <si>
    <t>竹虎 ﾒﾄﾙ
商品番号:010141 規格:1号 5cm×5cm 12ply 100枚入</t>
  </si>
  <si>
    <t>ライトスプリント・ＦＣ　</t>
  </si>
  <si>
    <t xml:space="preserve">ｱﾙｹｱ ﾗｲﾄｽﾌﾟﾘﾝﾄ･FC
品番:18242 G-3号､ｸﾞﾗｽﾌｧｲﾊﾞｰ芯材 ｻｲｽﾞ:7.5×450cm </t>
  </si>
  <si>
    <t>ｱﾙｹｱ ﾗｲﾄｽﾌﾟﾘﾝﾄ･FC
品番:18243 G-4号､ｸﾞﾗｽﾌｧｲﾊﾞｰ芯材 ｻｲｽﾞ:10.0×450cm</t>
  </si>
  <si>
    <t>ｱﾙｹｱ ﾗｲﾄｽﾌﾟﾘﾝﾄ･FC
品番:18244 G-5号､ｸﾞﾗｽﾌｧｲﾊﾞｰ芯材 ｻｲｽﾞ:12.5cm×450cm</t>
  </si>
  <si>
    <t>ﾎﾞｽﾄﾝ RJ4 生検鉗子(細径240cm)BX20
ｶﾀﾛｸﾞ番号:1350 規格:P､240cm､針無､BX20 内包数:20</t>
  </si>
  <si>
    <t>ﾎﾞｽﾄﾝ RJ4 生検鉗子(細径160cm)BX20
ｶﾀﾛｸﾞ番号:1344  規格:P､160cm､針無､BX20 内包数:20</t>
  </si>
  <si>
    <t>ｼｰﾒﾝｽ ﾗﾌﾞｽﾃｨｯｸｽ
ｼｰﾒﾝｽｺｰﾄﾞ:10334566 包装:100枚</t>
  </si>
  <si>
    <t>JAN/4946306048208</t>
  </si>
  <si>
    <t>村中医療器 ﾛｰﾙｼｰﾂ､幅370mm×48m巻(480mmごとﾐｼﾝ目入) 品番:KU-480WR</t>
  </si>
  <si>
    <t>ワンショットプラスヘキシジン０．２　１１４４０（４＊８ＣＭ）</t>
  </si>
  <si>
    <t>白十字 ﾜﾝｼｮｯﾄﾌﾟﾗｽﾍｷｼｼﾞﾝ0.2ﾍｷｼｼﾞﾝ含浸綿
製品ｻｲｽﾞ:4×8cm 成分:0.2%ｸﾛﾙﾍｷｼｼﾞﾝｸﾞﾙｺﾝ酸塩液1.75mL 個装入数:1枚×60包箱</t>
  </si>
  <si>
    <t>ﾅﾋﾞｽ 衛生ﾛｰﾙｼｰﾂ
幅×長さ:700mm×20m 入数:1巻</t>
  </si>
  <si>
    <t>ﾎｷﾞﾒﾃﾞｨｶﾙ 外科ｷｯﾄ(汎用A自衛隊呉)
商品記号:557543421013 単位:箱 ｹｰｽ入数:4組</t>
  </si>
  <si>
    <t>環境除菌・洗浄剤 ルビスタクリアパウダー５Ｇ</t>
  </si>
  <si>
    <t>杏林製薬 環境除菌･洗浄剤ﾙﾋﾞｽﾀｸﾘｱﾊﾟｳﾀﾞｰ5g 内容量:5g×30包 ｻｲｽﾞ:高さ×幅×奥行き(mm)105×87×64</t>
  </si>
  <si>
    <t>環境清拭用　ルビスタ　Ｒ　ワイプ詰替用　１００枚入り</t>
    <rPh sb="0" eb="2">
      <t>カンキョウ</t>
    </rPh>
    <rPh sb="2" eb="4">
      <t>セイシキ</t>
    </rPh>
    <rPh sb="4" eb="5">
      <t>ヨウ</t>
    </rPh>
    <rPh sb="16" eb="17">
      <t>ヅメ</t>
    </rPh>
    <rPh sb="17" eb="18">
      <t>タイ</t>
    </rPh>
    <rPh sb="18" eb="19">
      <t>ヨウ</t>
    </rPh>
    <rPh sb="23" eb="25">
      <t>マイイ</t>
    </rPh>
    <phoneticPr fontId="3"/>
  </si>
  <si>
    <t>杏林製薬 環境清拭用ﾙﾋﾞｽﾀﾜｲﾌﾟ詰替用100枚入 内容量:140mm×259mm 100枚 ｻｲｽﾞ:高さ×幅×奥行き(mm)140×97×97</t>
  </si>
  <si>
    <t>ﾄｯﾌﾟ 腰椎穿刺ｷｯﾄ 23G×70m/m(SB)
商品ｺｰﾄﾞ:01709 入数:10ｾｯﾄ/箱</t>
  </si>
  <si>
    <t>秋山製作所 糸付き縫合針(形成外科用強角針 糸色:青) 型番:A15-30N3 入数:1箱(10本入) 号数(USP):3-0 材質:ﾅｲﾛﾝ 長さ:50㎝</t>
  </si>
  <si>
    <t>秋山製作所 糸付き縫合針(形成外科用強角針 糸色:青) 型番:A15-40N3 入数:1箱(10本入) 号数(USP):4-0 材質:ﾅｲﾛﾝ 長さ:50㎝</t>
  </si>
  <si>
    <t xml:space="preserve">秋山製作所 糸付き縫合針(形成外科用強角針 糸色:青) 型番:A15-50N3 入数:1箱(10本入) 号数(USP):5-0 材質:ﾅｲﾛﾝ 長さ:50㎝ </t>
  </si>
  <si>
    <t>大和工場 尺角ｶﾞｰｾﾞ(ﾗｷｭﾘｰ)4つ折り
型番:211019 入数:1包(300枚入) ｻｲｽﾞ:300×300mm･約3g/枚 4つ折</t>
  </si>
  <si>
    <t>三浦工業 ｱﾙｶﾘ洗浄剤
型式:RY-0501 5L</t>
  </si>
  <si>
    <t>JAN/4987010143384</t>
  </si>
  <si>
    <t>アルボース弱酸性泡ハンドソープ</t>
    <rPh sb="5" eb="8">
      <t>ジャクサンセイ</t>
    </rPh>
    <rPh sb="8" eb="9">
      <t>アワ</t>
    </rPh>
    <phoneticPr fontId="2"/>
  </si>
  <si>
    <t xml:space="preserve">ｱﾙﾎﾞｰｽ ｱﾙﾎﾞｰｽ弱酸性泡ﾊﾝﾄﾞｿｰﾌﾟ
規格:500ml 梱入数:24本/梱 </t>
  </si>
  <si>
    <t>JAN/4987356303633</t>
  </si>
  <si>
    <t>手術用手袋　センシタッチ・プロ・センソプレン・ソフト　５．５</t>
    <rPh sb="0" eb="3">
      <t>シュジュツヨウ</t>
    </rPh>
    <rPh sb="3" eb="5">
      <t>テブクロ</t>
    </rPh>
    <phoneticPr fontId="12"/>
  </si>
  <si>
    <t>東ﾚﾒﾃﾞｨｶﾙ 手術用手袋ｾﾝｼﾀｯﾁ･ﾌﾟﾛ･ｾﾝｿﾌﾟﾚﾝ･ｿﾌﾄ 型番:SGS9955SPS 入数:1箱(50双入) ｻｲｽﾞ:5.5号</t>
  </si>
  <si>
    <t>JAN/4987356303640</t>
  </si>
  <si>
    <t>手術用手袋　センシタッチ・プロ・センソプレン・ソフト　６．０</t>
    <rPh sb="0" eb="3">
      <t>シュジュツヨウ</t>
    </rPh>
    <rPh sb="3" eb="5">
      <t>テブクロ</t>
    </rPh>
    <phoneticPr fontId="12"/>
  </si>
  <si>
    <t>東ﾚﾒﾃﾞｨｶﾙ 手術用手袋ｾﾝｼﾀｯﾁ･ﾌﾟﾛ･ｾﾝｿﾌﾟﾚﾝ･ｿﾌﾄ 型番:SGS9960SPS 入数:1箱(50双入) ｻｲｽﾞ:6.0号</t>
  </si>
  <si>
    <t>JAN/4987356303657</t>
  </si>
  <si>
    <t>手術用手袋　センシタッチ・プロ・センソプレン・ソフト　６．５</t>
    <rPh sb="0" eb="3">
      <t>シュジュツヨウ</t>
    </rPh>
    <rPh sb="3" eb="5">
      <t>テブクロ</t>
    </rPh>
    <phoneticPr fontId="12"/>
  </si>
  <si>
    <t>東ﾚﾒﾃﾞｨｶﾙ 手術用手袋ｾﾝｼﾀｯﾁ･ﾌﾟﾛ･ｾﾝｿﾌﾟﾚﾝ･ｿﾌﾄ 型番:SGS9965SPS 入数:(50双入) ｻｲｽﾞ:6.5号</t>
  </si>
  <si>
    <t>JAN/4987356303664</t>
  </si>
  <si>
    <t>手術用手袋　センシタッチ・プロ・センソプレン・ソフト　７．０</t>
    <rPh sb="0" eb="3">
      <t>シュジュツヨウ</t>
    </rPh>
    <rPh sb="3" eb="5">
      <t>テブクロ</t>
    </rPh>
    <phoneticPr fontId="12"/>
  </si>
  <si>
    <t>東ﾚﾒﾃﾞｨｶﾙ 手術用手袋ｾﾝｼﾀｯﾁ･ﾌﾟﾛ･ｾﾝｿﾌﾟﾚﾝ･ｿﾌﾄ 型番:SGS9970SPS 入数:(50双入) ｻｲｽﾞ:7.0号</t>
  </si>
  <si>
    <t>JAN/4987356303671</t>
  </si>
  <si>
    <t>手術用手袋　センシタッチ・プロ・センソプレン・ソフト　７．５</t>
    <rPh sb="0" eb="3">
      <t>シュジュツヨウ</t>
    </rPh>
    <rPh sb="3" eb="5">
      <t>テブクロ</t>
    </rPh>
    <phoneticPr fontId="12"/>
  </si>
  <si>
    <t>東ﾚﾒﾃﾞｨｶﾙ 手術用手袋ｾﾝｼﾀｯﾁ･ﾌﾟﾛ･ｾﾝｿﾌﾟﾚﾝ･ｿﾌﾄ 型番:SGS9975SPS 入数:(50双入)  ｻｲｽﾞ:7.5号</t>
  </si>
  <si>
    <t>JAN/4987356303688</t>
  </si>
  <si>
    <t>手術用手袋　センシタッチ・プロ・センソプレン・ソフト　８．０</t>
    <rPh sb="0" eb="3">
      <t>シュジュツヨウ</t>
    </rPh>
    <rPh sb="3" eb="5">
      <t>テブクロ</t>
    </rPh>
    <phoneticPr fontId="12"/>
  </si>
  <si>
    <t>東ﾚﾒﾃﾞｨｶﾙ 手術用手袋ｾﾝｼﾀｯﾁ･ﾌﾟﾛ･ｾﾝｿﾌﾟﾚﾝ･ｿﾌﾄ 型番:SGS9980SPS 入数:(50双入) ｻｲｽﾞ:8.0号</t>
  </si>
  <si>
    <t>消毒用エタノール綿　エレファワイパー　Ｒ　ＥＷ</t>
  </si>
  <si>
    <t>ﾊｸｿﾞｳﾒﾃﾞｨｶﾙ ｴﾚﾌｧﾜｲﾊﾟｰE(W)
商品ｺｰﾄﾞ:2600093 規格:4×4㎝ 2枚入60包入り 包装:60包/箱 1梱入数:60包×10箱×8中箱</t>
  </si>
  <si>
    <t>上部／下部消化器スコープ処置具回転クリップ装置　クリップ</t>
  </si>
  <si>
    <t xml:space="preserve">ｵﾘﾝﾊﾟｽ 上部/下部消化器ｽｺｰﾌﾟ処置具回転ｸﾘｯﾌﾟ装置
HX-610-135 種類:標準型 40個/1箱 </t>
  </si>
  <si>
    <t xml:space="preserve">三浦工業 洗浄評価ｲﾝｼﾞｹｰﾀ
型式:GT-S </t>
  </si>
  <si>
    <t>洗浄評価インジケーター　ＴＯＳＩ　１１１００－２４（１２パウチ＊２ハコ）</t>
  </si>
  <si>
    <t>ﾍﾟﾚｸﾞ 洗浄評価ｲﾝｼﾞｹｰﾀｰTOSI
ﾒｰｶｰ品番:11100-24(12ﾊﾟｳﾁ×2ﾊｺ) 製品ｻｲｽﾞ:W17×L54×H5mm 個装入数:12ﾊﾟｳﾁ×2箱</t>
  </si>
  <si>
    <t>ﾄｯﾌﾟ 穿刺針ｸﾘｱﾌﾛｰIFH-SG 25G4MM FE 2200MM 商品ｺｰﾄﾞ:01812 入数:10本/箱</t>
  </si>
  <si>
    <t>滅菌メトルＲ（１００包入）</t>
  </si>
  <si>
    <t>竹虎 滅菌ﾒﾄﾙ(100包入)
商品番号:010161 規格:1号5cm×5cm12ply1枚入×100 ｶﾞｰｾﾞ寸法:15cm×20cm 1箱</t>
  </si>
  <si>
    <t>滅菌商影ＲＸＷ　</t>
  </si>
  <si>
    <t>川本産業 滅菌商影XW 4折10枚V
021-800800-00 10枚/袋×20袋/箱×4箱/ｹｰｽ</t>
  </si>
  <si>
    <t xml:space="preserve">日本光電工業 ﾊﾞｯﾃﾘﾊﾟｯｸ NKPB-28271
商品ｺｰﾄﾞ:X217 </t>
  </si>
  <si>
    <t>スマートスネア六角１２</t>
    <rPh sb="7" eb="9">
      <t>ロッカク</t>
    </rPh>
    <phoneticPr fontId="12"/>
  </si>
  <si>
    <t>ﾄｯﾌﾟ ｽﾏｰﾄｼﾈｱ 六角12
商品ｺｰﾄﾞ:16563 入数:10本/箱</t>
  </si>
  <si>
    <t>手洗剤ホイップウォッシュモイスト泡ディスペンサ用</t>
    <rPh sb="0" eb="2">
      <t>テアラ</t>
    </rPh>
    <rPh sb="2" eb="3">
      <t>ザイ</t>
    </rPh>
    <rPh sb="16" eb="17">
      <t>アワ</t>
    </rPh>
    <rPh sb="23" eb="24">
      <t>ヨウ</t>
    </rPh>
    <phoneticPr fontId="12"/>
  </si>
  <si>
    <t>ｻﾗﾔ ｻﾗﾔ手洗い剤ﾎｲｯﾌﾟｳｫｯｼｭﾓｲｽﾄ
商品ｺｰﾄﾞ:42087 数量:1本</t>
  </si>
  <si>
    <t>使い捨てパッド　Ｐ－７３０シリーズ</t>
  </si>
  <si>
    <t>日本光電工業 使い捨てﾊﾟｯﾄﾞ P-730
商品ｺｰﾄﾞ:H333</t>
  </si>
  <si>
    <t>ｻﾗﾔ ｻﾗﾔｱｲｿﾚｰｼｮﾝｶﾞｳﾝ100枚Y
商品ｺｰﾄﾞ:50962 数量:100枚/箱</t>
  </si>
  <si>
    <t>サラヤプラスチックガウンライト　袖付き　ブルー</t>
  </si>
  <si>
    <t xml:space="preserve">ｻﾗﾔ ﾌﾟﾗｽﾁｯｸｶﾞｳﾝL袖つき30枚B F
商品ｺｰﾄﾞ:51107 数量:30枚/箱 </t>
  </si>
  <si>
    <t>ﾎｷﾞﾒﾃﾞｨｶﾙ HM-3005 350M/M
商品記号:HM3005RSB350 
24㎝×35㎝､500枚入り</t>
  </si>
  <si>
    <t>ﾄｯﾌﾟ ｴﾗｽﾃｨｯｸ･ﾀｯﾁ ｽﾘｯﾄ&amp;ﾎｰﾙ型L
商品ｺｰﾄﾞ:16675 入数:5個/箱</t>
  </si>
  <si>
    <t>ﾄｯﾌﾟ ｴﾗｽﾃｨｯｸ･ﾀｯﾁ ｽﾘｯﾄ&amp;ﾎｰﾙ型LL
商品ｺｰﾄﾞ:16676 入数:5個/箱</t>
  </si>
  <si>
    <t>ﾏｲｸﾛﾃｯｸ ｼｭｱｸﾘｯﾌﾟeco1箱(10個入)
型番:RO-CD26195 入数:1箱(10個入) 外径(mm):2.6 有効長(mm):1950 開口幅(mm):11 適合鉗子口径(mm):2.8</t>
  </si>
  <si>
    <t>動脈血サンプラーＳＡＦＥＰＩＣＯ</t>
    <rPh sb="0" eb="3">
      <t>ドウミャクケツ</t>
    </rPh>
    <phoneticPr fontId="12"/>
  </si>
  <si>
    <t>ﾗｼﾞｵﾒｰﾀｰ 動脈血ｻﾝﾌﾟﾗｰ SafePICO
型名:956-610</t>
  </si>
  <si>
    <t>ＰＩＣＯ針プラス　２２Ｇ＊３２ＭＭ</t>
    <rPh sb="4" eb="5">
      <t>ハリ</t>
    </rPh>
    <phoneticPr fontId="12"/>
  </si>
  <si>
    <t>ﾗｼﾞｵﾒｰﾀｰ PICO針ﾌﾟﾗｽ 22G×32mm
型名:J956-004</t>
  </si>
  <si>
    <t>JAN/4953170078392</t>
  </si>
  <si>
    <t>Ｐプレート</t>
  </si>
  <si>
    <t>ｵﾘﾝﾊﾟｽ Pﾌﾟﾚｰﾄ
型番:MAJ-897</t>
  </si>
  <si>
    <t>ベノジェクト２分注ホルダー</t>
  </si>
  <si>
    <t>ﾃﾙﾓ ﾍﾞﾉｼﾞｪｸﾄⅡ分注ﾎﾙﾀﾞｰ
ｺｰﾄﾞ番号:XX-VP010HF 包装単位:50ｾｯﾄ</t>
  </si>
  <si>
    <t>JAN/4987494266128</t>
  </si>
  <si>
    <t>ＪＭＳ血小板用輸血セット　直結型プラ瓶針　ロック</t>
    <rPh sb="3" eb="6">
      <t>ケッショウバン</t>
    </rPh>
    <rPh sb="6" eb="7">
      <t>ヨウ</t>
    </rPh>
    <rPh sb="7" eb="9">
      <t>ユケツ</t>
    </rPh>
    <rPh sb="13" eb="15">
      <t>チョッケツ</t>
    </rPh>
    <rPh sb="15" eb="16">
      <t>カタ</t>
    </rPh>
    <rPh sb="18" eb="19">
      <t>ビン</t>
    </rPh>
    <rPh sb="19" eb="20">
      <t>ハリ</t>
    </rPh>
    <phoneticPr fontId="2"/>
  </si>
  <si>
    <t>ｼﾞｪｲ･ｴﾑ･ｴｽ JMS血小板輸血ｾｯﾄ 直結型ﾌﾟﾗ瓶針 ﾛｯｸ 品番:JB-PT223L 入数:20本/箱</t>
  </si>
  <si>
    <t>JAN/4987948192973</t>
  </si>
  <si>
    <t>ステラッド１００NX用過酸化水素カセット</t>
  </si>
  <si>
    <t>ASP Japan合同会社 ｽﾃﾗｯﾄﾞ100NX用過酸化水素ｶｾｯﾄ
注文番号:19297 入数:2</t>
  </si>
  <si>
    <t>JAN/4560229380377</t>
    <phoneticPr fontId="10"/>
  </si>
  <si>
    <t>阪神技術研究所　CID咬合ﾋﾟｰｽ白 
200個入</t>
    <rPh sb="11" eb="13">
      <t>コウゴウ</t>
    </rPh>
    <rPh sb="17" eb="18">
      <t>シロ</t>
    </rPh>
    <rPh sb="23" eb="24">
      <t>コ</t>
    </rPh>
    <rPh sb="24" eb="25">
      <t>イ</t>
    </rPh>
    <phoneticPr fontId="55"/>
  </si>
  <si>
    <t>ＤＥＮＴ．ＥーＦＬＯＳＳ</t>
    <phoneticPr fontId="10"/>
  </si>
  <si>
    <t>ﾗｲｵﾝ歯科材　DENT.e-floss
205060421 40m</t>
    <phoneticPr fontId="55"/>
  </si>
  <si>
    <t>ＤＥＮＴ．ＥＸ　ＳＬＩＭＨＥＡＤ　Ⅱ（スリムヘッド）３３Ｍ</t>
    <phoneticPr fontId="10"/>
  </si>
  <si>
    <t>ﾗｲｵﾝ歯科材　DENT.EX　SlimheadⅡ(ｽﾘﾑﾍｯﾄﾞ)33M　205060412M　20個/箱</t>
    <phoneticPr fontId="55"/>
  </si>
  <si>
    <t>ＤＥＮＴ．ＥＸ　ウルトラフロス（院内指導用）</t>
    <phoneticPr fontId="10"/>
  </si>
  <si>
    <t>ﾗｲｵﾝ　DENT.EXｳﾙﾄﾗﾌﾛｽ院内指導用 40入 M</t>
    <rPh sb="19" eb="21">
      <t>インナイ</t>
    </rPh>
    <rPh sb="21" eb="24">
      <t>シドウヨウ</t>
    </rPh>
    <rPh sb="27" eb="28">
      <t>イ</t>
    </rPh>
    <phoneticPr fontId="10"/>
  </si>
  <si>
    <t>ライオン歯科材　DENT.EX　歯間ﾌﾞﾗｼ　院内指導用 40本入 L</t>
    <rPh sb="16" eb="18">
      <t>シカン</t>
    </rPh>
    <rPh sb="23" eb="25">
      <t>インナイ</t>
    </rPh>
    <rPh sb="25" eb="28">
      <t>シドウヨウ</t>
    </rPh>
    <rPh sb="31" eb="32">
      <t>ホン</t>
    </rPh>
    <rPh sb="32" eb="33">
      <t>イ</t>
    </rPh>
    <phoneticPr fontId="55"/>
  </si>
  <si>
    <t>ライオン歯科材　DENT.EX　歯間ﾌﾞﾗｼ　院内指導用 40本入 LL</t>
    <rPh sb="16" eb="18">
      <t>シカン</t>
    </rPh>
    <rPh sb="23" eb="24">
      <t>インナイ</t>
    </rPh>
    <rPh sb="24" eb="27">
      <t>シドウヨウ</t>
    </rPh>
    <rPh sb="27" eb="28">
      <t>　</t>
    </rPh>
    <rPh sb="31" eb="32">
      <t>ホン</t>
    </rPh>
    <rPh sb="32" eb="33">
      <t>イ</t>
    </rPh>
    <phoneticPr fontId="55"/>
  </si>
  <si>
    <t>ライオン歯科材　DENT.EX　歯間ﾌﾞﾗｼ　院内指導用 40本入 M</t>
    <rPh sb="16" eb="18">
      <t>シカン</t>
    </rPh>
    <rPh sb="23" eb="24">
      <t>インナイ</t>
    </rPh>
    <rPh sb="24" eb="27">
      <t>シドウヨウ</t>
    </rPh>
    <rPh sb="27" eb="28">
      <t>　</t>
    </rPh>
    <rPh sb="31" eb="32">
      <t>ホン</t>
    </rPh>
    <rPh sb="32" eb="33">
      <t>イ</t>
    </rPh>
    <phoneticPr fontId="55"/>
  </si>
  <si>
    <t>ライオン歯科材　DENT.EX　歯間ﾌﾞﾗｼ　院内指導用 40本入 S</t>
    <rPh sb="16" eb="18">
      <t>シカン</t>
    </rPh>
    <rPh sb="23" eb="24">
      <t>インナイ</t>
    </rPh>
    <rPh sb="24" eb="27">
      <t>シドウヨウ</t>
    </rPh>
    <rPh sb="27" eb="28">
      <t>　</t>
    </rPh>
    <rPh sb="31" eb="32">
      <t>ホン</t>
    </rPh>
    <rPh sb="32" eb="33">
      <t>イ</t>
    </rPh>
    <phoneticPr fontId="55"/>
  </si>
  <si>
    <t>ライオン歯科材　DENT.EX　歯間ﾌﾞﾗｼ　院内指導用 40本入 SS</t>
    <rPh sb="16" eb="18">
      <t>シカン</t>
    </rPh>
    <rPh sb="23" eb="24">
      <t>インナイ</t>
    </rPh>
    <rPh sb="24" eb="27">
      <t>シドウヨウ</t>
    </rPh>
    <rPh sb="27" eb="28">
      <t>　</t>
    </rPh>
    <rPh sb="31" eb="32">
      <t>ホン</t>
    </rPh>
    <rPh sb="32" eb="33">
      <t>イ</t>
    </rPh>
    <phoneticPr fontId="55"/>
  </si>
  <si>
    <t>ライオン歯科材　DENT.EX　歯間ﾌﾞﾗｼ　院内指導用 40本入 SSS</t>
    <rPh sb="16" eb="18">
      <t>シカン</t>
    </rPh>
    <rPh sb="23" eb="24">
      <t>インナイ</t>
    </rPh>
    <rPh sb="24" eb="27">
      <t>シドウヨウ</t>
    </rPh>
    <rPh sb="27" eb="28">
      <t>　</t>
    </rPh>
    <rPh sb="31" eb="32">
      <t>ホン</t>
    </rPh>
    <rPh sb="32" eb="33">
      <t>イ</t>
    </rPh>
    <phoneticPr fontId="55"/>
  </si>
  <si>
    <t>ＥＯＭ－アルファＡドレンフィルター</t>
    <phoneticPr fontId="10"/>
  </si>
  <si>
    <t>ｼﾞｰｼｰ　EOMα-Aﾄﾞﾚﾝﾌｨﾙﾀｰ　20037514　 1個</t>
    <rPh sb="33" eb="34">
      <t>コ</t>
    </rPh>
    <phoneticPr fontId="55"/>
  </si>
  <si>
    <t>ＩＰカバー</t>
    <phoneticPr fontId="10"/>
  </si>
  <si>
    <t>ﾓﾘﾀ製作所　IPｶﾊﾞｰｻｲｽﾞ2
(31×41)　 200入 ﾃﾞｨｺﾞﾗｵﾌﾟﾃｨﾒ</t>
    <rPh sb="3" eb="6">
      <t>セイサクショ</t>
    </rPh>
    <rPh sb="31" eb="32">
      <t>イ</t>
    </rPh>
    <phoneticPr fontId="55"/>
  </si>
  <si>
    <t>ＩＰ保護バッグ</t>
    <phoneticPr fontId="10"/>
  </si>
  <si>
    <t>ﾓﾘﾀ製作所　IP保護ﾊﾞｯｸﾞｻｲｽﾞ2
(200入)　N</t>
    <rPh sb="3" eb="6">
      <t>セイサクショ</t>
    </rPh>
    <rPh sb="9" eb="11">
      <t>ホゴ</t>
    </rPh>
    <phoneticPr fontId="10"/>
  </si>
  <si>
    <t>PTCブラシ</t>
    <phoneticPr fontId="10"/>
  </si>
  <si>
    <t>ｼﾞｰｼｰ　PTCﾌﾞﾗｼ　1種=No.1 1函=20個</t>
    <rPh sb="15" eb="16">
      <t>シュ</t>
    </rPh>
    <rPh sb="23" eb="24">
      <t>ハコ</t>
    </rPh>
    <rPh sb="27" eb="28">
      <t>コ</t>
    </rPh>
    <phoneticPr fontId="55"/>
  </si>
  <si>
    <t>ＲＣプレップ（シリンジ入）</t>
    <rPh sb="11" eb="12">
      <t>イ</t>
    </rPh>
    <phoneticPr fontId="55"/>
  </si>
  <si>
    <t>ﾌﾟﾚﾐｱ　RCﾌﾟﾚｯﾌﾟ　02332 シリンジタイプ(9g×2本)</t>
    <phoneticPr fontId="10"/>
  </si>
  <si>
    <t>ＳＡＭシリーズ歯ブラシ</t>
    <phoneticPr fontId="55"/>
  </si>
  <si>
    <t>ｻﾝﾃﾞﾝﾀﾙ　P･ｱﾘｰﾎﾞ 
毛のかたさ:MEDIUM 12本/箱</t>
    <rPh sb="17" eb="18">
      <t>ケ</t>
    </rPh>
    <rPh sb="34" eb="35">
      <t>ハコ</t>
    </rPh>
    <phoneticPr fontId="55"/>
  </si>
  <si>
    <t>ｻﾝﾃﾞﾝﾀﾙ　R･ﾋﾟｯｺﾛ 
毛のかたさ:MEDIUM 12本/箱</t>
    <phoneticPr fontId="10"/>
  </si>
  <si>
    <t>ＳＡルーティング　Ｒ　ＭＵＬＴＩ　（オートミックス）</t>
    <phoneticPr fontId="10"/>
  </si>
  <si>
    <t>ｸﾗﾚﾉﾘﾀｹﾃﾞﾝﾀﾙ　ＳＡルーティング　Ｍulti　オートミックス　バリューキット:3本(ユニバーサル) 202440210</t>
    <rPh sb="45" eb="46">
      <t>ホン</t>
    </rPh>
    <phoneticPr fontId="55"/>
  </si>
  <si>
    <t>V－プライマー</t>
    <phoneticPr fontId="10"/>
  </si>
  <si>
    <t>ｻﾝﾒﾃﾞｨｶﾙ　V-ﾌﾟﾗｲﾏｰ　204610453 3mL</t>
    <phoneticPr fontId="10"/>
  </si>
  <si>
    <t>アグサール</t>
    <phoneticPr fontId="10"/>
  </si>
  <si>
    <t>ｱｸﾞｻｼﾞｬﾊﾟﾝ　ｱｸﾞｻｰﾙ 1,200mL 205110501　</t>
    <phoneticPr fontId="10"/>
  </si>
  <si>
    <t>アドヒーシブ</t>
    <phoneticPr fontId="10"/>
  </si>
  <si>
    <t>ｼﾞｰｼｰ　ｱﾄﾞﾋｰｼﾌﾞ　
1本=8g</t>
    <rPh sb="17" eb="18">
      <t>ホン</t>
    </rPh>
    <phoneticPr fontId="55"/>
  </si>
  <si>
    <t>ｼﾞｰｼｰ　ｲﾃﾞｱﾍﾞｽﾄ　3kgﾊﾟｯｸ 3Kg 1函</t>
    <rPh sb="28" eb="29">
      <t>カン</t>
    </rPh>
    <phoneticPr fontId="55"/>
  </si>
  <si>
    <t>エクザバイトⅢ</t>
    <phoneticPr fontId="10"/>
  </si>
  <si>
    <t>ｼﾞｰｼｰ　ｴｸｻﾞﾊﾞｲﾄⅢ　
2ｶｰﾄﾘｯｼﾞ1函=ｶｰﾄﾘｯｼﾞ81g(48mL)2本 ﾐｷｼﾝｸﾞﾁｯﾌﾟⅡL S各3本</t>
    <rPh sb="26" eb="27">
      <t>ハコ</t>
    </rPh>
    <rPh sb="45" eb="46">
      <t>ホン</t>
    </rPh>
    <rPh sb="61" eb="62">
      <t>カク</t>
    </rPh>
    <rPh sb="63" eb="64">
      <t>ホン</t>
    </rPh>
    <phoneticPr fontId="55"/>
  </si>
  <si>
    <t>カクメン</t>
    <phoneticPr fontId="10"/>
  </si>
  <si>
    <t>ﾆﾁｴｲ　ｶｸﾒﾝ　202040250 
40×40mm 500g入</t>
    <phoneticPr fontId="10"/>
  </si>
  <si>
    <t>ｼﾞｰｼｰ　ｶﾞﾀｰﾊﾟｰﾁｬﾎﾟｲﾝﾄ〈ｱｸｾｻﾘｰ〉
大 1函=150本</t>
    <rPh sb="29" eb="30">
      <t>＝</t>
    </rPh>
    <rPh sb="32" eb="33">
      <t>ハコ</t>
    </rPh>
    <phoneticPr fontId="55"/>
  </si>
  <si>
    <t>ｼﾞｰｼｰ　ｶﾞﾀｰﾊﾟｰﾁｬﾎﾟｲﾝﾄ
中 1函=150本</t>
    <rPh sb="21" eb="22">
      <t>チュウ</t>
    </rPh>
    <rPh sb="24" eb="25">
      <t>ハコ</t>
    </rPh>
    <phoneticPr fontId="55"/>
  </si>
  <si>
    <t>ｼﾞｰｼｰ　ｶﾞﾀｰﾊﾟｰﾁｬﾎﾟｲﾝﾄ
小 1函=150本</t>
    <rPh sb="21" eb="22">
      <t>ショウ</t>
    </rPh>
    <rPh sb="24" eb="25">
      <t>ハコ</t>
    </rPh>
    <phoneticPr fontId="55"/>
  </si>
  <si>
    <t>日本歯科薬品　ｶﾙｼﾍﾟｯｸｽⅡ　205130453 2gｼﾘﾝｼﾞ1本 ﾆｼｶｽﾋﾟﾝ2本 ﾆｰﾄﾞﾙｷｬｯﾌﾟ2個</t>
    <phoneticPr fontId="10"/>
  </si>
  <si>
    <t>ｼﾞｰｼｰ　ｷｬﾋﾞﾄﾝﾌｧｽﾄ
ﾎﾜｲﾄ 1函=30g1本</t>
    <rPh sb="23" eb="24">
      <t>ハコ</t>
    </rPh>
    <rPh sb="29" eb="30">
      <t>ホン</t>
    </rPh>
    <phoneticPr fontId="55"/>
  </si>
  <si>
    <t>クリアフィル　DCコア　オートミックスONE</t>
    <phoneticPr fontId="10"/>
  </si>
  <si>
    <t>ｸﾗﾚﾉﾘﾀｹﾃﾞﾝﾀﾙ　ｸﾘｱﾌｨﾙDCｺｱ　ｵｰﾄﾐｯｸｽONE　ﾃﾞﾝﾁﾝ　</t>
    <phoneticPr fontId="10"/>
  </si>
  <si>
    <t>クリアフィルＲDCコア　オートミックス　Ｒ　ONE　ガイドチップ</t>
    <phoneticPr fontId="10"/>
  </si>
  <si>
    <t>ｸﾗﾚﾉﾘﾀｹﾃﾞﾝﾀﾙ　ｸﾘｱﾌｨﾙDCｺｱｵｰﾄﾐｯｸｽONE&lt;ｶﾞｲﾄﾞﾁｯﾌﾟ(細)&gt; 20個入り</t>
    <rPh sb="44" eb="45">
      <t>ホソ</t>
    </rPh>
    <rPh sb="51" eb="52">
      <t>イ</t>
    </rPh>
    <phoneticPr fontId="55"/>
  </si>
  <si>
    <t>クリアフィルＲＤＣコア　オートミックス　Ｒ　ＯＮＥ　ガイドチップ</t>
    <phoneticPr fontId="10"/>
  </si>
  <si>
    <t>ｸﾗﾚﾉﾘﾀｹﾃﾞﾝﾀﾙ　ｸﾘｱﾌｨﾙDCｺｱｵｰﾄﾐｯｸｽONE&lt;ｶﾞｲﾄﾞﾁｯﾌﾟ(太) 20個入り</t>
    <rPh sb="44" eb="45">
      <t>フト</t>
    </rPh>
    <rPh sb="50" eb="51">
      <t>イ</t>
    </rPh>
    <phoneticPr fontId="55"/>
  </si>
  <si>
    <t>クリアフィルＲＤＣコア　オートミックス　Ｒ　ＯＮＥ　ミキシングチップ</t>
    <phoneticPr fontId="10"/>
  </si>
  <si>
    <t>ｸﾗﾚﾉﾘﾀｹﾃﾞﾝﾀﾙ　ｸﾘｱﾌｨﾙDCｺｱｵｰﾄﾐｯｸｽONE&lt;ﾐｷｼﾝｸﾞﾁｯﾌﾟ&gt; 20個入り</t>
    <rPh sb="49" eb="50">
      <t>イ</t>
    </rPh>
    <phoneticPr fontId="55"/>
  </si>
  <si>
    <t>クリアフィルＲマジェスティＲＥＳ－２</t>
    <phoneticPr fontId="10"/>
  </si>
  <si>
    <t>ｸﾗﾚﾉﾘﾀｹﾃﾞﾝﾀﾙ　ｸﾘｱﾌｨﾙ　ﾏｼﾞｪｽﾃｨ　　ES-2　XW 3.6g/2.0mL</t>
    <phoneticPr fontId="10"/>
  </si>
  <si>
    <t>ｸﾗﾚﾉﾘﾀｹﾃﾞﾝﾀﾙ　ｸﾘｱﾌｨﾙ　ﾏｼﾞｪｽﾃｨ　　ES-2　A2 3.6g/2.0mL</t>
    <phoneticPr fontId="10"/>
  </si>
  <si>
    <t>ｸﾗﾚﾉﾘﾀｹﾃﾞﾝﾀﾙ　ｸﾘｱﾌｨﾙ　ﾏｼﾞｪｽﾃｨ　　ES-2　A3 3.6g/2.0mL</t>
    <phoneticPr fontId="10"/>
  </si>
  <si>
    <t>ｸﾗﾚﾉﾘﾀｹﾃﾞﾝﾀﾙ　ｸﾘｱﾌｨﾙ　ﾏｼﾞｪｽﾃｨ　　ES-2　A3.5 3.6g/2.0mL</t>
    <phoneticPr fontId="10"/>
  </si>
  <si>
    <t>ｸﾗﾚﾉﾘﾀｹﾃﾞﾝﾀﾙ　ｸﾘｱﾌｨﾙ　ﾏｼﾞｪｽﾃｨ　　ES-2　A4 3.6g/2.0mL</t>
    <phoneticPr fontId="10"/>
  </si>
  <si>
    <t>weltec　ｸﾘｰﾆﾝｸﾞｼﾞｪﾙ&lt;PMTC&gt; 60g</t>
    <phoneticPr fontId="10"/>
  </si>
  <si>
    <t>クリーン・ウォッシングニードル　ソフトタイプ</t>
    <phoneticPr fontId="10"/>
  </si>
  <si>
    <t xml:space="preserve">ﾆﾌﾟﾛ　ｸﾘｰﾝ･ｳｫｯｼﾝｸﾞﾆｰﾄﾞﾙ　ｿﾌﾄﾀｲﾌﾟ 21G 20本入 205150030  </t>
    <phoneticPr fontId="55"/>
  </si>
  <si>
    <t xml:space="preserve">ﾆﾌﾟﾛ　ｸﾘｰﾝ･ｳｫｯｼﾝｸﾞﾆｰﾄﾞﾙ　ｿﾌﾄﾀｲﾌﾟ 24G 20本入 205150032 </t>
    <phoneticPr fontId="55"/>
  </si>
  <si>
    <t xml:space="preserve">ﾆﾌﾟﾛ　ｸﾘｰﾝ･ｳｫｯｼﾝｸﾞﾆｰﾄﾞﾙ　ｿﾌﾄﾀｲﾌﾟ 25G 20本入 205150033 </t>
    <phoneticPr fontId="55"/>
  </si>
  <si>
    <t>JAN/4582624954960</t>
    <phoneticPr fontId="10"/>
  </si>
  <si>
    <t>SUS　ブラシセット　フラット型　ブラシ小（１）</t>
    <rPh sb="15" eb="16">
      <t>カタ</t>
    </rPh>
    <rPh sb="20" eb="21">
      <t>ショウ</t>
    </rPh>
    <phoneticPr fontId="55"/>
  </si>
  <si>
    <t>ﾖｼﾀﾞ　SUS　ﾌﾞﾗｼｾｯﾄ　ﾌﾗｯﾄ型 ﾌﾞﾗｼ小 (1) 5個入</t>
    <rPh sb="21" eb="22">
      <t>カタ</t>
    </rPh>
    <rPh sb="27" eb="28">
      <t>ショウ</t>
    </rPh>
    <rPh sb="34" eb="35">
      <t>コ</t>
    </rPh>
    <rPh sb="35" eb="36">
      <t>イ</t>
    </rPh>
    <phoneticPr fontId="10"/>
  </si>
  <si>
    <t>JAN/4582624954984</t>
    <phoneticPr fontId="10"/>
  </si>
  <si>
    <t>SUS　ブラシセット　コニカリー型　ブラシ小（３）</t>
    <rPh sb="16" eb="17">
      <t>カタ</t>
    </rPh>
    <rPh sb="21" eb="22">
      <t>ショウ</t>
    </rPh>
    <phoneticPr fontId="55"/>
  </si>
  <si>
    <t>ﾖｼﾀﾞ　SUS　ﾌﾞﾗｼｾｯﾄ　ｺﾆｶﾘｰ型 ﾌﾞﾗｼ小 (3) 5個入</t>
    <rPh sb="22" eb="23">
      <t>カタ</t>
    </rPh>
    <rPh sb="28" eb="29">
      <t>ショウ</t>
    </rPh>
    <rPh sb="35" eb="36">
      <t>コ</t>
    </rPh>
    <rPh sb="36" eb="37">
      <t>イ</t>
    </rPh>
    <phoneticPr fontId="10"/>
  </si>
  <si>
    <t>ｼﾞｰｼｰ　ｺｺｱﾊﾞﾀｰ　1函=10gﾁｭｰﾌﾞ1本</t>
    <rPh sb="15" eb="16">
      <t>ハコ</t>
    </rPh>
    <rPh sb="26" eb="27">
      <t>ホン</t>
    </rPh>
    <phoneticPr fontId="55"/>
  </si>
  <si>
    <t xml:space="preserve">松風　ｺﾝﾎﾟﾏｽﾀｰ  No.28 4本入 20435071128 </t>
    <phoneticPr fontId="55"/>
  </si>
  <si>
    <t>サージチップ　マイクロ　１．２ＭＭ</t>
    <phoneticPr fontId="10"/>
  </si>
  <si>
    <t xml:space="preserve">ﾛｴｺ　ｻｰｼﾞﾁｯﾌﾟ　ﾏｲｸﾛ　1.2mm (20本) 206510877　 </t>
    <phoneticPr fontId="55"/>
  </si>
  <si>
    <t>サリバエジェクター　フレクソＬお徳用１００本入（アダプタ―付）</t>
    <phoneticPr fontId="10"/>
  </si>
  <si>
    <t>ﾖｼﾀﾞ　ﾌﾚｸｿL
お徳用100本入</t>
    <rPh sb="12" eb="14">
      <t>トクヨウ</t>
    </rPh>
    <rPh sb="17" eb="18">
      <t>ホン</t>
    </rPh>
    <rPh sb="18" eb="19">
      <t>イ</t>
    </rPh>
    <phoneticPr fontId="55"/>
  </si>
  <si>
    <t>JAN/4550565001715</t>
    <phoneticPr fontId="10"/>
  </si>
  <si>
    <t>フジルーティングEXＰＬＵＳ ２カートリッジ</t>
    <phoneticPr fontId="10"/>
  </si>
  <si>
    <t>ｼﾞｰｼｰ　ﾌｼﾞﾙｰﾃｨﾝｸﾞEX Plus　2ｶｰﾄﾘｯｼﾞ　1函</t>
    <rPh sb="34" eb="35">
      <t>ハコ</t>
    </rPh>
    <phoneticPr fontId="55"/>
  </si>
  <si>
    <t xml:space="preserve">大木化学工業　ｼｬｰﾌﾟﾐﾆ 極細 60入
201180130XF </t>
    <phoneticPr fontId="55"/>
  </si>
  <si>
    <t>ｻﾝﾒﾃﾞｨｶﾙ　ｽｰﾊﾟｰﾎﾞﾝﾄﾞ　ｷｬﾀﾘｽﾄV　204610580 0.7mL</t>
    <phoneticPr fontId="10"/>
  </si>
  <si>
    <t>ｻﾝﾒﾃﾞｨｶﾙ　ｽｰﾊﾟｰﾎﾞﾝﾄﾞ ﾓﾉﾏｰ液 204610401 10mL</t>
    <phoneticPr fontId="55"/>
  </si>
  <si>
    <t>スーパーボンド　ポリマー粉末　クリアー</t>
  </si>
  <si>
    <t xml:space="preserve">ｻﾝﾒﾃﾞｨｶﾙ　ｽｰﾊﾟｰﾎﾞﾝﾄﾞEX　ﾎﾟﾘﾏｰ粉末　EXｸﾘｱ 3g 204610412 </t>
    <rPh sb="27" eb="29">
      <t>フンマツ</t>
    </rPh>
    <phoneticPr fontId="10"/>
  </si>
  <si>
    <t>スーパーボンド　ポリマー粉末　ティースカラー</t>
  </si>
  <si>
    <t xml:space="preserve">ｻﾝﾒﾃﾞｨｶﾙ　ｽｰﾊﾟｰﾎﾞﾝﾄﾞEX　ﾎﾟﾘﾏｰ粉末　EXﾃｨｰｽｶﾗｰ 3g 204610413 </t>
    <rPh sb="27" eb="29">
      <t>フンマツ</t>
    </rPh>
    <phoneticPr fontId="10"/>
  </si>
  <si>
    <t>ディスポーザブル　スカルペル</t>
    <phoneticPr fontId="10"/>
  </si>
  <si>
    <t xml:space="preserve">ﾌｪｻﾞｰ安全剃刀　ｽｶﾙﾍﾟﾙ 20入 202110300 ♯15 </t>
    <phoneticPr fontId="55"/>
  </si>
  <si>
    <t>ｼﾞｰｼｰ　ﾃﾞｨｽﾎﾟｰｻﾞﾌﾞﾙ採取皿 50枚 1函</t>
    <rPh sb="18" eb="20">
      <t>サイシュ</t>
    </rPh>
    <rPh sb="20" eb="21">
      <t>サラ</t>
    </rPh>
    <rPh sb="24" eb="25">
      <t>マイ</t>
    </rPh>
    <rPh sb="27" eb="28">
      <t>ハコ</t>
    </rPh>
    <phoneticPr fontId="55"/>
  </si>
  <si>
    <t>ｸﾙﾂｧｰ　ﾃﾞｨｽﾎﾟｰﾗﾙ　咬合紙 全顎用 12×6個入 206330020 厚さ90ﾐｸﾛﾝ</t>
    <rPh sb="16" eb="18">
      <t>コウゴウ</t>
    </rPh>
    <rPh sb="18" eb="19">
      <t>カミ</t>
    </rPh>
    <rPh sb="20" eb="22">
      <t>ゼンガク</t>
    </rPh>
    <rPh sb="22" eb="23">
      <t>ヨウ</t>
    </rPh>
    <rPh sb="41" eb="42">
      <t>アツ</t>
    </rPh>
    <phoneticPr fontId="55"/>
  </si>
  <si>
    <t>ディスポチップ混和（青）</t>
    <phoneticPr fontId="10"/>
  </si>
  <si>
    <t>ｻﾝﾒﾃﾞｨｶﾙ　ﾃﾞｨｽﾎﾟﾁｯﾌﾟ混和(青)　204610570 　10本</t>
    <rPh sb="19" eb="21">
      <t>コンワ</t>
    </rPh>
    <rPh sb="22" eb="23">
      <t>アオ</t>
    </rPh>
    <rPh sb="38" eb="39">
      <t>ホン</t>
    </rPh>
    <phoneticPr fontId="55"/>
  </si>
  <si>
    <t>ディスポチップ筆積Ｌ（ピンク）</t>
    <phoneticPr fontId="10"/>
  </si>
  <si>
    <r>
      <t>ｻﾝﾒﾃﾞｨｶﾙ　ﾃﾞｨｽﾎﾟﾁｯﾌﾟ筆積L(ﾋﾟﾝｸ)　20461</t>
    </r>
    <r>
      <rPr>
        <sz val="12"/>
        <rFont val="ＭＳ Ｐ明朝"/>
        <family val="1"/>
        <charset val="128"/>
      </rPr>
      <t>0572 10本</t>
    </r>
    <rPh sb="19" eb="20">
      <t>フデ</t>
    </rPh>
    <rPh sb="20" eb="21">
      <t>セキ</t>
    </rPh>
    <phoneticPr fontId="10"/>
  </si>
  <si>
    <t>JAN/4987734120029</t>
    <phoneticPr fontId="10"/>
  </si>
  <si>
    <t>テトラサイクリン・プレステロン歯科用軟膏</t>
    <phoneticPr fontId="10"/>
  </si>
  <si>
    <t xml:space="preserve">日本歯科薬品　ﾃﾄﾗｻｲｸﾘﾝ･ﾌﾟﾚｽﾃﾛﾝ歯科用軟膏 0.6g×10本入(ｶｰﾄﾘｯｼﾞ型) 205130701 </t>
    <rPh sb="0" eb="2">
      <t>ニホン</t>
    </rPh>
    <rPh sb="2" eb="4">
      <t>シカ</t>
    </rPh>
    <rPh sb="4" eb="6">
      <t>ヤクヒン</t>
    </rPh>
    <rPh sb="23" eb="25">
      <t>シカ</t>
    </rPh>
    <rPh sb="25" eb="26">
      <t>ヨウ</t>
    </rPh>
    <rPh sb="26" eb="28">
      <t>ナンコウ</t>
    </rPh>
    <phoneticPr fontId="55"/>
  </si>
  <si>
    <t xml:space="preserve">ﾃﾙﾓ　ﾃﾙﾓｼﾘﾝｼﾞ (100本入 針なし ﾛｯｸﾀｲﾌﾟ) 2.5mL 202030240  </t>
    <phoneticPr fontId="55"/>
  </si>
  <si>
    <t>ﾃﾙﾓ　ﾃﾙﾓ歯科用注射針 31G-S DN-M3116 202030105 100本入</t>
    <rPh sb="7" eb="9">
      <t>シカ</t>
    </rPh>
    <rPh sb="9" eb="10">
      <t>ヨウ</t>
    </rPh>
    <rPh sb="10" eb="13">
      <t>チュウシャシン</t>
    </rPh>
    <rPh sb="43" eb="44">
      <t>イ</t>
    </rPh>
    <phoneticPr fontId="55"/>
  </si>
  <si>
    <t>ﾆﾁｴｲ　ﾃﾞﾝﾀﾙﾀｵﾙN　202040822 43×34cm 100枚</t>
    <phoneticPr fontId="10"/>
  </si>
  <si>
    <t>竹虎　ｻｰｼﾞﾏｽｸAC
076050 ブルー 9.5cm×17ｃm 50枚入 1箱</t>
    <rPh sb="0" eb="2">
      <t>タケトラ</t>
    </rPh>
    <rPh sb="37" eb="38">
      <t>マイ</t>
    </rPh>
    <rPh sb="38" eb="39">
      <t>イ</t>
    </rPh>
    <rPh sb="41" eb="42">
      <t>ハコ</t>
    </rPh>
    <phoneticPr fontId="55"/>
  </si>
  <si>
    <t>ﾃﾞﾝﾄﾛﾆｸｽ　ﾃﾞﾝﾄﾛｲﾄﾞﾌﾟﾛ　ｶｰﾄﾘｯｼﾞﾀｲﾌﾟ 56本入 207290556 　</t>
    <phoneticPr fontId="55"/>
  </si>
  <si>
    <t>トクヤマＡＰ－１＜基材＞単品</t>
    <phoneticPr fontId="10"/>
  </si>
  <si>
    <t>ﾄｸﾔﾏﾃﾞﾝﾀﾙ　ﾄｸﾔﾏAP-1〈基材〉単品
1箱=ﾍﾟｰｽﾄﾊﾟｯｸ1L 1本</t>
    <rPh sb="19" eb="21">
      <t>キザイ</t>
    </rPh>
    <rPh sb="22" eb="24">
      <t>タンピン</t>
    </rPh>
    <rPh sb="26" eb="27">
      <t>ハコ</t>
    </rPh>
    <rPh sb="41" eb="42">
      <t>ホン</t>
    </rPh>
    <phoneticPr fontId="55"/>
  </si>
  <si>
    <t>トクヤマＡＰ－１＜硬化材＞単品</t>
    <phoneticPr fontId="10"/>
  </si>
  <si>
    <t>ﾄｸﾔﾏﾃﾞﾝﾀﾙ　ﾄｸﾔﾏAP-1〈硬化材〉単品 ﾉｰﾏﾙﾀｲﾌﾟ 1箱=ﾍﾟｰｽﾄﾊﾟｯｸ1L 1本</t>
    <rPh sb="19" eb="21">
      <t>コウカ</t>
    </rPh>
    <rPh sb="21" eb="22">
      <t>）</t>
    </rPh>
    <rPh sb="22" eb="24">
      <t>タンピン</t>
    </rPh>
    <rPh sb="24" eb="25">
      <t>　</t>
    </rPh>
    <rPh sb="36" eb="37">
      <t>ハコ</t>
    </rPh>
    <rPh sb="51" eb="52">
      <t>ホン</t>
    </rPh>
    <phoneticPr fontId="55"/>
  </si>
  <si>
    <t>日本歯科薬品　ﾆｼｶｶﾘｴｽﾁｪｯｸ・ﾌﾞﾙｰ205130006 液 4mL ﾉｽﾞﾙ1本 穴開きｷｬｯﾌﾟ1個 ﾉｽﾞﾙｷｬｯﾌﾟ2個</t>
    <rPh sb="0" eb="2">
      <t>ニホン</t>
    </rPh>
    <rPh sb="2" eb="4">
      <t>シカ</t>
    </rPh>
    <rPh sb="4" eb="6">
      <t>ヤクヒン</t>
    </rPh>
    <rPh sb="33" eb="34">
      <t>エキ</t>
    </rPh>
    <phoneticPr fontId="55"/>
  </si>
  <si>
    <t xml:space="preserve">日本歯科薬品　ﾆｼｶｽﾋﾟﾝ 100本入
205130204 </t>
    <rPh sb="0" eb="2">
      <t>ニホン</t>
    </rPh>
    <rPh sb="2" eb="4">
      <t>シカ</t>
    </rPh>
    <rPh sb="4" eb="6">
      <t>ヤクヒン</t>
    </rPh>
    <phoneticPr fontId="55"/>
  </si>
  <si>
    <t>ｼﾞｰｼｰ　ﾆｭｰﾌｼﾞﾛｯｸ　ﾌｧｽﾄｾｯﾄ　3kgﾊﾟｯｸ　3kg1函</t>
    <rPh sb="36" eb="37">
      <t>カン</t>
    </rPh>
    <phoneticPr fontId="55"/>
  </si>
  <si>
    <t>ニュープラストーン２ＬＥ</t>
    <phoneticPr fontId="10"/>
  </si>
  <si>
    <t>ｼﾞｰｼ　ﾆｭｰﾌﾟﾗｽﾄｰﾝⅡ　LE　ｲｴﾛｰ　 18kgﾊﾟｯｸ　1函</t>
    <rPh sb="36" eb="37">
      <t>ハコ</t>
    </rPh>
    <phoneticPr fontId="55"/>
  </si>
  <si>
    <t>日本ﾃﾞｷｼｰ　ﾋﾞﾊﾞﾘｰくんｶｯﾌﾟｴｺﾉﾐｰ 100入 207520018 158mL</t>
    <rPh sb="0" eb="2">
      <t>ニホン</t>
    </rPh>
    <phoneticPr fontId="55"/>
  </si>
  <si>
    <t>ビューティフィルフロープラスＸ　Ｆ００</t>
    <phoneticPr fontId="10"/>
  </si>
  <si>
    <t>松風　ﾋﾞｭｰﾃｨﾌｨﾙﾌﾛｰﾌﾟﾗｽＸ F00 A2　2.2g</t>
    <rPh sb="0" eb="2">
      <t>マツカゼ</t>
    </rPh>
    <phoneticPr fontId="55"/>
  </si>
  <si>
    <t>松風　ﾋﾞｭｰﾃｨﾌｨﾙﾌﾛｰﾌﾟﾗｽＸ F00 A3　2.2g</t>
    <phoneticPr fontId="55"/>
  </si>
  <si>
    <t>松風　ﾋﾞｭｰﾃｨﾌｨﾙﾌﾛｰﾌﾟﾗｽＸ F00 A3.5　2.2g</t>
    <phoneticPr fontId="55"/>
  </si>
  <si>
    <t>松風　ﾋﾞｭｰﾃｨﾌｨﾙﾌﾛｰﾌﾟﾗｽＸ F00 A4　2.2g</t>
    <phoneticPr fontId="55"/>
  </si>
  <si>
    <t>ビューティフィルフロープラスＸ　Ｆ０３</t>
    <phoneticPr fontId="10"/>
  </si>
  <si>
    <t>松風　ﾋﾞｭｰﾃｨﾌｨﾙﾌﾛｰﾌﾟﾗｽＸ F03 A2 2.2g</t>
    <phoneticPr fontId="55"/>
  </si>
  <si>
    <t>松風　ﾋﾞｭｰﾃｨﾌｨﾙ　ﾌﾛｰﾌﾟﾗｽX　F03A3 2.2g　1本</t>
    <rPh sb="0" eb="2">
      <t>ショウフウ</t>
    </rPh>
    <rPh sb="34" eb="35">
      <t>ホン</t>
    </rPh>
    <phoneticPr fontId="55"/>
  </si>
  <si>
    <t>松風　ﾋﾞｭｰﾃｨﾌｨﾙ　ﾌﾛｰﾌﾟﾗｽX　F03A3.5  2.2g　1本</t>
    <rPh sb="37" eb="38">
      <t>ホン</t>
    </rPh>
    <phoneticPr fontId="55"/>
  </si>
  <si>
    <t>松風　ﾋﾞｭｰﾃｨﾌｨﾙ　ﾌﾛｰﾌﾟﾗｽX　F03A4 2.2g　1本</t>
    <rPh sb="34" eb="35">
      <t>ホン</t>
    </rPh>
    <phoneticPr fontId="55"/>
  </si>
  <si>
    <t>松風　ﾋﾞｭｰﾃｨﾌｨﾙ　ﾌﾛｰﾌﾟﾗｽX　F03A20 2.2g　1本</t>
    <rPh sb="35" eb="36">
      <t>ホン</t>
    </rPh>
    <phoneticPr fontId="55"/>
  </si>
  <si>
    <t>松風ﾋﾞｭｰﾃｨﾌｨﾙ　ﾌﾛｰﾌﾟﾗｽXF03lnc(ｲﾝｻｲｻﾞﾙ) 1本入 2.2g</t>
    <rPh sb="0" eb="1">
      <t>マツ</t>
    </rPh>
    <rPh sb="1" eb="2">
      <t>カゼ</t>
    </rPh>
    <rPh sb="37" eb="38">
      <t>ホン</t>
    </rPh>
    <rPh sb="38" eb="39">
      <t>イ</t>
    </rPh>
    <phoneticPr fontId="55"/>
  </si>
  <si>
    <t>ﾏﾆｰ　ﾌｧｲﾙｸﾘｰﾅｰ用ｽﾎﾟﾝｼﾞ
5(T)×60(W)×70(L)mm　100枚/ﾊﾟｯｸ</t>
    <rPh sb="13" eb="14">
      <t>ヨウ</t>
    </rPh>
    <rPh sb="43" eb="44">
      <t>マイ</t>
    </rPh>
    <phoneticPr fontId="55"/>
  </si>
  <si>
    <t>フュージョン２</t>
    <phoneticPr fontId="10"/>
  </si>
  <si>
    <t>ｼﾞｰｼｰ　ﾌｭｰｼﾞｮﾝⅡ　1函(ｴｸｽﾄﾗｳｫｯｼｭﾀｲﾌﾟ) 2ｶｰﾄﾘｯｼﾞ=61g(48mL)×2本 ﾐｷｼﾝｸﾞﾁｯﾌﾟⅡSS×8本</t>
    <rPh sb="16" eb="17">
      <t>ハコ</t>
    </rPh>
    <phoneticPr fontId="55"/>
  </si>
  <si>
    <t>ｼﾞｰｼｰ　ﾌｭｰｼﾞｮﾝⅡ　1函(ﾊﾟﾃﾀｲﾌﾟ)=ﾍﾞｰｽ･ｷｬﾀﾘｽﾄ各500g(278mL)各1個 計量ｽﾌﾟｰﾝ2個(ﾌﾟﾗｽﾁｯｸｸﾞﾛｰﾌﾞ ﾎﾟﾘｴﾁﾚﾝｼｰﾄ付)</t>
    <rPh sb="16" eb="17">
      <t>ハコ</t>
    </rPh>
    <rPh sb="38" eb="39">
      <t>カク</t>
    </rPh>
    <rPh sb="50" eb="51">
      <t>カク</t>
    </rPh>
    <rPh sb="52" eb="53">
      <t>コ</t>
    </rPh>
    <rPh sb="54" eb="56">
      <t>ケイリョウ</t>
    </rPh>
    <rPh sb="62" eb="63">
      <t>コ</t>
    </rPh>
    <rPh sb="88" eb="89">
      <t>ツ</t>
    </rPh>
    <phoneticPr fontId="55"/>
  </si>
  <si>
    <t>ｼﾞｰｼｰ　ﾌｭｰｼﾞｮﾝⅡ　1函(ﾓﾉﾌｪｲｽﾞﾀｲﾌﾟ) 2ｶｰﾄﾘｯｼﾞ=64g(48mL)×2本 ﾐｷｼﾝｸﾞﾁｯﾌﾟⅡ　L×6本</t>
    <rPh sb="16" eb="17">
      <t>ハコ</t>
    </rPh>
    <phoneticPr fontId="55"/>
  </si>
  <si>
    <t>ｾﾝｼﾞｮｰ　ﾌﾟﾘｶｯﾄ咬合紙　赤　2010600111/3 赤1/3</t>
    <rPh sb="13" eb="15">
      <t>コウゴウ</t>
    </rPh>
    <rPh sb="15" eb="16">
      <t>カミ</t>
    </rPh>
    <rPh sb="17" eb="18">
      <t>アカ</t>
    </rPh>
    <rPh sb="32" eb="33">
      <t>アカ</t>
    </rPh>
    <phoneticPr fontId="55"/>
  </si>
  <si>
    <t>フレキシダム</t>
    <phoneticPr fontId="10"/>
  </si>
  <si>
    <t>ﾓﾘﾑﾗ ﾛｴｺ　ﾌﾚｷｼﾀﾞﾑ　ﾊﾟｰﾌﾟﾙ　REF　390035　30枚入　150×150ｍｍ（ノンラテックス）＃35241</t>
    <rPh sb="37" eb="38">
      <t>マイ</t>
    </rPh>
    <rPh sb="38" eb="39">
      <t>イ</t>
    </rPh>
    <phoneticPr fontId="10"/>
  </si>
  <si>
    <t xml:space="preserve">ｼﾞｯﾍﾟﾗｰ　ﾍﾟｰﾊﾟｰﾎﾟｲﾝﾄ　♯15 180入　20651015515 </t>
    <phoneticPr fontId="55"/>
  </si>
  <si>
    <t xml:space="preserve">ｼﾞｯﾍﾟﾗｰ　ﾍﾟｰﾊﾟｰﾎﾟｲﾝﾄ　♯20 180入　20651015520 </t>
    <phoneticPr fontId="55"/>
  </si>
  <si>
    <t xml:space="preserve">ｼﾞｯﾍﾟﾗｰ　ﾍﾟｰﾊﾟｰﾎﾟｲﾝﾄ　♯25 180入　20651015525 </t>
    <phoneticPr fontId="55"/>
  </si>
  <si>
    <t xml:space="preserve">ｼﾞｯﾍﾟﾗｰ　ﾍﾟｰﾊﾟｰﾎﾟｲﾝﾄ　♯30 180入　20651015530 </t>
    <phoneticPr fontId="55"/>
  </si>
  <si>
    <t xml:space="preserve">ｼﾞｯﾍﾟﾗｰ　ﾍﾟｰﾊﾟｰﾎﾟｲﾝﾄ　♯35 180入　20651015535 </t>
    <phoneticPr fontId="55"/>
  </si>
  <si>
    <t xml:space="preserve">ｼﾞｯﾍﾟﾗｰ　ﾍﾟｰﾊﾟｰﾎﾟｲﾝﾄ　♯40 180入　20651015540 </t>
    <phoneticPr fontId="55"/>
  </si>
  <si>
    <t xml:space="preserve">ｼﾞｯﾍﾟﾗｰ　ﾍﾟｰﾊﾟｰﾎﾟｲﾝﾄ　♯45 180入　20651015645 </t>
    <phoneticPr fontId="55"/>
  </si>
  <si>
    <t xml:space="preserve">ｼﾞｯﾍﾟﾗｰ　ﾍﾟｰﾊﾟｰﾎﾟｲﾝﾄ　♯50 180入　20651015650 </t>
    <phoneticPr fontId="55"/>
  </si>
  <si>
    <t>ｼﾞｯﾍﾟﾗｰ　ﾍﾟｰﾊﾟｰﾎﾟｲﾝﾄ　♯55 180入　20651015655</t>
    <phoneticPr fontId="55"/>
  </si>
  <si>
    <t xml:space="preserve">ｼﾞｯﾍﾟﾗｰ　ﾍﾟｰﾊﾟｰﾎﾟｲﾝﾄ　♯60 180入　20651015660 </t>
    <phoneticPr fontId="55"/>
  </si>
  <si>
    <t xml:space="preserve">ｼﾞｯﾍﾟﾗｰ　ﾍﾟｰﾊﾟｰﾎﾟｲﾝﾄ　♯70 180入　20651015670 </t>
    <phoneticPr fontId="55"/>
  </si>
  <si>
    <t>ｼﾞｯﾍﾟﾗｰ　ﾍﾟｰﾊﾟｰﾎﾟｲﾝﾄ　♯80 180入　20651015680</t>
    <phoneticPr fontId="55"/>
  </si>
  <si>
    <t>ペンスコープ・ペンキュア－・ＤＰ用　ディスポカバー１００枚（青）</t>
    <phoneticPr fontId="10"/>
  </si>
  <si>
    <t>ﾓﾘﾀ製作所　ﾍﾟﾝｽｺｰﾌﾟ･ﾍﾟﾝｷｭｱ･DP　ﾃﾞｨｽﾎﾟｶﾊﾞｰ　100枚(青)　201070287</t>
    <rPh sb="3" eb="6">
      <t>セイサクショ</t>
    </rPh>
    <rPh sb="40" eb="41">
      <t>マイ</t>
    </rPh>
    <rPh sb="42" eb="43">
      <t>アオ</t>
    </rPh>
    <phoneticPr fontId="10"/>
  </si>
  <si>
    <t>ベンダブラシツイン　レギュラー</t>
    <phoneticPr fontId="10"/>
  </si>
  <si>
    <t>ｻﾞｰｸ　ﾍﾞﾝﾀﾞﾌﾞﾗｼ　ﾚｷﾞｭﾗｰ　補充用</t>
    <rPh sb="22" eb="25">
      <t>ホジュウヨウ</t>
    </rPh>
    <phoneticPr fontId="55"/>
  </si>
  <si>
    <t>マイクロブラシ　ファイン</t>
    <phoneticPr fontId="10"/>
  </si>
  <si>
    <t>松風　ﾏｲｸﾛﾌﾞﾗｼ　ﾌｧｲﾝ　ｲｴﾛｰ 100本</t>
    <rPh sb="0" eb="2">
      <t>ショウフウ</t>
    </rPh>
    <phoneticPr fontId="10"/>
  </si>
  <si>
    <t>YDM　ﾏﾄﾘｯｸｽﾘﾃｰﾅｰﾊﾞﾝﾄﾞ　10入 13172</t>
    <phoneticPr fontId="10"/>
  </si>
  <si>
    <t>ﾏﾆｰ　Kﾌｧｲﾙ　 21㎜ 6入 #10</t>
    <rPh sb="16" eb="17">
      <t>イ</t>
    </rPh>
    <phoneticPr fontId="55"/>
  </si>
  <si>
    <t>ﾏﾆｰ　Kﾌｧｲﾙ 21㎜ 6入 #15</t>
    <rPh sb="15" eb="16">
      <t>イ</t>
    </rPh>
    <phoneticPr fontId="55"/>
  </si>
  <si>
    <t>ﾏﾆｰ　Kﾌｧｲﾙ 25㎜ 6入 #10</t>
    <rPh sb="15" eb="16">
      <t>イ</t>
    </rPh>
    <phoneticPr fontId="55"/>
  </si>
  <si>
    <t>ﾏﾆｰ　Kﾌｧｲﾙ 25㎜ 6入 #15</t>
    <rPh sb="15" eb="16">
      <t>イ</t>
    </rPh>
    <phoneticPr fontId="55"/>
  </si>
  <si>
    <t>ﾏﾆｰ　Kﾌｧｲﾙ 21㎜ 6入 #06</t>
    <rPh sb="15" eb="16">
      <t>イ</t>
    </rPh>
    <phoneticPr fontId="55"/>
  </si>
  <si>
    <t>ﾏﾆｰ　Kﾌｧｲﾙ 21㎜ 6入 #08</t>
    <rPh sb="15" eb="16">
      <t>イ</t>
    </rPh>
    <phoneticPr fontId="55"/>
  </si>
  <si>
    <t>ﾏﾆｰ　Kﾌｧｲﾙ 25㎜ 6入 #06</t>
    <rPh sb="15" eb="16">
      <t>イ</t>
    </rPh>
    <phoneticPr fontId="55"/>
  </si>
  <si>
    <t>ﾏﾆｰ　Kﾌｧｲﾙ 25㎜ 6入 #08</t>
    <rPh sb="15" eb="16">
      <t>イ</t>
    </rPh>
    <phoneticPr fontId="55"/>
  </si>
  <si>
    <t>ﾏﾆｰ　中間Kﾌｧｲﾙ　21㎜ 6入 #12</t>
    <rPh sb="4" eb="6">
      <t>チュウカン</t>
    </rPh>
    <rPh sb="17" eb="18">
      <t>イ</t>
    </rPh>
    <phoneticPr fontId="55"/>
  </si>
  <si>
    <t>ﾏﾆｰ　中間Kﾌｧｲﾙ  25㎜ 6入#12</t>
    <rPh sb="4" eb="6">
      <t>チュウカン</t>
    </rPh>
    <rPh sb="18" eb="19">
      <t>イ</t>
    </rPh>
    <phoneticPr fontId="55"/>
  </si>
  <si>
    <t xml:space="preserve">ｼﾞｰｼｰ　ﾐｷｼﾝｸﾞﾁｯﾌﾟⅡ　L (ｸﾞﾘｰﾝ) 　1函=60本 </t>
    <rPh sb="30" eb="31">
      <t>ハコ</t>
    </rPh>
    <rPh sb="34" eb="35">
      <t>ホン</t>
    </rPh>
    <phoneticPr fontId="55"/>
  </si>
  <si>
    <t xml:space="preserve">ｼﾞｰｼｰ　ﾐｷｼﾝｸﾞﾁｯﾌﾟⅡ　S (ﾋﾟﾝｸ) 　1函=60本 </t>
    <rPh sb="29" eb="30">
      <t>ハコ</t>
    </rPh>
    <phoneticPr fontId="55"/>
  </si>
  <si>
    <t xml:space="preserve">ｼﾞｰｼｰ　ﾐｷｼﾝｸﾞﾁｯﾌﾟⅡ　SS(ｲｴﾛｰ)　 1函=60本 </t>
    <rPh sb="29" eb="30">
      <t>ハコ</t>
    </rPh>
    <phoneticPr fontId="55"/>
  </si>
  <si>
    <t>JAN/4548162343239</t>
    <phoneticPr fontId="10"/>
  </si>
  <si>
    <t>メルサージュカップ スクリュータイプ(N)13（コーン）</t>
    <phoneticPr fontId="10"/>
  </si>
  <si>
    <t>松風　ﾒﾙｻｰｼﾞｭｶｯﾌﾟ　ｽｸﾘｭｰﾀｲﾌﾟ(N)　13(ｺｰﾝ)　36本１箱</t>
    <rPh sb="0" eb="2">
      <t>ショウフウ</t>
    </rPh>
    <rPh sb="38" eb="39">
      <t>ホン</t>
    </rPh>
    <rPh sb="40" eb="41">
      <t>ハコ</t>
    </rPh>
    <phoneticPr fontId="55"/>
  </si>
  <si>
    <t>JAN/4548162343253</t>
    <phoneticPr fontId="10"/>
  </si>
  <si>
    <t>メルサージュカップ スクリュータイプ(N)15P（リブ＆ウェブミニ）</t>
    <phoneticPr fontId="10"/>
  </si>
  <si>
    <t>松風　ﾒﾙｻｰｼﾞｭｶｯﾌﾟ　ｽｸﾘｭｰﾀｲﾌﾟ(N)15P(ﾘﾌﾞ&amp;ｳｪﾌﾞﾐﾆ)　36本１箱</t>
    <rPh sb="0" eb="2">
      <t>ショウフウ</t>
    </rPh>
    <rPh sb="45" eb="46">
      <t>ホン</t>
    </rPh>
    <rPh sb="47" eb="48">
      <t>ハコ</t>
    </rPh>
    <phoneticPr fontId="55"/>
  </si>
  <si>
    <t>メルファーカーバイドバー　トランスメタル（シリンダー）（金属</t>
    <phoneticPr fontId="10"/>
  </si>
  <si>
    <t>ﾃﾞﾝﾂﾌﾟﾗｲﾒﾙﾌｧｰ　ｶｰﾊﾞｲﾄﾞﾊﾞｰ　ﾄﾗﾝｽﾒﾀﾙFG　5入　ﾌﾞﾘｽﾀｰ　#153C</t>
    <rPh sb="36" eb="37">
      <t>イ</t>
    </rPh>
    <phoneticPr fontId="55"/>
  </si>
  <si>
    <t>ｼﾞｰｼｰ　ﾕﾆﾌｧｽﾄⅢ　液=100g(104mL)1本</t>
    <rPh sb="14" eb="15">
      <t>エキ</t>
    </rPh>
    <phoneticPr fontId="55"/>
  </si>
  <si>
    <t xml:space="preserve">ｼﾞｰｼｰ　ﾕﾆﾌｧｽﾄⅢ　A3　粉末=35g1本 </t>
    <rPh sb="17" eb="18">
      <t>マツ</t>
    </rPh>
    <rPh sb="23" eb="24">
      <t>ホン</t>
    </rPh>
    <phoneticPr fontId="55"/>
  </si>
  <si>
    <t>ｼﾞｰｼｰ　ﾕﾆﾌｧｽﾄⅢ　№8(ﾗｲﾌﾞﾋﾟﾝｸ) 　粉末=35g1本</t>
    <rPh sb="28" eb="30">
      <t>フンマツ</t>
    </rPh>
    <rPh sb="35" eb="36">
      <t>ホン</t>
    </rPh>
    <phoneticPr fontId="55"/>
  </si>
  <si>
    <t>ｼﾞｰｼｰ　ﾕﾆﾌｧｽﾄⅢ　ｸﾘｱｰ　粉末=35g1本</t>
    <rPh sb="19" eb="21">
      <t>フンマツ</t>
    </rPh>
    <rPh sb="26" eb="27">
      <t>ホン</t>
    </rPh>
    <phoneticPr fontId="55"/>
  </si>
  <si>
    <t>ﾆﾁｴｲ　ﾛｰﾗｰｺｯﾄﾝS　202040100S
S　8.5mm×25mm　160本×10箱</t>
    <rPh sb="42" eb="43">
      <t>ホン</t>
    </rPh>
    <rPh sb="46" eb="47">
      <t>ハコ</t>
    </rPh>
    <phoneticPr fontId="10"/>
  </si>
  <si>
    <t>JAN/4987734130011</t>
    <phoneticPr fontId="10"/>
  </si>
  <si>
    <t>歯科用アンチホルミン</t>
    <phoneticPr fontId="10"/>
  </si>
  <si>
    <t xml:space="preserve">日本歯科薬品　歯科用ｱﾝﾁﾎﾙﾐﾝ　100mL　205130211 </t>
    <rPh sb="0" eb="2">
      <t>ニホン</t>
    </rPh>
    <rPh sb="2" eb="4">
      <t>シカ</t>
    </rPh>
    <rPh sb="4" eb="6">
      <t>ヤクヒン</t>
    </rPh>
    <rPh sb="7" eb="9">
      <t>シカ</t>
    </rPh>
    <rPh sb="9" eb="10">
      <t>ヨウ</t>
    </rPh>
    <phoneticPr fontId="10"/>
  </si>
  <si>
    <t>JAN/4987741001014</t>
    <phoneticPr fontId="10"/>
  </si>
  <si>
    <t>歯科用キシロカインカートリッジ</t>
    <phoneticPr fontId="10"/>
  </si>
  <si>
    <t>ﾃﾞﾝﾂﾌﾟﾗｲｼﾛﾅ　歯科用ｷｼﾛｶｲﾝｶｰﾄﾘｯｼﾞ 1.8mL×50入 205010004　</t>
    <rPh sb="12" eb="14">
      <t>シカ</t>
    </rPh>
    <rPh sb="14" eb="15">
      <t>ヨウ</t>
    </rPh>
    <phoneticPr fontId="55"/>
  </si>
  <si>
    <t>松風　ｶｰﾎﾞﾗﾝﾀﾞﾑﾎﾟｲﾝﾄ　HP　12入＃13　20432020013</t>
    <rPh sb="0" eb="2">
      <t>ショウフウ</t>
    </rPh>
    <rPh sb="23" eb="24">
      <t>イ</t>
    </rPh>
    <phoneticPr fontId="55"/>
  </si>
  <si>
    <t>松風　ｶｰﾎﾞﾗﾝﾀﾞﾑﾎﾟｲﾝﾄ　HP　12入＃28　20432020028</t>
    <rPh sb="0" eb="2">
      <t>ショウフウ</t>
    </rPh>
    <rPh sb="23" eb="24">
      <t>イ</t>
    </rPh>
    <phoneticPr fontId="55"/>
  </si>
  <si>
    <t>松風シリコンポイントＭタイプ</t>
    <phoneticPr fontId="10"/>
  </si>
  <si>
    <t xml:space="preserve">松風　松風ｼﾘｺﾝﾎﾟｲﾝﾄ　Mﾀｲﾌﾟ　HP M2(茶)細粒　 No.28 12本 </t>
    <rPh sb="0" eb="2">
      <t>ショウフウ</t>
    </rPh>
    <rPh sb="3" eb="5">
      <t>ショウフウ</t>
    </rPh>
    <rPh sb="27" eb="28">
      <t>チャ</t>
    </rPh>
    <rPh sb="29" eb="31">
      <t>サイリュウ</t>
    </rPh>
    <rPh sb="41" eb="42">
      <t>ホン</t>
    </rPh>
    <phoneticPr fontId="55"/>
  </si>
  <si>
    <t>娼婦　松風ｼﾘｺﾝﾎﾟｲﾝﾄ　Mﾀｲﾌﾟ　HP M3(緑)微粒　No.28 12本</t>
    <rPh sb="0" eb="2">
      <t>ショウフ</t>
    </rPh>
    <rPh sb="3" eb="5">
      <t>ショウフウ</t>
    </rPh>
    <rPh sb="27" eb="28">
      <t>ミドリ</t>
    </rPh>
    <rPh sb="29" eb="31">
      <t>ビリュウ</t>
    </rPh>
    <rPh sb="40" eb="41">
      <t>ホン</t>
    </rPh>
    <phoneticPr fontId="55"/>
  </si>
  <si>
    <t>JAN/4548162248268</t>
    <phoneticPr fontId="10"/>
  </si>
  <si>
    <t>樹脂類備品松風ニードルチップＴＨＩＮ　ＷＡＬＬ　２０Ｇ　５０入</t>
    <rPh sb="0" eb="2">
      <t>ジュシ</t>
    </rPh>
    <rPh sb="2" eb="3">
      <t>ルイ</t>
    </rPh>
    <rPh sb="3" eb="5">
      <t>ビヒンイ</t>
    </rPh>
    <phoneticPr fontId="10"/>
  </si>
  <si>
    <t>松風　樹脂類備品松風ﾆｰﾄﾞﾙﾁｯﾌﾟ　Thin　Wall20G　50入　50個１箱</t>
    <rPh sb="0" eb="2">
      <t>ショウフウ</t>
    </rPh>
    <rPh sb="3" eb="5">
      <t>ジュシ</t>
    </rPh>
    <rPh sb="5" eb="6">
      <t>ルイ</t>
    </rPh>
    <rPh sb="6" eb="8">
      <t>ビヒン</t>
    </rPh>
    <rPh sb="8" eb="10">
      <t>ショウフウ</t>
    </rPh>
    <rPh sb="35" eb="36">
      <t>イ</t>
    </rPh>
    <rPh sb="39" eb="40">
      <t>コ</t>
    </rPh>
    <rPh sb="41" eb="42">
      <t>ハコ</t>
    </rPh>
    <phoneticPr fontId="10"/>
  </si>
  <si>
    <t>松風　松風ﾋﾞｯｸﾞｼﾘｺﾝﾎﾟｲﾝﾄ　HP R2:(茶)中仕上げ No.147:ﾚｼﾞﾝ床、各個ﾄﾚｰの研削・研磨　 6本</t>
    <rPh sb="0" eb="2">
      <t>ショウフウ</t>
    </rPh>
    <rPh sb="3" eb="5">
      <t>ショウフウ</t>
    </rPh>
    <rPh sb="45" eb="46">
      <t>ユカ</t>
    </rPh>
    <rPh sb="47" eb="48">
      <t>カク</t>
    </rPh>
    <rPh sb="48" eb="49">
      <t>コ</t>
    </rPh>
    <rPh sb="53" eb="55">
      <t>ケンサク</t>
    </rPh>
    <rPh sb="56" eb="58">
      <t>ケンマ</t>
    </rPh>
    <rPh sb="61" eb="62">
      <t>ホン</t>
    </rPh>
    <phoneticPr fontId="55"/>
  </si>
  <si>
    <t>表面処理材グリーン</t>
    <phoneticPr fontId="10"/>
  </si>
  <si>
    <t xml:space="preserve">ｻﾝﾒﾃﾞｨｶﾙ　表面処理材ｸﾞﾘｰﾝ　204610461 5mL  </t>
    <rPh sb="9" eb="11">
      <t>ヒョウメン</t>
    </rPh>
    <rPh sb="11" eb="13">
      <t>ショリ</t>
    </rPh>
    <rPh sb="13" eb="14">
      <t>ザイ</t>
    </rPh>
    <phoneticPr fontId="10"/>
  </si>
  <si>
    <t>表面処理材レッド</t>
    <phoneticPr fontId="10"/>
  </si>
  <si>
    <t>ｻﾝﾒﾃﾞｨｶﾙ　表面処理材ﾚｯﾄﾞ　204610460 5mL</t>
    <rPh sb="9" eb="11">
      <t>ヒョウメン</t>
    </rPh>
    <rPh sb="11" eb="13">
      <t>ショリ</t>
    </rPh>
    <rPh sb="13" eb="14">
      <t>ザイ</t>
    </rPh>
    <phoneticPr fontId="10"/>
  </si>
  <si>
    <t>スキャンドネストカートリッジ３％</t>
    <phoneticPr fontId="10"/>
  </si>
  <si>
    <t>日本歯科薬品　ｽｷｬﾝﾄﾞﾈｽﾄｶｰﾄﾘｯｼﾞ3%　1.8mL×10入(ブリスター包装)</t>
    <rPh sb="0" eb="2">
      <t>ニホン</t>
    </rPh>
    <rPh sb="2" eb="4">
      <t>シカ</t>
    </rPh>
    <rPh sb="4" eb="6">
      <t>ヤクヒン</t>
    </rPh>
    <rPh sb="34" eb="35">
      <t>イ</t>
    </rPh>
    <rPh sb="41" eb="43">
      <t>ホウソウ</t>
    </rPh>
    <phoneticPr fontId="56"/>
  </si>
  <si>
    <t>松風ポーセレンプライマー</t>
    <phoneticPr fontId="10"/>
  </si>
  <si>
    <t>松風　松風ﾎﾟｰｾﾚﾝﾌﾟﾗｲﾏｰ 5mL</t>
    <rPh sb="0" eb="2">
      <t>マツカゼ</t>
    </rPh>
    <rPh sb="3" eb="5">
      <t>マツカゼ</t>
    </rPh>
    <phoneticPr fontId="56"/>
  </si>
  <si>
    <t>JAN/4987482305907</t>
    <phoneticPr fontId="10"/>
  </si>
  <si>
    <t>エチコン針付縫合糸（吸収糸）</t>
    <rPh sb="4" eb="5">
      <t>ハリ</t>
    </rPh>
    <rPh sb="5" eb="6">
      <t>ツ</t>
    </rPh>
    <rPh sb="6" eb="8">
      <t>ホウゴウ</t>
    </rPh>
    <rPh sb="8" eb="9">
      <t>イト</t>
    </rPh>
    <rPh sb="10" eb="12">
      <t>キュウシュウ</t>
    </rPh>
    <rPh sb="12" eb="13">
      <t>イト</t>
    </rPh>
    <phoneticPr fontId="56"/>
  </si>
  <si>
    <t>松風　ｴﾁｺﾝ針付縫合糸(吸収糸)
#VCP304H TP1/2 17MM/4-0 36P　36本　1箱</t>
    <rPh sb="0" eb="2">
      <t>ショウフウ</t>
    </rPh>
    <rPh sb="7" eb="8">
      <t>ハリ</t>
    </rPh>
    <rPh sb="8" eb="9">
      <t>ツ</t>
    </rPh>
    <rPh sb="9" eb="11">
      <t>ホウゴウ</t>
    </rPh>
    <rPh sb="11" eb="12">
      <t>イト</t>
    </rPh>
    <rPh sb="13" eb="15">
      <t>キュウシュウ</t>
    </rPh>
    <rPh sb="15" eb="16">
      <t>イト</t>
    </rPh>
    <rPh sb="48" eb="49">
      <t>ホン</t>
    </rPh>
    <rPh sb="51" eb="52">
      <t>ハコ</t>
    </rPh>
    <phoneticPr fontId="56"/>
  </si>
  <si>
    <t>JAN/4987482141871</t>
    <phoneticPr fontId="10"/>
  </si>
  <si>
    <t>サージセル・アブソーバブル・ヘモスタットＭＤ</t>
    <phoneticPr fontId="10"/>
  </si>
  <si>
    <t>ｼﾞｮﾝｿﾝ･ｴﾝﾄﾞ･ｼﾞｮﾝｿﾝ　ｻｰｼﾞｾﾙ･ｱﾌﾞｿｰﾊﾞﾌﾞﾙ･ﾍﾓｽﾀｯﾄMD　綿型 5.1×7.6(cm) 1箱10枚入り</t>
    <rPh sb="45" eb="46">
      <t>メン</t>
    </rPh>
    <rPh sb="46" eb="47">
      <t>ガタ</t>
    </rPh>
    <rPh sb="61" eb="62">
      <t>ハコ</t>
    </rPh>
    <rPh sb="64" eb="66">
      <t>マイイ</t>
    </rPh>
    <phoneticPr fontId="56"/>
  </si>
  <si>
    <t>ｻﾝﾒﾃﾞｨｶﾙ　MSｺｰﾄONE　ｾｯﾄ　204610660</t>
    <phoneticPr fontId="56"/>
  </si>
  <si>
    <t>マニー針付縫合糸</t>
    <rPh sb="3" eb="4">
      <t>ハリ</t>
    </rPh>
    <rPh sb="4" eb="5">
      <t>ツキ</t>
    </rPh>
    <rPh sb="5" eb="8">
      <t>ホウゴウシ</t>
    </rPh>
    <phoneticPr fontId="56"/>
  </si>
  <si>
    <t>ﾏﾆｰ　滅菌済針付き縫合糸　12入　No.14</t>
    <rPh sb="4" eb="6">
      <t>メッキン</t>
    </rPh>
    <rPh sb="6" eb="7">
      <t>ズ</t>
    </rPh>
    <rPh sb="7" eb="8">
      <t>ハリ</t>
    </rPh>
    <rPh sb="8" eb="9">
      <t>ツキ</t>
    </rPh>
    <rPh sb="10" eb="12">
      <t>ホウゴウ</t>
    </rPh>
    <rPh sb="12" eb="13">
      <t>イト</t>
    </rPh>
    <rPh sb="16" eb="17">
      <t>イ</t>
    </rPh>
    <phoneticPr fontId="56"/>
  </si>
  <si>
    <t>ﾏﾆｰ　滅菌済針付き縫合糸　12入　No.15</t>
    <rPh sb="4" eb="6">
      <t>メッキン</t>
    </rPh>
    <rPh sb="6" eb="7">
      <t>ズ</t>
    </rPh>
    <rPh sb="7" eb="8">
      <t>ハリ</t>
    </rPh>
    <rPh sb="8" eb="9">
      <t>ツキ</t>
    </rPh>
    <rPh sb="10" eb="12">
      <t>ホウゴウ</t>
    </rPh>
    <rPh sb="12" eb="13">
      <t>イト</t>
    </rPh>
    <rPh sb="16" eb="17">
      <t>イ</t>
    </rPh>
    <phoneticPr fontId="56"/>
  </si>
  <si>
    <t>JAN/4560128312479</t>
    <phoneticPr fontId="10"/>
  </si>
  <si>
    <t>ネオザロカインパスタ</t>
    <phoneticPr fontId="10"/>
  </si>
  <si>
    <t>ﾈｵ製薬工業　ﾈｵｻﾞﾛｶｲﾝﾊﾟｽﾀ　205040242　15ｇ</t>
    <rPh sb="2" eb="4">
      <t>セイヤク</t>
    </rPh>
    <rPh sb="4" eb="6">
      <t>コウギョウ</t>
    </rPh>
    <phoneticPr fontId="10"/>
  </si>
  <si>
    <t>パワークイックジェット超音波両用洗浄剤S　アルカリ性</t>
    <rPh sb="11" eb="14">
      <t>チョウオンパ</t>
    </rPh>
    <rPh sb="14" eb="16">
      <t>リョウヨウ</t>
    </rPh>
    <rPh sb="16" eb="19">
      <t>センジョウザイ</t>
    </rPh>
    <rPh sb="25" eb="26">
      <t>セイ</t>
    </rPh>
    <phoneticPr fontId="56"/>
  </si>
  <si>
    <t>ｻﾗﾔ　ﾊﾟﾜｰｸｲｯｸ　ｼﾞｪｯﾄ超音波両用洗浄剤S　ｱﾙｶﾘ性　 50367　4L　入数3　</t>
    <rPh sb="18" eb="21">
      <t>チョウオンパ</t>
    </rPh>
    <rPh sb="21" eb="23">
      <t>リョウヨウ</t>
    </rPh>
    <rPh sb="23" eb="26">
      <t>センジョウザイ</t>
    </rPh>
    <rPh sb="32" eb="33">
      <t>セイ</t>
    </rPh>
    <rPh sb="45" eb="46">
      <t>スウ</t>
    </rPh>
    <phoneticPr fontId="56"/>
  </si>
  <si>
    <t>JAN/4571110540428</t>
    <phoneticPr fontId="10"/>
  </si>
  <si>
    <t>クリアフィルユニバーサルボンド　QＵＩＣＫ２</t>
    <phoneticPr fontId="10"/>
  </si>
  <si>
    <t>ｸﾗﾚﾉﾘﾀｹﾃﾞﾝﾀﾙ　ｸﾘｱﾌｨﾙ　ﾕﾆﾊﾞｰｻﾙﾎﾞﾝﾄﾞ　Quick2　5mL</t>
    <phoneticPr fontId="10"/>
  </si>
  <si>
    <t>三角穴フェイスガード２</t>
    <phoneticPr fontId="10"/>
  </si>
  <si>
    <t>竹虎　三角穴ﾌｪｲｽｶﾞｰﾄﾞⅡ　007161 ブルー 42cm×56cm 200枚入 1箱</t>
    <rPh sb="0" eb="2">
      <t>タケトラ</t>
    </rPh>
    <rPh sb="3" eb="5">
      <t>サンカク</t>
    </rPh>
    <rPh sb="5" eb="6">
      <t>アナ</t>
    </rPh>
    <rPh sb="41" eb="42">
      <t>マイ</t>
    </rPh>
    <rPh sb="42" eb="43">
      <t>イ</t>
    </rPh>
    <rPh sb="45" eb="46">
      <t>ハコ</t>
    </rPh>
    <phoneticPr fontId="56"/>
  </si>
  <si>
    <t>トクヤマ　ＡＰトレークリーナー</t>
    <phoneticPr fontId="10"/>
  </si>
  <si>
    <t>ﾄｸﾔﾏﾃﾞﾝﾀﾙ　ﾄｸﾔﾏAPﾄﾚｰｸﾘｰﾅｰ　1本=1液　2,000mL 1本</t>
    <rPh sb="26" eb="27">
      <t>ホン</t>
    </rPh>
    <rPh sb="29" eb="30">
      <t>エキ</t>
    </rPh>
    <rPh sb="40" eb="41">
      <t>ホン</t>
    </rPh>
    <phoneticPr fontId="56"/>
  </si>
  <si>
    <t>ペンキュアー２０００用ディスポカバー</t>
    <phoneticPr fontId="56"/>
  </si>
  <si>
    <t>ﾓﾘﾀ製作所　ﾍﾟﾝｷｭｱｰ2000用　ﾃﾞｨｽﾎﾟｶﾊﾞｰ100枚　(緑)　201070375</t>
    <rPh sb="3" eb="6">
      <t>セイサクショ</t>
    </rPh>
    <rPh sb="18" eb="19">
      <t>ヨウ</t>
    </rPh>
    <rPh sb="33" eb="34">
      <t>マイ</t>
    </rPh>
    <rPh sb="36" eb="37">
      <t>ミドリ</t>
    </rPh>
    <phoneticPr fontId="56"/>
  </si>
  <si>
    <t>クリーン・トラップ</t>
    <phoneticPr fontId="10"/>
  </si>
  <si>
    <t>ﾌｪﾆｯｸｽﾃﾞﾝﾄ　ｸﾘｰﾝ･ﾄﾗｯﾌﾟ　2個入り</t>
    <rPh sb="23" eb="24">
      <t>コ</t>
    </rPh>
    <rPh sb="24" eb="25">
      <t>イ</t>
    </rPh>
    <phoneticPr fontId="56"/>
  </si>
  <si>
    <t>ﾌｪﾆｯｸｽﾃﾞﾝﾄ　ｸﾘｰﾝ･ｹﾞﾙ
1箱5袋入り</t>
    <rPh sb="21" eb="22">
      <t>ハコ</t>
    </rPh>
    <rPh sb="23" eb="24">
      <t>フクロ</t>
    </rPh>
    <rPh sb="24" eb="25">
      <t>イ</t>
    </rPh>
    <phoneticPr fontId="55"/>
  </si>
  <si>
    <t>JAN/4548161187445</t>
    <phoneticPr fontId="10"/>
  </si>
  <si>
    <t>ニュープラストーン２ＬＥ　ベージュ</t>
    <phoneticPr fontId="10"/>
  </si>
  <si>
    <t>ｼﾞｰｼｰ　ﾆｭｰﾌﾟﾗｽﾄｰﾝⅡ　LE　ﾍﾞｰｼﾞｭ　18kgﾊﾟｯｸ　18kg1函</t>
    <rPh sb="42" eb="43">
      <t>ハコ</t>
    </rPh>
    <phoneticPr fontId="55"/>
  </si>
  <si>
    <t>ＡＡＬＴＯ　ＣＯＮＴＲＯＬ　ＬＥＶＥＬ　２アルファ</t>
  </si>
  <si>
    <t>ｼﾉﾃｽﾄ Aalto Control LEVEL Ⅱα　326081004　(5MLﾖｳ)×10</t>
  </si>
  <si>
    <t>〈キャリブレーター、コントロール〉
富士ドライケムＣＲＰ希釈液</t>
  </si>
  <si>
    <t>富士ﾌｨﾙﾑ和光純薬 富士ﾄﾞﾗｲｹﾑCRP希釈液　476-06081 32mL×5本</t>
  </si>
  <si>
    <t>〈キャリブレーター〉富士ドライケムＣＲＰキャリブレータＣＰ</t>
  </si>
  <si>
    <t>富士ﾌｨﾙﾑ和光純薬 富士ﾄﾞﾗｲｹﾑCRPｷｬﾘﾌﾞﾚｰﾀCP　472-06201　1mL×3</t>
  </si>
  <si>
    <t>〈コントロール〉０５６５１１　富士ドライケムコントロール　ＱＰ－Ｌ</t>
  </si>
  <si>
    <t>富士ﾌｨﾙﾑ和光純薬 056511 富士ﾄﾞﾗｲｹﾑｺﾝﾄﾛｰﾙ QP-L　300-02771　3mL×6</t>
  </si>
  <si>
    <t>〈コントロール〉０７５８７１　富士ドライケムコントロール　ＱＰ－Ｈ</t>
  </si>
  <si>
    <t>富士ﾌｨﾙﾑ和光純薬 075871 富士ﾄﾞﾗｲｹﾑｺﾝﾄﾛｰﾙ QP-H　307-02781　3mL×6</t>
  </si>
  <si>
    <t>〈コントロール〉０７５９２５　富士ドライケムコントロール　ＱＥ（電解質コントロール液）</t>
  </si>
  <si>
    <t>富士ﾌｨﾙﾑ和光純薬 075925 富士ﾄﾞﾗｲｹﾑｺﾝﾄﾛｰﾙ QE(電解質ｺﾝﾄﾛｰﾙ液) 　304-02791 1mL×10</t>
  </si>
  <si>
    <t>〈コントロール〉５９０２４４　富士ドライケムコントロール　ＱＮ（アンモニアコントロール液）</t>
  </si>
  <si>
    <t>富士ﾌｨﾙﾑ和光純薬 590244 富士ﾄﾞﾗｲｹﾑｺﾝﾄﾛｰﾙ QN(ｱﾝﾓﾆｱｺﾝﾄﾛｰﾙ液)　472-00341　3mL×2</t>
  </si>
  <si>
    <t>〈スライド〉０５６５４２　富士ドライケムスライドＮＨ３－ＰⅡ</t>
  </si>
  <si>
    <t>富士ﾌｨﾙﾑ 056542 富士ﾄﾞﾗｲｹﾑｽﾗｲﾄﾞNH3-PⅡ 305-03061　50枚</t>
  </si>
  <si>
    <t>〈スライド〉０７５８８８　富士ドライケムスライド　ＣＫＭＢ－Ｐ</t>
  </si>
  <si>
    <t>富士ﾌｨﾙﾑ 075888 富士ﾄﾞﾗｲｹﾑｽﾗｲﾄﾞ CKMB-P　470-01001　50枚</t>
  </si>
  <si>
    <t>〈スライド〉７７４８０４　富士ドライケムスライド　ＣＰＫ－Ｐ３</t>
  </si>
  <si>
    <t>富士ﾌｨﾙﾑ 774804 富士ﾄﾞﾗｲｹﾑｽﾗｲﾄﾞ CPK-PⅢ 476-03301　50枚</t>
  </si>
  <si>
    <t>〈スライド〉７７４８１１　富士ドライケムスライド　ＣＲＥ－Ｐ３</t>
  </si>
  <si>
    <t>富士ﾌｨﾙﾑ 774811 富士ﾄﾞﾗｲｹﾑｽﾗｲﾄﾞ CRE-PⅢ　473-03311　50枚</t>
  </si>
  <si>
    <t>〈スライド〉７７４８４２　富士ドライケムスライド　ＧＯＴ／ＡＳＴ－Ｐ３</t>
  </si>
  <si>
    <t>富士ﾌｨﾙﾑ 774842 富士ﾄﾞﾗｲｹﾑｽﾗｲﾄﾞ GOT/AST-PⅢ　477-03331　50枚</t>
  </si>
  <si>
    <t>〈スライド〉７７４８５９　富士ドライケムスライド　ＧＰＴ／ＡＬＴ－Ｐ３</t>
  </si>
  <si>
    <t>富士ﾌｨﾙﾑ 774859 富士ﾄﾞﾗｲｹﾑｽﾗｲﾄﾞ GPT/ALT-PⅢ 474-03341　 50枚</t>
  </si>
  <si>
    <t>〈スライド〉７９０７３６　富士ドライケムスライド　ＮＡ－Ｋ－ＣＬ</t>
  </si>
  <si>
    <t>富士ﾌｨﾙﾑ 790736 富士ﾄﾞﾗｲｹﾑｽﾗｲﾄﾞ Na-K-Cl　478-04341　50枚</t>
  </si>
  <si>
    <t>〈スライド〉富士ドライケムスライド　ＡＭＹＬ－Ｐ３</t>
  </si>
  <si>
    <t>富士ﾌｨﾙﾑ 富士ﾄﾞﾗｲｹﾑｽﾗｲﾄﾞ AMYL-PⅢ 477-06011　50枚</t>
  </si>
  <si>
    <t>〈スライド〉富士ドライケムスライド　ＢＵＮ－Ｐ３Ｑ</t>
  </si>
  <si>
    <t>富士ﾌｨﾙﾑ 富士ﾄﾞﾗｲｹﾑｽﾗｲﾄﾞ BUN-PⅢ　474-05541 50枚</t>
  </si>
  <si>
    <t>〈スライド〉富士ドライケムスライド　ＣＡ－Ｐ３</t>
  </si>
  <si>
    <t>富士ﾌｨﾙﾑ 富士ﾄﾞﾗｲｹﾑｽﾗｲﾄﾞCa-Ⅲ 476-04901　50枚</t>
  </si>
  <si>
    <t>〈スライド〉富士ドライケムスライド　ＣＲＰ－Ｓ３</t>
  </si>
  <si>
    <t>富士ﾌｨﾙﾑ 富士ﾄﾞﾗｲｹﾑｽﾗｲﾄﾞ CRP-SⅢ　470-04921 50枚</t>
  </si>
  <si>
    <t>〈スライド〉富士ドライケムスライド　ＧＬＵ－Ｐ３</t>
  </si>
  <si>
    <t>富士ﾌｨﾙﾑ 富士ﾄﾞﾗｲｹﾑｽﾗｲﾄﾞ GLU-PⅢ 478-05061　50枚</t>
    <rPh sb="40" eb="41">
      <t>マイ</t>
    </rPh>
    <phoneticPr fontId="5"/>
  </si>
  <si>
    <t>〈スライド〉富士ドライケムスライド　ＴＢＩＬ－Ｐ３</t>
  </si>
  <si>
    <t>富士ﾌｨﾙﾑ 富士ﾄﾞﾗｲｹﾑｽﾗｲﾄﾞ TBIL-PⅢ 475-04971 50枚</t>
  </si>
  <si>
    <t>〈スライド〉富士ドライケムスライド　ＴＰ－Ｐ３</t>
  </si>
  <si>
    <t>富士ﾌｨﾙﾑ 富士ﾄﾞﾗｲｹﾑｽﾗｲﾄﾞ TP-PⅢ
470-05021　50枚</t>
  </si>
  <si>
    <t>３ＩＮ１　テストポイント　ヘマトロジーコントロール－ＡＢＮＯＲＭＡＬ（ＬＯＷ）</t>
  </si>
  <si>
    <t>ｼｰﾒﾝｽﾍﾙｽｹｱ･ﾀﾞｲｱｸﾞﾉｽﾃｨｸｽ 3IN1 ﾃｽﾄﾎﾟｲﾝﾄ ﾍﾏﾄﾛｼﾞｰｺﾝﾄﾛｰﾙ-ABNORMAL(LOW)　 10330063　4.0mL×4本</t>
  </si>
  <si>
    <t>３ＩＮ１　テストポイント　ヘマトロジーコントロール－Ｎ（ＮＯＲＭＡＬ）</t>
  </si>
  <si>
    <t>ｼｰﾒﾝｽﾍﾙｽｹｱ･ﾀﾞｲｱｸﾞﾉｽﾃｨｸｽ 3IN1 ﾃｽﾄﾎﾟｲﾝﾄ ﾍﾏﾄﾛｼﾞｰｺﾝﾄﾛｰﾙ-N(NORMAL) 　10316217　4.0mL×4本</t>
  </si>
  <si>
    <t>JAN/4987295371762</t>
  </si>
  <si>
    <t>ＡＣＣＵＲＵＮ１１７　ＨＢＥＡＧ陽性コントロール</t>
  </si>
  <si>
    <t>ｷﾔﾉﾝﾒﾃﾞｨｶﾙﾀﾞｲｱｸﾞﾉﾃｨｯｸｽ ACCURUN117 HBeAg陽性ｺﾝﾄﾛｰﾙ
37176-2　5mL×1</t>
  </si>
  <si>
    <t>JAN/4987295371779</t>
  </si>
  <si>
    <t>ＡＣＣＵＲＵＮ１１９　ＡＮＴＩ－ＨＢＥ陽性コントロール</t>
  </si>
  <si>
    <t>ｷﾔﾉﾝﾒﾃﾞｨｶﾙﾀﾞｲｱｸﾞﾉﾃｨｯｸｽ ACCURUN119 Anti-HBe陽性ｺﾝﾄﾛｰﾙ
37177-9　5mL×1</t>
  </si>
  <si>
    <t>ＡＤＶＩＡ　ＣＢＣ　タイムパック（シアンフリー法）</t>
  </si>
  <si>
    <t>ｼｰﾒﾝｽﾍﾙｽｹｱ･ﾀﾞｲｱｸﾞﾉｽﾃｨｸｽ ADVIA CBC ﾀｲﾑﾊﾟｯｸ(ｼｱﾝﾌﾘｰ法) 　10341169　2700mL×2本､1100mL×2本､1100mL×2本､75mL×1本</t>
  </si>
  <si>
    <t>ＡＤＶＩＡ　ＤＩＦＦ　タイムパック（ＤＩＦＦ　タイムパック）</t>
  </si>
  <si>
    <t>ｼｰﾒﾝｽﾍﾙｽｹｱ･ﾀﾞｲｱｸﾞﾉｽﾃｨｸｽ ADVIA DIFF ﾀｲﾑﾊﾟｯｸ(DIFF ﾀｲﾑﾊﾟｯｸ) 　10312270　650mL×2本､575mL×2本､585mL×2本､2725mL×2本</t>
  </si>
  <si>
    <t>ＡＤＶＩＡ　オートレチック</t>
  </si>
  <si>
    <t>ｼｰﾒﾝｽﾍﾙｽｹｱ･ﾀﾞｲｱｸﾞﾉｽﾃｨｸｽ ADVIA ｵｰﾄﾚﾁｯｸ
58079604　820mL×1本</t>
  </si>
  <si>
    <t>ＡＤＶＩＡ　シース／リンス　２０Ｌ</t>
  </si>
  <si>
    <t>ｼｰﾒﾝｽﾍﾙｽｹｱ･ﾀﾞｲｱｸﾞﾉｽﾃｨｸｽ ADVIA ｼｰｽ/ﾘﾝｽ 20L
10312272　20L×1本</t>
  </si>
  <si>
    <t>ＡＤＶＩＡ　デフォーマー</t>
  </si>
  <si>
    <t>ｼｰﾒﾝｽﾍﾙｽｹｱ･ﾀﾞｲｱｸﾞﾉｽﾃｨｸｽ ADVIA ﾃﾞﾌｫｰﾏｰ
10312274　125mL×4本</t>
  </si>
  <si>
    <t>ＡＤＶＩＡ　ペロックスシース</t>
  </si>
  <si>
    <t>ｼｰﾒﾝｽﾍﾙｽｹｱ･ﾀﾞｲｱｸﾞﾉｽﾃｨｸｽ ADVIA ﾍﾟﾛｯｸｽｼｰｽ
10312275　2725mL×4本</t>
  </si>
  <si>
    <t>ＢＮＰキャリブレータ　（ルミパルスＢＮＰ用）</t>
  </si>
  <si>
    <t>富士ﾚﾋﾞｵ BNPｷｬﾘﾌﾞﾚｰﾀ (ﾙﾐﾊﾟﾙｽBNP用) 296905　3濃度×2(0.5mL×各2)</t>
  </si>
  <si>
    <t>ＢＵＮ標準液</t>
  </si>
  <si>
    <t>ｼﾉﾃｽﾄ BUN標準液　326041671　10ML×1</t>
  </si>
  <si>
    <t>ＣＡ２用　標準液</t>
  </si>
  <si>
    <t>ｼﾉﾃｽﾄ CaⅡ用 標準液　326079261　10ML×1</t>
  </si>
  <si>
    <t>ＣＫ－ＭＢ　ＭＴＯ　標準血清</t>
  </si>
  <si>
    <t>ｼﾉﾃｽﾄ CK-MB MtO 標準血清　326057764　2.0MLﾖｳ×1</t>
  </si>
  <si>
    <t>JAN/4987274255076</t>
  </si>
  <si>
    <t>ＭＲウレア　２５テスト</t>
  </si>
  <si>
    <t>ｱﾙﾌﾚｯｻﾌｧｰﾏ MRｳﾚｱ 25ﾃｽﾄ</t>
  </si>
  <si>
    <t>ＣＲＥ標準液</t>
  </si>
  <si>
    <t>ｼﾉﾃｽﾄ CRE標準液　326041695　10ML×1</t>
  </si>
  <si>
    <t>6515-202-05309</t>
  </si>
  <si>
    <t>ＥＰ．Ｔ．Ｉ．Ｐ．Ｓスタンダード２－２００マイクロＬ</t>
  </si>
  <si>
    <t>ｴｯﾍﾟﾝﾄﾞﾙﾌ epT.I.P.S.ｽﾀﾝﾀﾞｰﾄﾞ　2-200μL 1000本</t>
  </si>
  <si>
    <t>ＦＥ標準液</t>
  </si>
  <si>
    <t>ｼﾉﾃｽﾄ Fe標準液　326041701　10ML×1</t>
  </si>
  <si>
    <t>Ｇ９溶離液ＨＳＩ　第１液（Ｓ）</t>
  </si>
  <si>
    <t>栄研化学 G9溶離液HSi 第1液(S)　A-AF02　800mL×1本</t>
  </si>
  <si>
    <t>Ｇ９溶離液ＨＳＩ　第２液（Ｓ）</t>
  </si>
  <si>
    <t>栄研化学 G9溶離液HSi 第2液(S)　A-AF03　800mL×1</t>
  </si>
  <si>
    <t>Ｇ９溶離液ＨＳＩ　第３液（Ｓ）</t>
  </si>
  <si>
    <t>栄研化学 G9溶離液HSi 第3液(S)　A-AF04　800mL×1</t>
  </si>
  <si>
    <t>ＨＡＮＰ用容器</t>
  </si>
  <si>
    <t>ﾆﾌﾟﾛ HANP用容器  NP-EA0305(個包装)　T12</t>
  </si>
  <si>
    <t>ＨＢＡ１Ｃキャリブレータセット</t>
  </si>
  <si>
    <t>栄研化学 HbA1cｷｬﾘﾌﾞﾚｰﾀｾｯﾄ　A-AC11　4ml×5本×2種類/箱</t>
  </si>
  <si>
    <t>ＨＢＡ１Ｃコントロールセット</t>
  </si>
  <si>
    <t xml:space="preserve">栄研化学 HbA1cｺﾝﾄﾛｰﾙｾｯﾄ　A-AC91　0.5mL×4本×2種類 </t>
  </si>
  <si>
    <t>ＨＣＶ　ＲＮＡ定量用容器</t>
  </si>
  <si>
    <t>積水ﾒﾃﾞｨｶﾙ HCV RNA定量用容器 SIM-L1005Sｶﾊﾞﾗ343 T70</t>
  </si>
  <si>
    <t>ＨＩＶ・ＨＣＶ用容器</t>
  </si>
  <si>
    <t>積水ﾒﾃﾞｨｶﾙ HIV･HCV用容器 SIM-P0705S-T-ｱｶ-ST T63</t>
  </si>
  <si>
    <t>T95</t>
  </si>
  <si>
    <t>ＨＩＶ－１　ＲＮＡ定量用容器</t>
  </si>
  <si>
    <t>ﾍﾞｸﾄﾝﾃﾞｨｯｷﾝｿﾝ HIV-1 RNA定量用容器　BDﾊﾞｷｭﾃｨﾅ採血管 T95</t>
  </si>
  <si>
    <t>6515-202-05159</t>
  </si>
  <si>
    <t>ＪＭＰ－サンプルカップ</t>
  </si>
  <si>
    <t>日本ﾒﾃﾞｨﾎﾟｰﾄ JMP-ｻﾝﾌﾟﾙｶｯﾌﾟ　MA0107　1,000個</t>
  </si>
  <si>
    <t>ＪＭＰ－感熱紙５８ＭＭ</t>
  </si>
  <si>
    <t>日本ﾒﾃﾞｨﾎﾟｰﾄ JMP-感熱紙58mm　MA8904　12巻入り</t>
  </si>
  <si>
    <t>ＬＰコントロール・ＢＮＰ</t>
  </si>
  <si>
    <t>富士ﾚﾋﾞｵ LPｺﾝﾄﾛｰﾙ･BNP　297445　2濃度×6(1.0ml×各6)</t>
  </si>
  <si>
    <t>ＬＰコントロール・感染症</t>
  </si>
  <si>
    <t>富士ﾚﾋﾞｵ LPｺﾝﾄﾛｰﾙ･感染症　260111 陰性(3.0mL×3)､抗体陽性(3.0mL×2)､抗原陽性(2.5mL×3)</t>
  </si>
  <si>
    <t>Ｎ－マルティスティックス　ＳＧ－Ｌ</t>
  </si>
  <si>
    <t>ｼｰﾒﾝｽﾍﾙｽｹｱ･ﾀﾞｲｱｸﾞﾉｽﾃｨｸｽ N-ﾏﾙﾃｨｽﾃｨｯｸｽ SG-L　10334105　100枚</t>
  </si>
  <si>
    <t>ＯＣ－ヘモキャッチＳ’栄研’
反応容器　付属品セット　　</t>
  </si>
  <si>
    <t>栄研化学 OC-ﾍﾓｷｬｯﾁS'栄研'反応容器 付属品ｾｯﾄ 　E-PC15　30回分</t>
  </si>
  <si>
    <t>ＲＰＲテスト“三光”</t>
  </si>
  <si>
    <t>積水ﾒﾃﾞｨｶﾙ RPRﾃｽﾄ”三光”　516146　300回</t>
  </si>
  <si>
    <t>ＳＥＲＯ　ＬＵＭＩＰＵＬＳＥ　ＩＡ　ＣＯＮＴＲＯＬ</t>
  </si>
  <si>
    <t>富士ﾚﾋﾞｵ Sero Lumipulse IA Control　206805　(3mL×6)×2ﾚﾍﾞﾙ</t>
  </si>
  <si>
    <t>ＴＳＫＧＥＬ　Ｇ９　ＨＳＩ</t>
  </si>
  <si>
    <t>栄研化学 TSKgel G9 HSi　A-AF01　 1本</t>
    <rPh sb="0" eb="2">
      <t>エイケン</t>
    </rPh>
    <rPh sb="2" eb="4">
      <t>カガク</t>
    </rPh>
    <rPh sb="28" eb="29">
      <t>ホン</t>
    </rPh>
    <phoneticPr fontId="5"/>
  </si>
  <si>
    <t>ＵＡ標準液</t>
  </si>
  <si>
    <t>ｼﾉﾃｽﾄ UA標準液　326041749　10ML×1</t>
  </si>
  <si>
    <t>アファーマジェンＲ</t>
  </si>
  <si>
    <t>ｵｰｿ･ｸﾘﾆｶﾙ･ﾀﾞｲｱｸﾞﾉｽﾃｨｯｸｽ ｱﾌｧｰﾏｼﾞｪﾝ
151002　10mL×2</t>
  </si>
  <si>
    <t>アルミニウム・亜鉛用容器</t>
  </si>
  <si>
    <t>積水ﾒﾃﾞｨｶﾙ ｱﾙﾐﾆｳﾑ･亜鉛用容器 SAM-L1003A-ｱｶ T51</t>
  </si>
  <si>
    <t>JAN/4987458320484</t>
  </si>
  <si>
    <t>アンモニア容器</t>
  </si>
  <si>
    <t>ﾆﾌﾟﾛ ｱﾝﾓﾆｱ容器 T11</t>
  </si>
  <si>
    <t>イージーウォッシュ</t>
  </si>
  <si>
    <t>ｼｰﾒﾝｽﾍﾙｽｹｱ･ﾀﾞｲｱｸﾞﾉｽﾃｨｸｽ ｲｰｼﾞｰｳｫｼｭ　10285021　1620mL×2本</t>
  </si>
  <si>
    <t>イムノキャッチＲ－ノロＰＬＵＳ</t>
  </si>
  <si>
    <t>栄研化学 ｲﾑﾉｷｬｯﾁ-ﾉﾛ Plus　E-ET05　 10回分</t>
  </si>
  <si>
    <t>イムノキャッチＲ－レジオネラ</t>
  </si>
  <si>
    <t>栄研化学 ｲﾑﾉｷｬｯﾁ-ﾚｼﾞｵﾈﾗ　E-ET02　 10回分</t>
  </si>
  <si>
    <t>イムノキャッチＲ－肺炎球菌</t>
  </si>
  <si>
    <t>栄研化学 ｲﾑﾉｷｬｯﾁ-肺炎球菌　E-ET04　 10回分</t>
  </si>
  <si>
    <t>ウ゛ェリファストＨ－ＦＡＢＰ　１枚（１回用）</t>
  </si>
  <si>
    <t>日本ﾋﾞｰｼｰｼﾞｰ ｳﾞｪﾘﾌｧｽﾄ H-FABP　1回用</t>
  </si>
  <si>
    <t>ウ゛ェリファスト　ＰＣＴ</t>
  </si>
  <si>
    <t>日本ﾋﾞｰｼｰｼﾞｰ ｳﾞｪﾘﾌｧｽﾄ PCT　1回用</t>
  </si>
  <si>
    <t>JAN/4538612061738</t>
  </si>
  <si>
    <t>エコーパド（胸部電極用）</t>
  </si>
  <si>
    <t>ﾌｸﾀﾞ電子 ｴｺｰﾊﾟﾄﾞ(胸部電極用)　OJ-06(F)</t>
  </si>
  <si>
    <t>JAN/4538612061752</t>
  </si>
  <si>
    <t>エコーパド（四肢電極用）</t>
  </si>
  <si>
    <t>ﾌｸﾀﾞ電子 ｴｺｰﾊﾟﾄﾞ(四肢電極用)　OJ-09(F)</t>
  </si>
  <si>
    <t>エンドトキシン用容器（血液用）</t>
  </si>
  <si>
    <t>ﾃﾙﾓ ｴﾝﾄﾞﾄｷｼﾝ用容器(血液用) ﾍﾞﾉｼﾞｪｸﾄ2真空採血管ﾍﾊﾟﾘﾝﾅﾄﾘｳﾑ T21</t>
  </si>
  <si>
    <t>オーソＲＢＩＯＶＵＥＲＯ．Ａ．Ｅ．Ｓ．</t>
  </si>
  <si>
    <t>ｵｰｿ･ｸﾘﾆｶﾙ･ﾀﾞｲｱｸﾞﾉｽﾃｨｯｸｽ ｵｰｿ BioVue O.A.E.S.　199202  50mL</t>
  </si>
  <si>
    <t>オーソＲクームスコントロール</t>
  </si>
  <si>
    <t>ｵｰｿ･ｸﾘﾆｶﾙ･ﾀﾞｲｱｸﾞﾉｽﾃｨｯｸｽ ｵｰｿ ｸｰﾑｽｺﾝﾄﾛｰﾙ　154003  10mL</t>
  </si>
  <si>
    <t>オーソＲディエゴＡ（ＤＩＡ）血球</t>
  </si>
  <si>
    <t>ｵｰｿ･ｸﾘﾆｶﾙ･ﾀﾞｲｱｸﾞﾉｽﾃｨｯｸｽ ｵｰｿ ﾃﾞｨｴｺﾞA(Dia)　153006  10mL</t>
  </si>
  <si>
    <t>オーソＲバイオビューＴＭクームスカセット</t>
  </si>
  <si>
    <t>ｵｰｿ･ｸﾘﾆｶﾙ･ﾀﾞｲｱｸﾞﾉｽﾃｨｯｸｽ ｵｰｿ ﾊﾞｲｵﾋﾞｭｰTM ｸｰﾑｽｶｾｯﾄ　182006  20ｶｾｯﾄ</t>
  </si>
  <si>
    <t>オーソＲバイオビューＴＭニュートラルカセット</t>
  </si>
  <si>
    <t>ｵｰｿ･ｸﾘﾆｶﾙ･ﾀﾞｲｱｸﾞﾉｽﾃｨｯｸｽ ｵｰｿ ﾊﾞｲｵﾋﾞｭｰ TMﾆｭｰﾄﾗﾙｶｾｯﾄ　184000  20ｶｾｯﾄ</t>
  </si>
  <si>
    <t>オーソＲバイオビューＴＭ抗Ａ、抗Ｂ、抗Ｄカセット</t>
  </si>
  <si>
    <t>ｵｰｿ･ｸﾘﾆｶﾙ･ﾀﾞｲｱｸﾞﾉｽﾃｨｯｸｽ ｵｰｿ ﾊﾞｲｵﾋﾞｭｰ TM抗A､抗B､抗Dｶｾｯﾄ　180002  20ｶｾｯﾄ</t>
  </si>
  <si>
    <t>カーディアック　コントロール　Ｄ－ダイマー　コバス　Ｈ　２３２用２濃度　各１×１．０ＭＬ用</t>
  </si>
  <si>
    <t>ﾛｼｭ･ﾀﾞｲｱｸﾞﾉｽﾃｨｯｸｽ ｶｰﾃﾞｨｱｯｸ ｺﾝﾄﾛｰﾙ D-ﾀﾞｲﾏｰ h232用　518507213　2濃度 各1×1.0mlL用</t>
  </si>
  <si>
    <t>カーディアック　コントロール　ＮＴ－ＰＲＯＢＮＰ　コバス　Ｈ　２３２用　２濃度　各１×１．０ＭＬ用</t>
  </si>
  <si>
    <t>ﾛｼｭ･ﾀﾞｲｱｸﾞﾉｽﾃｨｯｸｽ ｶｰﾃﾞｨｱｯｸ試薬 ｺﾝﾄﾛｰﾙ NT-proBNP ｺﾊﾞｽ h232用　518507237　2濃度 各1×1.0mlL用</t>
    <rPh sb="55" eb="56">
      <t>ヨウ</t>
    </rPh>
    <phoneticPr fontId="5"/>
  </si>
  <si>
    <t>カーディアック　コントロール　トロポニンＴプラス　　２濃度　各１×１．０ＭＬ用</t>
  </si>
  <si>
    <t>ﾛｼｭ･ﾀﾞｲｱｸﾞﾉｽﾃｨｯｸｽ ｶｰﾃﾞｨｱｯｸ ｺﾝﾄﾛｰﾙ ﾄﾛﾎﾟﾆﾝTﾌﾟﾗｽ　518507992　2濃度 各1×1.0mL用</t>
  </si>
  <si>
    <t>カーディアック　シリンジ　２０本</t>
  </si>
  <si>
    <t>ﾛｼｭ･ﾀﾞｲｱｸﾞﾉｽﾃｨｯｸｽ ｶｰﾃﾞｨｱｯｸｼﾘﾝｼﾞ 
518502072　20本</t>
  </si>
  <si>
    <t>カーディアック試薬　Ｄ－ダイマー　　コバス　Ｈ　２３２用　１０テスト</t>
  </si>
  <si>
    <t>ﾛｼｭ･ﾀﾞｲｱｸﾞﾉｽﾃｨｯｸｽ ｶｰﾃﾞｨｱｯｸ試薬 D-ﾀﾞｲﾏｰ ｺﾊﾞｽ h232用　518507015　10ﾃｽﾄ</t>
  </si>
  <si>
    <t>カーディアック試薬　ＮＴ－ＰＲＯＢＮＰ　コバス　Ｈ　２３２用</t>
  </si>
  <si>
    <t>ﾛｼｭ･ﾀﾞｲｱｸﾞﾉｽﾃｨｯｸｽ ｶｰﾃﾞｨｱｯｸ試薬 NT-proBNP ｺﾊﾞｽ h232用　518506926　10ﾃｽﾄ</t>
  </si>
  <si>
    <t>カーディアック試薬　トロポニンＴプラス　コバス　Ｈ２３２用</t>
  </si>
  <si>
    <t>ﾛｼｭ･ﾀﾞｲｱｸﾞﾉｽﾃｨｯｸｽ ｶｰﾃﾞｨｱｯｸ試薬 ﾄﾛﾎﾟﾆﾝTﾌﾟﾗｽ ｺﾊﾞｽh232用　518507985　10ﾃｽﾄ</t>
  </si>
  <si>
    <t>クイックチェイサー　ＡＤＥＮＯ</t>
  </si>
  <si>
    <t>ｱｷﾒﾃﾞｨ ｸｲｯｸﾁｪｲｻｰ Adeno　70030　10回用</t>
  </si>
  <si>
    <t>クイックチェイサー　ＡＵＴＯ　ＭＹＣＯ</t>
  </si>
  <si>
    <t>ｱｷﾒﾃﾞｨ ｸｲｯｸﾁｪｲｻｰ Auto Myco　68350　10回用</t>
  </si>
  <si>
    <t>クイックチェイサー　ＦＬＵ　Ａ，Ｂ（Ｓタイプ）</t>
  </si>
  <si>
    <t>ｱｷﾒﾃﾞｨ ｸｲｯｸﾁｪｲｻｰ FluA,B(Sﾀｲﾌﾟ)　70000　10回用</t>
  </si>
  <si>
    <t>クイックチェイサー　ＳＴＲＥＰＡ</t>
  </si>
  <si>
    <t>ｱｷﾒﾃﾞｨ ｸｲｯｸﾁｪｲｻｰ StrepA　70020　10回用</t>
  </si>
  <si>
    <t>クイックナビ－ＣＯＶＩＤ１９ＡＧ</t>
  </si>
  <si>
    <t>ﾃﾞﾝｶ ｸｲｯｸﾅﾋﾞ-COVID19Ag ﾃﾞﾝｶ　326119　10ｶｲﾖｳ</t>
  </si>
  <si>
    <t>クイックナビーＦ１Ｕ＋ＣＯＶＩＤ１９ＡＧ</t>
  </si>
  <si>
    <t>ﾃﾞﾝｶ ｸｲｯｸﾅﾋﾞ- Flu+COVID19Ag ﾃﾞﾝｶ　326188　10ｶｲﾖｳ</t>
  </si>
  <si>
    <t>クラミジアトラコマチス／淋菌同定／淋菌クラミジア同時同定ＰＣＲ</t>
  </si>
  <si>
    <t>ﾛｼｭﾀﾞｲｱｸﾞﾉｽﾃｨｸｽ ｸﾗﾐｼﾞｱﾄﾗｺﾏﾁｽ･淋菌同定･淋菌ｸﾗﾐｼﾞｱ同時同定PCR　A78(ｽﾜﾌﾞ)</t>
  </si>
  <si>
    <t>ﾛｼｭﾀﾞｲｱｸﾞﾉｽﾃｨｸｽ ｸﾗﾐｼﾞｱﾄﾗｺﾏﾁｽ･淋菌同定･淋菌ｸﾗﾐｼﾞｱ同時同定PCR　A79(尿)</t>
  </si>
  <si>
    <t>クリニテック　ミクロアルブ・クレアチニンテスト</t>
  </si>
  <si>
    <t>ｼｰﾒﾝｽ ｸﾘﾆﾃｯｸ ﾐｸﾛｱﾙﾌﾞ･ｸﾚｱﾁﾆﾝﾃｽﾄ10332631　25枚</t>
  </si>
  <si>
    <t>グルコースＷＢバッファー</t>
  </si>
  <si>
    <t>栄研化学 ｸﾞﾙｺｰｽWBﾊﾞｯﾌｧｰ　A-AD93　2L</t>
  </si>
  <si>
    <t>グルコースＷＢ標準液</t>
  </si>
  <si>
    <t>栄研化学 ｸﾞﾙｺｰｽWB標準液　A-AD94　200mL</t>
  </si>
  <si>
    <t>グルコース用洗浄液</t>
  </si>
  <si>
    <t>ｴｲｱﾝﾄﾞﾃｨｰ ｸﾞﾙｺｰｽ用洗浄液　223052</t>
  </si>
  <si>
    <t>サージスクリーン　Ｒ</t>
  </si>
  <si>
    <t>ｵｰｿ･ｸﾘﾆｶﾙ･ﾀﾞｲｱｸﾞﾉｽﾃｨｯｸｽ ｻｰｼﾞｽｸﾘｰﾝ 152009　10mL×3</t>
  </si>
  <si>
    <t>サーマル超高感度記録紙折畳</t>
  </si>
  <si>
    <t>ﾌｸﾀﾞ電子 ｻｰﾏﾙ超高感度記録紙折畳
OP-621TE300M-U</t>
  </si>
  <si>
    <t>シードチューブＨＰ</t>
  </si>
  <si>
    <t>栄研化学 ｼｰﾄﾞﾁｭｰﾌﾞHP E-MR83 ｼｰﾄﾞﾁｭｰﾌﾞHP 栄研 A37</t>
  </si>
  <si>
    <t>チェックスティックス</t>
  </si>
  <si>
    <t>ｼｰﾒﾝｽ ﾁｪｯｸｽﾃｨｯｸｽ　10331652　25枚</t>
  </si>
  <si>
    <t>デタミナーＬ　ＴＣ　Ⅱ　Ａ　Ｒ－１</t>
  </si>
  <si>
    <t>ｷﾔﾉﾝﾒﾃﾞｨｶﾙﾀﾞｲｱｸﾞﾉｽﾃｨｯｸｽ ﾃﾞﾀﾐﾅｰL TC Ⅱ A R-1　38610-0　45mL×4</t>
  </si>
  <si>
    <t>デタミナーＬ　ＴＣ　Ⅱ　Ａ　Ｒ－２</t>
  </si>
  <si>
    <t>ｷﾔﾉﾝﾒﾃﾞｨｶﾙﾀﾞｲｱｸﾞﾉｽﾃｨｯｸｽ ﾃﾞﾀﾐﾅｰL TC Ⅱ A R-2　38615-5　15mL×4</t>
  </si>
  <si>
    <t>デタミナーＬ　ＴＧ　Ⅱ　Ａ　Ｒ－１</t>
  </si>
  <si>
    <t>ｷﾔﾉﾝﾒﾃﾞｨｶﾙﾀﾞｲｱｸﾞﾉｽﾃｨｯｸｽ ﾃﾞﾀﾐﾅｰL TG Ⅱ A R-1　38660-5　45mL×4</t>
  </si>
  <si>
    <t>デタミナーＬ　ＴＧ　Ⅱ　Ａ　Ｒ－２</t>
  </si>
  <si>
    <t>ｷﾔﾉﾝﾒﾃﾞｨｶﾙﾀﾞｲｱｸﾞﾉｽﾃｨｯｸｽ ﾃﾞﾀﾐﾅｰL TG Ⅱ A R-2　38665-0 　15mL×4</t>
  </si>
  <si>
    <t>トロップＴ　センシティブ　５枚</t>
  </si>
  <si>
    <t>ﾛｼｭ･ﾀﾞｲｱｸﾞﾉｽﾃｨｯｸｽ ﾄﾛｯﾌﾟTｾﾝｼﾃｨﾌﾞ　518501525　5ﾃｽﾄ</t>
  </si>
  <si>
    <t>ナノピアＣＲＰ　①</t>
  </si>
  <si>
    <t>積水ﾒﾃﾞｨｶﾙ ﾅﾉﾋﾟｱCRP①　341540　50mL×2</t>
  </si>
  <si>
    <t>ナノピアＣＲＰ　②</t>
  </si>
  <si>
    <t>積水ﾒﾃﾞｨｶﾙ ﾅﾉﾋﾟｱCRP②　341571　 50mL×2</t>
  </si>
  <si>
    <t>ナノピア用ＣＲＰ　キャリブレータ－／Ａ</t>
  </si>
  <si>
    <t>積水ﾒﾃﾞｨｶﾙ ﾅﾉﾋﾟｱ用CRPｷｬﾘﾌﾞﾚｰﾀｰ/A 341670　 2mL×5濃度</t>
  </si>
  <si>
    <t>ノロウイルス抗原（ＥＩＡ）用採便容器</t>
  </si>
  <si>
    <t>栄研化学 ﾉﾛｳｲﾙｽ抗原(EIA)用採便容器　BL採便容器 A94</t>
  </si>
  <si>
    <t>ハイアルカリ（Ｄ）２Ｌ×６</t>
  </si>
  <si>
    <t>日立ﾊｲﾃｸﾌｨｰﾙﾃﾞｨﾝｸﾞ ﾊｲｱﾙｶﾘ(D)　987-0126　 2L×6</t>
  </si>
  <si>
    <t>ハイタージェント　１Ｌ入り</t>
  </si>
  <si>
    <t>日立ﾊｲﾃｸﾌｨｰﾙﾃﾞｨﾝｸﾞ ﾊｲﾀｰｼﾞｪﾝﾄ　986-8010　 1Lｲﾘ</t>
  </si>
  <si>
    <t>ビタミンＢ１・Ｂ２用容器</t>
  </si>
  <si>
    <t>ﾆﾌﾟﾛ ﾋﾞﾀﾐﾝB1･B2用容器 ﾈｵﾁｭｰﾌﾞPET NP-EN0507 EDTA2Na遮光 T60</t>
  </si>
  <si>
    <t>プライムチェック　ＨＣＧ</t>
  </si>
  <si>
    <t>ｱﾙﾌﾚｯｻﾌｧｰﾏ ﾌﾟﾗｲﾑﾁｪｯｸ HCG　5回</t>
  </si>
  <si>
    <t>フロストスライドグラス　白縁磨ＮＯ．２　１００枚入り　Ｓ２１１２</t>
  </si>
  <si>
    <t>松浪硝子工業 白縁磨ﾌﾛｽﾄ No.2　S2112　100枚/箱</t>
  </si>
  <si>
    <t>ヘパリンＮＡ（９０ＩＵ）　Ｔ－ＳＰＯＴ</t>
  </si>
  <si>
    <t>ﾃﾙﾓ ﾍﾊﾟﾘﾝNa(90IU) T-SPOT VP-H100K(ﾍﾊﾟﾘﾝﾅﾄﾘｳﾑ) T61</t>
  </si>
  <si>
    <t>マツナミカバーグラス（ＮＯ．１）１８＊１８ＭＭ角　１０００枚</t>
  </si>
  <si>
    <t>ﾏﾂﾅﾐ ﾏﾂﾅﾐｶﾊﾞｰｸﾞﾗｽ(No.1) 18×18mm角 1000枚入</t>
  </si>
  <si>
    <t>メタボリードＨＤＬ－Ｃ　Ａ　Ｒ－１</t>
  </si>
  <si>
    <t>ｷﾔﾉﾝﾒﾃﾞｨｶﾙﾀﾞｲｱｸﾞﾉｽﾃｨｯｸｽ ﾒﾀﾎﾞﾘｰﾄﾞHDL-C A R-1 55375-5 45mL×4</t>
  </si>
  <si>
    <t>メタボリードＨＤＬ－Ｃ　Ａ　Ｒ－２</t>
  </si>
  <si>
    <t>ｷﾔﾉﾝﾒﾃﾞｨｶﾙﾀﾞｲｱｸﾞﾉｽﾃｨｯｸｽ ﾒﾀﾎﾞﾘｰﾄﾞHDL-C A R-2　55378-6　15mL×4</t>
  </si>
  <si>
    <t>メタボリードＬＤＬ－Ｃ　Ａ　Ｒ－１</t>
  </si>
  <si>
    <t>ｷﾔﾉﾝﾒﾃﾞｨｶﾙﾀﾞｲｱｸﾞﾉｽﾃｨｯｸｽ ﾒﾀﾎﾞﾘｰﾄﾞLDL-C A R-1　58942-6　45mL×2</t>
  </si>
  <si>
    <t>メタボリードＬＤＬ－Ｃ　Ａ　Ｒ－２</t>
  </si>
  <si>
    <t>ｷﾔﾉﾝﾒﾃﾞｨｶﾙﾀﾞｲｱｸﾞﾉｽﾃｨｯｸｽ ﾒﾀﾎﾞﾘｰﾄﾞLDL-C A R-2　58960-0　15mL×2</t>
  </si>
  <si>
    <t>メタボリード標準血清ＨＤＬ・ＬＤＬ－Ｃ測定用</t>
  </si>
  <si>
    <t>ｷﾔﾉﾝﾒﾃﾞｨｶﾙﾀﾞｲｱｸﾞﾉｽﾃｨｯｸｽ ﾒﾀﾎﾞﾘｰﾄﾞ標準血清HDL･LDL-C測定用　55395-3　2mL×4</t>
  </si>
  <si>
    <t>ラピランＲＨ．ピロリ抗体スティック</t>
  </si>
  <si>
    <t>栄研化学 ﾗﾋﾟﾗﾝH.ﾋﾟﾛﾘ抗体ｽﾃｨｯｸ　E-AM31　 10ﾃｽﾄ</t>
  </si>
  <si>
    <t>ラボステインＳ</t>
  </si>
  <si>
    <t>武藤化学 ﾗﾎﾞｽﾃｲﾝS　50180　5ml</t>
  </si>
  <si>
    <t>ルミパルス　Ｃ－ペプチド免疫反応カートリッジ</t>
  </si>
  <si>
    <t>富士ﾚﾋﾞｵ ﾙﾐﾊﾟﾙｽ C-ﾍﾟﾌﾟﾁﾄﾞ 免疫反応ｶｰﾄﾘｯｼﾞ 　292679　14ﾃｽﾄ×3</t>
  </si>
  <si>
    <t>ルミパルス　ＦＴ３－３　ＦＴ３キャリブレータ</t>
  </si>
  <si>
    <t>富士ﾚﾋﾞｵ ﾙﾐﾊﾟﾙｽ FT3-Ⅲ FT3ｷｬﾘﾌﾞﾚｰﾀ 297605 　3濃度×1(1.5mL×各1)</t>
  </si>
  <si>
    <t>ルミパルス　ＦＴ３－Ⅲ免疫反応カートリッジ</t>
  </si>
  <si>
    <t>富士ﾚﾋﾞｵ ﾙﾐﾊﾟﾙｽ FT3-Ⅲ 免疫反応ｶｰﾄﾘｯｼﾞ 　297582　14ﾃｽﾄ×3</t>
  </si>
  <si>
    <t>ルミパルス　ＦＴ４－Ｎ　ＦＴ４キャリブレータ</t>
  </si>
  <si>
    <t>富士ﾚﾋﾞｵ ﾙﾐﾊﾟﾙｽ FT4-N FT4ｷｬﾘﾌﾞﾚｰﾀ 294703　3濃度×1(1.5mL×各1)</t>
  </si>
  <si>
    <t>ルミパルス　ＦＴ４－Ｎ免疫反応カートリッジ</t>
  </si>
  <si>
    <t>富士ﾚﾋﾞｵ ﾚﾐﾊﾟﾙｽ FT4-N免疫反応ｶｰﾄﾘｯｼﾞ 　294680 　14ﾃｽﾄ×3</t>
  </si>
  <si>
    <t>ルミパルス　ＨＢＣＡＢ－Ｎ免疫反応カートリッジ</t>
  </si>
  <si>
    <t>富士ﾚﾋﾞｵ ﾙﾐﾊﾟﾙｽ HBcAb-N 免疫反応ｶｰﾄﾘｯｼﾞ 　295601　14ﾃｽﾄ×3</t>
  </si>
  <si>
    <t>ルミパルス　ＨＢＣＡＢ－Ｎ用標準溶液</t>
  </si>
  <si>
    <t>富士ﾚﾋﾞｵ ﾙﾐﾊﾟﾙｽ HBcAb-N NBcAb-N用標準溶液　295618　2濃度×1(1.5mL×各1)</t>
  </si>
  <si>
    <t>ルミパルス　ＨＢＳＡＢ－Ｎ　ＨＢＳＡＢ－Ｎ用キャリブレータ</t>
  </si>
  <si>
    <t>富士ﾚﾋﾞｵ ﾙﾐﾊﾟﾙｽ HBsAb-N HBsAb-N用ｷｬﾘﾌﾞﾚｰﾀ　295434　2濃度×1(1.5mL×各1)</t>
  </si>
  <si>
    <t>ルミパルス　ＨＢＳＡＢ－Ｎ免疫反応カートリッジ</t>
  </si>
  <si>
    <t>富士ﾚﾋﾞｵ ﾙﾐﾊﾟﾙｽ HBsAb-N 免疫反応ｶｰﾄﾘｯｼﾞ 　295410　14ﾃｽﾄ×3</t>
  </si>
  <si>
    <t>ルミパルス　ＨＢＳＡＧ－ＨＱ　免疫反応カートリッジ</t>
  </si>
  <si>
    <t>富士ﾚﾋﾞｵ ﾙﾐﾊﾟﾙｽ HBsAg-HQ 免疫反応ｶｰﾄﾘｯｼﾞ　296851 14ﾃｽﾄ×3</t>
  </si>
  <si>
    <t>ルミパルス　ＨＣＶ免疫反応カートリッジセット</t>
  </si>
  <si>
    <t>富士ﾚﾋﾞｵ ﾙﾐﾊﾟﾙｽ HCV 免疫反応ｶｰﾄﾘｯｼﾞ ｾｯﾄ　295960　14ﾃｽﾄ×3 1.5mL×各1</t>
  </si>
  <si>
    <t>ルミパルス　ＨＩＶ　ＡＧ／ＡＢ免疫反応カートリッジセット</t>
  </si>
  <si>
    <t>富士ﾚﾋﾞｵ ﾙﾐﾊﾟﾙｽ HIVAg/Ab 免疫反応ｶｰﾄﾘｯｼﾞ ｾｯﾄ　295335　14ﾃｽﾄ×3 2.0mL×各1</t>
  </si>
  <si>
    <t>ルミパルス　ＰＳＡ－Ｎ　キャリブレータ</t>
  </si>
  <si>
    <t>富士ﾚﾋﾞｵ ﾙﾐﾊﾟﾙｽ PSA N PSAｷｬﾘﾌﾞﾚｰﾀ　293195　3濃度×1(1.5mL×各1)</t>
  </si>
  <si>
    <t>ルミパルス　ＴＳＨ　ＩＦＣＣ　ＴＳＨキャリブレータ</t>
  </si>
  <si>
    <t>富士ﾚﾋﾞｵ ﾙﾐﾊﾟﾙｽ TSH IFCC TSHｷｬﾘﾌﾞﾚｰﾀ 　260302　3濃度×1(1.5mL×各1)</t>
  </si>
  <si>
    <t>ルミパルス　ＴＳＨ　ＩＦＣＣ免疫反応カートリッジ</t>
  </si>
  <si>
    <t>富士ﾚﾋﾞｵ ﾙﾐﾊﾟﾙｽ TSH IFCC 免疫反応ｶｰﾄﾘｯｼﾞ  　260289　14ﾃｽﾄ×3</t>
  </si>
  <si>
    <t>ルミパルスⅠＨＢＥＡＧ免疫反応カートリッジセット</t>
  </si>
  <si>
    <t>富士ﾚﾋﾞｵ ﾙﾐﾊﾟﾙｽⅠ HBeAg 免疫反応ｶｰﾄﾘｯｼﾞ ｾｯﾄ　292778　14ﾃｽﾄ×3 1.5mL×各2</t>
  </si>
  <si>
    <t>ルミパルスＡＦＰ－Ｎ　ＡＦＰキャリブレータ</t>
  </si>
  <si>
    <t>富士ﾚﾋﾞｵ ﾙﾐﾊﾟﾙｽ AFP N AFPｷｬﾘﾌﾞﾚｰﾀ 　293188　3濃度×1(1.5mL×各1)</t>
  </si>
  <si>
    <t>ルミパルスＡＦＰ－Ｎ免疫反応カートリッジ</t>
  </si>
  <si>
    <t>富士ﾚﾋﾞｵ ﾙﾐﾊﾟﾙｽ AFP N 免疫反応ｶｰﾄﾘｯｼﾞ 　292846　14ﾃｽﾄ×3</t>
  </si>
  <si>
    <t>ルミパルスＢＮＰ免疫反応カートリッジ</t>
  </si>
  <si>
    <t>富士ﾚﾋﾞｵ ﾙﾐﾊﾟﾙｽ BNP 免疫反応ｶｰﾄﾘｯｼﾞ 　296899　14ﾃｽﾄ×3</t>
  </si>
  <si>
    <t>ルミパルスＣＡ１９－９Ｎ　キャリブレータ</t>
  </si>
  <si>
    <t>富士ﾚﾋﾞｵ ﾙﾐﾊﾟﾙｽ CA19-9-N CA19-9ｷｬﾘﾌﾞﾚｰﾀ　293027　2濃度×1(1.5mL×各1)</t>
  </si>
  <si>
    <t>ルミパルスＣＡ１９－９－Ｎ免疫反応カートリッジ</t>
  </si>
  <si>
    <t>富士ﾚﾋﾞｵ ﾙﾐﾊﾟﾙｽ CA19-9 N 免疫反応ｶｰﾄﾘｯｼﾞ　292655　14ﾃｽﾄ×3</t>
  </si>
  <si>
    <t>ルミパルスＣＥＡ－Ｎ　キャリブレータ</t>
  </si>
  <si>
    <t>富士ﾚﾋﾞｵ ﾙﾐﾊﾟﾙｽ CEA-N CEAｷｬﾘﾌﾞﾚｰﾀ 293034　2濃度×1(1.5mL×各1)</t>
  </si>
  <si>
    <t>ルミパルスＣＥＡ－Ｎ免疫反応カートリッジ</t>
  </si>
  <si>
    <t>富士ﾚﾋﾞｵ ﾙﾐﾊﾟﾙｽ CEA-N 免疫反応ｶｰﾄﾘｯｼﾞ 　292662　14ﾃｽﾄ×3</t>
  </si>
  <si>
    <t>ルミパルスＣ－ペプチドキャリブレータ（血清・血漿用）</t>
  </si>
  <si>
    <t>富士ﾚﾋﾞｵ ﾙﾐﾊﾟﾙｽ C-ﾍﾟﾌﾟﾁﾄﾞ C-ﾍﾟﾌﾟﾁﾄﾞｷｬﾘﾌﾞﾚｰﾀ(血清･血漿用) 　293041 2濃度×1(1.5mL×各1)</t>
  </si>
  <si>
    <t>ルミパルスＨＢＥＡＢ－Ｎ免疫反応カートリッジセット</t>
  </si>
  <si>
    <t>富士ﾚﾋﾞｵ ﾙﾐﾊﾟﾙｽ HBeAb-N 免疫反応ｶｰﾄﾘｯｼﾞｾｯﾄ　295304　14ﾃｽﾄ×3 2.0mL×各2</t>
  </si>
  <si>
    <t>ルミパルスＨＢＳＡＧ－ＨＱ　ＨＢＳＡＧ－ＨＱ用標準溶液</t>
  </si>
  <si>
    <t>富士ﾚﾋﾞｵ ﾙﾐﾊﾟﾙｽ HBsAg-HQ HBsAg-HQ用標準溶　296837　6濃度×1(2.0mL×各1)</t>
  </si>
  <si>
    <t>ルミパルスＰＳＡ－Ｎ免疫反応カートリッジ</t>
  </si>
  <si>
    <t>富士ﾚﾋﾞｵ ﾙﾐﾊﾟﾙｽ PSA-N 免疫反応ｶｰﾄﾘｯｼﾞ 　292853　14ﾃｽﾄ×3</t>
  </si>
  <si>
    <t>ルミパルスインシュリン－Ｎ　インシュリンキャリブレータ</t>
  </si>
  <si>
    <t>富士ﾚﾋﾞｵ ﾙﾐﾊﾟﾙｽ ｲﾝｼｭﾘﾝ-N ｲﾝｼｭﾘﾝｷｬﾘﾌﾞﾚｰﾀ　293256　2濃度×1(1.5mL×各1)</t>
  </si>
  <si>
    <t>ルミパルスインシュリン－Ｎ免疫反応カートリッジ</t>
  </si>
  <si>
    <t>富士ﾚﾋﾞｵ ﾙﾐﾊﾟﾙｽ ｲﾝｼｭﾘﾝ-N 免疫反応ｶｰﾄﾘｯｼﾞ 　292938　14ﾃｽﾄ×3</t>
  </si>
  <si>
    <t>ルミパルスシステム用サンプリングチップ</t>
  </si>
  <si>
    <t>富士ﾚﾋﾞｵ ﾙﾐﾊﾟﾙｽ ｼｽﾃﾑ用 ｻﾝﾌﾟﾘﾝｸﾞﾁｯﾌﾟ 　304945　96本×12</t>
  </si>
  <si>
    <t>ルミパルスフェリチン－Ｎ　キャリブレータ</t>
  </si>
  <si>
    <t>富士ﾚﾋﾞｵ ﾙﾐﾊﾟﾙｽ ﾌｪﾘﾁﾝ-N ﾌｪﾘﾁﾝｷｬﾘﾌﾞﾚｰﾀ　293287　2濃度×1(1.5mL×各1)</t>
  </si>
  <si>
    <t>ルミパルスフェリチン－Ｎ免疫反応カートリッジ</t>
  </si>
  <si>
    <t>富士ﾚﾋﾞｵ ﾙﾐﾊﾟﾙｽ ﾌｪﾘﾁﾝ-N 免疫反応ｶｰﾄﾘｯｼﾞ　292969　14ﾃｽﾄ×3</t>
  </si>
  <si>
    <t>ルミパルス基質液</t>
  </si>
  <si>
    <t>富士ﾚﾋﾞｵ ﾙﾐﾊﾟﾙｽ 基質液　219973　100mL×6</t>
  </si>
  <si>
    <t>ルミパルス検体希釈液</t>
  </si>
  <si>
    <t>富士ﾚﾋﾞｵ ﾙﾐﾊﾟﾙｽ 検体希釈液　219935　300mL×4</t>
  </si>
  <si>
    <t>ルミパルス洗浄液</t>
  </si>
  <si>
    <t>富士ﾚﾋﾞｵ ﾙﾐﾊﾟﾙｽ 洗浄液　219942　1000mL×1</t>
  </si>
  <si>
    <t>6515-202-05209</t>
  </si>
  <si>
    <t>金属分析容器（尿用）</t>
  </si>
  <si>
    <t>ﾀﾞｲﾔﾒﾃﾞｨｯｸｽ 金属分析用容器(尿用) S10</t>
  </si>
  <si>
    <t>遮光容器</t>
  </si>
  <si>
    <t>南部化成 遮光容器 ﾎﾟﾘ遮光容器　S83</t>
    <rPh sb="0" eb="2">
      <t>ナンブ</t>
    </rPh>
    <rPh sb="2" eb="4">
      <t>カセイ</t>
    </rPh>
    <phoneticPr fontId="5"/>
  </si>
  <si>
    <t>遮光容器（血液）</t>
  </si>
  <si>
    <t>ﾃﾙﾓ 遮光容器(血液) T65(ﾍﾊﾟﾘﾝ入り遮光容器) T65</t>
  </si>
  <si>
    <t>内分泌学用容器（７ｍｌ）</t>
  </si>
  <si>
    <t>ﾃﾙﾓ 内分泌学用容器(7ml)VP-NA050K(内分泌用)7mL管 100本 T6</t>
  </si>
  <si>
    <t>6515-202-05219</t>
  </si>
  <si>
    <t>乳酸・ピルビン酸用容器</t>
  </si>
  <si>
    <t>埼京化成 乳酸･ﾋﾟﾙﾋﾞﾝ酸用容器 T9</t>
  </si>
  <si>
    <t>尿細胞診容器</t>
  </si>
  <si>
    <t>ﾛｼｭﾀﾞｲｱｸﾞﾉｽﾃｨｸｽ 尿細胞診容器 尿用ﾊﾞｲｱﾙ(TypeD) S58</t>
  </si>
  <si>
    <t>尿素呼気試験用容器</t>
  </si>
  <si>
    <t>大塚製薬 尿素呼気試験用容器 UBIT 専用呼気採取ﾊﾞｯｸﾞ A55</t>
  </si>
  <si>
    <t>尿中ミオグロビン用容器</t>
  </si>
  <si>
    <t>富士ﾚﾋﾞｵ 尿中ﾐｵｸﾞﾛﾋﾞﾝ用容器 S47</t>
  </si>
  <si>
    <t>肺機能検査用ハイパーフィルタ</t>
  </si>
  <si>
    <t xml:space="preserve">ﾌｸﾀﾞ電子 肺機能検査用ﾊｲﾊﾟｰﾌｨﾙﾀ　HYBRID FILTER </t>
  </si>
  <si>
    <t>汎用容器</t>
  </si>
  <si>
    <t>積水ﾒﾃﾞｨｶﾙ 汎用容器 SIM-K0706S-ｶﾊﾞｰAﾗｲﾝ 100本 T1</t>
  </si>
  <si>
    <t>T2</t>
  </si>
  <si>
    <t>ﾃﾙﾓ 汎用容器 VP-P105K(ﾌﾟﾚｲﾝ管) T2</t>
  </si>
  <si>
    <t>便中ヘリコバクターピロリ抗原用採便管</t>
  </si>
  <si>
    <t>ﾐﾅﾘｽﾒﾃﾞｨｶﾙ 便中ﾍﾘｺﾊﾞｸﾀｰﾋﾟﾛﾘ抗原用採便管 A67</t>
  </si>
  <si>
    <t>溶血・洗浄液－（Ｌ）（ボトル式）</t>
  </si>
  <si>
    <t>栄研化学 溶血･洗浄液-(L)(ﾎﾞﾄﾙ式) 
A-AC09　2L×1本/箱</t>
  </si>
  <si>
    <t>6515-202-05229</t>
  </si>
  <si>
    <t>喀痰細胞診容器用固定液</t>
  </si>
  <si>
    <t>ﾕｰｱｲ化成 喀痰細胞診用固定液 ﾎﾜｲﾄﾌﾚｻｲﾄ(採たん液) S57</t>
  </si>
  <si>
    <t>Ｌタイプワコー　ＡＳＴ・Ｊ２</t>
  </si>
  <si>
    <t>富士ﾌｨﾙﾑ和光純薬 LﾀｲﾌﾟﾜｺｰAST･J2
464-87801　基質酵素液52mL×2 α-KG溶液29mL×2</t>
  </si>
  <si>
    <t>Ｌタイプワコー　ＡＬＴ・Ｊ２</t>
  </si>
  <si>
    <t>富士ﾌｨﾙﾑ和光純薬 LﾀｲﾌﾟﾜｺｰALT･J2
460-87901　基質酵素液52mL×2 α-KG溶液29mL×2</t>
  </si>
  <si>
    <t>Ｌタイプワコー　ＬＤ・ＩＦ</t>
  </si>
  <si>
    <t>富士ﾌｨﾙﾑ和光純薬 LﾀｲﾌﾟﾜｺｰLD･IF
460-88001　基質緩衝液47mL×2 NAD溶液13mL×2</t>
  </si>
  <si>
    <t>Ｌタイプワコー　ＡＬＰ　ＩＦＣＣ</t>
  </si>
  <si>
    <t>富士ﾌｨﾙﾑ和光純薬 LﾀｲﾌﾟﾜｺｰALP IFCC
466-88101　緩衝液49mL×2 基質液15mL×2</t>
  </si>
  <si>
    <t>Ｌタイプワコー　ガンマ－ＧＴ・Ｊ</t>
  </si>
  <si>
    <t>富士ﾌｨﾙﾑ和光純薬 Lﾀｲﾌﾟﾜｺｰγ-GT･J
462-88201　緩衝液49mL×2 基質液15mL×2</t>
  </si>
  <si>
    <t>Ｌタイプワコー　ＣＫ</t>
  </si>
  <si>
    <t>富士ﾌｨﾙﾑ和光純薬 LﾀｲﾌﾟﾜｺｰCK
468-88301　酵素液38mL×2 基質液11mL×2</t>
  </si>
  <si>
    <t>Ｌタイプワコー　アミラーゼ</t>
  </si>
  <si>
    <t>富士ﾌｨﾙﾑ和光純薬 Lﾀｲﾌﾟﾜｺｰ ｱﾐﾗｰｾﾞ
464-88401　酵素液38mL×2 基質液16mL×2</t>
  </si>
  <si>
    <t>Ｌタイプワコー　ＣＨＥ・Ｊ</t>
  </si>
  <si>
    <t>富士ﾌｨﾙﾑ和光純薬 Lﾀｲﾌﾟﾜｺｰ ChE･J
468-88801　補酵素液35mL×2 基質液18mL×2</t>
  </si>
  <si>
    <t>Ｌタイプワコー　ＴＰ</t>
  </si>
  <si>
    <t>富士ﾌｨﾙﾑ和光純薬 Lﾀｲﾌﾟﾜｺｰ TP
464-89501 緩衝液52mL×2 発色試液29mL×2</t>
    <rPh sb="46" eb="47">
      <t>エキ</t>
    </rPh>
    <phoneticPr fontId="5"/>
  </si>
  <si>
    <t>Ｌタイプワコー　ＡＬＢ－ＢＣＰ</t>
  </si>
  <si>
    <t>富士ﾌｨﾙﾑ和光純薬 Lﾀｲﾌﾟﾜｺｰ ALB-BCP 
460-89601 緩衝液52mL×2 BCP溶液29mL×2</t>
  </si>
  <si>
    <t>総ビリルビンＥ－ＨＡテストワコー</t>
  </si>
  <si>
    <t>富士ﾌｨﾙﾑ和光純薬 総ﾋﾞﾘﾙﾋﾞﾝE-HAﾃｽﾄﾜｺｰ　461-90001 緩衝液49mL×2 ﾊﾞﾅｼﾞﾝ酸溶液15mL×2</t>
  </si>
  <si>
    <t>直接ビリルビンＥ－ＨＡテストワコー</t>
  </si>
  <si>
    <t>富士ﾌｨﾙﾑ和光純薬 直接ﾋﾞﾘﾙﾋﾞﾝE-HAﾃｽﾄﾜｺｰ　467-90101 緩衝液38mL×2 ﾊﾞﾅｼﾞﾝ酸溶液11mL×2</t>
  </si>
  <si>
    <t>Ｌタイプワコー　無機リン</t>
  </si>
  <si>
    <t>富士ﾌｨﾙﾑ和光純薬 Lﾀｲﾌﾟﾜｺｰ 無機ﾘﾝ
465-90401　酵素液45mL×2 基質液17mL×2</t>
  </si>
  <si>
    <t>シグナスオート　ＣＫ－ＭＢ　ＭＴＯ（Ｅ）　（２０）</t>
  </si>
  <si>
    <t>ｼﾉﾃｽﾄ ｼｸﾞﾅｽｵｰﾄ CK-MB MtO(E)(20)
326077854　20.0ML×2/7.5ML×2</t>
  </si>
  <si>
    <t>クイックオートネオ　ＢＵＮ　（Ｅ）</t>
  </si>
  <si>
    <t>ｼﾉﾃｽﾄ ｸｲｯｸｵｰﾄ ﾈｵ BUN(E)　326077892　52.0ML×2/16.9ML×2</t>
  </si>
  <si>
    <t>シグナスオート　ＣＲＥ　（Ｅ）</t>
  </si>
  <si>
    <t>ｼﾉﾃｽﾄ ｼｸﾞﾅｽｵｰﾄ CRE(E)　　326077915　49.5ML×2/20.0ML×2</t>
  </si>
  <si>
    <t>クイックオートネオ　ＵＡ　２　（Ｅ）</t>
  </si>
  <si>
    <t>ｼﾉﾃｽﾄ ｸｲｯｸｵｰﾄ ﾈｵ UaⅡ(E)　　326077922　52.0ML×2/16.9ML×2</t>
  </si>
  <si>
    <t>アキュラスオート　ＣＡ　２　（Ｅ）</t>
  </si>
  <si>
    <t>ｼﾉﾃｽﾄ ｱｷｭﾗｽｵｰﾄ CaⅡ(E)　　326079308　52ML×2/28.9ML×2</t>
  </si>
  <si>
    <t>クイックオートネオ　ＦＥ　（Ｅ）</t>
  </si>
  <si>
    <t>ｼﾉﾃｽﾄ ｸｲｯｸｵｰﾄ ﾈｵ Fe(E)　　326077991　52.0ML×2/24.3ML×2</t>
  </si>
  <si>
    <t>クイックオートネオ　ＵＩＢＣ（Ｅ）</t>
  </si>
  <si>
    <t>ｼﾉﾃｽﾄ ｸｲｯｸｵｰﾄ ﾈｵ UIBC(E)　　326078004　52.0ML×2/28.9ML×2</t>
  </si>
  <si>
    <t>ビリルビンキャリブレーター</t>
  </si>
  <si>
    <t>富士ﾌｨﾙﾑ和光純薬 ﾋﾞﾘﾙﾋﾞﾝ ｷｬﾘﾌﾞﾚｰﾀｰ　412-73291　3mL用×4</t>
  </si>
  <si>
    <t>血清マルチキャリブレーター</t>
  </si>
  <si>
    <t>富士ﾌｨﾙﾑ和光純薬 血清ﾏﾙﾁｷｬﾘﾌﾞﾚｰﾀｰ　468-61701　2mL×6</t>
  </si>
  <si>
    <t>マイクロＴＰ－ＡＲ　２／ＰＭ－Ｒ１</t>
  </si>
  <si>
    <t>富士ﾌｨﾙﾑ和光純薬 ﾏｲｸﾛTP-AR　467-50801　発色試薬　53mL×4</t>
  </si>
  <si>
    <t>蛋白標準液</t>
  </si>
  <si>
    <t>富士ﾌｨﾙﾑ和光純薬 蛋白標準液　410-34891　5mL×4</t>
  </si>
  <si>
    <t>マイクロＴＰコントロールセット</t>
  </si>
  <si>
    <t>富士ﾌｨﾙﾑ和光純薬 ﾏｲｸﾛTPｺﾝﾄﾛｰﾙｾｯﾄ
462-84801　2mL×2×2種</t>
  </si>
  <si>
    <t>日立ＩＳＥキャリブレータ（液状）</t>
  </si>
  <si>
    <t>日立ﾊｲﾃｸﾌｨｰﾙﾃﾞｨﾝｸﾞ ISEｴｷｷｬﾘﾌﾞﾌﾞｸﾐ 987-0321</t>
  </si>
  <si>
    <t>日立ＩＳＥチェックＬ（液状）</t>
  </si>
  <si>
    <t>日立ﾊｲﾃｸﾌｨｰﾙﾃﾞｨﾝｸﾞ ISEｴｷCTRL Lﾌﾞｸﾐ 987-0322</t>
  </si>
  <si>
    <t>日立ＩＳＥチェックＨ（液状）</t>
  </si>
  <si>
    <t>日立ﾊｲﾃｸﾌｨｰﾙﾃﾞｨﾝｸﾞ ISEｴｷCTRL Hﾌﾞｸﾐ 987-0323</t>
  </si>
  <si>
    <t>日立自動分析装置３５００用　コアグピア　Ｒ　　ＰＴ－Ｎ　トロンボプラスチン試薬</t>
  </si>
  <si>
    <t>日立ﾊｲﾃｸ 15001 ｺｱｸﾞﾋﾟｱ PT-N ﾄﾛﾝﾎﾞﾌﾟﾗｽﾁﾝ試薬　10mL×4</t>
  </si>
  <si>
    <t>日立自動分析装置３５００用　コアグピア　Ｒ　　ＡＰＴＴ－Ｎ　ＡＰＴＴ試薬</t>
  </si>
  <si>
    <t>日立ﾊｲﾃｸ 15002 ｺｱｸﾞﾋﾟｱ APTT-N APTT試薬 8mL×4</t>
  </si>
  <si>
    <t>日立自動分析装置３５００用　コアグピア　Ｒ　　ＡＰＴＴ－Ｎ　塩化カルシウム</t>
  </si>
  <si>
    <t>日立ﾊｲﾃｸ 15003 ｺｱｸﾞﾋﾟｱ APTT-N 塩化ｶﾙｼｳﾑ液 10mL×4</t>
  </si>
  <si>
    <t>日立自動分析装置３５００用　コアグピア　Ｒ　　ＦＢＧ　トロンビン試薬</t>
  </si>
  <si>
    <t>日立ﾊｲﾃｸ 15004 ｺｱｸﾞﾋﾟｱ Fbg ﾄﾛﾝﾋﾞﾝ試薬 10mL×4</t>
  </si>
  <si>
    <t>日立自動分析装置３５００用　コアグピア　Ｒ　　ＦＢＧ　検体希釈液</t>
  </si>
  <si>
    <t>日立ﾊｲﾃｸ 15005 ｺｱｸﾞﾋﾟｱ Fbg 検体希釈液 6mL×4</t>
  </si>
  <si>
    <t>日立自動分析装置３５００用　コアグピア　Ｒ　　用コントロール</t>
  </si>
  <si>
    <t>日立ﾊｲﾃｸ 15012 ｺｱｸﾞﾋﾟｱ用ｺﾝﾄﾛｰﾙ P-N 1mL(L/H)×5</t>
  </si>
  <si>
    <t>反応容器１０００個入り　Ｐ／Ｎ：７８７－１２６０</t>
  </si>
  <si>
    <t>日立ﾊｲﾃｸﾌｨｰﾙﾃﾞｨﾝｸﾞ ﾊﾝﾉｳﾖｳｷ1000ﾌﾞｸﾐ 787-1260</t>
  </si>
  <si>
    <t>スワブキット２号</t>
  </si>
  <si>
    <t>ｼﾞｰﾉ ｽﾜﾌﾞｷｯﾄ2号 A30</t>
  </si>
  <si>
    <t>輸送培地（３号）</t>
  </si>
  <si>
    <t>ｼﾞｰﾉ ｽﾜﾌﾞｷｯﾄ3号滅菌個包装 A30</t>
  </si>
  <si>
    <t>ＰＳスピッツ　ジーノ</t>
  </si>
  <si>
    <t>ｱｼﾞｱ器材 PSｽﾋﾟｯﾂ ｼﾞｰﾉ S27</t>
  </si>
  <si>
    <t>ＰＰＫ型採便管</t>
  </si>
  <si>
    <t>ｱｼﾞｱ器材 PPK型採便管 S28</t>
  </si>
  <si>
    <t>ＰＳ喀痰処理器</t>
  </si>
  <si>
    <t>ｱｼﾞｱ器材 PS喀痰処理器 B33</t>
  </si>
  <si>
    <t>JAN/5700699460509</t>
  </si>
  <si>
    <t>センサカセット５０サンプル（ＦＵＬＬ）</t>
  </si>
  <si>
    <t>ﾃﾞﾝﾏｰｸ･ﾗｼﾞｵﾒｰﾀｰﾒﾃﾞｨｶﾙ社　ｾﾝｻｶｾｯﾄ50ｻﾝﾌﾟﾙ(full)　946-050</t>
  </si>
  <si>
    <t>溶液パック</t>
  </si>
  <si>
    <t>ﾗｼﾞｵﾒｰﾀｰ 溶液ﾊﾟｯｸ　944-157</t>
  </si>
  <si>
    <t>JAN/4987481105539</t>
  </si>
  <si>
    <t>酵素キャリブレーターＬ</t>
  </si>
  <si>
    <t>富士ﾌｨﾙﾑ和光純薬 酵素ｷｬﾘﾌﾞﾚｰﾀｰL 
463-93001 1mL×4</t>
    <rPh sb="11" eb="13">
      <t>コウソ</t>
    </rPh>
    <phoneticPr fontId="5"/>
  </si>
  <si>
    <t>JAN/4987481105607</t>
  </si>
  <si>
    <t>液状コントロール血清Ｃ＆Ｃ</t>
  </si>
  <si>
    <t>富士ﾌｨﾙﾑ和光純薬 液状ｺﾝﾄﾛｰﾙ血清C&amp;C　465-95901　5mL×5×2種</t>
    <rPh sb="0" eb="2">
      <t>フジ</t>
    </rPh>
    <rPh sb="6" eb="8">
      <t>ワコウ</t>
    </rPh>
    <rPh sb="8" eb="10">
      <t>ジュンヤク</t>
    </rPh>
    <rPh sb="11" eb="13">
      <t>エキジョウ</t>
    </rPh>
    <rPh sb="19" eb="21">
      <t>ケッセイ</t>
    </rPh>
    <rPh sb="42" eb="43">
      <t>シュ</t>
    </rPh>
    <phoneticPr fontId="5"/>
  </si>
  <si>
    <t>JAN/4987752120179</t>
  </si>
  <si>
    <t>希釈液－Ｂ　日立</t>
    <rPh sb="0" eb="3">
      <t>キシャクエキ</t>
    </rPh>
    <rPh sb="6" eb="8">
      <t>ヒタチ</t>
    </rPh>
    <phoneticPr fontId="5"/>
  </si>
  <si>
    <t>日立ﾊｲﾃｸ 12017 ｷｼｬｸｴｷ-B ﾋﾀﾁ　　2L×1</t>
  </si>
  <si>
    <t>JAN/4987752120186</t>
  </si>
  <si>
    <t>内部標準液－Ｂ　日立</t>
    <rPh sb="0" eb="5">
      <t>ナイブヒョウジュンエキ</t>
    </rPh>
    <rPh sb="8" eb="10">
      <t>ヒタチ</t>
    </rPh>
    <phoneticPr fontId="5"/>
  </si>
  <si>
    <t>日立ﾊｲﾃｸ 12018 ﾅｲﾌﾞﾋｮｳｼﾞｭﾝｴｷ-B ﾋﾀﾁ 2L×1</t>
  </si>
  <si>
    <t>JAN/4987752120193</t>
  </si>
  <si>
    <t>比較電極液　日立</t>
    <rPh sb="0" eb="4">
      <t>ヒカクデンキョク</t>
    </rPh>
    <rPh sb="4" eb="5">
      <t>エキ</t>
    </rPh>
    <rPh sb="6" eb="8">
      <t>ヒタチ</t>
    </rPh>
    <phoneticPr fontId="5"/>
  </si>
  <si>
    <t>日立ﾊｲﾃｸ 12019 ﾋｶｸﾃﾞﾝｷｮｸｴｷ ﾋﾀﾁ
500mL×6</t>
  </si>
  <si>
    <t>JAN/4987752120209</t>
  </si>
  <si>
    <t>日立ＩＳＥ用　標準液ＬＯＷ</t>
    <rPh sb="0" eb="2">
      <t>ヒタチ</t>
    </rPh>
    <rPh sb="5" eb="6">
      <t>ヨウ</t>
    </rPh>
    <rPh sb="7" eb="10">
      <t>ヒョウジュンエキ</t>
    </rPh>
    <phoneticPr fontId="5"/>
  </si>
  <si>
    <t>日立ﾊｲﾃｸ 12020 ﾋﾀﾁ ISEﾖｳ ﾋｮｳｼﾞｭﾝｴｷ LOW ﾋﾀﾁ 5mL×6</t>
  </si>
  <si>
    <t>JAN/4987752120216</t>
  </si>
  <si>
    <t>日立ＩＳＥ用　標準液ＨＩＧＨ</t>
    <rPh sb="0" eb="2">
      <t>ヒタチ</t>
    </rPh>
    <rPh sb="5" eb="6">
      <t>ヨウ</t>
    </rPh>
    <rPh sb="7" eb="10">
      <t>ヒョウジュンエキ</t>
    </rPh>
    <phoneticPr fontId="5"/>
  </si>
  <si>
    <t>日立ﾊｲﾃｸ 12021 ﾋﾀﾁ ISEﾖｳ ﾋｮｳｼﾞｭﾝｴｷ HIGH ﾋﾀﾁ 5mL×6</t>
  </si>
  <si>
    <t>JAN/4987026359045</t>
  </si>
  <si>
    <t>嫌気性輸送容器　シードチューブ２</t>
  </si>
  <si>
    <t>栄研化学 嫌気性輸送容器 ｼｰﾄﾞﾁｭｰﾌﾞⅡ A36</t>
    <rPh sb="0" eb="4">
      <t>エイケンカガク</t>
    </rPh>
    <rPh sb="5" eb="8">
      <t>ケンキセイ</t>
    </rPh>
    <rPh sb="8" eb="12">
      <t>ユソウヨウキ</t>
    </rPh>
    <phoneticPr fontId="5"/>
  </si>
  <si>
    <t>6515-202-05179</t>
  </si>
  <si>
    <t>マイコプラズマ核酸同定用容器</t>
  </si>
  <si>
    <t>ﾍﾞｸﾄﾝﾃﾞｨｯｷﾝｿﾝ ﾏｲｺﾌﾟﾗｽﾞﾏ核酸同定用容器 A96</t>
  </si>
  <si>
    <t>レズンボトル（嫌気）好気用・嫌気用レズン</t>
  </si>
  <si>
    <t>ﾍﾞｸﾄﾝﾃﾞｨｯｷﾝｿﾝ ﾚｽﾞﾝﾎﾞﾄﾙ(嫌気) 好気用･嫌気用ﾚｽﾞﾝ B39</t>
    <rPh sb="23" eb="25">
      <t>ケンキ</t>
    </rPh>
    <rPh sb="27" eb="29">
      <t>ケンキ</t>
    </rPh>
    <rPh sb="29" eb="30">
      <t>ヨウ</t>
    </rPh>
    <rPh sb="30" eb="33">
      <t>レズン</t>
    </rPh>
    <rPh sb="33" eb="34">
      <t>　</t>
    </rPh>
    <phoneticPr fontId="5"/>
  </si>
  <si>
    <t>レズンボトル（好気）好気用・嫌気用レズン</t>
  </si>
  <si>
    <t>ﾍﾞｸﾄﾝﾃﾞｨｯｷﾝｿﾝ ﾚｽﾞﾝﾎﾞﾄﾙ(好気) 好気用･嫌気用ﾚｽﾞﾝ B39</t>
    <rPh sb="23" eb="25">
      <t>コウキ</t>
    </rPh>
    <phoneticPr fontId="5"/>
  </si>
  <si>
    <t>ＡＡＬＴＯ　ＣＯＮＴＲＯＬ　ＬＥＶＥＬ　１アルファ</t>
  </si>
  <si>
    <t>ｼﾉﾃｽﾄ Aalto Control LEVEL Ⅰα　326080984　(5MLﾖｳ)×10</t>
  </si>
  <si>
    <t>〈キャリブレーター、コントロール〉
７９０７４３　富士ドライケム電解質参照液　ＲＥ</t>
  </si>
  <si>
    <t>富士ﾌｨﾙﾑ和光純薬 790743 富士ﾄﾞﾗｲｹﾑ電解質参照液 RE 475-04351 20mL×1</t>
  </si>
  <si>
    <t>日興製薬　亜鉛華軟膏「ﾆｯｺｰ」　500g×1瓶 (ﾎﾟﾘｴﾁﾚﾝ容器)</t>
    <rPh sb="0" eb="2">
      <t>ニッコウ</t>
    </rPh>
    <rPh sb="2" eb="4">
      <t>セイヤク</t>
    </rPh>
    <phoneticPr fontId="5"/>
  </si>
  <si>
    <t>アスパラカリウム注１０ＭＥＱ</t>
  </si>
  <si>
    <t>田辺ﾌｧｰﾏ　ｱｽﾊﾟﾗ配合錠　150mg/錠 PTP 10錠×10</t>
    <rPh sb="0" eb="2">
      <t>タナベ</t>
    </rPh>
    <phoneticPr fontId="5"/>
  </si>
  <si>
    <t>アナペイン注２ＭＧ／ＭＬ</t>
  </si>
  <si>
    <t>ｻﾝﾄﾞﾌｧｰﾏ　ｱﾅﾍﾟｲﾝ注2mg/mL　0.2% 100mL 1袋×1袋(ﾌﾟﾗｽﾁｯｸ製ﾊﾞｯｸﾞ)</t>
    <rPh sb="47" eb="48">
      <t>セイ</t>
    </rPh>
    <phoneticPr fontId="5"/>
  </si>
  <si>
    <t>アナペイン注７．５ＭＧ／ＭＬ</t>
  </si>
  <si>
    <t>アムロジピンＯＤ錠５ＭＧ「ＶＴＲＳ」</t>
  </si>
  <si>
    <t>アラセナ－Ａ軟膏３％</t>
  </si>
  <si>
    <t>T's製薬　25mgｱﾘｱﾅﾐﾝF糖衣錠　25mg/錠 PTP 10錠×10</t>
    <rPh sb="3" eb="5">
      <t>セイヤク</t>
    </rPh>
    <phoneticPr fontId="5"/>
  </si>
  <si>
    <t>富士化学工業　ｱﾙｻﾙﾐﾝ細粒90%　90%/1g 分包 1g×210包</t>
    <rPh sb="0" eb="2">
      <t>フジ</t>
    </rPh>
    <rPh sb="2" eb="4">
      <t>カガク</t>
    </rPh>
    <rPh sb="4" eb="6">
      <t>コウギョウ</t>
    </rPh>
    <phoneticPr fontId="5"/>
  </si>
  <si>
    <t>生化学工業　ｱﾙﾂﾃﾞｨｽﾎﾟ関節注25mg　1% 2.5mL 1筒×10筒 (ﾌﾟﾗｽﾁｯｸｼﾘﾝｼﾞ･ﾙｱｰﾛｯｸ付き)</t>
    <rPh sb="0" eb="3">
      <t>セイカガク</t>
    </rPh>
    <rPh sb="3" eb="5">
      <t>コウギョウ</t>
    </rPh>
    <phoneticPr fontId="5"/>
  </si>
  <si>
    <t>アルブミナー５％静注１２．５Ｇ／２５０ＭＬ</t>
  </si>
  <si>
    <t>ﾒﾃﾞｨｻ新薬　ｱﾙﾌﾟﾗｿﾞﾗﾑ錠0.4mg「ｻﾜｲ」　0.4mg/錠 PTP 10錠×10</t>
    <rPh sb="5" eb="7">
      <t>シンヤク</t>
    </rPh>
    <phoneticPr fontId="5"/>
  </si>
  <si>
    <t>アレグラ錠６０ＭＧ</t>
  </si>
  <si>
    <t>アレビアチン注２５０ＭＧ</t>
  </si>
  <si>
    <t>イオパミドール３７０注シリンジ１００ＭＬ「Ｆ」</t>
  </si>
  <si>
    <t>日本ﾋﾞｰｼｰｼﾞｰ製造　一般診断用精製ﾂﾍﾞﾙｸﾘﾝ(PPD)1人用　(一般診断用･1人用)0.25μｇ×2瓶　0.5mL(溶)付</t>
    <rPh sb="37" eb="39">
      <t>イッパン</t>
    </rPh>
    <rPh sb="39" eb="42">
      <t>シンダンヨウ</t>
    </rPh>
    <rPh sb="44" eb="45">
      <t>ニン</t>
    </rPh>
    <rPh sb="45" eb="46">
      <t>ヨウ</t>
    </rPh>
    <rPh sb="55" eb="56">
      <t>ビン</t>
    </rPh>
    <phoneticPr fontId="5"/>
  </si>
  <si>
    <t>イノバン注１００ＭＧ</t>
  </si>
  <si>
    <t>イミグラン錠５０</t>
  </si>
  <si>
    <t>ウルソデオキシコール酸錠５０ＭＧ「ＮＩＧ」</t>
  </si>
  <si>
    <t>日医工岐阜工場　ｳﾙｿﾃﾞｵｷｼｺｰﾙ酸錠50mg「NIG」　50mg/錠 PTP 10錠×10</t>
    <rPh sb="3" eb="7">
      <t>ギフコウジョウ</t>
    </rPh>
    <phoneticPr fontId="5"/>
  </si>
  <si>
    <t>ウログラフイン注６０％　</t>
  </si>
  <si>
    <t>ＡＺ点眼液０．０２％</t>
  </si>
  <si>
    <t>ゼリア新薬工業　ＡＺ点眼液０．０２％　0.02% 5mL 1瓶×10瓶</t>
  </si>
  <si>
    <t>ＳＰトローチ０．２５ＭＧ「明治」</t>
  </si>
  <si>
    <t>エピペン注射液０．３ＭＧ</t>
  </si>
  <si>
    <t>エビリファイ錠３ＭＧ</t>
  </si>
  <si>
    <t>日医工　ヱﾌｪﾄﾞﾘﾝ「ﾅｶﾞヰ」注射液40mg　40mg/1mL×10管</t>
    <rPh sb="36" eb="37">
      <t>カン</t>
    </rPh>
    <phoneticPr fontId="5"/>
  </si>
  <si>
    <t>エペリゾン塩酸塩錠５０ＭＧ「日医工」</t>
  </si>
  <si>
    <t>扶桑薬品工業　塩化ﾅﾄﾘｳﾑ注射液10%｢ﾌｿｰ」　2000mg/20mL×10管(ﾌﾟﾗｽﾁｯｸｱﾝﾌﾟﾙ)</t>
    <rPh sb="40" eb="41">
      <t>カン</t>
    </rPh>
    <phoneticPr fontId="5"/>
  </si>
  <si>
    <t>大塚製薬工場　大塚生食注　250mL 1袋×20袋 (ｿﾌﾄﾊﾞｯｸﾞ)</t>
    <rPh sb="4" eb="6">
      <t>コウジョウ</t>
    </rPh>
    <phoneticPr fontId="5"/>
  </si>
  <si>
    <t>大塚生食注</t>
  </si>
  <si>
    <t>大塚製薬工場　大塚生食注　100mL×10瓶 (ﾌﾟﾗｽﾁｯｸ)</t>
    <rPh sb="4" eb="6">
      <t>コウジョウ</t>
    </rPh>
    <phoneticPr fontId="5"/>
  </si>
  <si>
    <t>日医工　ｶﾞｽﾁｰﾑ散4万単位/g　20,000単位 分包 0.5g×60包(1包:20,000単位/0.5g)</t>
    <rPh sb="40" eb="41">
      <t>ツツ</t>
    </rPh>
    <rPh sb="48" eb="50">
      <t>タンイ</t>
    </rPh>
    <phoneticPr fontId="5"/>
  </si>
  <si>
    <t>ﾊﾞｲｴﾙ薬品　ｶﾞｽﾄﾛｸﾞﾗﾌｲﾝ経口･注腸用　100mL×1本</t>
    <rPh sb="33" eb="34">
      <t>ホン</t>
    </rPh>
    <phoneticPr fontId="5"/>
  </si>
  <si>
    <t>ﾒﾃﾞｨｻ新薬　ｶﾓｽﾀｯﾄﾒｼﾙ酸塩錠100mg「ｻﾜｲ」　100mg/錠 PTP 10錠×10</t>
    <rPh sb="5" eb="6">
      <t>シン</t>
    </rPh>
    <phoneticPr fontId="5"/>
  </si>
  <si>
    <t>カルベジロール錠１０ＭＧ「ＤＳＥＰ」</t>
  </si>
  <si>
    <t>あゆみ製薬　ｶﾛﾅｰﾙ細粒20%　20% 1g ﾊﾞﾗ 100g×1瓶(ﾎﾟﾘ容器)</t>
    <rPh sb="34" eb="35">
      <t>ビン</t>
    </rPh>
    <phoneticPr fontId="5"/>
  </si>
  <si>
    <t>武田薬品工業　HBｸﾞﾛﾌﾞﾘﾝ筋注用1000単位「ﾆﾁﾔｸ」　1,000単位5mL×1瓶　5mL(溶)付</t>
    <rPh sb="37" eb="39">
      <t>タンイ</t>
    </rPh>
    <rPh sb="44" eb="45">
      <t>ビン</t>
    </rPh>
    <rPh sb="52" eb="53">
      <t>ツキ</t>
    </rPh>
    <phoneticPr fontId="5"/>
  </si>
  <si>
    <t>KMﾊﾞｲｵﾛｼﾞｸｽ　乾燥まむしｳﾏ抗毒素注射用6000単位「KMB」　各6,000単位入1瓶(溶解液付)×1瓶　20mL(溶)付</t>
    <rPh sb="37" eb="38">
      <t>カク</t>
    </rPh>
    <rPh sb="43" eb="45">
      <t>タンイ</t>
    </rPh>
    <rPh sb="45" eb="46">
      <t>イ</t>
    </rPh>
    <rPh sb="47" eb="48">
      <t>ビン</t>
    </rPh>
    <rPh sb="52" eb="53">
      <t>ツキ</t>
    </rPh>
    <rPh sb="56" eb="57">
      <t>ビン</t>
    </rPh>
    <rPh sb="63" eb="64">
      <t>ツキ</t>
    </rPh>
    <rPh sb="65" eb="66">
      <t>１</t>
    </rPh>
    <phoneticPr fontId="5"/>
  </si>
  <si>
    <t>ｻﾝﾄﾞﾌｧｰﾏ　ｷｼﾛｶｲﾝｾﾞﾘｰ2%　2% 1mL 30mL×5本(ﾗﾐﾈｰﾄﾁｭｰﾌﾞ)</t>
    <rPh sb="35" eb="36">
      <t>ホン</t>
    </rPh>
    <phoneticPr fontId="5"/>
  </si>
  <si>
    <t>キシロカインポンプスプレー８％</t>
  </si>
  <si>
    <t>キシロカイン液「４％」</t>
  </si>
  <si>
    <t>キシロカイン注ポリアンプ１％</t>
  </si>
  <si>
    <t>ｻﾝﾄﾞﾌｧｰﾏ　ｷｼﾛｶｲﾝ注射液「1%」ｴﾋﾟﾚﾅﾐﾝ(1:100,000)含有　1% 10mLﾊﾞｲｱﾙ　20mL×1瓶</t>
    <rPh sb="40" eb="42">
      <t>ガンユウ</t>
    </rPh>
    <phoneticPr fontId="5"/>
  </si>
  <si>
    <t>強力ポステリザン（軟膏）</t>
  </si>
  <si>
    <t>クエチアピン錠２５ＭＧ「アメル」</t>
  </si>
  <si>
    <t>ﾉﾎﾞﾉﾙﾃﾞｨｽｸﾌｧｰﾏ　ｸﾞﾙｶｺﾞﾝGﾉﾎﾞ注射用1mg　1mg 1瓶(溶解液付) ×1瓶　1mL(溶)付</t>
    <rPh sb="38" eb="39">
      <t>ビン</t>
    </rPh>
    <phoneticPr fontId="5"/>
  </si>
  <si>
    <t>グルテストＮＥＯセンサー</t>
  </si>
  <si>
    <t>グルテストアクア</t>
  </si>
  <si>
    <t>クロベタゾールプロピオン酸エステル軟膏０．０５％「ＭＹＫ」５Ｇ</t>
  </si>
  <si>
    <t>KMﾊﾞｲｵﾛｼﾞｸｽ　献血ﾍﾞﾆﾛﾝ-Ｉ静注用2500mg　2.5g50mL×1瓶50mL(溶)付</t>
    <rPh sb="41" eb="42">
      <t>ビン</t>
    </rPh>
    <rPh sb="47" eb="48">
      <t>０</t>
    </rPh>
    <rPh sb="49" eb="50">
      <t>ｍ</t>
    </rPh>
    <phoneticPr fontId="5"/>
  </si>
  <si>
    <t>ゲンタシン注４０ＭＧ</t>
  </si>
  <si>
    <t>田辺ﾌｧｰﾏ　ｺﾝﾄﾐﾝ筋注10mg　10mg/2mL×10管</t>
    <rPh sb="30" eb="31">
      <t>カン</t>
    </rPh>
    <phoneticPr fontId="5"/>
  </si>
  <si>
    <t>日医工岐阜工場　ｼﾞｱｾﾞﾊﾟﾑ注射液10mg「NIG」　10mg1管×50管</t>
    <rPh sb="3" eb="7">
      <t>ギフコウジョウ</t>
    </rPh>
    <phoneticPr fontId="5"/>
  </si>
  <si>
    <t>千寿製薬　ｼｱﾉｺﾊﾞﾗﾐﾝ点眼液0.02%「ｾﾝｼﾞｭ」　0.02%5mL 1瓶×10瓶</t>
    <rPh sb="0" eb="2">
      <t>センジュ</t>
    </rPh>
    <rPh sb="2" eb="4">
      <t>セイヤク</t>
    </rPh>
    <phoneticPr fontId="5"/>
  </si>
  <si>
    <t>ジェントレット</t>
  </si>
  <si>
    <t>ジェントレット針</t>
  </si>
  <si>
    <t>三友薬品　ｼﾞｸﾛﾌｪﾅｸNaｹﾞﾙ1%「ﾗｸｰﾙ」　1%1g 50g×10本(ｱﾙﾐﾆｳﾑﾁｭｰﾌﾞ)</t>
    <rPh sb="0" eb="2">
      <t>サンユウ</t>
    </rPh>
    <rPh sb="2" eb="4">
      <t>ヤクヒン</t>
    </rPh>
    <phoneticPr fontId="5"/>
  </si>
  <si>
    <t>ジクロフェナクナトリウム坐剤２５ＭＧ「ＪＧ」</t>
  </si>
  <si>
    <t>日本ｼﾞｪﾈﾘｯｸ　ｼﾞｸﾛﾌｪﾅｸﾅﾄﾘｳﾑ坐剤25mg「JG」　25mg 1個　5個×10個</t>
    <rPh sb="43" eb="44">
      <t>コ</t>
    </rPh>
    <phoneticPr fontId="5"/>
  </si>
  <si>
    <t>ジクロフェナクナトリウム坐剤５０ＭＧ「ＪＧ」</t>
  </si>
  <si>
    <t>日本ｼﾞｪﾈﾘｯｸ　ｼﾞｸﾛﾌｪﾅｸﾅﾄﾘｳﾑ坐剤50mg「JG」　50mg 1個　5個×50個</t>
    <rPh sb="43" eb="44">
      <t>コ</t>
    </rPh>
    <phoneticPr fontId="5"/>
  </si>
  <si>
    <t>ﾌｧｲｻﾞｰ　ｼﾞｽﾛﾏｯｸ錠250mg　250mg/錠 PTP　6錠×10(患者さん用ﾊﾟｯｹｰｼﾞ)</t>
    <rPh sb="34" eb="35">
      <t>ジョウ</t>
    </rPh>
    <phoneticPr fontId="5"/>
  </si>
  <si>
    <t>シダキュアスギ花粉舌下錠５，０００ＪＡＵ</t>
  </si>
  <si>
    <t>シナール配合錠</t>
  </si>
  <si>
    <t>長生堂製薬　ｼﾞﾋﾟﾘﾀﾞﾓｰﾙ錠100mg「JG」　100mg/錠 PTP 10錠×10</t>
    <rPh sb="0" eb="2">
      <t>チョウセイ</t>
    </rPh>
    <rPh sb="2" eb="3">
      <t>ドウ</t>
    </rPh>
    <rPh sb="3" eb="5">
      <t>セイヤク</t>
    </rPh>
    <phoneticPr fontId="5"/>
  </si>
  <si>
    <t>ジフルプレドナート軟膏０．０５％「イワキ」５Ｇ</t>
  </si>
  <si>
    <t>あすか製薬　静注用ﾏｸﾞﾈｿﾞｰﾙ20mL　20mL 1管×10管(ﾌﾟﾗｽﾁｯｸ)</t>
    <rPh sb="3" eb="5">
      <t>セイヤク</t>
    </rPh>
    <phoneticPr fontId="5"/>
  </si>
  <si>
    <t>千寿製薬　人工涙液ﾏｲﾃｨｱ点眼液　5mL 1瓶×10瓶</t>
    <rPh sb="0" eb="2">
      <t>センジュ</t>
    </rPh>
    <rPh sb="2" eb="4">
      <t>セイヤク</t>
    </rPh>
    <phoneticPr fontId="5"/>
  </si>
  <si>
    <t>水溶性プレドニン５０ＭＧ</t>
  </si>
  <si>
    <t>ﾆﾁﾊﾞﾝ　ｽﾋﾟｰﾙ膏M　25cm(2)×6袋</t>
    <rPh sb="23" eb="24">
      <t>フクロ</t>
    </rPh>
    <phoneticPr fontId="5"/>
  </si>
  <si>
    <t>生理食塩液ＰＬ「フソ－」２０ＭＬ</t>
  </si>
  <si>
    <t>生理食塩液ＰＬ「フソ－」５００ＭＬ開栓用</t>
  </si>
  <si>
    <t>生理食塩液バッグ「フソ－」５００ＭＬ</t>
  </si>
  <si>
    <t>扶桑薬品工業　生理食塩液ﾊﾞｯｸﾞ「ﾌｿ-」　500mL1袋×20袋(ｿﾌﾄﾊﾞｯｸﾞ)</t>
    <rPh sb="29" eb="30">
      <t>フクロ</t>
    </rPh>
    <phoneticPr fontId="5"/>
  </si>
  <si>
    <t>大蔵製薬　ｾﾌｼﾞﾄﾚﾝ ﾋﾟﾎﾞｷｼﾙ錠100mg「OK」　100mg/錠 PTP 10錠×10</t>
    <rPh sb="0" eb="2">
      <t>オオクラ</t>
    </rPh>
    <rPh sb="2" eb="4">
      <t>セイヤク</t>
    </rPh>
    <phoneticPr fontId="5"/>
  </si>
  <si>
    <t>セフトリアキソンナトリウム静注用１Ｇ「日医工」</t>
  </si>
  <si>
    <t>日興製薬　ｾﾎﾞﾌﾙﾗﾝ吸入麻酔液「ﾆｯｺｰ」　250mL 1瓶</t>
    <rPh sb="0" eb="2">
      <t>ニッコウ</t>
    </rPh>
    <phoneticPr fontId="5"/>
  </si>
  <si>
    <t>セララ錠５０ＭＧ</t>
  </si>
  <si>
    <t>T's製薬　2mgｾﾙｼﾝ錠　2mg/錠 PTP 10錠×10</t>
    <rPh sb="3" eb="5">
      <t>セイヤク</t>
    </rPh>
    <phoneticPr fontId="5"/>
  </si>
  <si>
    <t>セレネース注５ＭＧ</t>
  </si>
  <si>
    <t xml:space="preserve">日東ﾒﾃﾞｨｯｸ　ｿﾞﾋﾞﾗｯｸｽ眼軟膏3%　3%1g 5g×1本(ｱﾙﾐﾆｳﾑﾁｭｰﾌﾞ) </t>
    <rPh sb="0" eb="2">
      <t>ニットウ</t>
    </rPh>
    <phoneticPr fontId="5"/>
  </si>
  <si>
    <t>ﾌｧｲｻﾞｰ　ｿﾙ･ｺｰﾃﾌ静注用500mg　500mg ×5瓶　4ml(溶)付</t>
    <rPh sb="31" eb="32">
      <t>ビン</t>
    </rPh>
    <phoneticPr fontId="5"/>
  </si>
  <si>
    <t>ソル・コーテフ注射用１００ＭＧ</t>
  </si>
  <si>
    <t>ﾌｧｲｻﾞｰ　ｿﾙ･ｺｰﾃﾌ注射用100mg　100mg ×5瓶　2mL(溶)付</t>
    <rPh sb="31" eb="32">
      <t>ビン</t>
    </rPh>
    <phoneticPr fontId="5"/>
  </si>
  <si>
    <t>ソル・メドロール静注用５００ＭＧ</t>
  </si>
  <si>
    <t>ﾌｧｲｻﾞｰ　ｿﾙ･ﾒﾄﾞﾛｰﾙ静注用500mg　500mg ×5瓶　8mL(溶)付</t>
    <rPh sb="33" eb="34">
      <t>ビン</t>
    </rPh>
    <phoneticPr fontId="5"/>
  </si>
  <si>
    <t>ソルデム３Ａ　輸液２００ＭＬ</t>
  </si>
  <si>
    <t>ソルデム３Ａ　輸液５００ＭＬ</t>
  </si>
  <si>
    <t>ｱﾙﾌﾚｯｻﾌｧｰﾏ　ﾀﾘﾋﾞｯﾄﾞ耳科用液0.3%　3mg1mL　5mL×10本</t>
    <rPh sb="40" eb="41">
      <t>ホン</t>
    </rPh>
    <phoneticPr fontId="5"/>
  </si>
  <si>
    <t>ｼｵｴ製薬　炭酸水素ﾅﾄﾘｳﾑ　ｼｵｴ　ﾊﾞﾗ 500g×1瓶</t>
    <rPh sb="3" eb="5">
      <t>セイヤク</t>
    </rPh>
    <phoneticPr fontId="5"/>
  </si>
  <si>
    <t>チャンピックス錠１ＭＧ</t>
  </si>
  <si>
    <t>注射用水バッグ５００ＭＬ「光」</t>
  </si>
  <si>
    <t>あすか製薬　ﾁﾗｰﾁﾞﾝS錠50μg　50μg/錠 PTP 10錠×10</t>
    <rPh sb="3" eb="5">
      <t>セイヤク</t>
    </rPh>
    <phoneticPr fontId="5"/>
  </si>
  <si>
    <t>ツムラ葛根湯エキス顆粒（医療用）</t>
  </si>
  <si>
    <t>ツムラ牛車腎気丸エキス顆粒（医療用）</t>
  </si>
  <si>
    <t>ツムラ桂枝加朮附湯エキス顆粒（医療用）</t>
  </si>
  <si>
    <t>ツムラ五苓散エキス顆粒（医療用）</t>
  </si>
  <si>
    <t>ツムラ小青竜湯エキス顆粒（医療用）</t>
  </si>
  <si>
    <t>ツムラ大建中湯エキス顆粒（医療用）</t>
  </si>
  <si>
    <t>ツムラ当帰芍薬散エキス顆粒（医療用）</t>
  </si>
  <si>
    <t>ツムラ麦門冬湯エキス顆粒（医療用）</t>
  </si>
  <si>
    <t>ツムラ半夏厚朴湯エキス顆粒（医療用）</t>
  </si>
  <si>
    <t>ツムラ補中益気湯エキス顆粒（医療用）</t>
  </si>
  <si>
    <t>ツムラ防風通聖散エキス顆粒（医療用）</t>
  </si>
  <si>
    <t>ツムラ麻黄湯エキス顆粒（医療用）</t>
  </si>
  <si>
    <t>ﾂﾑﾗ　ﾂﾑﾗ麻黄湯ｴｷｽ顆粒（医療用）　分包 2.5g×189包</t>
    <rPh sb="7" eb="10">
      <t>マオウトウ</t>
    </rPh>
    <rPh sb="13" eb="15">
      <t>カリュウ</t>
    </rPh>
    <rPh sb="16" eb="19">
      <t>イリョウヨウ</t>
    </rPh>
    <phoneticPr fontId="5"/>
  </si>
  <si>
    <t>ツムラ抑肝散エキス顆粒（医療用）</t>
  </si>
  <si>
    <t>ツムラ六君子湯エキス顆粒（医療用）</t>
  </si>
  <si>
    <t>ツムラ芍薬甘草湯エキス顆粒（医療用）</t>
  </si>
  <si>
    <t>ツロブテロールテープ２ＭＧ「久光」</t>
  </si>
  <si>
    <t>KT</t>
  </si>
  <si>
    <t>日本血液製剤機構　ﾃﾀﾉﾌﾞﾘﾝ筋注用250単位　250国際単位 1瓶×1瓶　2.5mL(溶)付</t>
    <rPh sb="28" eb="30">
      <t>コクサイ</t>
    </rPh>
    <rPh sb="45" eb="46">
      <t>）</t>
    </rPh>
    <rPh sb="47" eb="48">
      <t>　</t>
    </rPh>
    <phoneticPr fontId="5"/>
  </si>
  <si>
    <t>日医工岐阜工場　ﾃﾞﾊﾟｹﾝＲ錠200mg　200mg/錠 PTP 10錠×10</t>
    <rPh sb="3" eb="7">
      <t>ギフコウジョウ</t>
    </rPh>
    <phoneticPr fontId="5"/>
  </si>
  <si>
    <t>トラネキサム酸注射液１０００ＭＧ「ＮＩＧ」</t>
  </si>
  <si>
    <t>日医工岐阜工場　ﾄﾗﾈｷｻﾑ酸注射液1000mg「NIG」　10%10mL1管×50管</t>
    <rPh sb="3" eb="7">
      <t>ギフコウジョウ</t>
    </rPh>
    <phoneticPr fontId="5"/>
  </si>
  <si>
    <t>大塚製薬工場　ﾈｵﾌｧｰｹﾞﾝ静注20mL　20mL 1管×50管 (ﾌﾟﾗｽﾁｯｸｱﾝﾌﾟﾙ)</t>
    <rPh sb="4" eb="6">
      <t>コウジョウ</t>
    </rPh>
    <phoneticPr fontId="5"/>
  </si>
  <si>
    <t>日本臓器製薬　ﾉｲﾛﾄﾛﾋﾟﾝ錠4単位　4単位/錠　PTP 10錠×100</t>
    <rPh sb="22" eb="23">
      <t>・</t>
    </rPh>
    <rPh sb="24" eb="25">
      <t>　</t>
    </rPh>
    <phoneticPr fontId="5"/>
  </si>
  <si>
    <t>ノボラピッド注フレックスペン</t>
  </si>
  <si>
    <t>あすか製薬　ﾊﾟﾗﾐﾁﾞﾝｶﾌﾟｾﾙ300mg　300mg/ｶﾌﾟｾﾙ PTP 10ｶﾌﾟｾﾙ×10</t>
    <rPh sb="3" eb="5">
      <t>セイヤク</t>
    </rPh>
    <phoneticPr fontId="5"/>
  </si>
  <si>
    <t>T'sﾌｧｰﾏ　ﾋﾟｵｸﾞﾘﾀｿﾞﾝ錠15mg「武田ﾃﾊﾞ」　15mg/錠 PTP 10錠×50</t>
    <rPh sb="18" eb="19">
      <t>ジョウ</t>
    </rPh>
    <phoneticPr fontId="5"/>
  </si>
  <si>
    <t>ﾋﾞｵﾌｪﾙﾐﾝ製薬　ﾋﾞｵﾌｪﾙﾐﾝR散　分包 1g×120包</t>
    <rPh sb="8" eb="10">
      <t>セイヤク</t>
    </rPh>
    <phoneticPr fontId="5"/>
  </si>
  <si>
    <t>長生堂製薬　ﾋﾟｺｽﾙﾌｧｰﾄﾅﾄﾘｳﾑ内用液0.75%「JG」　0.75%1mL　 10mL×10瓶</t>
    <rPh sb="0" eb="2">
      <t>ナガイ</t>
    </rPh>
    <rPh sb="2" eb="3">
      <t>ドウ</t>
    </rPh>
    <rPh sb="3" eb="5">
      <t>セイヤク</t>
    </rPh>
    <phoneticPr fontId="5"/>
  </si>
  <si>
    <t>ビソプロロールフマル酸塩錠２．５ＭＧ「日医工」</t>
  </si>
  <si>
    <t>ファモチジン静注液２０ＭＧ「サワイ」</t>
  </si>
  <si>
    <t>藤永製薬　ﾌｪﾉﾊﾞｰﾙ注射液100mg　100mg/1mL×10管</t>
    <rPh sb="0" eb="2">
      <t>フジナガ</t>
    </rPh>
    <rPh sb="2" eb="4">
      <t>セイヤク</t>
    </rPh>
    <phoneticPr fontId="5"/>
  </si>
  <si>
    <t>フェブキソスタット錠２０ＭＧ「ＤＳＥＰ」</t>
  </si>
  <si>
    <t>ブスコパン注２０ＭＧ</t>
  </si>
  <si>
    <t>扶桑薬品工業　ﾌﾞﾄﾞｳ糖注5%PL「ﾌｿｰ」　5% 100mL1瓶×10瓶 (ﾌﾟﾗｽﾁｯｸﾎﾞﾄﾙ)</t>
    <rPh sb="33" eb="34">
      <t>ビン</t>
    </rPh>
    <rPh sb="37" eb="38">
      <t>ビン</t>
    </rPh>
    <phoneticPr fontId="5"/>
  </si>
  <si>
    <t>ブドウ糖注５０％ＰＬ「フソー」２０ＭＬ</t>
  </si>
  <si>
    <t>ＦＲＥＥＳＴＹＬＥリブレ２　ＲＥＡＤＥＲ</t>
  </si>
  <si>
    <t>ｱﾎﾞｯﾄｼﾞｬﾊﾟﾝ　FREESTYLEリブレ2　READER　測定器1台</t>
    <rPh sb="33" eb="36">
      <t>ソクテイキ</t>
    </rPh>
    <rPh sb="37" eb="38">
      <t>ダイ</t>
    </rPh>
    <phoneticPr fontId="5"/>
  </si>
  <si>
    <t>ＦＲＥＥＳＴＹＬＥリブレ２（センサー）</t>
  </si>
  <si>
    <t>あすか製薬　ﾌﾘｳｪﾙ配合錠LD「あすか」　PTP 21錠×4</t>
    <rPh sb="3" eb="5">
      <t>セイヤク</t>
    </rPh>
    <phoneticPr fontId="5"/>
  </si>
  <si>
    <t>プリンペラン注射液１０ＭＧ</t>
  </si>
  <si>
    <t>千寿製薬　ﾌﾙｵﾛﾒﾄﾛﾝ点眼液0.02%「ｾﾝｼﾞｭ」　0.02% 1mL 5mL×10瓶</t>
    <rPh sb="0" eb="2">
      <t>センジュ</t>
    </rPh>
    <rPh sb="2" eb="4">
      <t>セイヤク</t>
    </rPh>
    <phoneticPr fontId="5"/>
  </si>
  <si>
    <t>あゆみ製薬　ﾌﾛｰﾚｽ眼検査用試験紙0.7mg　25枚×8瓶(褐色ｶﾞﾗｽ瓶)</t>
    <rPh sb="29" eb="30">
      <t>ビン</t>
    </rPh>
    <rPh sb="31" eb="33">
      <t>カッショク</t>
    </rPh>
    <rPh sb="37" eb="38">
      <t>ビン</t>
    </rPh>
    <phoneticPr fontId="5"/>
  </si>
  <si>
    <t>ﾒﾃﾞｨｻ新薬　ﾌﾞﾛﾁｿﾞﾗﾑOD錠0.25mg｢ｻﾜｲ」　0.25㎎/錠 PTP 10錠×50</t>
    <rPh sb="5" eb="6">
      <t>シン</t>
    </rPh>
    <rPh sb="6" eb="7">
      <t>ヤク</t>
    </rPh>
    <phoneticPr fontId="5"/>
  </si>
  <si>
    <t xml:space="preserve">千寿製薬　ﾍﾞｽﾄﾛﾝ耳鼻科用1%　10mg1mL(溶解後の液として)5mL(溶)×5本　ﾌﾟﾗｽﾁｯｸ　50mg(力価) </t>
    <rPh sb="0" eb="2">
      <t>センジュ</t>
    </rPh>
    <rPh sb="2" eb="4">
      <t>セイヤク</t>
    </rPh>
    <rPh sb="26" eb="28">
      <t>ヨウカイ</t>
    </rPh>
    <rPh sb="28" eb="29">
      <t>ゴ</t>
    </rPh>
    <rPh sb="30" eb="31">
      <t>エキ</t>
    </rPh>
    <rPh sb="39" eb="40">
      <t>）</t>
    </rPh>
    <rPh sb="43" eb="44">
      <t>　</t>
    </rPh>
    <phoneticPr fontId="5"/>
  </si>
  <si>
    <t>ベタメタゾン吉草酸エステルローション０．１２％「イワキ」</t>
  </si>
  <si>
    <t>ベタメタゾン吉草酸エステル軟膏０．１２％「イワキ」５００Ｇ</t>
  </si>
  <si>
    <t>岩城製薬　ﾍﾞﾀﾒﾀｿﾞﾝ吉草酸ｴｽﾃﾙ軟膏0.12%「ｲﾜｷ」　0.12% 1g 500g×1瓶(ﾎﾟﾘｴﾁﾚﾝ容器)</t>
    <rPh sb="57" eb="59">
      <t>ヨウキ</t>
    </rPh>
    <phoneticPr fontId="5"/>
  </si>
  <si>
    <t>ベタメタゾン吉草酸エステル軟膏０．１２％「イワキ」５Ｇ</t>
  </si>
  <si>
    <t>ベタメタゾン酪酸エステルプロピオン酸ローション０．０５％「ＪＧ」</t>
  </si>
  <si>
    <t>ペチジン塩酸塩注射液３５ＭＧ「タケダ」</t>
  </si>
  <si>
    <t>ベノキシール点眼液０．４％</t>
  </si>
  <si>
    <t>へパフラッシュ１００単位／ＭＬシリンジ１０ＭＬ</t>
  </si>
  <si>
    <t>ヘパリン類似物質油性クリーム０．３％「日医工」</t>
  </si>
  <si>
    <t>ベプリジル塩酸塩錠５０ＭＧ「ＴＥ」</t>
  </si>
  <si>
    <t>ベムリディ錠２５ＭＧ</t>
  </si>
  <si>
    <t>ペルジピン注射液１０ＭＧ</t>
  </si>
  <si>
    <t>ヘルベッサー注射用１０ＭＧ</t>
  </si>
  <si>
    <t>ペンタサ坐剤１Ｇ</t>
  </si>
  <si>
    <t>ﾌｪﾘﾝｸﾞ･ﾌｧｰﾏ　ﾍﾟﾝﾀｻ坐剤1g　1g 1個SP 10個×5</t>
    <rPh sb="26" eb="27">
      <t>コ</t>
    </rPh>
    <phoneticPr fontId="5"/>
  </si>
  <si>
    <t>6515-202-05089</t>
  </si>
  <si>
    <t>ペンニードルプラス</t>
  </si>
  <si>
    <t>ﾉﾎﾞﾉﾙﾃﾞｨｽｸﾌｧｰﾏ　ﾍﾟﾝﾆｰﾄﾞﾙﾌﾟﾗｽ　32G 4mm 70本(14本×5袋)</t>
    <rPh sb="38" eb="39">
      <t>ホン</t>
    </rPh>
    <phoneticPr fontId="5"/>
  </si>
  <si>
    <t>ホスミシンＳ静注用１Ｇ</t>
  </si>
  <si>
    <t>ホスミシン錠５００ＭＧ</t>
  </si>
  <si>
    <t>ボナロン錠３５ＭＧ</t>
  </si>
  <si>
    <t>ボノサップパック８００</t>
  </si>
  <si>
    <t>ポピヨドンガーグル７％</t>
  </si>
  <si>
    <t>ポピヨドンゲル１０％</t>
  </si>
  <si>
    <t>吉田製薬　ﾎﾟﾋﾟﾖﾄﾞﾝｹﾞﾙ10%　10%10g 90g×1本(ｱﾙﾐﾆｳﾑﾗﾐﾈｰﾄﾁｭｰﾌﾞ)</t>
    <rPh sb="32" eb="33">
      <t>ホン</t>
    </rPh>
    <phoneticPr fontId="5"/>
  </si>
  <si>
    <t>吉田製薬　ポピヨドン液１０％　10%10mL 250mL×1瓶 (ポリ)</t>
  </si>
  <si>
    <t>ポプスカイン０．２５％注バッグ２５０ＭＧ／１００ＭＬ</t>
  </si>
  <si>
    <t>BG</t>
  </si>
  <si>
    <t>ポララミン錠２ＭＧ</t>
  </si>
  <si>
    <t>ポララミン注５ＭＧ</t>
  </si>
  <si>
    <t>ボルベン輸液６％</t>
  </si>
  <si>
    <t>マーカイン注脊麻用０．５％高比重</t>
  </si>
  <si>
    <t>マーカイン注脊麻用０．５％等比重</t>
  </si>
  <si>
    <t>高田製薬　ﾏｷｻｶﾙｼﾄｰﾙ軟膏25μG/G「タカタ」　0.0025%1g 10g×10本(ｱﾙﾐﾆｳﾑﾁｭｰﾌﾞ)</t>
    <rPh sb="44" eb="45">
      <t>ホン</t>
    </rPh>
    <phoneticPr fontId="5"/>
  </si>
  <si>
    <t>マグネスコープ静注３８％シリンジ２０ＭＬ</t>
  </si>
  <si>
    <t>マンジャロ皮下注１０ＭＧアテオス</t>
  </si>
  <si>
    <t>日本ｲｰﾗｲﾘﾘｰ　ﾏﾝｼﾞｬﾛ皮下注10mgｱﾃｵｽ　10mg0.5mL1キット×2キット</t>
    <rPh sb="0" eb="2">
      <t>ニホン</t>
    </rPh>
    <phoneticPr fontId="5"/>
  </si>
  <si>
    <t>マンジャロ皮下注１２．５ＭＧアテオス</t>
  </si>
  <si>
    <t>日本ｲｰﾗｲﾘﾘｰ　ﾏﾝｼﾞｬﾛ皮下注12.5mgｱﾃｵｽ　12.5mg0.5mL1キット×2キット</t>
    <rPh sb="0" eb="2">
      <t>ニホン</t>
    </rPh>
    <phoneticPr fontId="5"/>
  </si>
  <si>
    <t>マンジャロ皮下注１５ＭＧアテオス</t>
  </si>
  <si>
    <t>日本ｲｰﾗｲﾘﾘｰ　ﾏﾝｼﾞｬﾛ皮下注15mgｱﾃｵｽ　15mg0.5mL1キット×2キット</t>
    <rPh sb="0" eb="2">
      <t>ニホン</t>
    </rPh>
    <phoneticPr fontId="5"/>
  </si>
  <si>
    <t>マンジャロ皮下注２．５ＭＧアテオス</t>
  </si>
  <si>
    <t>日本ｲｰﾗｲﾘﾘｰ　ﾏﾝｼﾞｬﾛ皮下注2.5mgｱﾃｵｽ　2.5mg0.5mL1キット×2キット</t>
    <rPh sb="0" eb="2">
      <t>ニホン</t>
    </rPh>
    <rPh sb="16" eb="19">
      <t>ヒカチュウ</t>
    </rPh>
    <phoneticPr fontId="5"/>
  </si>
  <si>
    <t>マンジャロ皮下注５ＭＧアテオス</t>
  </si>
  <si>
    <t>日本ｲｰﾗｲﾘﾘｰ　ﾏﾝｼﾞｬﾛ皮下注5mgｱﾃｵｽ　5mg0.5mL1キット×2キット</t>
    <rPh sb="0" eb="2">
      <t>ニホン</t>
    </rPh>
    <phoneticPr fontId="5"/>
  </si>
  <si>
    <t>マンジャロ皮下注７．５ＭＧアテオス</t>
  </si>
  <si>
    <t>日本ｲｰﾗｲﾘﾘｰ　ﾏﾝｼﾞｬﾛ皮下注7.5mgｱﾃｵｽ　7.5mg0.5mL1キット×2キット</t>
    <rPh sb="0" eb="2">
      <t>ニホン</t>
    </rPh>
    <phoneticPr fontId="5"/>
  </si>
  <si>
    <t>ミオナール錠５０ＭＧ</t>
  </si>
  <si>
    <t>ミダゾラム注射液１０ＭＧ「ＮＩＧ」</t>
  </si>
  <si>
    <t>日医工岐阜工場　ﾐﾀﾞｿﾞﾗﾑ注射液10mg「NIG」　10mg2mL1管×10管</t>
    <rPh sb="3" eb="7">
      <t>ギフコウジョウ</t>
    </rPh>
    <phoneticPr fontId="5"/>
  </si>
  <si>
    <t>ミティキュアダニ舌下錠１０，０００ＪＡＵ</t>
  </si>
  <si>
    <t>ミティキュアダニ舌下錠３，３００ＪＡＵ</t>
  </si>
  <si>
    <t>ミドリンＰ点眼液</t>
  </si>
  <si>
    <t>ミノサイクリン塩酸塩点滴静注用１００ＭＧ「日医工」</t>
  </si>
  <si>
    <t>ミノマイシンカプセル１００ＭＧ</t>
  </si>
  <si>
    <t>ミヤＢＭ細粒</t>
  </si>
  <si>
    <t>ミリスロール注５ＭＧ／１０ＭＬ</t>
  </si>
  <si>
    <t>日本化薬　ﾐﾘｽﾛｰﾙ注5mg/10mL　5mg/10mL×10管</t>
    <rPh sb="32" eb="33">
      <t>カン</t>
    </rPh>
    <phoneticPr fontId="5"/>
  </si>
  <si>
    <t>ミルタザピン錠１５ＭＧ「明治」</t>
  </si>
  <si>
    <t>大蔵製薬　ﾐﾙﾀｻﾞﾋﾟﾝ錠15mg「明治」　15mg/錠 PTP 10錠×10</t>
    <rPh sb="0" eb="2">
      <t>オオクラ</t>
    </rPh>
    <rPh sb="2" eb="4">
      <t>セイヤクオオクラ</t>
    </rPh>
    <rPh sb="12" eb="14">
      <t>１５</t>
    </rPh>
    <phoneticPr fontId="5"/>
  </si>
  <si>
    <t>ミンクリア内用散布液０．８％</t>
  </si>
  <si>
    <t>メイロン静注７％</t>
  </si>
  <si>
    <t>大塚製薬工場　ﾒｲﾛﾝ静注7%　7% 20mL 1管×10管 (ﾌﾟﾗｽﾁｯｸ)</t>
    <rPh sb="4" eb="6">
      <t>コウジョウ</t>
    </rPh>
    <phoneticPr fontId="5"/>
  </si>
  <si>
    <t>大塚製薬工場　ﾒｲﾛﾝ静注7%　7% 250mL×10袋 (ｿﾌﾄﾊﾞｯｸﾞ)</t>
    <rPh sb="4" eb="6">
      <t>コウジョウ</t>
    </rPh>
    <phoneticPr fontId="5"/>
  </si>
  <si>
    <t>メキシチールカプセル１００ＭＧ</t>
  </si>
  <si>
    <t>メコバラミン錠５００「トーワ」</t>
  </si>
  <si>
    <t>メジコン錠１５ＭＧ</t>
  </si>
  <si>
    <t>メトグルコ錠２５０ＭＧ</t>
  </si>
  <si>
    <t>メトトレキサート錠２ＭＧ「あゆみ」</t>
  </si>
  <si>
    <t>メトホルミン塩酸塩錠５００ＭＧＭＴ「ＤＳＰＢ」</t>
  </si>
  <si>
    <t>メプチン吸入液ユニット０．３ＭＬ</t>
  </si>
  <si>
    <t>大塚製薬　ﾒﾌﾟﾁﾝ吸入液ﾕﾆｯﾄ0.3mL　0.01%0.3mL　1個×56個(ﾌﾟﾗｽﾁｯｸ容器)</t>
    <rPh sb="48" eb="50">
      <t>ヨウキ</t>
    </rPh>
    <phoneticPr fontId="5"/>
  </si>
  <si>
    <t>メリスロン錠６ＭＧ</t>
  </si>
  <si>
    <t>メルカゾール錠５ＭＧ</t>
  </si>
  <si>
    <t>あすか製薬　ﾒﾙｶｿﾞｰﾙ錠5mg　5mg/錠 PTP 10錠×10</t>
    <rPh sb="3" eb="5">
      <t>セイヤク</t>
    </rPh>
    <phoneticPr fontId="5"/>
  </si>
  <si>
    <t>メンタックスクリーム１％</t>
  </si>
  <si>
    <t>モサプリドクエン酸塩錠２．５ＭＧ「明治」</t>
  </si>
  <si>
    <t>モビコール配合内用剤ＨＤ</t>
  </si>
  <si>
    <t>モンテルカスト錠１０ＭＧ「ＫＭ」</t>
  </si>
  <si>
    <t>ヤーズフレックス配合錠</t>
  </si>
  <si>
    <t>薬用炭「日医工」</t>
  </si>
  <si>
    <t>日医工　薬用炭「日医工」　ﾊﾞﾗ 250g×1袋</t>
    <rPh sb="23" eb="24">
      <t>フクロ</t>
    </rPh>
    <phoneticPr fontId="5"/>
  </si>
  <si>
    <t>ユービット錠１００ＭＧ</t>
  </si>
  <si>
    <t>ユベラ錠５０ＭＧ</t>
  </si>
  <si>
    <t>ユリノーム錠２５ＭＧ</t>
  </si>
  <si>
    <t>ラクテック注</t>
  </si>
  <si>
    <t>大塚製薬工場　ﾗｸﾃｯｸ注　500mL 1袋×20袋 (ｿﾌﾄﾊﾞｯｸﾞ)</t>
    <rPh sb="4" eb="6">
      <t>コウジョウ</t>
    </rPh>
    <phoneticPr fontId="5"/>
  </si>
  <si>
    <t>ラツーダ錠２０ＭＧ</t>
  </si>
  <si>
    <t>ラメルテオン錠８ＭＧ「武田テバ」</t>
  </si>
  <si>
    <t>ランソプラゾールＯＤ錠１５ＭＧ「武田テバ」</t>
  </si>
  <si>
    <t>リアルダ錠１２００ＭＧ</t>
  </si>
  <si>
    <t>リオレサール錠５ＭＧ</t>
  </si>
  <si>
    <t>リクシアナ錠６０ＭＧ</t>
  </si>
  <si>
    <t>リザベンカプセル１００ＭＧ</t>
  </si>
  <si>
    <t>リスパダール錠１ＭＧ</t>
  </si>
  <si>
    <t>リドカインテープ１８ＭＧ「ＹＰ」</t>
  </si>
  <si>
    <t>リドカイン塩酸塩注１％「日新」</t>
  </si>
  <si>
    <t>リドカイン静注用２％シリンジ「テルモ」</t>
  </si>
  <si>
    <t>ﾃﾙﾓ　ﾘﾄﾞｶｲﾝ静注用2%ｼﾘﾝｼﾞ「ﾃﾙﾓ」　100mg/5mL×10筒</t>
    <rPh sb="38" eb="39">
      <t>ツツ</t>
    </rPh>
    <phoneticPr fontId="5"/>
  </si>
  <si>
    <t>リパクレオンカプセル１５０ＭＧ</t>
  </si>
  <si>
    <t>リファンピシンカプセル１５０ＭＧ「サンド」</t>
  </si>
  <si>
    <t>リベルサス錠１４ＭＧ</t>
  </si>
  <si>
    <t>リベルサス錠３ＭＧ</t>
  </si>
  <si>
    <t>リベルサス錠７ＭＧ</t>
  </si>
  <si>
    <t>リボトリール錠０．５ＭＧ</t>
  </si>
  <si>
    <t>ルパフィン錠１０ＭＧ</t>
  </si>
  <si>
    <t>帝國製薬　ﾙﾊﾟﾌｨﾝ錠10mg　10mg/錠 PTP 10錠×10</t>
    <rPh sb="0" eb="1">
      <t>ミカド</t>
    </rPh>
    <rPh sb="1" eb="2">
      <t>コク</t>
    </rPh>
    <rPh sb="2" eb="4">
      <t>セイヤク</t>
    </rPh>
    <phoneticPr fontId="5"/>
  </si>
  <si>
    <t>レイボー錠１００ＭＧ</t>
  </si>
  <si>
    <t>日本ｲｰﾗｲﾘﾘｰ　ﾚｲﾎﾞｰ錠100mg　100mg/錠 PTP 10錠×3</t>
    <rPh sb="0" eb="2">
      <t>ニホン</t>
    </rPh>
    <phoneticPr fontId="5"/>
  </si>
  <si>
    <t>レクビオ皮下注３００ＭＧシリンジ</t>
  </si>
  <si>
    <t>レスタミンコーワクリーム１％</t>
  </si>
  <si>
    <t>レパーサ皮下注１４０ＭＧペン</t>
  </si>
  <si>
    <t>レバミピド錠１００ＭＧ「オーツカ」</t>
  </si>
  <si>
    <t>大塚製薬工場　ﾚﾊﾞﾐﾋﾟﾄﾞ錠100mg「ｵｰﾂｶ」　100mg/錠 PTP 10錠×50</t>
    <rPh sb="4" eb="6">
      <t>コウジョウ</t>
    </rPh>
    <phoneticPr fontId="5"/>
  </si>
  <si>
    <t>レボフロキサシン点眼液１．５％「ＶＴＲＳ」</t>
  </si>
  <si>
    <t>レミフェンタニル静注用２ＭＧ「第一三共」</t>
  </si>
  <si>
    <t>丸石製薬　ﾚﾐﾌｪﾝﾀﾆﾙ静注用2mg「第一三共」　2mg1瓶×5瓶</t>
    <rPh sb="0" eb="2">
      <t>マルイシ</t>
    </rPh>
    <rPh sb="2" eb="4">
      <t>セイヤク</t>
    </rPh>
    <phoneticPr fontId="5"/>
  </si>
  <si>
    <t>レルベア２００エリプタ３０吸入用</t>
  </si>
  <si>
    <t>ロキソプロフェンＮＡテープ１００ＭＧ「科研」</t>
  </si>
  <si>
    <t>帝國製薬　ﾛｷｿﾌﾟﾛﾌｪﾝNaﾃｰﾌﾟ100mg「科研」　10cm×14cm1枚 7枚×100袋</t>
    <rPh sb="0" eb="1">
      <t>ミカド</t>
    </rPh>
    <rPh sb="1" eb="2">
      <t>コク</t>
    </rPh>
    <rPh sb="2" eb="4">
      <t>セイヤク</t>
    </rPh>
    <phoneticPr fontId="5"/>
  </si>
  <si>
    <t>ロキソプロフェンナトリウムテープ１００ＭＧ「タイホウ」</t>
  </si>
  <si>
    <t>岡山大鵬薬品　ﾛｷｿﾌﾟﾛﾌｪﾝﾅﾄﾘｳﾑﾃｰﾌﾟ100mg「ﾀｲﾎｳ」　10cm×14cm1枚  7枚×50袋</t>
    <rPh sb="0" eb="2">
      <t>オカヤマ</t>
    </rPh>
    <rPh sb="2" eb="4">
      <t>タイホウ</t>
    </rPh>
    <rPh sb="4" eb="6">
      <t>ヤクヒン</t>
    </rPh>
    <rPh sb="47" eb="48">
      <t>マイ</t>
    </rPh>
    <phoneticPr fontId="5"/>
  </si>
  <si>
    <t>ロクロニウム臭化物静注液５０ＭＧ／５．０ＭＬ「マルイシ」</t>
  </si>
  <si>
    <t>ロコイド軟膏０．１％　５００Ｇ</t>
  </si>
  <si>
    <t>ロコイド軟膏０．１％　５Ｇ</t>
  </si>
  <si>
    <t>ロサルタンＫ錠５０ＭＧ「ＶＴＲＳ」</t>
  </si>
  <si>
    <t>ロサルヒド配合錠ＬＤ「日新」</t>
  </si>
  <si>
    <t>日新製薬　ﾛｻﾙﾋﾄﾞ配合錠LD「日新」　PTP 10錠×10</t>
    <rPh sb="0" eb="2">
      <t>ニッシン</t>
    </rPh>
    <rPh sb="2" eb="4">
      <t>セイヤク</t>
    </rPh>
    <phoneticPr fontId="5"/>
  </si>
  <si>
    <t>ロスバスタチン錠２．５ＭＧ「ＤＳＥＰ」</t>
  </si>
  <si>
    <t>ロピオン静注５０ＭＧ</t>
  </si>
  <si>
    <t>科研製薬　ﾛﾋﾟｵﾝ静注５０ＭＧ　50mg/5mL×10管</t>
    <rPh sb="28" eb="29">
      <t>カン</t>
    </rPh>
    <phoneticPr fontId="5"/>
  </si>
  <si>
    <t>ロフラゼプ酸エチル錠１ＭＧ「サワイ」</t>
  </si>
  <si>
    <t>沢井製薬　ﾛﾌﾗｾﾞﾌﾟ酸ｴﾁﾙ錠1mg「サワイ」　1mg/錠 PTP 10錠×10</t>
    <rPh sb="12" eb="13">
      <t>サン</t>
    </rPh>
    <phoneticPr fontId="5"/>
  </si>
  <si>
    <t>ロペミンカプセル１ＭＧ</t>
  </si>
  <si>
    <t>ロラタジンＯＤ錠１０ＭＧ「ＶＴＲＳ」</t>
  </si>
  <si>
    <t>沢井製薬　ﾜｰﾌｧﾘﾝ錠0.5mg　100錠　10錠(PTP)×10</t>
    <rPh sb="0" eb="2">
      <t>サワイ</t>
    </rPh>
    <rPh sb="2" eb="4">
      <t>セイヤク</t>
    </rPh>
    <rPh sb="21" eb="22">
      <t>ジョウ</t>
    </rPh>
    <rPh sb="25" eb="26">
      <t>ジョウ</t>
    </rPh>
    <phoneticPr fontId="5"/>
  </si>
  <si>
    <t>沢井製薬　ﾜｰﾌｧﾘﾝ錠１mg　100錠　10錠(PTP)×10</t>
    <rPh sb="0" eb="2">
      <t>サワイ</t>
    </rPh>
    <rPh sb="2" eb="4">
      <t>セイヤク</t>
    </rPh>
    <phoneticPr fontId="5"/>
  </si>
  <si>
    <t>沢井製薬　ﾜｰﾌｧﾘﾝ錠5mg　100錠　10錠(PTP)×10</t>
    <rPh sb="0" eb="4">
      <t>サワイセイヤク</t>
    </rPh>
    <phoneticPr fontId="5"/>
  </si>
  <si>
    <t>ワゴスチグミン注０．５ＭＧ</t>
  </si>
  <si>
    <t>ワソラン錠４０ＭＧ</t>
  </si>
  <si>
    <t>ワソラン静注５ＭＧ</t>
  </si>
  <si>
    <t>GEﾍﾙｽｹｱﾌｧｰﾏ ｵﾑﾆﾊﾟｰｸ240注10mL　51.77%10mL1瓶×5瓶(ｶﾞﾗｽ･点滴ｾｯﾄ無し品)</t>
    <rPh sb="49" eb="51">
      <t>テンテキ</t>
    </rPh>
    <rPh sb="54" eb="55">
      <t>ナ</t>
    </rPh>
    <rPh sb="56" eb="57">
      <t>シナ</t>
    </rPh>
    <phoneticPr fontId="5"/>
  </si>
  <si>
    <t>亜鉛華軟膏「ニッコー」</t>
  </si>
  <si>
    <t>アキネトン錠１ＭＧ</t>
  </si>
  <si>
    <t>住友ﾌｧｰﾏ　ｱｷﾈﾄﾝ錠1mg　1mg/錠 PTP　10錠×10</t>
  </si>
  <si>
    <t>アクアチムクリーム１％</t>
  </si>
  <si>
    <t>大塚製薬　ｱｸｱﾁﾑｸﾘｰﾑ1%　1%1g 10g×10本 (ﾎﾟﾘｴﾁﾚﾝﾗﾐﾈｰﾄﾁｭｰﾌﾞ)</t>
  </si>
  <si>
    <t>アクチバシン注６００万</t>
  </si>
  <si>
    <t>協和ｷﾘﾝ　ｱｸﾁﾊﾞｼﾝ注600万　600万国際単位×1瓶 10mL(溶)付</t>
  </si>
  <si>
    <t>アザルフィジンＥＮ錠５００ＭＧ</t>
  </si>
  <si>
    <t>あゆみ製薬　ｱｻﾞﾙﾌｨｼﾞﾝEN錠500mg　500mg/錠 PTP 10錠×10</t>
  </si>
  <si>
    <t>アシクロビル点滴静注用２５０ＭＧ「サワイ」</t>
  </si>
  <si>
    <t>沢井製薬　ｱｼｸﾛﾋﾞﾙ点滴静注用250mg｢ｻﾜｲ」　250mg1瓶×10瓶</t>
  </si>
  <si>
    <t>アジルサルタン錠２０ＭＧ「武田テバ」</t>
  </si>
  <si>
    <t>T'sﾌｧｰﾏ　ｱｼﾞﾙｻﾙﾀﾝ錠20mg「武田ﾃﾊﾞ」　20mg/錠 PTP 10錠×50</t>
  </si>
  <si>
    <t>GS1/14987123160367</t>
  </si>
  <si>
    <t>アジレクト錠０．５ＭＧ</t>
  </si>
  <si>
    <t>武田薬品工業　ｱｼﾞﾚｸﾄ錠0.5mg　0.5mg/錠 PTP 10錠×10</t>
  </si>
  <si>
    <t>GS1/14987173015815</t>
  </si>
  <si>
    <t>アズノールうがい液４％</t>
  </si>
  <si>
    <t>ﾛｰﾄﾆｯﾃﾝ　ｱｽﾞﾉｰﾙうがい液4%　40mg/mL 5mL×10本</t>
  </si>
  <si>
    <t>GS1/14987190000016</t>
  </si>
  <si>
    <t>アスパラカリウム錠３００ＭＧ</t>
  </si>
  <si>
    <t>ﾆﾌﾟﾛ　ｱｽﾊﾟﾗｶﾘｳﾑ錠300mg　300mg/錠 PTP 10錠×10</t>
  </si>
  <si>
    <t>GS1/14987190168327</t>
  </si>
  <si>
    <t>ﾆﾌﾟﾛ　ｱｽﾊﾟﾗｶﾘｳﾑ注10mEq　17.12%10mL1管×10管</t>
  </si>
  <si>
    <t>GS1/14987190500035</t>
  </si>
  <si>
    <t>アスパラ配合錠</t>
  </si>
  <si>
    <t>GS1/14987190000887</t>
  </si>
  <si>
    <t>アスベリン錠２０</t>
  </si>
  <si>
    <t>ﾆﾌﾟﾛ　ｱｽﾍﾞﾘﾝ錠20　20mg/錠 PTP 10錠×100</t>
  </si>
  <si>
    <t>アセリオ静注液１０００ＭＧバッグ</t>
  </si>
  <si>
    <t>ﾃﾙﾓ　ｱｾﾘｵ静注液1000mgﾊﾞｯｸﾞ　1,000mg 100mL 1袋×20袋</t>
  </si>
  <si>
    <t>アタラックス－Ｐ注射液（２５ＭＧ／ＭＬ）</t>
  </si>
  <si>
    <t>ﾌｧｲｻﾞｰ　ｱﾀﾗｯｸｽ-Ｐ注射液(25mg/ml)　2.5% 1mL 1管×10管</t>
  </si>
  <si>
    <t>アデホス－Ｌコーワ注２０ＭＧ</t>
  </si>
  <si>
    <t>興和　ｱﾃﾞﾎｽ-Lｺｰﾜ注20mg　20mg/2mL×50管</t>
  </si>
  <si>
    <t>アデホスコーワ顆粒１０％</t>
  </si>
  <si>
    <t>興和　ｱﾃﾞﾎｽｺｰﾜ顆粒10%　100mg/g 分包 1g×600包</t>
  </si>
  <si>
    <t>GS1/14987190001785</t>
  </si>
  <si>
    <t>アドナ錠１０ＭＧ</t>
  </si>
  <si>
    <t>ﾆﾌﾟﾛ　ｱﾄﾞﾅ錠10mg　10mg/錠 PTP 10錠×10</t>
  </si>
  <si>
    <t>GS1/14987190169133</t>
  </si>
  <si>
    <t>アドナ注（静脈用）２５ＭＧ</t>
  </si>
  <si>
    <t>ﾆﾌﾟﾛ　ｱﾄﾞﾅ注（静脈用）25mg　0.5%5mL1管×10管</t>
  </si>
  <si>
    <t>アトルバスタチン錠５ＭＧ「ＮＳ」</t>
  </si>
  <si>
    <t>日新製薬　ｱﾄﾙﾊﾞｽﾀﾁﾝ錠5mg「NS」　5mg/錠 PTP 10錠×50</t>
  </si>
  <si>
    <t>アドレナリン注０．１％　シリンジ「テルモ」</t>
  </si>
  <si>
    <t>ﾃﾙﾓ　ｱﾄﾞﾚﾅﾘﾝ注0.1%ｼﾘﾝｼﾞ「ﾃﾙﾓ」　0.1% 1mL 1筒×10筒</t>
  </si>
  <si>
    <t>アトロピン注０．０５％　シリンジ「テルモ」</t>
  </si>
  <si>
    <t>ﾃﾙﾓ　ｱﾄﾛﾋﾟﾝ注0.05%ｼﾘﾝｼﾞ「ﾃﾙﾓ」　0.5mg/1mL×10筒</t>
  </si>
  <si>
    <t>アナストロゾール錠１ＭＧ「ＤＳＥＰ」</t>
  </si>
  <si>
    <t>第一三共ｴｽﾌｧ　ｱﾅｽﾄﾛｿﾞｰﾙ錠1mg「DSEP」　1mg /錠 PTP 10錠×10</t>
  </si>
  <si>
    <t>アナペイン注１０ＭＧ／ＭＬ</t>
  </si>
  <si>
    <t>ｻﾝﾄﾞﾌｧｰﾏ　ｱﾅﾍﾟｲﾝ注10mg/mL　1% 10mL 1管×10管</t>
  </si>
  <si>
    <t>ｻﾝﾄﾞﾌｧｰﾏ　ｱﾅﾍﾟｲﾝ注7.5mg/mL　0.75% 10mL 1管×10管</t>
  </si>
  <si>
    <t>アフタッチ口腔用貼付剤２５マイクロＧ</t>
  </si>
  <si>
    <t>ｱﾙﾌﾚｯｻﾌｧｰﾏ　ｱﾌﾀｯﾁ口腔用貼付剤25μg　25μg/錠 PTP 10錠×10</t>
  </si>
  <si>
    <t>アマージ錠２．５ＭＧ</t>
  </si>
  <si>
    <t>ｸﾞﾗｸｿ･ｽﾐｽｸﾗｲﾝ　ｱﾏｰｼﾞ錠2.5mg　2.5mg/錠 PTP 10錠×2</t>
  </si>
  <si>
    <t>GS1/14987142352019</t>
  </si>
  <si>
    <t>アミオダロン塩酸塩静注１５０ＭＧ「ＴＥ」</t>
  </si>
  <si>
    <t>ﾄｰｱｴｲﾖｰ　ｱﾐｵﾀﾞﾛﾝ塩酸塩静注150mg「TE」　150mg3mL1管×10管</t>
  </si>
  <si>
    <t>アムロジピンＯＤ錠２．５ＭＧ「ＶＴＲＳ」</t>
  </si>
  <si>
    <t>ｳﾞｨｱﾄﾘｽ･ﾍﾙｽｹｱ　ｱﾑﾛｼﾞﾋﾟﾝOD錠2.5mg「VTRS」　2.5mg/錠 PTP 10錠×50</t>
  </si>
  <si>
    <t>ｳﾞｨｱﾄﾘｽ･ﾍﾙｽｹｱ　ｱﾑﾛｼﾞﾋﾟﾝOD錠5mg「VTRS」　5mg/錠 PTP 10錠×50</t>
  </si>
  <si>
    <t>アモキシシリンカプセル２５０ＭＧ「日医工」</t>
  </si>
  <si>
    <t>日医工ﾌｧｰﾏ　ｱﾓｷｼｼﾘﾝｶﾌﾟｾﾙ250mg「日医工」　250mg/ｶﾌﾟｾﾙ PTP 10ｶﾌﾟｾﾙ×10</t>
  </si>
  <si>
    <t>GS1/14987224004713</t>
  </si>
  <si>
    <t>持田製薬　ｱﾗｾﾅ-A軟膏3%　3%1g 2g×10本 (ｱﾙﾐﾆｳﾑﾁｭｰﾌﾞ)</t>
  </si>
  <si>
    <t>アリナミンＦ糖衣錠２５ＭＧ</t>
  </si>
  <si>
    <t>アルサルミン細粒９０％</t>
  </si>
  <si>
    <t>GS1/14987996000067</t>
  </si>
  <si>
    <t>アルスロマチック関節手術用灌流液</t>
  </si>
  <si>
    <t>ﾊﾞｸｽﾀｰ･ｼﾞｬﾊﾟﾝ　ｱﾙｽﾛﾏﾁｯｸ関節手術用灌流液　3L 1袋×3袋</t>
  </si>
  <si>
    <t>アルダクトンＡ錠２５ＭＧ</t>
  </si>
  <si>
    <t>ﾌｧｲｻﾞｰ　ｱﾙﾀﾞｸﾄﾝA錠25mg　25mg/錠 PTP 10錠×10</t>
  </si>
  <si>
    <t>アルツディスポ関節注２５ＭＧ</t>
  </si>
  <si>
    <t>アルブミナー２５％静注１２．５Ｇ／５０ＭＬ</t>
  </si>
  <si>
    <t>CSLﾍﾞｰﾘﾝｸﾞ　ｱﾙﾌﾞﾐﾅｰ25%静注12.5g/50mL　25% 50mL 1瓶×1瓶</t>
  </si>
  <si>
    <t>CSLﾍﾞｰﾘﾝｸﾞ　ｱﾙﾌﾞﾐﾅｰ5%静注12.5g/250mL　5% 250mL 1瓶×1瓶(ｶﾞﾗｽ)</t>
  </si>
  <si>
    <t>アルプラゾラム錠０．４ＭＧ「サワイ」</t>
  </si>
  <si>
    <t>ｻﾉﾌｨ　ｱﾚｸﾞﾗ錠60mg　60mg/錠 PTP 10錠×10</t>
  </si>
  <si>
    <t>アレビアチン錠１００ＭＧ</t>
  </si>
  <si>
    <t>住友ﾌｧｰﾏ　ｱﾚﾋﾞｱﾁﾝ錠100mg　100mg/錠 PTP 10錠×10</t>
  </si>
  <si>
    <t>住友ﾌｧｰﾏ　ｱﾚﾋﾞｱﾁﾝ注250mg　250mg/5mL×10管</t>
  </si>
  <si>
    <t>アロチノロール塩酸塩錠５ＭＧ「ＪＧ」</t>
  </si>
  <si>
    <t>日本ｼﾞｪﾈﾘｯｸ　ｱﾛﾁﾉﾛｰﾙ塩酸塩錠5mg「JG」　5mg/錠 PTP 10錠×10</t>
  </si>
  <si>
    <t>アロプリノール錠１００ＭＧ「サワイ」</t>
  </si>
  <si>
    <t>沢井製薬　ｱﾛﾌﾟﾘﾉｰﾙ錠100mg「ｻﾜｲ」　100mg/錠 PTP 10錠×100</t>
  </si>
  <si>
    <t>アンブロキソール錠１５ＭＧ「クニヒロ」</t>
  </si>
  <si>
    <t>皇漢堂製薬　ｱﾝﾌﾞﾛｷｿｰﾙ塩酸塩錠15mg「クニヒロ」　15mg/錠 PTP 10錠×10</t>
  </si>
  <si>
    <t>イーケプラ錠５００ＭＧ</t>
  </si>
  <si>
    <t>ﾕｰｼｰﾋﾞｰｼﾞｬﾊﾟﾝ　ｲｰｹﾌﾟﾗ錠500mg　500mg/錠 PTP 10錠×10</t>
  </si>
  <si>
    <t>イオパミドール３００注シリンジ１００ＭＬ「Ｆ」</t>
  </si>
  <si>
    <t>富士製薬工業　ｲｵﾊﾟﾐﾄﾞｰﾙ300注ｼﾘﾝｼﾞ100mL「F」　61.24% 100mL 1筒×5筒</t>
  </si>
  <si>
    <t>富士製薬工業　ｲｵﾊﾟﾐﾄﾞｰﾙ370注ｼﾘﾝｼﾞ100ML「F」　75.52% 100mL 1筒×5筒</t>
  </si>
  <si>
    <t>GS1/14987981000188</t>
  </si>
  <si>
    <t>イオメロン３５０注シリンジ１３５ＭＬ</t>
  </si>
  <si>
    <t>ﾌﾞﾗｯｺ･ｼﾞｬﾊﾟﾝ　ｲｵﾒﾛﾝ350注ｼﾘﾝｼﾞ135mL　71.44% 135mL 1筒×5筒</t>
  </si>
  <si>
    <t>イコサペント酸エチル粒状カプセル６００ＭＧ「日医工」</t>
  </si>
  <si>
    <t>日医工　ｲｺｻﾍﾟﾝﾄ酸ｴﾁﾙ粒状ｶﾌﾟｾﾙ600mg「日医工」　分包 600mg 1包×420包</t>
  </si>
  <si>
    <t>イスコチン錠１００ＭＧ</t>
  </si>
  <si>
    <t>ｱﾙﾌﾚｯｻﾌｧｰﾏ　ｲｽｺﾁﾝ錠100mg　100mg/錠 PTP 10錠×10</t>
  </si>
  <si>
    <t>イソバイドシロップ７０％分包３０ＭＬ</t>
  </si>
  <si>
    <t>興和　ｲｿﾊﾞｲﾄﾞｼﾛｯﾌﾟ70%分包30mL　70% 30mL 1包×21包</t>
  </si>
  <si>
    <t>イソビスト注２４０</t>
  </si>
  <si>
    <t>ﾊﾞｲｴﾙ薬品　ｲｿﾋﾞｽﾄ注240　51.26％10mL×5瓶</t>
  </si>
  <si>
    <t>一般診断用精製ツベルクリン（ＰＰＤ）１人用</t>
  </si>
  <si>
    <t>イナビル吸入粉末剤２０ＭＧ</t>
  </si>
  <si>
    <t>第一三共　ｲﾅﾋﾞﾙ吸入粉末剤20mg　20mg 1ｷｯﾄ×2ｷｯﾄ</t>
  </si>
  <si>
    <t>ﾃﾙﾓ　ｲﾉﾊﾞﾝ注100mg　100mg5mL1管×10管</t>
  </si>
  <si>
    <t>GS1/14987246711125</t>
  </si>
  <si>
    <t>イミグランキット皮下注３ＭＧ</t>
  </si>
  <si>
    <t>ｸﾞﾗｸｿ･ｽﾐｽｸﾗｲﾝ　ｲﾐｸﾞﾗﾝｷｯﾄ皮下注3mg　3mg0.5mL1筒×2筒</t>
  </si>
  <si>
    <t>ｸﾞﾗｸｿ･ｽﾐｽｸﾗｲﾝ　ｲﾐｸﾞﾗﾝ錠50　50mg/錠 PTP 6錠×2</t>
  </si>
  <si>
    <t>イリボー錠５マイクロＧ</t>
  </si>
  <si>
    <t>ｱｽﾃﾗｽ製薬　ｲﾘﾎﾞｰ錠5μg　5μg/錠 PTP 10錠×10</t>
  </si>
  <si>
    <t>インジゴカルミン注２０ＭＧ「ＡＦＰ」</t>
  </si>
  <si>
    <t>ｱﾙﾌﾚｯｻﾌｧｰﾏ　ｲﾝｼﾞｺﾞｶﾙﾐﾝ注20mg｢AFP」　0.4% 5mL 1管×10管</t>
  </si>
  <si>
    <t>インスリン　グラルギンＢＳ注　ミリオペン「リリー」</t>
  </si>
  <si>
    <t>日本ｲｰﾗｲﾘﾘｰ　ｲﾝｽﾘﾝ ｸﾞﾗﾙｷﾞﾝBS注ﾐﾘｵﾍﾟﾝ「ﾘﾘｰ」　300単位 1ｷｯﾄ×2ｷｯﾄ</t>
  </si>
  <si>
    <t>インドメタシンパップ７０ＭＧ「日医工」</t>
  </si>
  <si>
    <t>日医工　ｲﾝﾄﾞﾒﾀｼﾝﾊﾟｯﾌﾟ70mg「日医工」　10cm×14cm 1枚 7枚×80袋</t>
  </si>
  <si>
    <t>インフリキシマブＢＳ点滴静注用１００ＭＧ「ＮＫ」</t>
  </si>
  <si>
    <t>ｾﾙﾄﾘｵﾝ･ﾍﾙｽｹｱ･ｼﾞｬﾊﾟﾝ　ｲﾝﾌﾘｷｼﾏﾌﾞBS点滴静注用100mg「NK」　100mg 1瓶×1瓶</t>
  </si>
  <si>
    <t>GS1/14987155121084</t>
  </si>
  <si>
    <t>ウルソデオキシコール酸錠１００ＭＧ「トーワ」</t>
  </si>
  <si>
    <t>東和薬品　ｳﾙｿﾃﾞｵｷｼｺｰﾙ酸錠100mg「ﾄｰﾜ」　100mg/錠 PTP 10錠×10</t>
  </si>
  <si>
    <t>GS1/14987376725252</t>
  </si>
  <si>
    <t>ウロカルン錠２２５ＭＧ</t>
  </si>
  <si>
    <t>日本新薬　ｳﾛｶﾙﾝ錠225mg　225mg/錠 PTP 10錠×10</t>
  </si>
  <si>
    <t>ﾊﾞｲｴﾙ薬品　ｳﾛｸﾞﾗﾌｲﾝ注60%　　60% 20mL ×5管(ｶﾞﾗｽ)</t>
  </si>
  <si>
    <t>エサンブトール錠２５０ＭＧ</t>
  </si>
  <si>
    <t>ｻﾝﾄﾞ　ｴｻﾝﾌﾞﾄｰﾙ錠250mg　250mg/錠 PTP 10錠×10</t>
  </si>
  <si>
    <t>GS1/14987222002032</t>
  </si>
  <si>
    <t>エスシタロプラム錠１０ＭＧ「明治」</t>
  </si>
  <si>
    <t>Ｍｅｉｊｉ　Ｓｅｉｋａ　ﾌｧﾙﾏ　ｴｽｼﾀﾛﾌﾟﾗﾑ錠10mg「明治」　10mg/錠 PTP 10錠×10</t>
  </si>
  <si>
    <t>Ｍｅｉｊｉ　Ｓｅｉｋａ　ﾌｧﾙﾏ　SPﾄﾛｰﾁ0.25mg「明治」　0.25mg/錠 PTP 12錠×100</t>
  </si>
  <si>
    <t>エゼチミブ錠１０ＭＧ「ＤＳＥＰ」</t>
  </si>
  <si>
    <t>第一三共ｴｽﾌｧ　ｴｾﾞﾁﾐﾌﾞ錠10mg「DSEP」　10mg/錠 PTP 10錠×50</t>
  </si>
  <si>
    <t>エチゾラム錠０．５ＭＧ「ＥＭＥＣ」</t>
  </si>
  <si>
    <t>ｱﾙﾌﾚｯｻﾌｧｰﾏ　ｴﾁｿﾞﾗﾑ錠0.5mg「EMEC」　0.5mg/錠 PTP 10錠×100</t>
  </si>
  <si>
    <t>エナラプリルマレイン酸塩錠５ＭＧ「ＥＭＥＣ」</t>
  </si>
  <si>
    <t>ｱﾙﾌﾚｯｻﾌｧｰﾏ　ｴﾅﾗﾌﾟﾘﾙﾏﾚｲﾝ酸塩錠5mg「EMEC」　5mg/錠 PTP 10錠×100</t>
  </si>
  <si>
    <t>エビプロスタット配合錠ＤＢ</t>
  </si>
  <si>
    <t>日本新薬　ｴﾋﾞﾌﾟﾛｽﾀｯﾄ配合錠DB　PTP 10錠×10</t>
  </si>
  <si>
    <t>ｳﾞｨｱﾄﾘｽ製薬　ｴﾋﾟﾍﾟﾝ注射液0.3mg　0.3mg 1筒×1筒</t>
  </si>
  <si>
    <t>大塚製薬　ｴﾋﾞﾘﾌｧｲ錠3mg　3mg/錠 PTP 10錠×10</t>
  </si>
  <si>
    <t>エフィエント錠３．７５ＭＧ</t>
  </si>
  <si>
    <t>第一三共　ｴﾌｨｴﾝﾄ錠3.75mg　3.75mg/錠 PTP 10錠×10</t>
  </si>
  <si>
    <t>GS1/14987042109034</t>
  </si>
  <si>
    <t>エフィナコナゾール爪外用液１０％「科研」</t>
  </si>
  <si>
    <t>科研ﾌｧﾙﾏ　ｴﾌｨﾅｺﾅｿﾞｰﾙ爪外用液10%「科研」　10%1g 3.56g(4mL)×10本</t>
  </si>
  <si>
    <t>ＦＳプレシジョン血糖測定電極</t>
  </si>
  <si>
    <t>ｱﾎﾞｯﾄｼﾞｬﾊﾟﾝ　FSﾌﾟﾚｼｼﾞｮﾝ血糖測定電極　30枚入×1箱</t>
  </si>
  <si>
    <t>ヱフェドリン「ナガヰ」注射液４０ＭＧ</t>
  </si>
  <si>
    <t>注射用エフオーワイ１００ＭＧ</t>
  </si>
  <si>
    <t>丸石製薬　注射用ｴﾌｵｰﾜｲ100　100mg1瓶×10瓶</t>
  </si>
  <si>
    <t>エブトール２５０ＭＧ錠</t>
  </si>
  <si>
    <t>科研製薬　ｴﾌﾞﾄｰﾙ250mg錠　250mg/錠 PTP 10錠×10</t>
  </si>
  <si>
    <t>日医工　ｴﾍﾟﾘｿﾞﾝ塩酸塩錠50mg「日医工」　50mg/錠 PTP 10錠×100</t>
  </si>
  <si>
    <t>エリキュース錠５ＭＧ</t>
  </si>
  <si>
    <t>ﾌﾞﾘｽﾄﾙ･ﾏｲﾔｰｽﾞ　ｽｸｲﾌﾞ　ｴﾘｷｭｰｽ錠5mg　5mg/錠 PTP 10錠×10</t>
  </si>
  <si>
    <t>エレトリプタン錠２０ＭＧ「ＶＴＲＳ」</t>
  </si>
  <si>
    <t>ｳﾞｨｱﾄﾘｽ･ﾍﾙｽｹｱ　ｴﾚﾄﾘﾌﾟﾀﾝ錠20mg「VTRS」　20mg/錠 PTP 10錠×1 (患者さん用ﾊﾟｯｹｰｼﾞ入)</t>
  </si>
  <si>
    <t>塩化ナトリウム注射液１０％「フソー」２０ＭＬ</t>
  </si>
  <si>
    <t>エンテカビル錠０．５ＭＧ「ＥＥ」</t>
  </si>
  <si>
    <t>ｼｵﾉｹﾐｶﾙ　ｴﾝﾃｶﾋﾞﾙ錠0.5mg「EE」　0.5mg/錠 PTP 14錠×5</t>
  </si>
  <si>
    <t>エンレスト錠１００ＭＧ</t>
  </si>
  <si>
    <t>ﾉﾊﾞﾙﾃｨｽﾌｧｰﾏ　ｴﾝﾚｽﾄ錠100mg　100mg/錠 PTP 10錠×10</t>
  </si>
  <si>
    <t>オイラックスＨクリーム</t>
  </si>
  <si>
    <t>日新製薬　ｵｲﾗｯｸｽHｸﾘｰﾑ　5g×20本(ｱﾙﾐﾆｳﾑﾁｭｰﾌﾞ)</t>
  </si>
  <si>
    <t>オーグメンチン配合錠２５０ＲＳ</t>
  </si>
  <si>
    <t>ｸﾞﾗｸｿ･ｽﾐｽｸﾗｲﾝ　ｵｰｸﾞﾒﾝﾁﾝ配合錠250RS　(375mg)/錠 PTP 6錠×5</t>
  </si>
  <si>
    <t>大塚生食注　２５０ＭＬ</t>
  </si>
  <si>
    <t>GS1/14987035175312</t>
  </si>
  <si>
    <t>オテズラ錠３０ＭＧ</t>
  </si>
  <si>
    <t>ｱﾑｼﾞｪﾝ　ｵﾃｽﾞﾗ錠30mg　30mg/錠 PTP 14錠×4</t>
  </si>
  <si>
    <t>オノアクト点滴静注用５０ＭＧ</t>
  </si>
  <si>
    <t>小野薬品工業　ｵﾉｱｸﾄ点滴静注用50mg　50mg 1瓶×5瓶</t>
  </si>
  <si>
    <t>ガスコン錠４０ＭＧ</t>
  </si>
  <si>
    <t>ｷｯｾｲ薬品工業　ｶﾞｽｺﾝ錠40mg　40mg/錠 PTP 10錠×10</t>
  </si>
  <si>
    <t>ガスチーム散４万単位／Ｇ</t>
  </si>
  <si>
    <t>ガストログラフィン経口・注腸用</t>
  </si>
  <si>
    <t>カモスタットメシル酸塩錠１００ＭＧ「サワイ」</t>
  </si>
  <si>
    <t>GS1/14987770575408</t>
  </si>
  <si>
    <t>カリメート経口液２０％</t>
  </si>
  <si>
    <t>興和　ｶﾘﾒｰﾄ経口液20%　20%25g1包×100包 (ﾉﾝﾌﾚｰﾊﾞｰ)</t>
  </si>
  <si>
    <t>カルチコール注射液８．５％１０ＭＬ</t>
  </si>
  <si>
    <t>日医工　ｶﾙﾁｺｰﾙ注射液8.5%10mL　8.5% 10mL 1管×50管 (ﾌﾟﾗｽﾁｯｸｱﾝﾌﾟﾙ)</t>
  </si>
  <si>
    <t>カルベジロール錠１．２５ＭＧ「サワイ」</t>
  </si>
  <si>
    <t>沢井製薬　ｶﾙﾍﾞｼﾞﾛｰﾙ錠1.25mg「ｻﾜｲ」　1.25mg/錠 PTP 10錠×10</t>
  </si>
  <si>
    <t>GS1/14987081185532</t>
  </si>
  <si>
    <t>第一三共ｴｽﾌｧ　ｶﾙﾍﾞｼﾞﾛｰﾙ錠10mg「DSEP」　10mg/錠 PTP 10錠×50</t>
  </si>
  <si>
    <t>カルボシステイン錠５００ＭＧ「サワイ」</t>
  </si>
  <si>
    <t>沢井製薬　ｶﾙﾎﾞｼｽﾃｲﾝ錠500mg「ｻﾜｲ」　500mg/錠 PTP 10錠×50</t>
  </si>
  <si>
    <t>カロナール細粒２０％</t>
  </si>
  <si>
    <t>カロナール錠２００ＭＧ</t>
  </si>
  <si>
    <t>あゆみ製薬　ｶﾛﾅｰﾙ錠200　200mg/錠 PTP 10錠×100</t>
  </si>
  <si>
    <t>GS1/14987896011217</t>
  </si>
  <si>
    <t>カロナール錠５００ＭＧ</t>
  </si>
  <si>
    <t>あゆみ製薬　ｶﾛﾅｰﾙ錠500　500mg/錠 PTP 10錠×10</t>
  </si>
  <si>
    <t>乾燥ＨＢグロブリン筋注用１０００単位「ニチヤク」</t>
  </si>
  <si>
    <t>乾燥まむしウマ抗毒素注射用６０００単位「ＫＭＢ」</t>
  </si>
  <si>
    <t>キシロカインゼリー２％</t>
  </si>
  <si>
    <t>ｻﾝﾄﾞﾌｧｰﾏ　ｷｼﾛｶｲﾝﾎﾟﾝﾌﾟｽﾌﾟﾚｰ8%　80g×1瓶</t>
  </si>
  <si>
    <t>ｻﾝﾄﾞﾌｧｰﾏ　ｷｼﾛｶｲﾝ液「4%」　4% 1mL 100mL×1瓶</t>
  </si>
  <si>
    <t>ｻﾝﾄﾞﾌｧｰﾏ　ｷｼﾛｶｲﾝ注ﾎﾟﾘアンプ1%　1% 10mL 1管×10管</t>
  </si>
  <si>
    <t>キシロカイン注射液「１％」エピレナミン（１：１００，０００）</t>
  </si>
  <si>
    <t>ﾏﾙﾎ　強力ﾎﾟｽﾃﾘｻﾞ(軟膏)　2g×300本 (ﾎﾟﾘｴﾁﾚﾝﾁｭｰﾌﾞ)</t>
  </si>
  <si>
    <t>強力レスタミンコーチゾンコーワ軟膏</t>
  </si>
  <si>
    <t>興和　強力ﾚｽﾀﾐﾝｺｰﾁｿﾞﾝｺｰﾜ軟膏　10g×10本 (ｱﾙﾐﾁｭｰﾌﾞ)</t>
  </si>
  <si>
    <t>クエチアピン錠１００ＭＧ「アメル」</t>
  </si>
  <si>
    <t>共和薬品工業　ｸｴﾁｱﾋﾟﾝ錠100mg「ｱﾒﾙ」　100mg/錠 PTP 10錠×10</t>
  </si>
  <si>
    <t>共和薬品工業　ｸｴﾁｱﾋﾟﾝ錠25mg「ｱﾒﾙ」　25mg/錠 PTP 10錠×10</t>
  </si>
  <si>
    <t>クエンメット配合散</t>
  </si>
  <si>
    <t>日本薬品工業　ｸｴﾝﾒｯﾄ配合散　分包 1g×90包</t>
  </si>
  <si>
    <t>クエン酸第一鉄ＮＡ錠５０ＭＧ「サワイ」</t>
  </si>
  <si>
    <t>沢井製薬　ｸｴﾝ酸第一鉄Na錠50mg「ｻﾜｲ」　鉄50mg/錠 PTP 10錠×10</t>
  </si>
  <si>
    <t>クラリスロマイシン錠２００ＭＧ「大正」</t>
  </si>
  <si>
    <t>ﾄｸﾎﾝ　ｸﾗﾘｽﾛﾏｲｼﾝ錠200mg「大正」　200mg/錠 PTP 10錠×50</t>
  </si>
  <si>
    <t>グランダキシン錠５０</t>
  </si>
  <si>
    <t>持田製薬　ｸﾞﾗﾝﾀﾞｷｼﾝ錠50　50mg/錠 PTP 10錠×10</t>
  </si>
  <si>
    <t>グリセオール注</t>
  </si>
  <si>
    <t>太陽ﾌｧﾙﾏ　ｸﾞﾘｾｵｰﾙ注　200mL 1袋×10袋</t>
  </si>
  <si>
    <t>グリセリン浣腸液５０％「ケンエー」</t>
  </si>
  <si>
    <t>健栄製薬　ｸﾞﾘｾﾘﾝ浣腸液50%「ｹﾝｴｰ」　50% 120mL 1個×10個 (Lﾀｲﾌﾟ)</t>
  </si>
  <si>
    <t>グリベック錠１００ＭＧ</t>
  </si>
  <si>
    <t>ﾉﾊﾞﾙﾃｨｽﾌｧｰﾏ　ｸﾞﾘﾍﾞｯｸ錠100mg　100mg/錠 PTP 10錠×12</t>
  </si>
  <si>
    <t>グリメピリド錠０．５ＭＧ「三和」</t>
  </si>
  <si>
    <t>三和化学研究所 ｸﾞﾘﾒﾋﾟﾘﾄﾞ錠0.5mg「三和」　0.5mg/錠 PTP 10錠×50</t>
  </si>
  <si>
    <t>クリンダマイシンリン酸エステル注射液６００ＭＧ「ＮＰ」</t>
  </si>
  <si>
    <t>ﾆﾌﾟﾛ　ｸﾘﾝﾀﾞﾏｲｼﾝﾘﾝ酸ｴｽﾃﾙ注射液600mg「NP」　600mg1管×10管</t>
  </si>
  <si>
    <t>グルカゴンＧノボ注射用１ＭＧ</t>
  </si>
  <si>
    <t>三和化学研究所　ｸﾞﾙﾃｽﾄNEOｾﾝｻｰ　ｱﾙﾐﾊﾟｯｸ包装 30枚入</t>
  </si>
  <si>
    <t>三和化学研究所　ｸﾞﾙﾃｽﾄｱｸｱ 1台</t>
  </si>
  <si>
    <t>GS1/14987916003079</t>
  </si>
  <si>
    <t>クロピドグレル錠７５ＭＧ「ＳＡＮＩＫ」</t>
  </si>
  <si>
    <t>Meﾌｧﾙﾏ　ｸﾛﾋﾟﾄﾞｸﾞﾚﾙ錠75mg「SANIK」　75mg/錠 PTP 10錠×50</t>
  </si>
  <si>
    <t>クロベタゾールプロピオン酸エステル軟膏０．０５％「ＭＹＫ」１００Ｇ</t>
  </si>
  <si>
    <t>MAE　ｸﾛﾍﾞﾀｿﾞｰﾙﾌﾟﾛﾋﾟｵﾝ酸ｴｽﾃﾙ軟膏0.05%「MYK」　0.05% 1g 100g×1瓶</t>
  </si>
  <si>
    <t xml:space="preserve">MAE　ｸﾛﾍﾞﾀｿﾞｰﾙﾌﾟﾛﾋﾟｵﾝ酸ｴｽﾃﾙ軟膏0.05%「MYK」　0.05%1g 5g×10本 </t>
  </si>
  <si>
    <t>クロモグリク酸ＮＡ点眼液２％「ＴＳ」</t>
  </si>
  <si>
    <t>ﾃｲｶ製薬　ｸﾛﾓｸﾞﾘｸ酸Na点眼液2%「TS」　100mg 5mL 1瓶×10瓶</t>
  </si>
  <si>
    <t>ゲーベンクリーム１％</t>
  </si>
  <si>
    <t>田辺ﾌｧｰﾏ　ｹﾞｰﾍﾞﾝｸﾘｰﾑ1%　1% 1g 50g×10本(ﾎﾟﾘｴﾁﾚﾝ･ｱﾙﾐﾆｳﾑ　ﾗﾐﾈｰﾄﾁｭｰﾌﾞ)</t>
  </si>
  <si>
    <t>ケトコナゾールローション２％「ＪＧ」</t>
  </si>
  <si>
    <t>日本ｼﾞｪﾈﾘｯｸ　ｹﾄｺﾅｿﾞｰﾙﾛｰｼｮﾝ2%「JG」　2% 1g 10g×10本</t>
  </si>
  <si>
    <t>ケトチフェン点眼液０．０５％「ＳＷ」</t>
  </si>
  <si>
    <t>沢井製薬　ｹﾄﾁﾌｪﾝ点眼液0.05%「SW」　3.45mg 5mL 1瓶×10瓶</t>
  </si>
  <si>
    <t>献血ベニロン－Ｉ静注用２５００ＭＧ</t>
  </si>
  <si>
    <t>高田製薬　ｹﾞﾝﾀｼﾝ注40　40mg 1管×10管</t>
  </si>
  <si>
    <t>ゲンタマイシン硫酸塩軟膏０．１％「Ｆ」</t>
  </si>
  <si>
    <t>富士製薬工業　ｹﾞﾝﾀﾏｲｼﾝ硫酸塩軟膏0.1%「F」　1mg 1g 10g×10本 (ｱﾙﾐﾆｳﾑﾁｭｰﾌﾞ)</t>
  </si>
  <si>
    <t>コートリル錠１０ＭＧ</t>
  </si>
  <si>
    <t>ﾌｧｲｻﾞｰ　ｺｰﾄﾘﾙ錠10mg　10mg/錠 PTP 10錠×10</t>
  </si>
  <si>
    <t>コールタイジン点鼻液</t>
  </si>
  <si>
    <t>陽進堂　ｺｰﾙﾀｲｼﾞﾝ点鼻液　15mL×10瓶</t>
  </si>
  <si>
    <t>コスパノン錠４０ＭＧ</t>
  </si>
  <si>
    <t>ｴｰｻﾞｲ　ｺｽﾊﾟﾉﾝ錠40mg　40mg/錠 PTP 10錠×10</t>
  </si>
  <si>
    <t>GS1/14987901132104</t>
  </si>
  <si>
    <t>コデインリン酸塩錠５ＭＧ「ＶＴＲＳ」</t>
  </si>
  <si>
    <t>ｳﾞｨｱﾄﾘｽ･ﾍﾙｽｹｱ　ｺﾃﾞｲﾝﾘﾝ酸塩錠5mg「VTRS」　5mg/錠 PTP 10錠×50</t>
  </si>
  <si>
    <t>コルヒチン錠０．５ＭＧ「タカタ」</t>
  </si>
  <si>
    <t>高田製薬　ｺﾙﾋﾁﾝ錠0.5mg「ﾀｶﾀ」　0.5mg/錠 PTP 10錠×10</t>
  </si>
  <si>
    <t>コントミン筋注１０ＭＧ</t>
  </si>
  <si>
    <t>ザルティア錠５ＭＧ</t>
  </si>
  <si>
    <t>日本新薬　ｻﾞﾙﾃｨｱ錠5mg　5mg/錠 PTP 10錠×10</t>
  </si>
  <si>
    <t>酸化マグネシウム錠５００ＭＧ「ヨシダ」</t>
  </si>
  <si>
    <t>吉田製薬　酸化ﾏｸﾞﾈｼｳﾑ錠500mg「ﾖｼﾀﾞ」　500mg/錠 PTP 10錠×100</t>
  </si>
  <si>
    <t>GS1/14987084120363</t>
  </si>
  <si>
    <t>サンコバ点眼液０．０２％</t>
  </si>
  <si>
    <t>参天製薬　ｻﾝｺﾊﾞ点眼液0.02%　1mg/5mL×10瓶</t>
  </si>
  <si>
    <t>サンリズム注射液５０</t>
  </si>
  <si>
    <t>第一三共　ｻﾝﾘｽﾞﾑ注射液50　50mg/5mL×10管</t>
  </si>
  <si>
    <t>GS1/14987376738429</t>
  </si>
  <si>
    <t>ジアゼパム注射液１０ＭＧ「ＮＩＧ」</t>
  </si>
  <si>
    <t>シアノコバラミン点眼液０．０２％「センジュ」</t>
  </si>
  <si>
    <t>三和化学研究所 ｼﾞｪﾝﾄﾚｯﾄ 1本</t>
  </si>
  <si>
    <t>三和化学研究所 ｼﾞｪﾝﾄﾚｯﾄ針 30本</t>
  </si>
  <si>
    <t>ジギラノゲン注０．４ＭＧ</t>
  </si>
  <si>
    <t>ﾈｵｸﾘﾃｨｹｱ製薬　ｼﾞｷﾞﾗﾉｹﾞﾝ注0.4mg　0.02% 2mL 1管×10管</t>
  </si>
  <si>
    <t>シグマート錠２．５ＭＧ</t>
  </si>
  <si>
    <t>中外製薬　ｼｸﾞﾏｰﾄ錠2.5mg　2.5mg/錠 PTP 10錠×10</t>
  </si>
  <si>
    <t>GS1/14987435476118</t>
  </si>
  <si>
    <t>ジクロフェナクＮＡゲル１％「ラクール」</t>
  </si>
  <si>
    <t>GS1/14987435426090</t>
  </si>
  <si>
    <t>ジクロフェナクＮＡローション１％「ラクール」</t>
  </si>
  <si>
    <t>三友薬品　ｼﾞｸﾛﾌｪﾅｸNaﾛｰｼｮﾝ1%「ﾗｸｰﾙ」　1%1g 100g×10本</t>
  </si>
  <si>
    <t>ジクロフェナクＮＡ錠２５ＭＧ「サワイ」</t>
  </si>
  <si>
    <t>沢井製薬　ｼﾞｸﾛﾌｪﾅｸNa錠25mg「ｻﾜｲ」　25mg/錠 PTP 10錠×10</t>
  </si>
  <si>
    <t>GS1/14987925117712</t>
  </si>
  <si>
    <t>ジゴシン注０．２５ＭＧ</t>
  </si>
  <si>
    <t>太陽ﾌｧﾙﾏ　ｼﾞｺﾞｼﾝ注0.25mg　0.025%1mL1管×10管</t>
  </si>
  <si>
    <t>ジスロマック錠２５０ＭＧ</t>
  </si>
  <si>
    <t>シダキュアスギ花粉舌下錠２，０００ＪＡＵ</t>
  </si>
  <si>
    <t>鳥居薬品　ｼﾀﾞｷｭｱｽｷﾞ花粉舌下錠2,000JAU　2,000JAU/錠 7錠×1 (ﾌﾞﾘｽﾀｰ)</t>
  </si>
  <si>
    <t>鳥居薬品　ｼﾀﾞｷｭｱｽｷﾞ花粉舌下錠5,000JAU　5,000JAU/錠 10錠×10 (ﾌﾞﾘｽﾀｰ)</t>
  </si>
  <si>
    <t>GS1/14987087034933</t>
  </si>
  <si>
    <t>ｼｵﾉｷﾞﾌｧｰﾏ　ｼﾅｰﾙ配合錠　PTP 10錠×10</t>
  </si>
  <si>
    <t>ジピリダモール錠１００ＭＧ「ＪＧ」</t>
  </si>
  <si>
    <t>ジフルプレドナートクリーム０．０５％５Ｇ「イワキ」</t>
  </si>
  <si>
    <t>岩城製薬　ｼﾞﾌﾙﾌﾟﾚﾄﾞﾅｰﾄｸﾘｰﾑ0.05％「ｲﾜｷ」　0.05%1g　 5g×１0本(ｱﾙﾐﾆｳﾑﾁｭｰﾌﾞ)</t>
  </si>
  <si>
    <t>岩城製薬　ｼﾞﾌﾙﾌﾟﾚﾄﾞﾅｰﾄ軟膏0.05%｢ｲﾜｷ」　0.05%1g　 5g×50本(ｱﾙﾐﾆｳﾑﾁｭｰﾌﾞ)</t>
  </si>
  <si>
    <t>シムビコートタービュヘイラー６０吸入</t>
  </si>
  <si>
    <t>ｱｽﾄﾗｾﾞﾈｶ　ｼﾑﾋﾞｺｰﾄﾀｰﾋﾞｭﾍｲﾗｰ60吸入　60吸入 1ｷｯﾄ×10ｷｯﾄ</t>
  </si>
  <si>
    <t>GS1/14987320604268</t>
  </si>
  <si>
    <t>ジメチコン内用液２％「ホリイ」</t>
  </si>
  <si>
    <t>堀井薬品工業　ｼﾞﾒﾁｺﾝ内用液2％「ﾎﾘｲ」　2%1mL 300mL×1瓶</t>
  </si>
  <si>
    <t>静注用マグネゾール２０ＭＬ</t>
  </si>
  <si>
    <t>GS1/14987080619014</t>
  </si>
  <si>
    <t>ジルチアゼム塩酸塩Ｒカプセル１００ＭＧ「サワイ」</t>
  </si>
  <si>
    <t>沢井製薬　ｼﾞﾙﾁｱｾﾞﾑ塩酸塩Rｶﾌﾟｾﾙ100mg「ｻﾜｲ」　100mg/ｶﾌﾟｾﾙ PTP 10ｶﾌﾟｾﾙ×10</t>
  </si>
  <si>
    <t>ジルムロ配合錠ＨＤ「武田テバ」</t>
  </si>
  <si>
    <t>T'sﾌｧｰﾏ　ｼﾞﾙﾑﾛ配合錠HD「武田ﾃﾊﾞ」　PTP 10錠×50</t>
  </si>
  <si>
    <t>シロスタゾールＯＤ錠１００ＭＧ「サワイ」</t>
  </si>
  <si>
    <t>沢井製薬　ｼﾛｽﾀｿﾞｰﾙOD錠100mg「ｻﾜｲ」　100mg/錠 PTP 10錠×10</t>
  </si>
  <si>
    <t>人工涙液マイティア点眼液</t>
  </si>
  <si>
    <t>水溶性プレドニン１０ＭＧ</t>
  </si>
  <si>
    <t>ｼｵﾉｷﾞﾌｧｰﾏ　水溶性ﾌﾟﾚﾄﾞﾆﾝ10mg　10mg×10管</t>
  </si>
  <si>
    <t>ｼｵﾉｷﾞﾌｧｰﾏ　水溶性ﾌﾟﾚﾄﾞﾆﾝ50mg　50mg×5管(ｶﾞﾗｽ)</t>
  </si>
  <si>
    <t>GS1/14987211758100</t>
  </si>
  <si>
    <t>スガマデクス静注液２００ＭＧ「マルイシ」</t>
  </si>
  <si>
    <t>丸石製薬　ｽｶﾞﾏﾃﾞｸｽ静注液200mg「ﾏﾙｲｼ」　200mg2mL1瓶×10瓶</t>
  </si>
  <si>
    <t>ストミンＡ配合錠</t>
  </si>
  <si>
    <t>NISSHAｿﾞﾝﾈﾎﾞｰﾄﾞ製薬　ｽﾄﾐﾝA配合錠　PTP 10錠×10</t>
  </si>
  <si>
    <t>スピール膏Ｍ</t>
  </si>
  <si>
    <t>スプリセル錠２０ＭＧ</t>
  </si>
  <si>
    <t>ﾌﾞﾘｽﾄﾙ･ﾏｲﾔｰｽﾞ ｽｸｲﾌﾞ　ｽﾌﾟﾘｾﾙ錠20mg　20mg/錠 PTP 10錠×3</t>
  </si>
  <si>
    <t>スルバシリン静注用１．５Ｇ</t>
  </si>
  <si>
    <t>Ｍｅｉｊｉ　Ｓｅｉｋａ　ﾌｧﾙﾏ　ｽﾙﾊﾞｼﾘﾝ静注用1.5g　(1.5g)1瓶×10瓶</t>
  </si>
  <si>
    <t>スルピリド錠５０ＭＧ「アメル」</t>
  </si>
  <si>
    <t>共和薬品工業　ｽﾙﾋﾟﾘﾄﾞ錠50mg「ｱﾒﾙ」　50mg/錠 PTP 10錠×10</t>
  </si>
  <si>
    <t>生理食塩液ＰＬ「フソ－」１００ＭＬ</t>
  </si>
  <si>
    <t>扶桑薬品工業　生理食塩液ＰＬ「ﾌｿ-」　100mL 1瓶×10瓶 (ｽﾀﾝﾀﾞﾌﾞﾙ)</t>
  </si>
  <si>
    <t>扶桑薬品工業　生理食塩液ＰＬ「ﾌｿ-」　20mL×50管 (ｽﾉｰﾌﾟﾙ)</t>
  </si>
  <si>
    <t>扶桑薬品工業　生理食塩液ＰＬ「ﾌｿ-」　500mL1瓶×20瓶 (開栓用ﾀﾞﾌﾞﾙ)</t>
  </si>
  <si>
    <t>セファクロルカプセル２５０ＭＧ「ＳＷ」</t>
  </si>
  <si>
    <t>沢井製薬　ｾﾌｧｸﾛﾙｶﾌﾟｾﾙ250mg「SW」　250mg/ｶﾌﾟｾﾙ PTP 10ｶﾌﾟｾﾙ×10</t>
  </si>
  <si>
    <t>GS1/14987155057079</t>
  </si>
  <si>
    <t>セファクロルカプセル２５０ＭＧ「トーワ」</t>
  </si>
  <si>
    <t>東和薬品　ｾﾌｧｸﾛﾙｶﾌﾟｾﾙ250mg「ﾄｰﾜ」　250mg/ｶﾌﾟｾﾙ PTP 10ｶﾌﾟｾﾙ×10</t>
  </si>
  <si>
    <t>セファゾリンナトリウム注射用１Ｇ「日医工」</t>
  </si>
  <si>
    <t>日医工　ｾﾌｧｿﾞﾘﾝﾅﾄﾘｳﾑ注射用1g「日医工」　1g×10瓶</t>
  </si>
  <si>
    <t>セフジトレン　ピボキシル錠１００ＭＧ「ＯＫ」</t>
  </si>
  <si>
    <t>GS1/14987376507315</t>
  </si>
  <si>
    <t>日医工　ｾﾌﾄﾘｱｷｿﾝﾅﾄﾘｳﾑ静注用1g「日医工」　1g1瓶×10瓶</t>
  </si>
  <si>
    <t>セフメタゾールＮＡ静注用１Ｇ「ＮＰ」</t>
  </si>
  <si>
    <t>ﾆﾌﾟﾛ　ｾﾌﾒﾀｿﾞｰﾙNa静注用1g「NP」　1g×10瓶</t>
  </si>
  <si>
    <t>セボフルラン吸入麻酔液「ニッコー」</t>
  </si>
  <si>
    <t>ｳﾞｨｱﾄﾘｽ製薬　ｾﾗﾗ錠50mg　50mg/錠 PTP 10錠×10</t>
  </si>
  <si>
    <t>２ＭＧセルシン錠</t>
  </si>
  <si>
    <t>セルトラリン錠２５ＭＧ「アメル」</t>
  </si>
  <si>
    <t>共和薬品工業　ｾﾙﾄﾗﾘﾝ錠25mg「ｱﾒﾙ」　25mg/錠 PTP 10錠×50</t>
  </si>
  <si>
    <t>セレコキシブ錠１００ＭＧ「ＶＴＲＳ」</t>
  </si>
  <si>
    <t>ｳﾞｨｱﾄﾘｽ･ﾍﾙｽｹｱ　ｾﾚｺｷｼﾌﾞ錠100mg「VTRS」　100mg/錠 PTP 10錠×10</t>
  </si>
  <si>
    <t>セレスタミン配合錠</t>
  </si>
  <si>
    <t>高田製薬　ｾﾚｽﾀﾐﾝ配合錠　PTP 10錠×50</t>
  </si>
  <si>
    <t>セレネース錠０．７５ＭＧ</t>
  </si>
  <si>
    <t>住友ﾌｧｰﾏ　ｾﾚﾈｰｽ錠0.75mg　0.75mg/錠 PTP 10錠×10</t>
  </si>
  <si>
    <t>住友ﾌｧｰﾏ　ｾﾚﾈｰｽ注5mg　0.5% 1mL 1管×10管</t>
  </si>
  <si>
    <t>センノシド錠１２ＭＧ「サワイ」</t>
  </si>
  <si>
    <t>沢井製薬　ｾﾝﾉｼﾄﾞ錠12mg「ｻﾜｲ」　12mg/錠 PTP 10錠×10</t>
  </si>
  <si>
    <t>ゾシン配合点滴静注用バッグ４．５</t>
  </si>
  <si>
    <t>大鵬薬品工業　ｿﾞｼﾝ配合点滴静注用ﾊﾞｯｸﾞ4.5　(4.5g)1ｷｯﾄ(生理食塩液100mL付)×10ｷｯﾄ</t>
  </si>
  <si>
    <t>ソセゴン注射液１５ＭＧ</t>
  </si>
  <si>
    <t>丸石製薬　ｿｾｺﾞﾝ注射液15mg　15mg 1管×10管</t>
  </si>
  <si>
    <t>GS1/14987081186331</t>
  </si>
  <si>
    <t>ゾニサミドＯＤ錠２５ＭＧ　ＴＲＥ「ＤＳＥＰ」</t>
  </si>
  <si>
    <t>第一三共ｴｽﾌｧ　ｿﾞﾆｻﾐﾄﾞOD錠25mgTRE「DSEP」　25mg/錠 PTP 10錠×3</t>
  </si>
  <si>
    <t>ゾビラックス眼軟膏３％</t>
  </si>
  <si>
    <t>ソフラチュール貼付剤１０ＣＭ</t>
  </si>
  <si>
    <t>ﾃｲｶ製薬　ｿﾌﾗﾁｭｰﾙ貼付剤10㎝　10.8mg/ (10cm×10cm) ×10袋</t>
  </si>
  <si>
    <t>ソリフェナシンコハク酸塩ＯＤ錠５ＭＧ「サワイ」</t>
  </si>
  <si>
    <t>沢井製薬　ｿﾘﾌｪﾅｼﾝｺﾊｸ酸塩OD錠5mg「ｻﾜｲ」　5mg/錠 PTP 10錠×10</t>
  </si>
  <si>
    <t>ソル・コーテフ静注用５００ＭＧ</t>
  </si>
  <si>
    <t>GS1/14987114820706</t>
  </si>
  <si>
    <t>ソル・メドロール静注用１２５ＭＧ</t>
  </si>
  <si>
    <t>ﾌｧｲｻﾞｰ　ｿﾙ･ﾒﾄﾞﾛｰﾙ静注用125mg　125mg×5瓶　2mL(溶)付</t>
  </si>
  <si>
    <t>ソルダクトン静注用１００ＭＧ</t>
  </si>
  <si>
    <t>ﾌｧｲｻﾞｰ　ｿﾙﾀﾞｸﾄﾝ静注用100mg　100mg 1管×10管</t>
  </si>
  <si>
    <t>ソルデム１輸液</t>
  </si>
  <si>
    <t>ﾃﾙﾓ　ｿﾙﾃﾞﾑ1輸液　200mL×30袋</t>
  </si>
  <si>
    <t>ﾃﾙﾓ　ｿﾙﾃﾞﾑ3A輸液　200mL×30袋</t>
  </si>
  <si>
    <t>ﾃﾙﾓ　ｿﾙﾃﾞﾑ3A輸液　500mL×20袋</t>
  </si>
  <si>
    <t>ゾルピデム酒石酸塩ＯＤ錠５ＭＧ「サワイ」</t>
  </si>
  <si>
    <t>沢井製薬　ｿﾞﾙﾋﾟﾃﾞﾑ酒石酸塩OD錠5mg「ｻﾜｲ」　5mg/錠 PTP 10錠×50</t>
  </si>
  <si>
    <t>タクロリムス軟膏０．１％「イワキ」</t>
  </si>
  <si>
    <t>岩城製薬　ﾀｸﾛﾘﾑｽ軟膏0.1%「ｲﾜｷ」　0.1% 1g　5g×10本 (ｱﾙﾐﾆｳﾑﾁｭｰﾌﾞ)</t>
  </si>
  <si>
    <t>タケキャブ錠２０ＭＧ</t>
  </si>
  <si>
    <t>武田薬品工業　ﾀｹｷｬﾌﾞ錠20mg　20mg/錠 PTP 10錠×10</t>
  </si>
  <si>
    <t>タミフルカプセル７５ＭＧ</t>
  </si>
  <si>
    <t>中外製薬　ﾀﾐﾌﾙｶﾌﾟｾﾙ75　75mg/ｶﾌﾟｾﾙ PTP 10ｶﾌﾟｾﾙ×10</t>
  </si>
  <si>
    <t>タムスロシン塩酸塩ＯＤ錠０．２ＭＧ「サワイ」</t>
  </si>
  <si>
    <t>沢井製薬　ﾀﾑｽﾛｼﾝ塩酸塩OD錠0.2mg「ｻﾜｲ」　0.2mg/錠 PTP 14錠×10</t>
  </si>
  <si>
    <t>GS1/14987081188809</t>
  </si>
  <si>
    <t>タモキシフェン錠２０ＭＧ「ＤＳＥＰ」</t>
  </si>
  <si>
    <t>第一三共ｴｽﾌｧ　ﾀﾓｷｼﾌｪﾝ錠20mg「DSEP」　20mg/錠 PTP 10錠×10</t>
  </si>
  <si>
    <t>タリビッド耳科用液０．３％</t>
  </si>
  <si>
    <t>炭酸水素ナトリウム　シオエ</t>
  </si>
  <si>
    <t>炭酸リチウム錠２００ＭＧ「大正」</t>
  </si>
  <si>
    <t>ﾄｸﾎﾝ　炭酸ﾘﾁｳﾑ錠200mg「大正」　200mg/錠 PTP 10錠×10</t>
  </si>
  <si>
    <t>単シロップ「ケンエー」</t>
  </si>
  <si>
    <t>健栄製薬　単ｼﾛｯﾌﾟ「ｹﾝｴｰ」　500mL×1本</t>
  </si>
  <si>
    <t>ダントリウム静注用２０ＭＧ</t>
  </si>
  <si>
    <t>ｵｰﾌｧﾝﾊﾟｼﾌｨｯｸ　ﾀﾞﾝﾄﾘｳﾑ静注用20mg　20mg 1瓶×5瓶</t>
  </si>
  <si>
    <t>GS1/14987114005004</t>
  </si>
  <si>
    <t>チャンピックススタート用パック</t>
  </si>
  <si>
    <t>ﾌｧｲｻﾞｰ　ﾁｬﾝﾋﾟｯｸｽｽﾀｰﾄ用ﾊﾟｯｸ　PTP 25錠 (0.5mg:11錠、1mg:14錠)×1ﾊﾟｯｸ</t>
  </si>
  <si>
    <t>ﾌｧｲｻﾞｰ　ﾁｬﾝﾋﾟｯｸｽ錠1mg　1mg/錠 PTP 14錠×2</t>
  </si>
  <si>
    <t>注射用水ＰＬ「フソー」２０ＭＬ</t>
  </si>
  <si>
    <t>扶桑薬品工業　注射用水PL「ﾌｿｰ」　20mL 1管×50管 (ｽﾉｰﾌﾟﾙ)</t>
  </si>
  <si>
    <t>光製薬　注射用水　500mL×20袋</t>
  </si>
  <si>
    <t>チラーヂンＳ錠５０マイクロＧ</t>
  </si>
  <si>
    <t>沈降破傷風トキソイド「生研」０．５ＭＬ</t>
  </si>
  <si>
    <t>ﾃﾞﾝｶ　沈降破傷風ﾄｷｿｲﾄﾞ「生研」　0.5mL1瓶×1瓶</t>
  </si>
  <si>
    <t>ツイミーグ錠５００ＭＧ</t>
  </si>
  <si>
    <t>住友ﾌｧｰﾏ　ﾂｲﾐｰｸﾞ錠500mg　500mg/錠 PTP 10錠×10</t>
  </si>
  <si>
    <t>ツムラ加味逍遙散エキス顆粒（医療用）</t>
  </si>
  <si>
    <t>ﾂﾑﾗ　ﾂﾑﾗ加味逍遙散エキス顆粒(医療用)　分包 2.5g×189包</t>
  </si>
  <si>
    <t>ﾂﾑﾗ　ﾂﾑﾗ葛根湯ｴｷｽ顆粒（医療用）　分包 2.5g×189包</t>
  </si>
  <si>
    <t>ﾂﾑﾗ　ﾂﾑﾗ牛車腎気丸ｴｷｽ顆粒（医療用）　分包 2.5g×189包</t>
  </si>
  <si>
    <t>ﾂﾑﾗ　ﾂﾑﾗ桂枝加朮附湯ｴｷｽ顆粒（医療用）　分包 2.5g×189包</t>
  </si>
  <si>
    <t>ﾂﾑﾗ　ﾂﾑﾗ五苓散ｴｷｽ顆粒（医療用）　分包 2.5g×189包</t>
  </si>
  <si>
    <t>ﾂﾑﾗ　ﾂﾑﾗ小青竜湯ｴｷｽ顆粒（医療用）　分包 3g×189包</t>
  </si>
  <si>
    <t>ﾂﾑﾗ　ﾂﾑﾗ大建中湯ｴｷｽ顆粒（医療用）　分包 2.5g×189包</t>
  </si>
  <si>
    <t>ﾂﾑﾗ　ﾂﾑﾗ当帰芍薬散ｴｷｽ顆粒（医療用）　分包 2.5g×189包</t>
  </si>
  <si>
    <t>ﾂﾑﾗ　ﾂﾑﾗ麦門冬湯ｴｷｽ顆粒（医療用）　分包 3g×189包</t>
  </si>
  <si>
    <t>ﾂﾑﾗ　ﾂﾑﾗ半夏厚朴湯ｴｷｽ顆粒（医療用）　分包 2.5g×189包</t>
  </si>
  <si>
    <t>ﾂﾑﾗ　ﾂﾑﾗ補中益気湯ｴｷｽ顆粒（医療用）　分包 2.5g×189包</t>
  </si>
  <si>
    <t>ﾂﾑﾗ　ﾂﾑﾗ防風通聖散ｴｷｽ顆粒（医療用）　分包 2.5g×189包</t>
  </si>
  <si>
    <t>ﾂﾑﾗ　ﾂﾑﾗ抑肝散ｴｷｽ顆粒（医療用）　分包 2.5g×189包</t>
  </si>
  <si>
    <t>ﾂﾑﾗ　ﾂﾑﾗ六君子湯ｴｷｽ顆粒（医療用）　分包 2.5g×189包</t>
  </si>
  <si>
    <t>ﾂﾑﾗ　ﾂﾑﾗ芍薬甘草湯ｴｷｽ顆粒（医療用）　分包 2.5g×189包</t>
  </si>
  <si>
    <t>ツロブテロールテープ１ＭＧ「久光」</t>
  </si>
  <si>
    <t xml:space="preserve">久光製薬　ﾂﾛﾌﾞﾃﾛｰﾙﾃｰﾌﾟ1mg「久光」　1mg 1枚×70袋(2.25cm×2.25cm) </t>
  </si>
  <si>
    <t>GS1/14987188493745</t>
  </si>
  <si>
    <t xml:space="preserve">久光製薬　ﾂﾛﾌﾞﾃﾛｰﾙﾃｰﾌﾟ2mg「久光」　2mg1枚×70袋(3.2cm×3.2cm) </t>
  </si>
  <si>
    <t>１％ディプリバン注－キット</t>
  </si>
  <si>
    <t>ｻﾝﾄﾞﾌｧｰﾏ　1%ﾃﾞｨﾌﾟﾘﾊﾞﾝ注-ｷｯﾄ　500mg 50mL 1筒×1筒</t>
  </si>
  <si>
    <t>GS1/14987028205606</t>
  </si>
  <si>
    <t>デエビゴ錠２．５ＭＧ</t>
  </si>
  <si>
    <t>ｴｰｻﾞｲ　ﾃﾞｴﾋﾞｺﾞ錠2.5mg　2.5mg/錠 PTP 10錠×10</t>
  </si>
  <si>
    <t>テオドール錠１００ＭＧ</t>
  </si>
  <si>
    <t>田辺ﾌｧｰﾏ　ﾃｵﾄﾞｰﾙ錠100mg　100mg/錠 PTP 10錠×10</t>
  </si>
  <si>
    <t>デキサート注射液３．３ＭＧ</t>
  </si>
  <si>
    <t>富士製薬工業　ﾃﾞｷｻｰﾄ注射液3.3mg　3.3mg 1mL 1管×10管</t>
  </si>
  <si>
    <t>GS1/14987170020416</t>
  </si>
  <si>
    <t>デキサメタゾン口腔用軟膏０．１％「ＮＫ」</t>
  </si>
  <si>
    <t>日本化薬　ﾃﾞｷｻﾒﾀｿﾞﾝ口腔用軟膏0.1%「NK」　0.1%1g 5g×10本 (ｱﾙﾐﾆｳﾑﾁｭｰﾌﾞ)</t>
  </si>
  <si>
    <t>テグレトール錠２００ＭＧ</t>
  </si>
  <si>
    <t>ｻﾝﾌｧｰﾏ　ﾃｸﾞﾚﾄｰﾙ錠200mg　200mg/錠 PTP 10錠×10</t>
  </si>
  <si>
    <t>テタノブリン筋注用２５０単位</t>
  </si>
  <si>
    <t>デトキソール静注液２Ｇ</t>
  </si>
  <si>
    <t>日医工　ﾃﾞﾄｷｿｰﾙ静注液2g　10% 20mL 1瓶×10瓶</t>
  </si>
  <si>
    <t>GS1/14987128218858</t>
  </si>
  <si>
    <t>テネリアＯＤ錠２０ＭＧ</t>
  </si>
  <si>
    <t>田辺ﾌｧｰﾏ　ﾃﾈﾘｱOD錠20mg　20mg/錠 PTP 10錠×10</t>
  </si>
  <si>
    <t>GS1/14987376850206</t>
  </si>
  <si>
    <t>デパケンＲ錠２００ＭＧ</t>
  </si>
  <si>
    <t>GS1/14987222001752</t>
  </si>
  <si>
    <t>デュロキセチンＯＤ錠２０ＭＧ「明治」</t>
  </si>
  <si>
    <t>Ｍｅｉｊｉ　Ｓｅｉｋａ　ﾌｧﾙﾏ　デュロキセチンOD錠20mg「明治」　20mg/錠 PTP 10錠×10</t>
  </si>
  <si>
    <t>GS1/14987614255015</t>
  </si>
  <si>
    <t>テルビナフィン錠１２５ＭＧ「サンド」</t>
  </si>
  <si>
    <t>ｻﾝﾄﾞ　ﾃﾙﾋﾞﾅﾌｨﾝ錠125mg「ｻﾝﾄﾞ」　125mg/錠 PTP 10錠×10</t>
  </si>
  <si>
    <t>GS1/14987081188519</t>
  </si>
  <si>
    <t>トアラセット配合錠「ＤＳＥＰ」</t>
  </si>
  <si>
    <t>第一三共ｴｽﾌｧ　ﾄｱﾗｾｯﾄ配合錠「DSEP」　PTP 10錠×50</t>
  </si>
  <si>
    <t>ドキサゾシン錠１ＭＧ「ＶＴＲＳ」</t>
  </si>
  <si>
    <t>ｳﾞｨｱﾄﾘｽ･ﾍﾙｽｹｱ　ﾄﾞｷｻｿﾞｼﾝ錠1mg「VTRS」　1mg/錠 PTP 10錠×10</t>
  </si>
  <si>
    <t>GS1/14987197483195</t>
  </si>
  <si>
    <t>ドパコール配合錠Ｌ５０</t>
  </si>
  <si>
    <t>ﾀﾞｲﾄ　ﾄﾞﾊﾟｺｰﾙ配合錠L50　PTP 10錠×10</t>
  </si>
  <si>
    <t>GS1/14987901071700</t>
  </si>
  <si>
    <t>ドパミン塩酸塩点滴静注液２００ＭＧキット「ＶＴＲＳ」</t>
  </si>
  <si>
    <t>ｳﾞｨｱﾄﾘｽ･ﾍﾙｽｹｱ　ﾄﾞﾊﾟﾐﾝ塩酸塩点滴静注液200mgｷｯﾄ「VTRS」　0.1%200mL1袋×10袋</t>
  </si>
  <si>
    <t>GS1/14987080625022</t>
  </si>
  <si>
    <t>ドブタミン塩酸塩点滴静注液１００ＭＧ「サワイ」</t>
  </si>
  <si>
    <t>沢井製薬　ﾄﾞﾌﾞﾀﾐﾝ塩酸塩点滴静注液100mg「ｻﾜｲ」　100mg1管×10管</t>
  </si>
  <si>
    <t>トラニラストカプセル１００ＭＧ「トーワ」</t>
  </si>
  <si>
    <t>東和薬品　ﾄﾗﾆﾗｽﾄｶﾌﾟｾﾙ100mg「ﾄｰﾜ」　100mg/ｶﾌﾟｾﾙ PTP 10ｶﾌﾟｾﾙ×10</t>
  </si>
  <si>
    <t>トラネキサム酸錠２５０ＭＧ「ＹＤ」</t>
  </si>
  <si>
    <t>陽進堂　ﾄﾗﾈｷｻﾑ酸錠250mg「YD」　250㎎/錠 PTP　10錠×100</t>
  </si>
  <si>
    <t>GS1/14987376786628</t>
  </si>
  <si>
    <t>トラベルミン配合錠</t>
  </si>
  <si>
    <t>ｱﾙﾌﾚｯｻﾌｧｰﾏ　ﾄﾗﾍﾞﾙﾐﾝ配合錠　PTP 10錠×10</t>
  </si>
  <si>
    <t>トリクロルメチアジド錠１ＭＧ「ＮＰ」</t>
  </si>
  <si>
    <t>ﾆﾌﾟﾛ　ﾄﾘｸﾛﾙﾒﾁｱｼﾞﾄﾞ錠1mg「NP」　1mg/錠 PTP 10錠×50</t>
  </si>
  <si>
    <t>ドロレプタン注射液２５ＭＧ</t>
  </si>
  <si>
    <t>ｱﾙﾌﾚｯｻﾌｧｰﾏ　ﾄﾞﾛﾚﾌﾟﾀﾝ注射液25mg　2.5mg/mL 10mL×1瓶</t>
  </si>
  <si>
    <t>トロンビン液モチダ　ソフトボトル５千</t>
  </si>
  <si>
    <t>持田製薬　ﾄﾛﾝビン液ﾓﾁﾀﾞ　ｿﾌﾄﾎﾞﾄﾙ5千　5,000単位/5mL×5ｷｯﾄ</t>
  </si>
  <si>
    <t>ドンペリドン錠５ＭＧ「ＥＭＥＣ」</t>
  </si>
  <si>
    <t>ｱﾙﾌﾚｯｻﾌｧｰﾏ　ﾄﾞﾝﾍﾟﾘﾄﾞﾝ錠5mg「EMEC」　5mg/錠 PTP 10錠×10</t>
  </si>
  <si>
    <t>ナロキソン塩酸塩静注０．２ＭＧ「ＡＦＰ」</t>
  </si>
  <si>
    <t>ｱﾙﾌﾚｯｻﾌｧｰﾏ　ﾅﾛｷｿﾝ塩酸塩静注0.2mg「AFP」　0.2mg 1mL 1管×10管</t>
  </si>
  <si>
    <t>ニトロペン舌下錠０．３ＭＧ</t>
  </si>
  <si>
    <t>日本化薬　ﾆﾄﾛﾍﾟﾝ舌下錠0.3mg　0.3mg/錠 SP 10錠×10</t>
  </si>
  <si>
    <t>ニフェジピンＣＲ錠２０ＭＧ「サワイ」</t>
  </si>
  <si>
    <t>沢井製薬　ﾆﾌｪｼﾞﾋﾟﾝCR錠20mg「ｻﾜｲ」　20mg/錠 PTP 10錠×50</t>
  </si>
  <si>
    <t>ニフレック配合内用剤</t>
  </si>
  <si>
    <t>EAﾌｧｰﾏ　ﾆﾌﾚｯｸ配合内用剤　分包 10袋 (ﾌﾟﾗｽﾁｯｸﾊﾞｯｸﾞ)</t>
  </si>
  <si>
    <t>GS1/14987901132708</t>
  </si>
  <si>
    <t>乳糖水和物「ホエイ」</t>
  </si>
  <si>
    <t>ｳﾞｨｱﾄﾘｽ･ﾍﾙｽｹｱ　乳糖水和物「ﾎｴｲ」　ﾊﾞﾗ 500g×1袋 (箱)</t>
  </si>
  <si>
    <t>尿素クリーム２０％「ＳＵＮ」</t>
  </si>
  <si>
    <t>ｻﾝﾌｧｰﾏ　尿素ｸﾘｰﾑ20%「SUN」　20%1g　25g×10本(ﾎﾟﾘｴﾁﾚﾝﾁｭｰﾌﾞ)</t>
  </si>
  <si>
    <t>ネオシネジンコーワ注１ＭＧ</t>
  </si>
  <si>
    <t>興和　ﾈｵｼﾈｼﾞﾝｺｰﾜ注1mg　1mg/1mL×10管</t>
  </si>
  <si>
    <t>ネオステリングリーンうがい液０．２％</t>
  </si>
  <si>
    <t>日本歯科薬品　ﾈｵｽﾃﾘﾝｸﾞﾘｰﾝうがい液0.2%　40mL×20瓶</t>
  </si>
  <si>
    <t>ネオファーゲン静注２０ＭＬ</t>
  </si>
  <si>
    <t>ネオフィリン注２５０ＭＧ</t>
  </si>
  <si>
    <t>ｴｰｻﾞｲ　ﾈｵﾌｨﾘﾝ注250mg　2.5% 10mL 1管×10管 (ｶﾞﾗｽ)</t>
  </si>
  <si>
    <t>ノイロトロピン錠４単位</t>
  </si>
  <si>
    <t>GS1/14987919100225</t>
  </si>
  <si>
    <t>ノイロビタン配合錠</t>
  </si>
  <si>
    <t>LTLﾌｧｰﾏ　ﾉｲﾛﾋﾞﾀﾝ配合錠　PTP 10錠×50</t>
  </si>
  <si>
    <t>ノボラピッド３０ミックス注　フレックスペン</t>
  </si>
  <si>
    <t>ﾉﾎﾞﾉﾙﾃﾞｨｽｸﾌｧｰﾏ　ﾉﾎﾞﾗﾋﾟｯﾄﾞ30ﾐｯｸｽ注フﾚｯｸｽﾍﾟﾝ　300単位/3mL×2ｷｯﾄ</t>
  </si>
  <si>
    <t>ﾉﾎﾞﾉﾙﾃﾞｨｽｸﾌｧｰﾏ　ﾉﾎﾞﾗﾋﾟｯﾄﾞ注ﾌﾚｯｸｽﾍﾟﾝ　300単位1ｷｯﾄ×2ｷｯﾄ</t>
  </si>
  <si>
    <t>ノルアドリナリン注１ＭＧ</t>
  </si>
  <si>
    <t>ｱﾙﾌﾚｯｻﾌｧｰﾏ　ﾉﾙｱﾄﾞﾘﾅﾘﾝ注1mg　0.1% 1mL 1管×10管</t>
  </si>
  <si>
    <t>GS1/14987155734031</t>
  </si>
  <si>
    <t>パーキネス錠２</t>
  </si>
  <si>
    <t>東和薬品　ﾊﾟｰｷﾈｽ錠2　2mg/錠 PTP 10錠×10</t>
  </si>
  <si>
    <t>バイアスピリン錠１００ＭＧ</t>
  </si>
  <si>
    <t>ﾊﾞｲｴﾙ薬品　ﾊﾞｲｱｽﾋﾟﾘﾝ錠100mg　100mg/錠 PTP 10錠×50</t>
  </si>
  <si>
    <t>GS1/14987994500491</t>
  </si>
  <si>
    <t>ハイドレアカプセル５００ＭＧ</t>
  </si>
  <si>
    <t>ﾁｪﾌﾟﾗﾌｧｰﾑ　ﾊｲﾄﾞﾚｱｶﾌﾟｾﾙ500mg　500mg/ｶﾌﾟｾﾙ PTP 10ｶﾌﾟｾﾙ×10</t>
  </si>
  <si>
    <t>パム静注５００ＭＧ</t>
  </si>
  <si>
    <t>住友ﾌｧｰﾏ　ﾊﾟﾑ静注500mg　2.5% 20mL 1管×5管</t>
  </si>
  <si>
    <t>GS1/14987614439408</t>
  </si>
  <si>
    <t>バラシクロビル錠５００ＭＧ「ＳＰＫＫ」</t>
  </si>
  <si>
    <t>ｻﾝﾄﾞﾌｧｰﾏ　ﾊﾞﾗｼｸﾛﾋﾞﾙ錠500mg｢SPKK」　500mg/錠 PTP 6錠×7</t>
  </si>
  <si>
    <t>パラミヂンカプセル３００ＭＧ</t>
  </si>
  <si>
    <t>バルプロ酸ナトリウム徐放錠Ａ２００ＭＧ「トーワ」</t>
  </si>
  <si>
    <t>東和薬品　ﾊﾞﾙﾌﾟﾛ酸ﾅﾄﾘｳﾑ徐放錠A200mg「ﾄｰﾜ」　200mg/錠 PTP 10錠×10</t>
  </si>
  <si>
    <t>GS1/14987770529906</t>
  </si>
  <si>
    <t>パルモディアＸＲ錠０．２ＭＧ</t>
  </si>
  <si>
    <t>興和　ﾊﾟﾙﾓﾃﾞｨｱXR錠0.2mg　0.2mg/錠 PTP 10錠×50</t>
  </si>
  <si>
    <t>パロキセチン錠１０ＭＧ「明治」</t>
  </si>
  <si>
    <t>Ｍｅｉｊｉ　Ｓｅｉｋａ　ﾌｧﾙﾏ　ﾊﾟﾛｷｾﾁﾝ錠10mg「明治」　10mg/錠 PTP 10錠×50</t>
  </si>
  <si>
    <t>ＰＬ配合顆粒</t>
  </si>
  <si>
    <t>ｼｵﾉｷﾞﾌｧｰﾏ　ＰＬ配合顆粒　SP 1g×1000包</t>
  </si>
  <si>
    <t>GS1/14987421324225</t>
  </si>
  <si>
    <t>ヒアルロン酸ナトリウムＰＦ点眼液０．１％「日点」</t>
  </si>
  <si>
    <t>ﾛｰﾄﾆｯﾃﾝ　ﾋｱﾙﾛﾝ酸ﾅﾄﾘｳﾑPF点眼液0.1%「日点」　0.1%5mL1瓶×10瓶</t>
  </si>
  <si>
    <t>ピオグリタゾン錠１５ＭＧ「武田テバ」</t>
  </si>
  <si>
    <t>ビオフェルミンR散</t>
  </si>
  <si>
    <t>ビクシリン注射用１Ｇ</t>
  </si>
  <si>
    <t>Ｍｅｉｊｉ　Ｓｅｉｋａ　ﾌｧﾙﾏ　ﾋﾞｸｼﾘﾝ注射用1g　1g 1瓶×10瓶</t>
  </si>
  <si>
    <t>ピコスルファートナトリウム内用液０．７５％「ＪＧ」</t>
  </si>
  <si>
    <t>GS1/14987081187918</t>
  </si>
  <si>
    <t>ビソプロロールフマル酸塩錠０．６２５ＭＧ「ＤＳＥＰ」</t>
  </si>
  <si>
    <t>第一三共ｴｽﾌｧ　ﾋﾞｿﾌﾟﾛﾛｰﾙﾌﾏﾙ酸塩錠0.625mg「DSEP」　0.625mg/錠 PTP 10錠×10</t>
  </si>
  <si>
    <t>日医工　ﾋﾞｿﾌﾟﾛﾛｰﾙﾌﾏﾙ酸塩錠2.5mg「日医工」　2.5mg/錠 PTP 10錠×50</t>
  </si>
  <si>
    <t>ビタメジン静注用</t>
  </si>
  <si>
    <t>ｱﾙﾌﾚｯｻﾌｧｰﾏ　ﾋﾞﾀﾒｼﾞﾝ静注用　50瓶</t>
  </si>
  <si>
    <t>ビタメジン配合カプセルＢ２５</t>
  </si>
  <si>
    <t>ｱﾙﾌﾚｯｻﾌｧｰﾏ　ﾋﾞﾀﾒｼﾞﾝ配合ｶﾌﾟｾﾙB25　PTP 10ｶﾌﾟｾﾙ×10</t>
  </si>
  <si>
    <t>ピペラシリンＮａ注射用１Ｇ「サワイ」</t>
  </si>
  <si>
    <t>沢井製薬　ﾋﾟﾍﾟﾗｼﾘﾝNa注射用1g「ｻﾜｲ」　1g 1瓶×10瓶</t>
  </si>
  <si>
    <t>ビムパット錠５０</t>
  </si>
  <si>
    <t>ﾕｰｼｰﾋﾞｰｼﾞｬﾊﾟﾝ　ﾋﾞﾑﾊﾟｯﾄ錠50mg　50mg/錠 PTP 10錠×10</t>
  </si>
  <si>
    <t>ヒューマリンＲ注１００単位／ＭＬ</t>
  </si>
  <si>
    <t>日本ｲｰﾗｲﾘﾘｰ　ﾋｭｰﾏﾘﾝR注100単位/mL　100単位/mL 10mL×1瓶</t>
  </si>
  <si>
    <t>GS1/14987117630258</t>
  </si>
  <si>
    <t>ビラノアＯＤ錠２０ＭＧ</t>
  </si>
  <si>
    <t>大鵬薬品工業　ﾋﾞﾗﾉｱOD錠20mg　20mg/錠 PTP 10錠×50</t>
  </si>
  <si>
    <t>ピラマイド原末</t>
  </si>
  <si>
    <t>ｱﾙﾌﾚｯｻﾌｧｰﾏ　ﾋﾟﾗﾏｲﾄﾞ原末　ﾊﾞﾗ 100g×1瓶</t>
  </si>
  <si>
    <t>ビリスコピン点滴静注５０　</t>
  </si>
  <si>
    <t>ﾊﾞｲｴﾙ薬品　ﾋﾞﾘｽｺﾋﾟﾝ点滴静注50　　10.55% 100mL 1瓶×1瓶</t>
  </si>
  <si>
    <t>GS1/14987213052824</t>
  </si>
  <si>
    <t>ヒルドイドソフト軟膏０．３％</t>
  </si>
  <si>
    <t>ﾏﾙﾎ　ﾋﾙﾄﾞｲﾄﾞｿﾌト軟膏0.3%　25g×50本 (ﾎﾟﾘｴﾁﾚﾝﾁｭｰﾌﾞ)</t>
  </si>
  <si>
    <t>ファモチジン錠２０ＭＧ「サワイ」</t>
  </si>
  <si>
    <t>沢井製薬　ﾌｧﾓﾁｼﾞﾝ錠20「ｻﾜｲ」　20mg/錠 PTP 10錠×100</t>
  </si>
  <si>
    <t>沢井製薬　ﾌｧﾓﾁｼﾞﾝ静注液20mg「ｻﾜｲ」　20mg20mL 1管×10管</t>
  </si>
  <si>
    <t>フィブラストスプレー２５０マイクロＧ（溶解液付）</t>
  </si>
  <si>
    <t>科研製薬　ﾌｨﾌﾞﾗｽﾄｽﾌﾟﾚｰ250　250μg×1ｾｯﾄ　 2.5mL(溶)付</t>
  </si>
  <si>
    <t>フェジン静注４０ＭＧ</t>
  </si>
  <si>
    <t>日医工　ﾌｪｼﾞﾝ静注40mg　40mg/2mL×10管</t>
  </si>
  <si>
    <t>フェノバール注射液１００ＭＧ</t>
  </si>
  <si>
    <t>フェブキソスタット錠１０ＭＧ「ＤＳＥＰ」</t>
  </si>
  <si>
    <t>第一三共ｴｽﾌｧ　ﾌｪﾌﾞｷｿｽﾀｯﾄ錠10mg「DSEP」　10mg/錠 PTP 10錠×50</t>
  </si>
  <si>
    <t>第一三共ｴｽﾌｧ　ﾌｪﾌﾞｷｿｽﾀｯﾄ錠20mg「DSEP」　20mg/錠 PTP 10錠×50</t>
  </si>
  <si>
    <t>フェンタニル注射液０．１ＭＧ「第一三共」</t>
  </si>
  <si>
    <t>第一三共　ﾌｪﾝﾀﾆﾙ注射液0.1mg「第一三共」　0.005% 2mL 1管×10管</t>
  </si>
  <si>
    <t>GS1/14987650720300</t>
  </si>
  <si>
    <t>フォシーガ錠５ＭＧ</t>
  </si>
  <si>
    <t>ｱｽﾄﾗｾﾞﾈｶ　ﾌｫｼｰｶﾞ錠5mg　5mg/錠 PTP 10錠×50</t>
  </si>
  <si>
    <t>フォリアミン錠</t>
  </si>
  <si>
    <t>富士製薬工業　ﾌｫﾘｱﾐﾝ錠　5mg/錠 ﾊﾞﾗ 100錠×1瓶</t>
  </si>
  <si>
    <t>複方ヨード・グリセリン「ケンエー」</t>
  </si>
  <si>
    <t>健栄製薬　複方ﾖｰﾄﾞ･ｸﾞﾘｾﾘﾝ「ｹﾝｴｰ」　500mL×1瓶</t>
  </si>
  <si>
    <t>フスコデ配合錠</t>
  </si>
  <si>
    <t>ｳﾞｨｱﾄﾘｽ･ﾍﾙｽｹｱ　ﾌｽｺﾃﾞ配合錠　PTP 10錠×100</t>
  </si>
  <si>
    <t>ブスコパン錠１０ＭＧ</t>
  </si>
  <si>
    <t>ｻﾉﾌｨ　ﾌﾞｽｺﾊﾟﾝ錠10mg　10mg/錠 PTP 10錠×10</t>
  </si>
  <si>
    <t>ｻﾉﾌｨ　ﾌﾞｽｺﾊﾟﾝ注20mg　2%1mL1管×10管</t>
  </si>
  <si>
    <t>ブドウ糖注５％ＰＬ「フソー」１００ＭＬ</t>
  </si>
  <si>
    <t>ブドウ糖注５％バッグ「フソー」５００ＭＬ</t>
  </si>
  <si>
    <t>扶桑薬品工業　ﾌﾞﾄﾞｳ糖注5%ﾊﾞｯｸﾞ「ﾌｿｰ」　5% 500mL×20袋 (ｿﾌﾄﾊﾞｯｸﾞ)</t>
  </si>
  <si>
    <t>扶桑薬品工業　ﾌﾞﾄﾞｳ糖注50%PL「ﾌｿｰ」　50% 20mL×10管 (ﾌﾟﾗｽﾁｯｸｱﾝﾌﾟﾙ)</t>
  </si>
  <si>
    <t>フラジール内服錠２５０ＭＧ</t>
  </si>
  <si>
    <t>ｼｵﾉｷﾞﾌｧｰﾏ　ﾌﾗｼﾞｰﾙ内服錠250mg　250mg/錠 PTP 10錠×10</t>
  </si>
  <si>
    <t>ｱﾎﾞｯﾄｼﾞｬﾊﾟﾝ　FREESTYLEリブレ2（ｾﾝｻｰ）　1ｾﾝｻｰ1ｱﾌﾟﾘｹｰﾀｰ</t>
  </si>
  <si>
    <t>フリウェル配合錠ＬＤ「あすか」</t>
  </si>
  <si>
    <t>プリビナ液０．０５％</t>
  </si>
  <si>
    <t>日新製薬　ﾌﾟﾘﾋﾞﾅ液0.05%　0.05% 1mL 500mL×1瓶</t>
  </si>
  <si>
    <t>プリンペラン錠５</t>
  </si>
  <si>
    <t>日医工　ﾌﾟﾘﾝﾍﾟﾗﾝ錠5　5mg/錠 PTP 10錠×10</t>
  </si>
  <si>
    <t>日医工　ﾌﾟﾘﾝﾍﾟﾗﾝ注射液10mg　0.5% 2mL 1管×10管</t>
  </si>
  <si>
    <t>フルオロメトロン点眼液０．０２％「センジュ」</t>
  </si>
  <si>
    <t>フルタイド１００ディスカス</t>
  </si>
  <si>
    <t>ｸﾞﾗｸｿ･ｽﾐｽｸﾗｲﾝ　ﾌﾙﾀｲﾄﾞ100ﾃﾞｨｽｶｽ　100μg 60ﾌﾞﾘｽﾀｰ 1個×1個</t>
  </si>
  <si>
    <t>GS1/14987123002100</t>
  </si>
  <si>
    <t>フルチカゾンフランカルボン酸エステル点鼻液２７．５マイクロＧ「武田テバ」１２０噴霧用</t>
  </si>
  <si>
    <t>T'sﾌｧｰﾏ　ﾌﾙﾁｶｿﾞﾝﾌﾗﾝｶﾙﾎﾞﾝ酸ｴｽﾃﾙ点鼻液27.5μg「武田ﾃﾊﾞ」120噴霧用　5mg10g1ｷｯﾄ×1ｷｯﾄ</t>
  </si>
  <si>
    <t>フルニトラゼパム錠１ＭＧ「ＪＧ」</t>
  </si>
  <si>
    <t>日本ｼﾞｪﾈﾘｯｸ　ﾌﾙﾆﾄﾗｾﾞﾊﾟﾑ錠1mg「JG」　1mg/錠 PTP 10錠×10</t>
  </si>
  <si>
    <t>フルマゼニル静注液０．５ＭＧ「ＳＷ」</t>
  </si>
  <si>
    <t>沢井製薬　ﾌﾙﾏｾﾞﾆﾙ静注液0.5mg「SW」　0.5mg 5mL 1管×5管</t>
  </si>
  <si>
    <t>プレガバリンＯＤ錠７５ＭＧ「ＶＴＲＳ」</t>
  </si>
  <si>
    <t>ｳﾞｨｱﾄﾘｽ･ﾍﾙｽｹｱ　ﾌﾟﾚｶﾞﾊﾞﾘﾝOD錠75mg「VTRS」　75mg/錠 PTP 10錠×50</t>
  </si>
  <si>
    <t>プレドニン錠５ＭＧ</t>
  </si>
  <si>
    <t>ｼｵﾉｷﾞﾌｧｰﾏ　ﾌﾟﾚﾄﾞﾆﾝ錠5mg　5mg/錠 PTP 10錠×10</t>
  </si>
  <si>
    <t>フローレス眼検査用試験紙０．７ＭＧ</t>
  </si>
  <si>
    <t>GS1/14987190595932</t>
  </si>
  <si>
    <t>フロジン外用液５％</t>
  </si>
  <si>
    <t>ﾆﾌﾟﾛﾌｧｰﾏ　ﾌﾛｼﾞﾝ外用液5%　5%1mL 30mL×10瓶</t>
  </si>
  <si>
    <t>GS1/14987039427226</t>
  </si>
  <si>
    <t>プロスタンディン軟膏０．００３％</t>
  </si>
  <si>
    <t>小野薬品工業　ﾌﾟﾛｽﾀﾝﾃﾞｨﾝ軟膏0.003%　0.003%1g 10g×1本 (ｱﾙﾐﾆｳﾑﾁｭｰﾌﾞ)</t>
  </si>
  <si>
    <t>プロタノール－Ｌ注０．２ＭＧ</t>
  </si>
  <si>
    <t>興和　ﾌﾟﾛﾀﾉｰﾙL注0.2mg　0.02% 1mL 1管×10管</t>
  </si>
  <si>
    <t>ブロチゾラムＯＤ錠０．２５ＭＧ「サワイ」</t>
  </si>
  <si>
    <t>プロペト　５００Ｇ</t>
  </si>
  <si>
    <t>丸石製薬　ﾌﾟﾛﾍﾟﾄ　500g×1瓶 (ﾎﾟﾘｴﾁﾚﾝ容器)</t>
  </si>
  <si>
    <t>プロペト</t>
  </si>
  <si>
    <t>丸石製薬　ﾌﾟﾛﾍﾟﾄ　100g×1本 (ﾎﾟﾘｴﾁﾚﾝ ﾗﾐﾈｰﾄﾁｭｰﾌﾞ)</t>
  </si>
  <si>
    <t>ブロムヘキシン塩酸塩吸入液０．２％「タイヨー」</t>
  </si>
  <si>
    <t>T'sﾌｧｰﾏ　ﾌﾞﾛﾑﾍｷｼﾝ塩酸塩吸入液0.2%「ﾀｲﾖｰ」　0.2% 1mL 45mL×1瓶</t>
  </si>
  <si>
    <t>ベストロン耳鼻科用１％</t>
  </si>
  <si>
    <t>ベタメタゾンリン酸エステルＮＡ・ＰＦ眼耳鼻科用液０．１％日点</t>
  </si>
  <si>
    <t>ﾛｰﾄﾆｯﾃﾝ　ﾍﾞﾀﾒﾀｿﾞﾝﾘﾝ酸ｴｽﾃﾙNa･PF眼耳鼻科用液0.1%「日点」　0.1% 1mL 5mL×10瓶</t>
  </si>
  <si>
    <t>岩城製薬　ﾍﾞﾀﾒﾀｿﾞﾝ吉草酸ｴｽﾃﾙﾛｰｼｮﾝ0.12%「ｲﾜｷ」　0.12% 1mL 10mL×10瓶(ポリ)</t>
  </si>
  <si>
    <t>岩城製薬　ﾍﾞﾀﾒﾀｿﾞﾝ吉草酸ｴｽﾃﾙ軟膏0.12%「ｲﾜｷ」　0.12% 1g 5g×50本(ｱﾙﾐﾆｳﾑﾁｭｰﾌﾞ)</t>
  </si>
  <si>
    <t>日本ｼﾞｪﾈﾘｯｸ　ﾍﾞﾀﾒﾀｿﾞﾝ酪酸ｴｽﾃﾙﾌﾟﾛﾋﾟｵﾝ酸ｴｽﾃﾙﾛｰｼｮﾝ0.05%「JG」　0.05% 1g 10g×10本</t>
  </si>
  <si>
    <t>武田薬品工業　ﾍﾟﾁｼﾞﾝ塩酸塩注射液35mg「ﾀｹﾀﾞ」　3.5%1mL1管×10管</t>
  </si>
  <si>
    <t>参天製薬　ﾍﾞﾉｷｼｰﾙ点眼液0.4%　0.4% 1mL 5mL×10瓶</t>
  </si>
  <si>
    <t>ﾃﾙﾓ　ﾍﾊﾟﾌﾗｯｼｭ100単位/mlｼﾘﾝｼﾞ10mL　1,000単位 10mL×10筒(ｽﾘｯﾌﾟﾀｲﾌﾟ)</t>
  </si>
  <si>
    <t>ヘパリンＮａ注５千単位／５ＭＬ「モチダ」</t>
  </si>
  <si>
    <t>持田製薬　ﾍﾊﾟﾘﾝNa注5千単位/5mL「ﾓﾁﾀﾞ」　5,000単位 5mL 1瓶×5瓶</t>
  </si>
  <si>
    <t>GS1/14987497303285</t>
  </si>
  <si>
    <t>ヘパリン類似物質外用泡状スプレー０．３％「ニットー」</t>
  </si>
  <si>
    <t>日東ﾒﾃﾞｨｯｸ　ﾍﾊﾟﾘﾝ類似物質外用泡状ｽﾌﾟﾚｰ0.3%「ﾆｯﾄｰ」　100g×10本</t>
  </si>
  <si>
    <t>日医工　ﾍﾊﾟﾘﾝ類似物質油性ｸﾘｰﾑ0.3%「日医工」　25g×50本 (ﾁｭｰﾌﾞ)</t>
  </si>
  <si>
    <t>ベピオゲル２．５％</t>
  </si>
  <si>
    <t>ﾏﾙﾎ　ﾍﾞﾋﾟｵｹﾞﾙ2.5%　2.5%1g 15g×10本(ﾎﾟﾘｴﾁﾚﾝﾁｭｰﾌﾞ)</t>
  </si>
  <si>
    <t>GS1/14987142531018</t>
  </si>
  <si>
    <t>ﾄｰｱｴｲﾖｰ　ﾍﾞﾌﾟﾘｼﾞﾙ塩酸塩錠50mg「TE」　50mg/錠 PTP 10錠×10</t>
  </si>
  <si>
    <t>ｷﾞﾘｱﾄﾞ･ｻｲｴﾝｼｽﾞ　ﾍﾞﾑﾘﾃﾞｨ錠25mg　25mg/錠 PTP 14錠×2</t>
  </si>
  <si>
    <t>LTLﾌｧｰﾏ　ﾍﾟﾙｼﾞﾋﾟﾝ注射液10mg　10mg 10mL 1管×10管</t>
  </si>
  <si>
    <t>田辺ﾌｧｰﾏ　ﾍﾙﾍﾞｯｻｰ注射用10　10mg 1瓶×10瓶</t>
  </si>
  <si>
    <t>GS1/14987123416624</t>
  </si>
  <si>
    <t>ボグリボースＯＤ錠０．３ＭＧ「武田テバ」</t>
  </si>
  <si>
    <t>T'sﾌｧｰﾏ　ﾎﾞｸﾞﾘﾎﾞｰｽOD錠0.3mg「武田ﾃﾊﾞ」　0.3mg/錠 PTP 10錠×10</t>
  </si>
  <si>
    <t>Ｍｅｉｊｉ　Ｓｅｉｋａ　ﾌｧﾙﾏ　ﾎｽﾐｼﾝS静注用1g　1g 1瓶×10瓶</t>
  </si>
  <si>
    <t>Ｍｅｉｊｉ　Ｓｅｉｋａ　ﾌｧﾙﾏ　ﾎｽﾐｼﾝ錠500　500mg/錠 PTP 10錠×10</t>
  </si>
  <si>
    <t>ボスミン外用液０．１％</t>
  </si>
  <si>
    <t>第一三共　ﾎﾞｽﾐﾝ外用液0.1%　0.1% 1mL 100mL×1瓶</t>
  </si>
  <si>
    <t>帝人ﾌｧｰﾏ　ﾎﾞﾅﾛﾝ錠35mg　35mg/錠 PTP 2錠×10</t>
  </si>
  <si>
    <t>武田薬品工業　ﾎﾞﾉｻｯﾌﾟﾊﾟｯｸ800　PTP 1ｼｰﾄ(6ｶﾌﾟｾﾙ6錠)×7</t>
  </si>
  <si>
    <t>吉田製薬　ﾎﾟﾋﾟﾖﾄﾞﾝｶﾞｰｸﾞﾙ7%　7% 1mL 30mL×50瓶(ﾎﾟﾘ)</t>
  </si>
  <si>
    <t>GS1/14987288211836</t>
  </si>
  <si>
    <t>丸石製薬　ﾎﾟﾌﾟｽｶｲﾝ0.25%注ﾊﾞｯｸﾞ250mg/100mL　250mg100mL　1袋×1袋</t>
  </si>
  <si>
    <t>高田製薬　ﾎﾟﾗﾗﾐﾝ錠2mg　2mg/錠 PTP 10錠×100</t>
  </si>
  <si>
    <t>高田製薬　ﾎﾟﾗﾗﾐﾝ注5mg　0.5% 1mL 1管×10管</t>
  </si>
  <si>
    <t>GS1/14987805130169</t>
  </si>
  <si>
    <t>ﾌﾚｾﾞﾆｳｽｶｰﾋﾞｼﾞｬﾊﾟﾝ　ﾎﾞﾙﾍﾞﾝ輸液6%　6%500mL1袋×20袋 (ｿﾌﾄﾊﾞｯｸﾞ)</t>
  </si>
  <si>
    <t>ｻﾝﾄﾞﾌｧｰﾏ　ﾏｰｶｲﾝ注脊麻用0.5%高比重　0.5% 4mL 1管×10管</t>
  </si>
  <si>
    <t>ｻﾝﾄﾞﾌｧｰﾏ　ﾏｰｶｲﾝ注脊麻用0.5%等比重　0.5% 4mL 1管×10管</t>
  </si>
  <si>
    <t>マキサカルシトール軟膏２５マイクロＧ／Ｇ「タカタ」</t>
  </si>
  <si>
    <t>ｹﾞﾙﾍﾞ･ｼﾞｬﾊﾟﾝ　ﾏｸﾞﾈｽｺｰﾌﾟ静注38%ｼﾘﾝｼﾞ20mL　37.695%20mL 1筒×5筒</t>
  </si>
  <si>
    <t>GS1/14987128099686</t>
  </si>
  <si>
    <t>GS1/14987128100993</t>
  </si>
  <si>
    <t>GS1/14987128143518</t>
  </si>
  <si>
    <t>GS1/14987128207609</t>
  </si>
  <si>
    <t>GS1/14987128305213</t>
  </si>
  <si>
    <t>GS1/14987128255716</t>
  </si>
  <si>
    <t>GS1/14987042248115</t>
  </si>
  <si>
    <t>ｴｰｻﾞｲ　ﾐｵﾅｰﾙ錠50mg　50mg/錠 PTP 10錠×100</t>
  </si>
  <si>
    <t>GS1/14987376700020</t>
  </si>
  <si>
    <t>鳥居薬品　ﾐﾃｨｷｭｱﾀﾞﾆ舌下錠10,000JAU　10,000JAU/錠 10錠×10 (ﾌﾞﾘｽﾀｰ)</t>
  </si>
  <si>
    <t>鳥居薬品　ﾐﾃｨｷｭｱﾀﾞﾆ舌下錠3,300JAU　3,300JAU/錠 7錠×1 (ﾌﾞﾘｽﾀｰ)</t>
  </si>
  <si>
    <t>参天製薬　ﾐﾄﾞﾘﾝP点眼液　5mL×10瓶</t>
  </si>
  <si>
    <t>日医工　ﾐﾉｻｲｸﾘﾝ塩酸塩点滴静注用100mg「日医工」　100mg×10瓶</t>
  </si>
  <si>
    <t>ﾌｧｲｻﾞｰ　ﾐﾉﾏｲｼﾝｶﾌﾟｾﾙ100mg　100mg/ｶﾌﾟｾﾙ PTP 10ｶﾌﾟｾﾙ×10</t>
  </si>
  <si>
    <t>ﾐﾔﾘｻﾝ製薬　ﾐﾔBM細粒　分包 1g×630包</t>
  </si>
  <si>
    <t>GS1/14987222000014</t>
  </si>
  <si>
    <t xml:space="preserve">富士製薬工業　ﾐﾝｸﾘｱ内用散布液0.8%　20mL 1筒×10筒 </t>
  </si>
  <si>
    <t>太陽ﾌｧﾙﾏ　ﾒｷｼﾁｰﾙｶﾌﾟｾﾙ100mg　100mg/ｶﾌﾟｾﾙ PTP 10ｶﾌﾟｾﾙ×10</t>
  </si>
  <si>
    <t>GS1/14987155207047</t>
  </si>
  <si>
    <t>東和薬品　ﾒｺﾊﾞﾗﾐﾝ錠500｢ﾄｰﾜ」　0.5mg/錠 PTP 10錠×100</t>
  </si>
  <si>
    <t>ｼｵﾉｷﾞﾌｧｰﾏ　ﾒｼﾞｺﾝ錠15mg　15mg/錠 PTP 10錠×10</t>
  </si>
  <si>
    <t>住友ﾌｧｰﾏ　ﾒﾄｸﾞﾙｺ錠250mg　250mg/錠 PTP 10錠×100</t>
  </si>
  <si>
    <t>あゆみ製薬　ﾒﾄﾄﾚｷｻｰﾄ錠2mg「あゆみ」　2mg/錠 PTP 6錠×8</t>
  </si>
  <si>
    <t>住友ﾌｧｰﾏﾌﾟﾛﾓ　ﾒﾄﾎﾙﾐﾝ塩酸塩錠500mgMT「DSPB」　500mg/錠 PTP 10錠×100</t>
  </si>
  <si>
    <t>メプチンエアー１０マイクロＧ吸入１００回</t>
  </si>
  <si>
    <t>大塚製薬　ﾒﾌﾟﾁﾝｴｱｰ10μg吸入100回　0.0143％5mL 1ｷｯﾄ×10ｷｯﾄ</t>
  </si>
  <si>
    <t>GS1/14987042231001</t>
  </si>
  <si>
    <t>ｴｰｻﾞｲ　ﾒﾘｽﾛﾝ錠6mg　6mg/錠 PTP 10錠×10</t>
  </si>
  <si>
    <t>GS1/14987042122323</t>
  </si>
  <si>
    <t>科研製薬　ﾒﾝﾀｯｸｽｸﾘｰﾑ1%　1%1g 10g×20本 (ｱﾙﾐﾆｳﾑﾁｭｰﾌﾞ)</t>
  </si>
  <si>
    <t>Meiji Seika ﾌｧﾙﾏ　ﾓｻﾌﾟﾘﾄﾞｸｴﾝ酸塩錠2.5mg「明治」　2.5mg/錠 PTP 10錠×10</t>
  </si>
  <si>
    <t>GS1/14987699059423</t>
  </si>
  <si>
    <t>EAﾌｧｰﾏ　ﾓﾋﾞｺｰﾙ配合内用剤HD　分包 13.7046g1包×100包</t>
  </si>
  <si>
    <t>GS1/14987060307191</t>
  </si>
  <si>
    <t>ｷｮｰﾘﾝﾘﾒﾃﾞｨｵ　ﾓﾝﾃﾙｶｽﾄ錠10mg「KM」　10mg/錠 PTP 10錠×50</t>
  </si>
  <si>
    <t>ﾊﾞｲｴﾙ薬品　ﾔｰｽﾞﾌﾚｯｸｽ配合錠　PTP 28錠×3</t>
  </si>
  <si>
    <t>大塚製薬　ﾕｰﾋﾞｯﾄ錠100mg　100mg/錠 SP 2錠×5</t>
  </si>
  <si>
    <t>ｱﾙﾌﾚｯｻﾌｧｰﾏ　ﾕﾍﾞﾗ錠50mg　50mg/錠 PTP 10錠×100</t>
  </si>
  <si>
    <t>ﾄｰｱｴｲﾖｰ　ﾕﾘﾉｰﾑ錠25mg　25mg/錠 PTP 10錠×10</t>
  </si>
  <si>
    <t>GS1/14987155167105</t>
  </si>
  <si>
    <t>ラシックス錠２０ＭＧ</t>
  </si>
  <si>
    <t>ｻﾉﾌｨ　ﾗｼｯｸｽ錠20mg　20mg/錠 PTP 10錠×10</t>
  </si>
  <si>
    <t>GS1/14987155167181</t>
  </si>
  <si>
    <t>ラシックス注２０ＭＧ</t>
  </si>
  <si>
    <t>ｻﾉﾌｨ　ﾗｼｯｸｽ注20mg　20mg 1管×50管</t>
  </si>
  <si>
    <t>住友ﾌｧｰﾏ　ﾗﾂｰﾀﾞ錠20mg　20mg/錠 PTP 10錠×10</t>
  </si>
  <si>
    <t>T'sﾌｧｰﾏ　ﾗﾒﾙﾃｵﾝ錠8mg「武田ﾃﾊﾞ」　8mg/錠 PTP 10錠×10</t>
  </si>
  <si>
    <t>T'sﾌｧｰﾏ　ﾗﾝｿﾌﾟﾗｿﾞｰﾙOD錠15mg「武田ﾃﾊﾞ」　15mg/錠 PTP 10錠×50</t>
  </si>
  <si>
    <t>持田製薬　ﾘｱﾙﾀﾞ錠1200mg　1,200mg/錠 PTP 8錠×7</t>
  </si>
  <si>
    <t>ｻﾝﾌｧｰﾏ　ﾘｵﾚｻｰﾙ錠5mg　5mg/錠 PTP 10錠×10</t>
  </si>
  <si>
    <t>第一三共　ﾘｸｼｱﾅ錠60mg　60mg/錠 PTP 10錠×10</t>
  </si>
  <si>
    <t>GS1/14987042418105</t>
  </si>
  <si>
    <t>リグロス歯科用液キット６００マイクロＧ</t>
  </si>
  <si>
    <t>科研製薬　ﾘｸﾞﾛｽ歯科用液ｷｯﾄ600μg　600μg1ｷｯﾄ×1ｷｯﾄ 0.27mL(溶)付</t>
  </si>
  <si>
    <t>ｷｯｾｲ薬品工業 ﾘｻﾞﾍﾞﾝｶﾌﾟｾﾙ100mg　100mg/ｶﾌﾟｾﾙ PTP 10ｶﾌﾟｾﾙ×10</t>
  </si>
  <si>
    <t>ﾔﾝｾﾝﾌｧｰﾏ　ﾘｽﾊﾟﾀﾞｰﾙ錠1mg　1mg/錠 PTP 10錠×10</t>
  </si>
  <si>
    <t>祐徳薬品工業　ﾘﾄﾞｶｲﾝﾃｰﾌﾟ18mg「YP」　(18mg) 30.5mm×50.0mm 1枚×50袋</t>
  </si>
  <si>
    <t>日新製薬　ﾘﾄﾞｶｲﾝ塩酸塩注1%「日新」　1%10mL1管×50管 (ﾜｲﾄﾞｵｰﾌﾟﾝﾎﾟﾘｴﾁﾚﾝﾎﾞﾄﾙ)</t>
  </si>
  <si>
    <t>ｳﾞｨｱﾄﾘｽ製薬　ﾘﾊﾟｸﾚｵﾝｶﾌﾟｾﾙ150mg　150mg/ｶﾌﾟｾﾙ PTP 12ｶﾌﾟｾﾙ×10</t>
  </si>
  <si>
    <t>ｻﾝﾄﾞ　ﾘﾌｧﾝﾋﾟｼﾝｶﾌﾟｾﾙ150mg「ｻﾝﾄﾞ」　150mg/ｶﾌﾟｾﾙ PTP 10ｶﾌﾟｾﾙ×10</t>
  </si>
  <si>
    <t>ﾉﾎﾞﾉﾙﾃﾞｨｽｸﾌｧｰﾏ　ﾘﾍﾞﾙｻｽ錠14mg　14mg/錠 PTP 10錠×10</t>
  </si>
  <si>
    <t>ﾉﾎﾞﾉﾙﾃﾞｨｽｸﾌｧｰﾏ　ﾘﾍﾞﾙｻｽ錠3mg　3mg/錠 PTP 10錠×10</t>
  </si>
  <si>
    <t>ﾉﾎﾞﾉﾙﾃﾞｨｽｸﾌｧｰﾏ　ﾘﾍﾞﾙｻｽ錠7mg　7mg/錠 PTP 10錠×10</t>
  </si>
  <si>
    <t>太陽ﾌｧﾙﾏ　ﾘﾎﾞﾄﾘｰﾙ錠0.5mg　0.5mg/錠 SP 10錠×10</t>
  </si>
  <si>
    <t>GS1/14987376120255</t>
  </si>
  <si>
    <t>リマプロスト　アルファデクス錠５マイクロＧ「日医工」</t>
  </si>
  <si>
    <t>日医工　ﾘﾏﾌﾟﾛｽﾄｱﾙﾌｧﾃﾞｸｽ錠5μg「日医工」　5μg/錠 PTP 21錠×50</t>
  </si>
  <si>
    <t>リマプロストアルファデクス錠５マイクロＧ「日医工」</t>
  </si>
  <si>
    <t>GS1/14987857150931</t>
  </si>
  <si>
    <t>リンヴォック錠１５ＭＧ</t>
  </si>
  <si>
    <t>ｱｯｳﾞｨ　ﾘﾝｳﾞｫｯｸ錠15mg　15mg/錠 PTP 7錠×4</t>
  </si>
  <si>
    <t>GS1/14987443409573</t>
  </si>
  <si>
    <t>ﾉﾊﾞﾙﾃｨｽﾌｧｰﾏ　ﾚｸビオ皮下注300mgｼﾘﾝｼﾞ　300mg1.5mL1筒×1筒</t>
  </si>
  <si>
    <t>興和　ﾚｽﾀﾐﾝｺｰﾜｸﾘｰﾑ1%　1%10g 500g×1瓶 (ﾎﾟﾘｴﾁﾚﾝ容器)</t>
  </si>
  <si>
    <t>GS1/14987233108075</t>
  </si>
  <si>
    <t>ｱﾑｼﾞｪﾝ　ﾚﾊﾟｰｻ皮下注140mgﾍﾟﾝ　140mg1mL1ｷｯﾄ×1ｷｯﾄ (ﾗﾃｯｸｽﾌﾘｰ)</t>
  </si>
  <si>
    <t>レボフロキサシン錠５００ＭＧ「ＤＳＥＰ」</t>
  </si>
  <si>
    <t>第一三共ｴｽﾌｧ　ﾚﾎﾞﾌﾛｷｻｼﾝ錠500mg「DSEP」　500mg1錠(ﾚﾎﾞﾙﾛｷｻｼﾝとして) PTP 5錠×20</t>
  </si>
  <si>
    <t>GS1/14987901103005</t>
  </si>
  <si>
    <t>ｳﾞｨｱﾄﾘｽ･ﾍﾙｽｹｱ　ﾚﾎﾞﾌﾛｷｻｼﾝ点眼液1.5%「VTRS」　1.5%1mL 5mL×10瓶</t>
  </si>
  <si>
    <t>ｸﾞﾗｸｿ･ｽﾐｽｸﾗｲﾝ　ﾚﾙﾍﾞｱ200ｴﾘﾌﾟﾀ30吸入用　30吸入 1ｷｯﾄ×1ｷｯﾄ</t>
  </si>
  <si>
    <t>GS1/14987042357343</t>
  </si>
  <si>
    <t>ロキソプロフェンナトリウム錠６０ＭＧ「日医工」</t>
  </si>
  <si>
    <t>日医工　ﾛｷｿﾌﾟﾛﾌｪﾝﾅﾄﾘｳﾑ錠60mg「日医工」　60mg/錠 PTP 10錠×100</t>
  </si>
  <si>
    <t>丸石製薬　ﾛｸﾛﾆｳﾑ臭化物静注液50mg/5.0mL「ﾏﾙｲｼ」　50mg5mL1瓶×10瓶</t>
  </si>
  <si>
    <t>鳥居薬品　ﾛｺｲﾄﾞ軟膏0.1%　0.1%1g　500g×1瓶 (ﾎﾟﾘｴﾁﾚﾝ容器)</t>
  </si>
  <si>
    <t>鳥居薬品　ﾛｺｲﾄﾞ軟膏0.1%　0.1%1g　5g×50本 (ｱﾙﾐﾆｳﾑﾁｭｰﾌﾞ)</t>
  </si>
  <si>
    <t>GS1/14987901104507</t>
  </si>
  <si>
    <t>ｳﾞｨｱﾄﾘｽ･ﾍﾙｽｹｱ　ﾛｻﾙﾀﾝK錠50mg「VTRS」　50mg/錠 PTP 10錠×10</t>
  </si>
  <si>
    <t>GS1/14987447578015</t>
  </si>
  <si>
    <t>第一三共ｴｽﾌｧ　ﾛｽﾊﾞｽﾀﾁﾝ錠2.5mg「DSEP」　2.5mg/錠 PTP 10錠×100</t>
  </si>
  <si>
    <t>GS1/14987641082400</t>
  </si>
  <si>
    <t>帝國製薬　ﾛﾍﾟﾐﾝｶﾌﾟｾﾙ１mg　1mg/ｶﾌﾟｾﾙ PTP 10ｶﾌﾟｾﾙ×10</t>
  </si>
  <si>
    <t>ロラゼパム錠０．５ＭＧ「サワイ」</t>
  </si>
  <si>
    <t>沢井製薬　ﾛﾗｾﾞﾊﾟﾑ錠0.5mg「サワイ」　0.5mg/錠 PTP 10錠×100</t>
  </si>
  <si>
    <t>GS1/14987901106808</t>
  </si>
  <si>
    <t>ｳﾞｨｱﾄリス・ﾍﾙｽｹｱ　ﾛﾗﾀｼﾞﾝOD錠10mg「ＶＴＲＳ」　10mg/錠 PTP 10錠×30</t>
  </si>
  <si>
    <t>GS1/14987080012815</t>
  </si>
  <si>
    <t>ワーファリン錠０．５ＭＧ</t>
  </si>
  <si>
    <t>GS1/14987080011115</t>
  </si>
  <si>
    <t>ワーファリン錠１ＭＧ</t>
  </si>
  <si>
    <t>GS1/14987080013119</t>
  </si>
  <si>
    <t>ワーファリン錠５ＭＧ</t>
  </si>
  <si>
    <t>共和薬品工業　ﾜｺﾞｽﾁｸﾞﾐﾝ注0.5mg　0.05% 1mL 1管×10管</t>
  </si>
  <si>
    <t>ｴｰｻﾞｲ　ﾜｿﾗﾝ錠40mg　40mg/錠 PTP 10錠×10</t>
  </si>
  <si>
    <t>ｴｰｻﾞｲ　ﾜｿﾗﾝ静注5mg　0.25% 2mL 1管×10管（ガラス）</t>
  </si>
  <si>
    <t>オムニパーク２４０注１０ＭＬ</t>
  </si>
  <si>
    <t>GS1/14987286119066</t>
  </si>
  <si>
    <t>ボースデル内用液１０</t>
  </si>
  <si>
    <t>健栄製薬 ﾎﾞｰｽﾃﾞﾙ内用液10 10mg250mL1袋×5袋</t>
  </si>
  <si>
    <t>GS1/14987473600452</t>
  </si>
  <si>
    <t>ペントシリン注射用１Ｇ</t>
  </si>
  <si>
    <t>富士ﾌｲﾙﾑ富山化学　ﾍﾟﾝﾄｼﾘﾝ注射用1g　1g×10瓶</t>
  </si>
  <si>
    <t>GS1/14987312126624</t>
  </si>
  <si>
    <t>ミヤＢＭ錠</t>
  </si>
  <si>
    <t>ﾐﾔﾘｻﾝ製薬　ﾐﾔBM錠　PTP 10錠×80</t>
  </si>
  <si>
    <t>GS1/14987616005229</t>
  </si>
  <si>
    <t>グルカゴンGノボ注射用１ＭＧ</t>
  </si>
  <si>
    <t>ﾉﾎﾞﾉﾙﾃﾞｨｽｸﾌｧｰﾏ　ｸﾞﾙｶｺﾞﾝGﾉﾎﾞ注射用１mg　1mg1瓶×2瓶</t>
  </si>
  <si>
    <t>GS1/14987081186010</t>
  </si>
  <si>
    <t>プラスグレル錠３．７５ＭＧ「ＤＳＥＰ」</t>
  </si>
  <si>
    <t>第一三共ｴｽﾌｧ　ﾌﾟﾗｽｸﾞﾚﾙ錠3.75mg「DSEP」　3.75mg/錠 PTP 10錠×10</t>
  </si>
  <si>
    <t>LL 6505-100-71775</t>
    <phoneticPr fontId="10"/>
  </si>
  <si>
    <t>アモキシシリンカプセル
（２５０ｍｇ，１００カプセル）</t>
    <phoneticPr fontId="10"/>
  </si>
  <si>
    <t>日医工　アモキシシリンカプセル250mg「日医工」  100カプセル[10カプセル×10：PTP]
又は　同等以上のもの（他社製品を含む。）</t>
    <rPh sb="50" eb="51">
      <t>マタ</t>
    </rPh>
    <rPh sb="53" eb="55">
      <t>ドウトウ</t>
    </rPh>
    <rPh sb="55" eb="57">
      <t>イジョウ</t>
    </rPh>
    <rPh sb="61" eb="65">
      <t>タシャセイヒン</t>
    </rPh>
    <rPh sb="66" eb="67">
      <t>フク</t>
    </rPh>
    <phoneticPr fontId="10"/>
  </si>
  <si>
    <t>LL 6505-919-00062</t>
    <phoneticPr fontId="10"/>
  </si>
  <si>
    <t>クラリスロマイシン錠（２００ｍｇ１００錠）</t>
    <phoneticPr fontId="10"/>
  </si>
  <si>
    <t>トクホン　クラリスロマイシン錠200mg「大正」　PTP100錠[10錠×10]
又は　沢井製薬　クラリスロマイシン錠200mg「サワイ」　100錠（10錠×10）
又は　同等以上のもの（他社製品を含む。）</t>
    <rPh sb="21" eb="23">
      <t>タイショウ</t>
    </rPh>
    <rPh sb="35" eb="36">
      <t>ジョウ</t>
    </rPh>
    <rPh sb="41" eb="42">
      <t>マタ</t>
    </rPh>
    <rPh sb="44" eb="46">
      <t>サワイ</t>
    </rPh>
    <rPh sb="46" eb="48">
      <t>セイヤク</t>
    </rPh>
    <rPh sb="83" eb="84">
      <t>マタ</t>
    </rPh>
    <rPh sb="94" eb="98">
      <t>タシャセイヒン</t>
    </rPh>
    <rPh sb="99" eb="100">
      <t>フク</t>
    </rPh>
    <phoneticPr fontId="10"/>
  </si>
  <si>
    <t>LL 6505-919-00072</t>
    <phoneticPr fontId="10"/>
  </si>
  <si>
    <t>レボフロキサシン錠（５００ｍｇ５０錠）</t>
    <phoneticPr fontId="10"/>
  </si>
  <si>
    <t>第一三共エスファ　レボフロキサシン錠500mg「DSEP」　(PTP）50錠（5錠×10)
又は　辰巳化学　レボフロキサシン錠500mg「TCK」　50錠（10錠（PTP）×5）　　　　　
又は　同等以上のもの（他社製品を含む。）</t>
    <rPh sb="37" eb="38">
      <t>ジョウ</t>
    </rPh>
    <rPh sb="40" eb="41">
      <t>ジョウ</t>
    </rPh>
    <rPh sb="46" eb="47">
      <t>マタ</t>
    </rPh>
    <rPh sb="49" eb="51">
      <t>タツミ</t>
    </rPh>
    <rPh sb="51" eb="53">
      <t>カガク</t>
    </rPh>
    <rPh sb="76" eb="77">
      <t>ジョウ</t>
    </rPh>
    <rPh sb="80" eb="81">
      <t>ジョウ</t>
    </rPh>
    <rPh sb="95" eb="96">
      <t>マタ</t>
    </rPh>
    <rPh sb="106" eb="110">
      <t>タシャセイヒン</t>
    </rPh>
    <rPh sb="111" eb="112">
      <t>フク</t>
    </rPh>
    <phoneticPr fontId="10"/>
  </si>
  <si>
    <t>LL 6505-919-00082</t>
    <phoneticPr fontId="10"/>
  </si>
  <si>
    <t>オセルタミビルリン酸塩カプセル
（７５ｍｇ１００カプセル）</t>
    <phoneticPr fontId="10"/>
  </si>
  <si>
    <t>中外製薬　タミフルカプセル75　100カプセル(PTP10カプセル×10)　
又は　沢井製薬　オセルタミビルカプセル75mg「サワイ」　100カプセル（10Cap×10）　　
又は　同等以上のもの（他社製品を含む。）</t>
    <rPh sb="39" eb="40">
      <t>マタ</t>
    </rPh>
    <rPh sb="42" eb="44">
      <t>サワイ</t>
    </rPh>
    <rPh sb="88" eb="89">
      <t>マタ</t>
    </rPh>
    <rPh sb="99" eb="103">
      <t>タシャセイヒン</t>
    </rPh>
    <rPh sb="104" eb="105">
      <t>フク</t>
    </rPh>
    <phoneticPr fontId="10"/>
  </si>
  <si>
    <t>LL 6505-919-00802</t>
    <phoneticPr fontId="10"/>
  </si>
  <si>
    <t>バラシクロビル錠（５００㎎　４２錠）</t>
  </si>
  <si>
    <t>持田製薬販売　バラシクロビル粒状錠500mg「モチダ」　500㎎：42包
又は　サンドファーマ　バラシクロビル錠500mg「SPKK」　42錠[6錠(PTP)×7]
又は　同等以上のもの（他社製品を含む。）</t>
    <rPh sb="37" eb="38">
      <t>マタ</t>
    </rPh>
    <rPh sb="55" eb="56">
      <t>ジョウ</t>
    </rPh>
    <rPh sb="70" eb="71">
      <t>ジョウ</t>
    </rPh>
    <rPh sb="73" eb="74">
      <t>ジョウ</t>
    </rPh>
    <rPh sb="83" eb="84">
      <t>マタ</t>
    </rPh>
    <rPh sb="94" eb="98">
      <t>タシャセイヒン</t>
    </rPh>
    <rPh sb="99" eb="100">
      <t>フク</t>
    </rPh>
    <phoneticPr fontId="10"/>
  </si>
  <si>
    <t>LL 6505-919-00092</t>
    <phoneticPr fontId="10"/>
  </si>
  <si>
    <t>ジアゼパム錠（２ｍｇ１００錠）</t>
    <phoneticPr fontId="10"/>
  </si>
  <si>
    <t>武田テバ薬品　2mgセルシン錠　100錠[10錠（PTP）×10]
又は　共和薬品工業　ジアゼパム錠2㎎「アメル」　100錠[10錠（PTP）×10]
又は　同等以上のもの（他社製品を含む。）</t>
    <rPh sb="23" eb="24">
      <t>ジョウ</t>
    </rPh>
    <rPh sb="34" eb="35">
      <t>マタ</t>
    </rPh>
    <rPh sb="37" eb="39">
      <t>キョウワ</t>
    </rPh>
    <rPh sb="39" eb="41">
      <t>ヤクヒン</t>
    </rPh>
    <rPh sb="41" eb="43">
      <t>コウギョウ</t>
    </rPh>
    <rPh sb="49" eb="50">
      <t>ジョウ</t>
    </rPh>
    <rPh sb="61" eb="62">
      <t>ジョウ</t>
    </rPh>
    <rPh sb="65" eb="66">
      <t>ジョウ</t>
    </rPh>
    <rPh sb="76" eb="77">
      <t>マタ</t>
    </rPh>
    <rPh sb="79" eb="81">
      <t>ドウトウ</t>
    </rPh>
    <rPh sb="81" eb="83">
      <t>イジョウ</t>
    </rPh>
    <rPh sb="87" eb="91">
      <t>タシャセイヒン</t>
    </rPh>
    <rPh sb="92" eb="93">
      <t>フク</t>
    </rPh>
    <phoneticPr fontId="10"/>
  </si>
  <si>
    <t>LL 6505-919-00102</t>
    <phoneticPr fontId="10"/>
  </si>
  <si>
    <t>ニトラゼパム錠（５ｍｇ１００錠）</t>
    <phoneticPr fontId="10"/>
  </si>
  <si>
    <t>日医工岐阜工場　ニトラゼパム錠5mg「NIG」　100錠[10錠（PTP）×10]
又は　辰巳化薬　ニトラゼパム錠5mg「TCK」　100錠（10錠×10）
又は　同等以上のもの（他社製品を含む。）</t>
    <rPh sb="0" eb="1">
      <t>ヒ</t>
    </rPh>
    <rPh sb="1" eb="2">
      <t>イ</t>
    </rPh>
    <rPh sb="2" eb="3">
      <t>コウ</t>
    </rPh>
    <rPh sb="3" eb="5">
      <t>ギフ</t>
    </rPh>
    <rPh sb="5" eb="7">
      <t>コウジョウ</t>
    </rPh>
    <rPh sb="31" eb="32">
      <t>ジョウ</t>
    </rPh>
    <rPh sb="42" eb="43">
      <t>マタ</t>
    </rPh>
    <rPh sb="45" eb="47">
      <t>タツミ</t>
    </rPh>
    <rPh sb="47" eb="49">
      <t>カヤク</t>
    </rPh>
    <rPh sb="79" eb="80">
      <t>マタ</t>
    </rPh>
    <rPh sb="82" eb="84">
      <t>ドウトウ</t>
    </rPh>
    <rPh sb="84" eb="86">
      <t>イジョウ</t>
    </rPh>
    <rPh sb="90" eb="94">
      <t>タシャセイヒン</t>
    </rPh>
    <rPh sb="95" eb="96">
      <t>フク</t>
    </rPh>
    <phoneticPr fontId="10"/>
  </si>
  <si>
    <t>LL 6505-919-00112</t>
    <phoneticPr fontId="10"/>
  </si>
  <si>
    <t>スルピリドカプセル
（５０ｍｇ１００カプセル）</t>
    <phoneticPr fontId="10"/>
  </si>
  <si>
    <t>日医工　ドグマチールカプセル50mg　100カプセル（10カプセル×10）
又は　共和薬品工業　スルピリド錠50㎎「アメル」　100錠[10錠(PTP)×10]　
又は　同等以上のもの（他社製品を含む。）</t>
    <rPh sb="38" eb="39">
      <t>マタ</t>
    </rPh>
    <rPh sb="41" eb="43">
      <t>キョウワ</t>
    </rPh>
    <rPh sb="43" eb="45">
      <t>ヤクヒン</t>
    </rPh>
    <rPh sb="45" eb="47">
      <t>コウギョウ</t>
    </rPh>
    <rPh sb="53" eb="54">
      <t>ジョウ</t>
    </rPh>
    <rPh sb="66" eb="67">
      <t>ジョウ</t>
    </rPh>
    <rPh sb="70" eb="71">
      <t>ジョウ</t>
    </rPh>
    <rPh sb="82" eb="83">
      <t>マタ</t>
    </rPh>
    <rPh sb="85" eb="87">
      <t>ドウトウ</t>
    </rPh>
    <rPh sb="87" eb="89">
      <t>イジョウ</t>
    </rPh>
    <rPh sb="92" eb="96">
      <t>タシャセイヒン</t>
    </rPh>
    <rPh sb="97" eb="98">
      <t>フク</t>
    </rPh>
    <phoneticPr fontId="10"/>
  </si>
  <si>
    <t>LL 6505-100-88585</t>
    <phoneticPr fontId="10"/>
  </si>
  <si>
    <t>ロキソプロフェンナトリウム錠
（６０ｍｇ、１００錠）</t>
    <phoneticPr fontId="10"/>
  </si>
  <si>
    <t>日医工　ロキソプロフェンナトリウム錠60mg「日医工」　100錠[10錠×10：PTP]
又は　日新製薬　ロキソプロフェンNa錠60mg「日新」　100錠[10錠（PTP）×10]
又は　同等以上のもの（他社製品を含む。）</t>
    <rPh sb="35" eb="36">
      <t>ジョウ</t>
    </rPh>
    <rPh sb="45" eb="46">
      <t>マタ</t>
    </rPh>
    <rPh sb="48" eb="50">
      <t>ニッシン</t>
    </rPh>
    <rPh sb="50" eb="52">
      <t>セイヤク</t>
    </rPh>
    <rPh sb="63" eb="64">
      <t>ジョウ</t>
    </rPh>
    <rPh sb="69" eb="71">
      <t>ニッシン</t>
    </rPh>
    <rPh sb="76" eb="77">
      <t>ジョウ</t>
    </rPh>
    <rPh sb="91" eb="92">
      <t>マタ</t>
    </rPh>
    <rPh sb="94" eb="96">
      <t>ドウトウ</t>
    </rPh>
    <rPh sb="96" eb="98">
      <t>イジョウ</t>
    </rPh>
    <rPh sb="102" eb="106">
      <t>タシャセイヒン</t>
    </rPh>
    <rPh sb="107" eb="108">
      <t>フク</t>
    </rPh>
    <phoneticPr fontId="10"/>
  </si>
  <si>
    <t>LL 6505-919-00122</t>
    <phoneticPr fontId="10"/>
  </si>
  <si>
    <t>アスピリン錠（低用量１００錠）</t>
  </si>
  <si>
    <t>日医工岐阜工場　バッサミン配合錠A81　100錠[10錠（PTP）×10]
又は　同等以上のもの（他社製品を含む。）</t>
    <rPh sb="38" eb="39">
      <t>マタ</t>
    </rPh>
    <rPh sb="41" eb="43">
      <t>ドウトウ</t>
    </rPh>
    <rPh sb="43" eb="45">
      <t>イジョウ</t>
    </rPh>
    <rPh sb="49" eb="53">
      <t>タシャセイヒン</t>
    </rPh>
    <rPh sb="54" eb="55">
      <t>フク</t>
    </rPh>
    <phoneticPr fontId="10"/>
  </si>
  <si>
    <t>LL 6505-919-00462</t>
    <phoneticPr fontId="10"/>
  </si>
  <si>
    <t>複方エテンザミド錠（２０錠）</t>
    <phoneticPr fontId="10"/>
  </si>
  <si>
    <t>塩野義製薬　新セデス錠　20錠
又は　同等以上のもの（他社製品を含む。）</t>
    <phoneticPr fontId="10"/>
  </si>
  <si>
    <t>LL 6505-100-56175</t>
    <phoneticPr fontId="10"/>
  </si>
  <si>
    <t>総合感冒顆粒（１ｇ　６００包標準）</t>
  </si>
  <si>
    <t>シオノギファーマ　PL配合顆粒　1000包[1g×4包(SP)×250]
又は　同等以上のもの（他社製品を含む。）</t>
    <rPh sb="11" eb="13">
      <t>ハイゴウ</t>
    </rPh>
    <rPh sb="13" eb="15">
      <t>カリュウ</t>
    </rPh>
    <rPh sb="20" eb="21">
      <t>ホウ</t>
    </rPh>
    <rPh sb="26" eb="27">
      <t>ホウ</t>
    </rPh>
    <rPh sb="37" eb="38">
      <t>マタ</t>
    </rPh>
    <rPh sb="40" eb="42">
      <t>ドウトウ</t>
    </rPh>
    <rPh sb="42" eb="44">
      <t>イジョウ</t>
    </rPh>
    <rPh sb="48" eb="52">
      <t>タシャセイヒン</t>
    </rPh>
    <rPh sb="53" eb="54">
      <t>フク</t>
    </rPh>
    <phoneticPr fontId="10"/>
  </si>
  <si>
    <t>LL 6505-919-00892</t>
    <phoneticPr fontId="10"/>
  </si>
  <si>
    <t>アセトアミノフェン錠（５００ＭＧ，１００錠）</t>
    <phoneticPr fontId="10"/>
  </si>
  <si>
    <t>あゆみ製薬　カロナール錠500　100錠[10錠（PTP）×10]
又は　同等以上のもの（他社製品を含む。）</t>
    <phoneticPr fontId="10"/>
  </si>
  <si>
    <t>LL 6505-019-13915</t>
    <phoneticPr fontId="10"/>
  </si>
  <si>
    <t>スコポラミンブチルブロマイド錠
（１０ｍｇ，１００錠）</t>
    <phoneticPr fontId="10"/>
  </si>
  <si>
    <t>鶴原製薬　ブチルスコポラミン臭化物錠10ｍｇ「ツルハラ」　PTP:100錠(10錠×10)
又は　同等以上のもの（他社製品を含む。）</t>
    <rPh sb="0" eb="4">
      <t>ツルハラセイヤク</t>
    </rPh>
    <rPh sb="14" eb="16">
      <t>シュウカ</t>
    </rPh>
    <rPh sb="16" eb="17">
      <t>ブツ</t>
    </rPh>
    <rPh sb="40" eb="41">
      <t>ジョウ</t>
    </rPh>
    <rPh sb="46" eb="47">
      <t>マタ</t>
    </rPh>
    <rPh sb="49" eb="51">
      <t>ドウトウ</t>
    </rPh>
    <rPh sb="51" eb="53">
      <t>イジョウ</t>
    </rPh>
    <rPh sb="57" eb="61">
      <t>タシャセイヒン</t>
    </rPh>
    <rPh sb="62" eb="63">
      <t>フク</t>
    </rPh>
    <phoneticPr fontId="10"/>
  </si>
  <si>
    <t>LL 6505-016-40155</t>
    <phoneticPr fontId="10"/>
  </si>
  <si>
    <t>ジメンヒドリナ―ト錠
（５０ｍｇ，１００錠）</t>
    <phoneticPr fontId="10"/>
  </si>
  <si>
    <t>陽進堂　ドラマミン錠50ｍｇ　100錠[10錠(PTP)×10]
又は　同等以上のもの（他社製品を含む。）</t>
    <rPh sb="22" eb="23">
      <t>ジョウ</t>
    </rPh>
    <rPh sb="33" eb="34">
      <t>マタ</t>
    </rPh>
    <rPh sb="36" eb="38">
      <t>ドウトウ</t>
    </rPh>
    <rPh sb="38" eb="40">
      <t>イジョウ</t>
    </rPh>
    <rPh sb="44" eb="46">
      <t>タシャ</t>
    </rPh>
    <rPh sb="46" eb="48">
      <t>セイヒン</t>
    </rPh>
    <rPh sb="49" eb="50">
      <t>フク</t>
    </rPh>
    <phoneticPr fontId="10"/>
  </si>
  <si>
    <t>LL 6505-919-00132</t>
    <phoneticPr fontId="10"/>
  </si>
  <si>
    <t>メチルジゴキシン錠
（０．１ｍｇ　１００錠）</t>
    <phoneticPr fontId="10"/>
  </si>
  <si>
    <t>日医工岐阜工場　メチルジゴキシン錠0.1mg「NIG」　100錠[10錠(PTP)×10]
又は　同等以上のもの（他社製品を含む。）</t>
    <rPh sb="0" eb="1">
      <t>ヒ</t>
    </rPh>
    <rPh sb="1" eb="2">
      <t>イ</t>
    </rPh>
    <rPh sb="2" eb="3">
      <t>コウ</t>
    </rPh>
    <rPh sb="3" eb="5">
      <t>ギフ</t>
    </rPh>
    <rPh sb="5" eb="7">
      <t>コウジョウ</t>
    </rPh>
    <rPh sb="31" eb="32">
      <t>ジョウ</t>
    </rPh>
    <rPh sb="35" eb="36">
      <t>ジョウ</t>
    </rPh>
    <rPh sb="46" eb="47">
      <t>マタ</t>
    </rPh>
    <rPh sb="49" eb="51">
      <t>ドウトウ</t>
    </rPh>
    <rPh sb="51" eb="53">
      <t>イジョウ</t>
    </rPh>
    <rPh sb="57" eb="61">
      <t>タシャセイヒン</t>
    </rPh>
    <rPh sb="62" eb="63">
      <t>フク</t>
    </rPh>
    <phoneticPr fontId="10"/>
  </si>
  <si>
    <t>LL 6505-919-00142</t>
    <phoneticPr fontId="10"/>
  </si>
  <si>
    <t>メキシレチンカプセル
（１００ｍｇ　１００カプセル）</t>
    <phoneticPr fontId="10"/>
  </si>
  <si>
    <t>沢井製薬　メキシレチン塩酸塩カプセル100mg「サワイ」　PTP：100カプセル(10Caｐ×10)
又は　同等以上のもの（他社製品を含む。）</t>
    <rPh sb="0" eb="2">
      <t>サワイ</t>
    </rPh>
    <rPh sb="2" eb="4">
      <t>セイヤク</t>
    </rPh>
    <rPh sb="11" eb="14">
      <t>エンサンエン</t>
    </rPh>
    <rPh sb="51" eb="52">
      <t>マタ</t>
    </rPh>
    <rPh sb="54" eb="56">
      <t>ドウトウ</t>
    </rPh>
    <rPh sb="56" eb="58">
      <t>イジョウ</t>
    </rPh>
    <rPh sb="62" eb="66">
      <t>タシャセイヒン</t>
    </rPh>
    <rPh sb="67" eb="68">
      <t>フク</t>
    </rPh>
    <phoneticPr fontId="10"/>
  </si>
  <si>
    <t>LL 6505-919-00152</t>
    <phoneticPr fontId="10"/>
  </si>
  <si>
    <t>カンデサルタンシレキセチル錠
（４ｍｇ　１００錠）</t>
    <phoneticPr fontId="10"/>
  </si>
  <si>
    <t>あすか製薬　カンデサルタン錠4mg「あすか」　100錠[10錠(PTP)×10]
又は　日本ケミファ　カンデサルタン錠4mg「ケミファ」　100錠[10錠(PTP)×10]
又は　同等以上のもの（他社製品を含む。）</t>
    <rPh sb="30" eb="31">
      <t>ジョウ</t>
    </rPh>
    <rPh sb="41" eb="42">
      <t>マタ</t>
    </rPh>
    <rPh sb="44" eb="46">
      <t>ニホン</t>
    </rPh>
    <rPh sb="87" eb="88">
      <t>マタ</t>
    </rPh>
    <rPh sb="98" eb="102">
      <t>タシャセイヒン</t>
    </rPh>
    <rPh sb="103" eb="104">
      <t>フク</t>
    </rPh>
    <phoneticPr fontId="10"/>
  </si>
  <si>
    <t>LL 6505-919-00532</t>
    <phoneticPr fontId="10"/>
  </si>
  <si>
    <t>ニトログリセリン舌下錠
（０．３ｍｇ１００錠）</t>
    <phoneticPr fontId="10"/>
  </si>
  <si>
    <t>日本化薬　ニトロペン舌下錠0.3ｍｇ　100錠[10錠（SP)×10]
又は　同等以上のもの（他社製品を含む。）</t>
    <rPh sb="26" eb="27">
      <t>ジョウ</t>
    </rPh>
    <rPh sb="36" eb="37">
      <t>マタ</t>
    </rPh>
    <rPh sb="39" eb="41">
      <t>ドウトウ</t>
    </rPh>
    <rPh sb="41" eb="43">
      <t>イジョウ</t>
    </rPh>
    <rPh sb="47" eb="51">
      <t>タシャセイヒン</t>
    </rPh>
    <rPh sb="52" eb="53">
      <t>フク</t>
    </rPh>
    <phoneticPr fontId="10"/>
  </si>
  <si>
    <t>LL 6505-919-00162</t>
    <phoneticPr fontId="10"/>
  </si>
  <si>
    <t>イソクスプリン錠（１０ｍｇ　１００錠）</t>
    <phoneticPr fontId="10"/>
  </si>
  <si>
    <t>アルフレッサファーマ　ズファジラン錠10ｍｇ　100錠[プラスチック瓶、バラ]
又は　同等以上のもの（他社製品を含む。）</t>
    <rPh sb="24" eb="25">
      <t>マタ</t>
    </rPh>
    <rPh sb="26" eb="31">
      <t>ドウトウヒンイジョウ</t>
    </rPh>
    <rPh sb="35" eb="39">
      <t>タシャセイヒン</t>
    </rPh>
    <rPh sb="40" eb="41">
      <t>フク</t>
    </rPh>
    <phoneticPr fontId="10"/>
  </si>
  <si>
    <t>LL 6505-919-00172</t>
    <phoneticPr fontId="10"/>
  </si>
  <si>
    <t>フロセミド錠（２０ｍｇ　１００錠）</t>
    <phoneticPr fontId="10"/>
  </si>
  <si>
    <t>サノフィ　ラシックス錠20mg　100錠[10錠(PTP)×10]
又は　シオノケミカル　フロセミド錠20mg「SN」　100錠[10錠(PTP)×10]　
又は　同等以上のもの（他社製品を含む。）</t>
    <rPh sb="34" eb="35">
      <t>マタ</t>
    </rPh>
    <rPh sb="50" eb="51">
      <t>ジョウ</t>
    </rPh>
    <rPh sb="63" eb="64">
      <t>ジョウ</t>
    </rPh>
    <rPh sb="67" eb="68">
      <t>ジョウ</t>
    </rPh>
    <rPh sb="79" eb="80">
      <t>マタ</t>
    </rPh>
    <rPh sb="82" eb="84">
      <t>ドウトウ</t>
    </rPh>
    <rPh sb="84" eb="86">
      <t>イジョウ</t>
    </rPh>
    <rPh sb="90" eb="94">
      <t>タシャセイヒン</t>
    </rPh>
    <rPh sb="95" eb="96">
      <t>フク</t>
    </rPh>
    <phoneticPr fontId="10"/>
  </si>
  <si>
    <t>LL 6505-283-09325</t>
    <phoneticPr fontId="10"/>
  </si>
  <si>
    <t>総合感冒カプセル（１ＥＡ４日分以上）</t>
    <phoneticPr fontId="10"/>
  </si>
  <si>
    <t>佐藤製薬　ストナジェルサイナスEX　30カプセル
又は　同等以上のもの（他社製品を含む。）</t>
    <rPh sb="25" eb="26">
      <t>マタ</t>
    </rPh>
    <rPh sb="28" eb="30">
      <t>ドウトウ</t>
    </rPh>
    <rPh sb="30" eb="32">
      <t>イジョウ</t>
    </rPh>
    <rPh sb="36" eb="40">
      <t>タシャセイヒン</t>
    </rPh>
    <rPh sb="41" eb="42">
      <t>フク</t>
    </rPh>
    <phoneticPr fontId="10"/>
  </si>
  <si>
    <t>LL 6505-919-00002</t>
    <phoneticPr fontId="10"/>
  </si>
  <si>
    <t>複合胃腸薬顆粒（１ＢＸ１０日分以上）</t>
    <phoneticPr fontId="10"/>
  </si>
  <si>
    <t>太田胃散　太田胃散&lt;分包&gt;S　34包（分包タイプ）
又は　同等以上のもの（他社製品を含む。）</t>
    <rPh sb="26" eb="27">
      <t>マタ</t>
    </rPh>
    <rPh sb="29" eb="31">
      <t>ドウトウ</t>
    </rPh>
    <rPh sb="31" eb="33">
      <t>イジョウ</t>
    </rPh>
    <rPh sb="37" eb="41">
      <t>タシャセイヒン</t>
    </rPh>
    <rPh sb="42" eb="43">
      <t>フク</t>
    </rPh>
    <phoneticPr fontId="10"/>
  </si>
  <si>
    <t>LL 6505-100-85825</t>
    <phoneticPr fontId="10"/>
  </si>
  <si>
    <t>ファモチジン錠（２０ｍｇ，１００錠）</t>
  </si>
  <si>
    <t>沢井製薬　ファモチジン錠20「サワイ」　100錠（10×10）
又は　皇漢堂製薬　ファモチジン錠20㎎「クニヒロ」　100錠（PTP：10錠×10）
又は　同等以上のもの（他社製品を含む。）</t>
    <rPh sb="32" eb="33">
      <t>マタ</t>
    </rPh>
    <rPh sb="35" eb="37">
      <t>コウカン</t>
    </rPh>
    <rPh sb="37" eb="38">
      <t>ドウ</t>
    </rPh>
    <rPh sb="38" eb="40">
      <t>セイヤク</t>
    </rPh>
    <rPh sb="47" eb="48">
      <t>ジョウ</t>
    </rPh>
    <rPh sb="61" eb="62">
      <t>ジョウ</t>
    </rPh>
    <rPh sb="69" eb="70">
      <t>ジョウ</t>
    </rPh>
    <rPh sb="75" eb="76">
      <t>マタ</t>
    </rPh>
    <rPh sb="78" eb="80">
      <t>ドウトウ</t>
    </rPh>
    <rPh sb="80" eb="82">
      <t>イジョウ</t>
    </rPh>
    <rPh sb="86" eb="90">
      <t>タシャセイヒン</t>
    </rPh>
    <rPh sb="91" eb="92">
      <t>フク</t>
    </rPh>
    <phoneticPr fontId="10"/>
  </si>
  <si>
    <t>LL 6505-919-00182</t>
    <phoneticPr fontId="10"/>
  </si>
  <si>
    <t>テプレノンカプセル
（５０ｍｇ１００カプセル）</t>
    <phoneticPr fontId="10"/>
  </si>
  <si>
    <t>エーザイ　セルベックスカプセル50mg　100カプセル[10カプセル(PTP)×10]　
又は　陽進堂　テプレノンカプセル50mg「YD」　100カプセル[10カプセル（PTP）×10]
又は　同等以上のもの（他社製品を含む。）</t>
    <rPh sb="45" eb="46">
      <t>マタ</t>
    </rPh>
    <rPh sb="48" eb="49">
      <t>ヨウ</t>
    </rPh>
    <rPh sb="49" eb="50">
      <t>シン</t>
    </rPh>
    <rPh sb="50" eb="51">
      <t>ドウ</t>
    </rPh>
    <rPh sb="94" eb="95">
      <t>マタ</t>
    </rPh>
    <rPh sb="105" eb="109">
      <t>タシャセイヒン</t>
    </rPh>
    <rPh sb="110" eb="111">
      <t>フク</t>
    </rPh>
    <phoneticPr fontId="10"/>
  </si>
  <si>
    <t>LL 6505-100-83515</t>
    <phoneticPr fontId="10"/>
  </si>
  <si>
    <t>塩酸ロペラミドカプセル
（１ｍｇ１００カプセル）</t>
    <phoneticPr fontId="10"/>
  </si>
  <si>
    <t>沢井製薬　ロペラミド塩酸塩カプセル1mg「サワイ」　100カプセル(PTP)
又は　同等以上のもの（他社製品を含む。）</t>
    <rPh sb="39" eb="40">
      <t>マタ</t>
    </rPh>
    <rPh sb="42" eb="44">
      <t>ドウトウ</t>
    </rPh>
    <rPh sb="44" eb="46">
      <t>イジョウ</t>
    </rPh>
    <rPh sb="50" eb="54">
      <t>タシャセイヒン</t>
    </rPh>
    <rPh sb="55" eb="56">
      <t>フク</t>
    </rPh>
    <phoneticPr fontId="10"/>
  </si>
  <si>
    <t>LL 6505-919-00192</t>
    <phoneticPr fontId="10"/>
  </si>
  <si>
    <t>耐性乳酸菌錠（６ｍｇ１００錠）</t>
    <phoneticPr fontId="10"/>
  </si>
  <si>
    <t>ビオフェルミン製薬　ビオフェルミンＲ錠　100錠[10錠（PTP)×10枚]
又は　同等以上のもの（他社製品を含む。）</t>
    <rPh sb="7" eb="9">
      <t>セイヤク</t>
    </rPh>
    <rPh sb="27" eb="28">
      <t>ジョウ</t>
    </rPh>
    <rPh sb="36" eb="37">
      <t>マイ</t>
    </rPh>
    <rPh sb="39" eb="40">
      <t>マタ</t>
    </rPh>
    <rPh sb="42" eb="44">
      <t>ドウトウ</t>
    </rPh>
    <rPh sb="44" eb="46">
      <t>イジョウ</t>
    </rPh>
    <rPh sb="50" eb="54">
      <t>タシャセイヒン</t>
    </rPh>
    <rPh sb="55" eb="56">
      <t>フク</t>
    </rPh>
    <phoneticPr fontId="10"/>
  </si>
  <si>
    <t>LL 6505-422-75065</t>
    <phoneticPr fontId="10"/>
  </si>
  <si>
    <t>センノシド錠（１２ｍｇ，１００錠）</t>
    <phoneticPr fontId="10"/>
  </si>
  <si>
    <t>沢井製薬　センノシド錠12mg「サワイ」　PTP：100錠(10錠×10)
又は　同等以上のもの（他社製品を含む。）</t>
    <rPh sb="32" eb="33">
      <t>ジョウ</t>
    </rPh>
    <rPh sb="38" eb="39">
      <t>マタ</t>
    </rPh>
    <rPh sb="41" eb="43">
      <t>ドウトウ</t>
    </rPh>
    <rPh sb="43" eb="45">
      <t>イジョウ</t>
    </rPh>
    <rPh sb="49" eb="53">
      <t>タシャセイヒン</t>
    </rPh>
    <rPh sb="54" eb="55">
      <t>フク</t>
    </rPh>
    <phoneticPr fontId="10"/>
  </si>
  <si>
    <t>LL 6505-919-00202</t>
    <phoneticPr fontId="10"/>
  </si>
  <si>
    <t>ドンペリドン錠（５ｍｇ１００錠）</t>
    <phoneticPr fontId="10"/>
  </si>
  <si>
    <t>アルフレッサファーマ　ドンペリドン錠5mg「EMEC」　100錠[10錠(PTP )×10]
又は　日新製薬　ドンペリドン錠5mg「日新」　100錠[10錠(PTP )×10]
又は　同等以上のもの（他社製品を含む。）</t>
    <rPh sb="35" eb="36">
      <t>ジョウ</t>
    </rPh>
    <rPh sb="47" eb="48">
      <t>マタ</t>
    </rPh>
    <rPh sb="50" eb="52">
      <t>ニッシン</t>
    </rPh>
    <rPh sb="52" eb="54">
      <t>セイヤク</t>
    </rPh>
    <rPh sb="66" eb="67">
      <t>ヒ</t>
    </rPh>
    <rPh sb="67" eb="68">
      <t>シン</t>
    </rPh>
    <rPh sb="89" eb="90">
      <t>マタ</t>
    </rPh>
    <rPh sb="100" eb="104">
      <t>タシャセイヒン</t>
    </rPh>
    <rPh sb="105" eb="106">
      <t>フク</t>
    </rPh>
    <phoneticPr fontId="10"/>
  </si>
  <si>
    <t>LL 6505-919-00212</t>
    <phoneticPr fontId="10"/>
  </si>
  <si>
    <t>メチルエルゴメトリン錠
（０．１２５ｍｇ　１００錠）</t>
    <phoneticPr fontId="10"/>
  </si>
  <si>
    <t>あすか製薬　メチルエルゴメトリン錠 0.125ｍｇ「あすか」　100錠[10錠(PTP)×10]　
又は　同等以上のもの（他社製品を含む。）</t>
    <rPh sb="38" eb="39">
      <t>ジョウ</t>
    </rPh>
    <rPh sb="50" eb="51">
      <t>マタ</t>
    </rPh>
    <rPh sb="53" eb="55">
      <t>ドウトウ</t>
    </rPh>
    <rPh sb="55" eb="57">
      <t>イジョウ</t>
    </rPh>
    <rPh sb="60" eb="64">
      <t>タシャセイヒン</t>
    </rPh>
    <rPh sb="65" eb="66">
      <t>フク</t>
    </rPh>
    <phoneticPr fontId="10"/>
  </si>
  <si>
    <t>LL 6505-919-00222</t>
    <phoneticPr fontId="10"/>
  </si>
  <si>
    <t>エピナスチン錠（１０ｍｇ　１００錠）</t>
  </si>
  <si>
    <t>日本ベーリンガーインゲルハイム　アレジオン錠10　100錠[10錠(PTP)×10]　
又は　日本薬品工業　エピナスチン塩酸塩10mg「ケミファ」　100錠[10錠(PTP)×10]
又は　同等以上のもの（他社製品を含む。）</t>
    <rPh sb="0" eb="2">
      <t>ニホン</t>
    </rPh>
    <rPh sb="21" eb="22">
      <t>ジョウ</t>
    </rPh>
    <rPh sb="28" eb="29">
      <t>ジョウ</t>
    </rPh>
    <rPh sb="32" eb="33">
      <t>ジョウ</t>
    </rPh>
    <rPh sb="44" eb="45">
      <t>マタ</t>
    </rPh>
    <rPh sb="47" eb="49">
      <t>ニホン</t>
    </rPh>
    <rPh sb="49" eb="53">
      <t>ヤクヒンコウギョウ</t>
    </rPh>
    <rPh sb="60" eb="63">
      <t>エンサンエン</t>
    </rPh>
    <rPh sb="77" eb="78">
      <t>ジョウ</t>
    </rPh>
    <rPh sb="81" eb="82">
      <t>ジョウ</t>
    </rPh>
    <rPh sb="92" eb="93">
      <t>マタ</t>
    </rPh>
    <rPh sb="103" eb="107">
      <t>タシャセイヒン</t>
    </rPh>
    <rPh sb="108" eb="109">
      <t>フク</t>
    </rPh>
    <phoneticPr fontId="10"/>
  </si>
  <si>
    <t>LL 6505-919-00232</t>
    <phoneticPr fontId="10"/>
  </si>
  <si>
    <t>プレドニゾロン錠（５ｍｇ　１００錠）</t>
    <phoneticPr fontId="10"/>
  </si>
  <si>
    <t>シオノギファーマ　プレドニン錠5ｍｇ　100錠[10錠(PTP)×10]
又は　同等以上のもの（他社製品を含む。）</t>
    <rPh sb="26" eb="27">
      <t>ジョウ</t>
    </rPh>
    <rPh sb="37" eb="38">
      <t>マタ</t>
    </rPh>
    <rPh sb="40" eb="42">
      <t>ドウトウ</t>
    </rPh>
    <rPh sb="42" eb="44">
      <t>イジョウ</t>
    </rPh>
    <rPh sb="48" eb="52">
      <t>タシャセイヒン</t>
    </rPh>
    <rPh sb="53" eb="54">
      <t>フク</t>
    </rPh>
    <phoneticPr fontId="10"/>
  </si>
  <si>
    <t>LL 6505-919-00242</t>
    <phoneticPr fontId="10"/>
  </si>
  <si>
    <t>女性ホルモン配合剤
（２１０錠　標準）</t>
    <phoneticPr fontId="10"/>
  </si>
  <si>
    <t>あすか製薬　プラノバール配合錠　210錠[21錠（PTP）×10]
又は　同等以上のもの（他社製品を含む。）</t>
    <rPh sb="23" eb="24">
      <t>ジョウ</t>
    </rPh>
    <rPh sb="34" eb="35">
      <t>マタ</t>
    </rPh>
    <rPh sb="37" eb="39">
      <t>ドウトウ</t>
    </rPh>
    <rPh sb="39" eb="41">
      <t>イジョウ</t>
    </rPh>
    <rPh sb="45" eb="49">
      <t>タシャセイヒン</t>
    </rPh>
    <rPh sb="50" eb="51">
      <t>フク</t>
    </rPh>
    <phoneticPr fontId="10"/>
  </si>
  <si>
    <t>LL 6505-317-37585</t>
    <phoneticPr fontId="10"/>
  </si>
  <si>
    <t>総合ビタミンミネラル錠
（１ＥＡ３０日分以上）</t>
    <phoneticPr fontId="10"/>
  </si>
  <si>
    <t>シオノギヘルスケア　ポポンS　120錠
又は　同等以上のもの（他社製品を含む。）</t>
    <rPh sb="20" eb="21">
      <t>マタ</t>
    </rPh>
    <rPh sb="23" eb="25">
      <t>ドウトウ</t>
    </rPh>
    <rPh sb="25" eb="27">
      <t>イジョウ</t>
    </rPh>
    <rPh sb="31" eb="35">
      <t>タシャセイヒン</t>
    </rPh>
    <rPh sb="36" eb="37">
      <t>フク</t>
    </rPh>
    <phoneticPr fontId="10"/>
  </si>
  <si>
    <t>LL 6505-411-60495</t>
    <phoneticPr fontId="10"/>
  </si>
  <si>
    <t>トラネキサム酸カプセル
（２５０ｍｇ，１００カプセル）</t>
    <phoneticPr fontId="10"/>
  </si>
  <si>
    <t>日医工　トラネキサム酸錠250mg「日医工」　100錠[10錠×10：PTP]
又は　陽進堂　トラネキサム酸錠250mg「ＹＤ」　100錠[10錠(PTP)×10]
又は　同等以上のもの（他社製品を含む。）</t>
    <rPh sb="30" eb="31">
      <t>ジョウ</t>
    </rPh>
    <rPh sb="40" eb="41">
      <t>マタ</t>
    </rPh>
    <rPh sb="43" eb="44">
      <t>ヨウ</t>
    </rPh>
    <rPh sb="44" eb="45">
      <t>シン</t>
    </rPh>
    <rPh sb="45" eb="46">
      <t>ドウ</t>
    </rPh>
    <rPh sb="68" eb="69">
      <t>ジョウ</t>
    </rPh>
    <rPh sb="72" eb="73">
      <t>ジョウ</t>
    </rPh>
    <rPh sb="83" eb="84">
      <t>マタ</t>
    </rPh>
    <rPh sb="94" eb="98">
      <t>タシャセイヒン</t>
    </rPh>
    <rPh sb="99" eb="100">
      <t>フク</t>
    </rPh>
    <phoneticPr fontId="10"/>
  </si>
  <si>
    <t>LL 6505-919-00252</t>
    <phoneticPr fontId="10"/>
  </si>
  <si>
    <t>グリチルリチン配合錠（１００錠）</t>
    <phoneticPr fontId="10"/>
  </si>
  <si>
    <t>ミノファーゲン製薬　グリチロン配合錠　PTP：乾燥剤入り　100錠（10錠×10）
又は　同等以上のもの（他社製品を含む。）</t>
    <rPh sb="23" eb="26">
      <t>カンソウザイ</t>
    </rPh>
    <rPh sb="26" eb="27">
      <t>イ</t>
    </rPh>
    <rPh sb="36" eb="37">
      <t>ジョウ</t>
    </rPh>
    <rPh sb="42" eb="43">
      <t>マタ</t>
    </rPh>
    <rPh sb="45" eb="47">
      <t>ドウトウ</t>
    </rPh>
    <rPh sb="47" eb="49">
      <t>イジョウ</t>
    </rPh>
    <rPh sb="53" eb="57">
      <t>タシャセイヒン</t>
    </rPh>
    <rPh sb="58" eb="59">
      <t>フク</t>
    </rPh>
    <phoneticPr fontId="10"/>
  </si>
  <si>
    <t>LL 6505-919-00912</t>
    <phoneticPr fontId="10"/>
  </si>
  <si>
    <t>セフメタゾール注射液（１．０Ｇ，１０Ｖ）</t>
    <phoneticPr fontId="10"/>
  </si>
  <si>
    <t>アルフレッサファーマ　セフメタゾン静注用1ｇ　1ｇ［10バイアル］
又は　ニプロ　セフメタゾールＮａ静注用1ｇ「ＮＰ」　1ｇ（力価）×10バイアル
又は　日医工ファーマ　セフメタゾールナトリウム静注用1ｇ「日医工」　10バイアル
又は　同等以上のもの（他社製品を含む。）　</t>
    <phoneticPr fontId="10"/>
  </si>
  <si>
    <t>LL 6505-919-00262</t>
    <phoneticPr fontId="10"/>
  </si>
  <si>
    <t>セフメタゾール注射液（０．５ｇ，１０Ｖ）</t>
    <phoneticPr fontId="10"/>
  </si>
  <si>
    <t>アルフレッサファーマ　セフメタゾン静注用0.5g　0.5g［10バイアル］
又は　ニプロ　セフメタゾールＮａ静注用1ｇ「ＮＰ」　0.5g（力価）×10バイアル
又は　日医工ファーマ　セフメタゾールナトリウム静注用0.5g「日医工」　10バイアル
又は　同等以上のもの（他社製品を含む。）</t>
    <rPh sb="123" eb="124">
      <t>マタ</t>
    </rPh>
    <rPh sb="126" eb="128">
      <t>ドウトウ</t>
    </rPh>
    <rPh sb="128" eb="130">
      <t>イジョウ</t>
    </rPh>
    <rPh sb="134" eb="138">
      <t>タシャセイヒン</t>
    </rPh>
    <rPh sb="139" eb="140">
      <t>フク</t>
    </rPh>
    <phoneticPr fontId="10"/>
  </si>
  <si>
    <t>LL 6505-919-00272</t>
    <phoneticPr fontId="10"/>
  </si>
  <si>
    <t>フェノバルビタール注射液
（１００ｍｇ，１０Ａ）</t>
    <phoneticPr fontId="10"/>
  </si>
  <si>
    <t>藤永製薬　フェノバール注射液100ｍｇ　１mL　10アンプル
又は　同等以上のもの（他社製品を含む。）</t>
    <rPh sb="0" eb="2">
      <t>フジナガ</t>
    </rPh>
    <rPh sb="2" eb="4">
      <t>セイヤク</t>
    </rPh>
    <rPh sb="31" eb="32">
      <t>マタ</t>
    </rPh>
    <rPh sb="34" eb="36">
      <t>ドウトウ</t>
    </rPh>
    <rPh sb="36" eb="38">
      <t>イジョウ</t>
    </rPh>
    <rPh sb="42" eb="46">
      <t>タシャセイヒン</t>
    </rPh>
    <rPh sb="47" eb="48">
      <t>フク</t>
    </rPh>
    <phoneticPr fontId="10"/>
  </si>
  <si>
    <t>LL 6505-919-00282</t>
    <phoneticPr fontId="10"/>
  </si>
  <si>
    <t>ペンタゾシン注射液
（１５ｍｇ１ｍＬ，１０Ａ）</t>
    <phoneticPr fontId="10"/>
  </si>
  <si>
    <t>丸石製薬　ソセゴン注射液15mg　1mL×10アンプル
又は　同等以上のもの（他社製品を含む。）</t>
    <phoneticPr fontId="10"/>
  </si>
  <si>
    <t>LL 6505-100-00525</t>
    <phoneticPr fontId="10"/>
  </si>
  <si>
    <t>スコポラミンブチルブロマイド注射液
（２０ｍｇ，１０アンプル）</t>
    <phoneticPr fontId="10"/>
  </si>
  <si>
    <t>サノフィ株式会社　ブスコパン注20㎎　1mL×10管
又は　ニプロ　ブチルスコポラミン臭化物注20mgシリンジ「NP」　1mL×10シリンジ[脱炭素剤入り]
又は　同等以上のもの（他社製品を含む。）</t>
    <rPh sb="51" eb="55">
      <t>カブシキガイシャ</t>
    </rPh>
    <rPh sb="73" eb="74">
      <t>カン</t>
    </rPh>
    <rPh sb="75" eb="76">
      <t>マタ</t>
    </rPh>
    <rPh sb="92" eb="95">
      <t>シュウカブツ</t>
    </rPh>
    <rPh sb="95" eb="96">
      <t>チュウダツタンソザイイマタドウトウイジョウタシャセイヒンフク</t>
    </rPh>
    <phoneticPr fontId="10"/>
  </si>
  <si>
    <t>LL 6505-919-00292</t>
    <phoneticPr fontId="10"/>
  </si>
  <si>
    <t>アトロピン硫酸塩注射液
（０．５ｍｇ１ｍＬ，１０筒）</t>
    <phoneticPr fontId="10"/>
  </si>
  <si>
    <t>テルモ　アトロピン注0.05%シリンジ「テルモ」　1mL×10本
又は　同等以上のもの（他社製品を含む。）</t>
    <rPh sb="31" eb="32">
      <t>ホン</t>
    </rPh>
    <rPh sb="33" eb="34">
      <t>マタ</t>
    </rPh>
    <rPh sb="36" eb="38">
      <t>ドウトウ</t>
    </rPh>
    <rPh sb="38" eb="40">
      <t>イジョウ</t>
    </rPh>
    <rPh sb="44" eb="48">
      <t>タシャセイヒン</t>
    </rPh>
    <rPh sb="49" eb="50">
      <t>フク</t>
    </rPh>
    <phoneticPr fontId="10"/>
  </si>
  <si>
    <t>LL 6505-919-00552</t>
    <phoneticPr fontId="10"/>
  </si>
  <si>
    <t>リドカイン注射液，局麻用
（１％１０ｍＬ，１０Ａ）</t>
    <phoneticPr fontId="10"/>
  </si>
  <si>
    <t>日新製薬　リドカイン塩酸塩注１％「日新」　10ｍL×10管（ワイドオープンポリエチレンボトル）
又は　サンドファーマ　キシロカイン注ポリアンプ1%　10ml×10管
又は　同等以上のもの（他社製品を含む。）</t>
    <rPh sb="48" eb="49">
      <t>マタ</t>
    </rPh>
    <rPh sb="83" eb="84">
      <t>マタ</t>
    </rPh>
    <rPh sb="86" eb="88">
      <t>ドウトウ</t>
    </rPh>
    <rPh sb="88" eb="90">
      <t>イジョウ</t>
    </rPh>
    <rPh sb="94" eb="98">
      <t>タシャセイヒン</t>
    </rPh>
    <rPh sb="99" eb="100">
      <t>フク</t>
    </rPh>
    <phoneticPr fontId="10"/>
  </si>
  <si>
    <t>LL 6505-919-00472</t>
    <phoneticPr fontId="10"/>
  </si>
  <si>
    <t>ドパミン塩酸塩注射液
（０．１％２００ｍＬ）</t>
    <phoneticPr fontId="10"/>
  </si>
  <si>
    <t>ネオクリティケア　ドパミン塩酸塩点滴200mgｷｯﾄ「KCC」200mL×10袋(プラスチック製バッグ入）　　
又は　日医工岐阜工場　ドパミン塩酸塩点滴静注液200mgバッグ「NIG」　200mL×10バッグ[脱酸素剤入り]　　
又は　同等以上のもの（他社製品を含む。）</t>
    <rPh sb="39" eb="40">
      <t>フクロ</t>
    </rPh>
    <rPh sb="47" eb="48">
      <t>セイ</t>
    </rPh>
    <rPh sb="51" eb="52">
      <t>イ</t>
    </rPh>
    <rPh sb="56" eb="57">
      <t>マタ</t>
    </rPh>
    <rPh sb="60" eb="61">
      <t>ニチ</t>
    </rPh>
    <rPh sb="61" eb="62">
      <t>イ</t>
    </rPh>
    <rPh sb="62" eb="63">
      <t>コウ</t>
    </rPh>
    <rPh sb="63" eb="65">
      <t>ギフ</t>
    </rPh>
    <rPh sb="65" eb="67">
      <t>コウジョウ</t>
    </rPh>
    <rPh sb="72" eb="75">
      <t>エンサンエン</t>
    </rPh>
    <rPh sb="75" eb="77">
      <t>テンテキ</t>
    </rPh>
    <rPh sb="77" eb="79">
      <t>ジョウチュウ</t>
    </rPh>
    <rPh sb="79" eb="80">
      <t>エキ</t>
    </rPh>
    <rPh sb="106" eb="107">
      <t>ダツ</t>
    </rPh>
    <rPh sb="107" eb="109">
      <t>サンソ</t>
    </rPh>
    <rPh sb="109" eb="110">
      <t>ザイ</t>
    </rPh>
    <rPh sb="110" eb="111">
      <t>イ</t>
    </rPh>
    <phoneticPr fontId="10"/>
  </si>
  <si>
    <t>LL 6505-919-00302</t>
    <phoneticPr fontId="10"/>
  </si>
  <si>
    <t>リドカイン注射液，静注用
（２％１００ｍｇ５ｍＬ，１０筒）</t>
    <phoneticPr fontId="10"/>
  </si>
  <si>
    <t>テルモ　リドカイン静注用2%シリンジ「テルモ」　5mLシリンジ×10本
又は　同等以上のもの（他社製品を含む。）</t>
    <rPh sb="34" eb="35">
      <t>ホン</t>
    </rPh>
    <rPh sb="36" eb="37">
      <t>マタ</t>
    </rPh>
    <rPh sb="39" eb="41">
      <t>ドウトウ</t>
    </rPh>
    <rPh sb="41" eb="43">
      <t>イジョウ</t>
    </rPh>
    <rPh sb="47" eb="51">
      <t>タシャセイヒン</t>
    </rPh>
    <rPh sb="52" eb="53">
      <t>フク</t>
    </rPh>
    <phoneticPr fontId="10"/>
  </si>
  <si>
    <t>LL 6505-919-00312</t>
    <phoneticPr fontId="10"/>
  </si>
  <si>
    <t>ニカルジピン注射液
（１０ｍｇ１０ｍＬ，１０Ａ）</t>
    <phoneticPr fontId="10"/>
  </si>
  <si>
    <t>沢井製薬　ニカルジピン塩酸塩注射液10mg「サワイ」　10アンプル（10mL／アンプル）
又は　LTLファーマ　ペルジピン注射液10mg　&lt;注射液10㎎／10mL&gt;10管
又は　同等以上のもの（他社製品を含む。）</t>
    <rPh sb="45" eb="46">
      <t>マタ</t>
    </rPh>
    <rPh sb="70" eb="72">
      <t>チュウシャ</t>
    </rPh>
    <rPh sb="72" eb="73">
      <t>エキ</t>
    </rPh>
    <rPh sb="86" eb="87">
      <t>マタ</t>
    </rPh>
    <rPh sb="97" eb="101">
      <t>タシャセイヒン</t>
    </rPh>
    <rPh sb="102" eb="103">
      <t>フク</t>
    </rPh>
    <phoneticPr fontId="10"/>
  </si>
  <si>
    <t>LL 6505-919-00542</t>
    <phoneticPr fontId="10"/>
  </si>
  <si>
    <t>フロセミド注射液（２０ｍｇ２ｍｌ　１０Ａ）</t>
    <phoneticPr fontId="10"/>
  </si>
  <si>
    <t>サノフィ　ラシックス注20mg　2ml×50アンプル
又は　日医工岐阜工場　フロセミド注20mg「NIG」　2mL×50アンプル
又は　同等以上のもの（他社製品を含む。）</t>
    <rPh sb="27" eb="28">
      <t>マタ</t>
    </rPh>
    <rPh sb="30" eb="31">
      <t>ニチ</t>
    </rPh>
    <rPh sb="31" eb="32">
      <t>イ</t>
    </rPh>
    <rPh sb="32" eb="33">
      <t>コウ</t>
    </rPh>
    <rPh sb="33" eb="35">
      <t>ギフ</t>
    </rPh>
    <rPh sb="35" eb="37">
      <t>コウジョウ</t>
    </rPh>
    <rPh sb="43" eb="44">
      <t>チュウ</t>
    </rPh>
    <rPh sb="65" eb="66">
      <t>マタ</t>
    </rPh>
    <rPh sb="68" eb="70">
      <t>ドウトウ</t>
    </rPh>
    <rPh sb="70" eb="72">
      <t>イジョウ</t>
    </rPh>
    <rPh sb="76" eb="80">
      <t>タシャセイヒン</t>
    </rPh>
    <rPh sb="81" eb="82">
      <t>フク</t>
    </rPh>
    <phoneticPr fontId="10"/>
  </si>
  <si>
    <t>LL 6505-317-40855</t>
    <phoneticPr fontId="10"/>
  </si>
  <si>
    <t>注射用エピネフリン
（０．１％，１ｍｌ，１０筒）</t>
    <phoneticPr fontId="10"/>
  </si>
  <si>
    <t>テルモ　アドレナリン注0.1%シリンジ「テルモ」　1mLシリンジ×10本[脱酸素剤入り]
又は　同等以上のもの（他社製品を含む。）</t>
    <rPh sb="35" eb="36">
      <t>ホン</t>
    </rPh>
    <rPh sb="37" eb="38">
      <t>ダツ</t>
    </rPh>
    <rPh sb="38" eb="40">
      <t>サンソ</t>
    </rPh>
    <rPh sb="40" eb="41">
      <t>ザイ</t>
    </rPh>
    <rPh sb="41" eb="42">
      <t>イ</t>
    </rPh>
    <rPh sb="45" eb="46">
      <t>マタ</t>
    </rPh>
    <rPh sb="48" eb="50">
      <t>ドウトウ</t>
    </rPh>
    <rPh sb="50" eb="52">
      <t>イジョウ</t>
    </rPh>
    <rPh sb="56" eb="60">
      <t>タシャセイヒン</t>
    </rPh>
    <rPh sb="61" eb="62">
      <t>フク</t>
    </rPh>
    <phoneticPr fontId="10"/>
  </si>
  <si>
    <t>LL 6505-919-00322</t>
    <phoneticPr fontId="10"/>
  </si>
  <si>
    <t>クロルフェニラミン注射液
（５ｍｇ１ｍＬ，１０Ａ）</t>
    <phoneticPr fontId="10"/>
  </si>
  <si>
    <t>高田製薬　ポララミン注5mg　1mL×10管[ガラスアンプル]
又は　同等以上のもの（他社製品を含む。）</t>
    <rPh sb="32" eb="33">
      <t>マタ</t>
    </rPh>
    <rPh sb="35" eb="37">
      <t>ドウトウ</t>
    </rPh>
    <rPh sb="37" eb="39">
      <t>イジョウ</t>
    </rPh>
    <rPh sb="43" eb="47">
      <t>タシャセイヒン</t>
    </rPh>
    <rPh sb="48" eb="49">
      <t>フク</t>
    </rPh>
    <phoneticPr fontId="10"/>
  </si>
  <si>
    <t>LL 6505-919-00332</t>
    <phoneticPr fontId="10"/>
  </si>
  <si>
    <t>メチルプレドニゾロンコハク酸エステル注
（１２５ｍｇ，５Ｖ）</t>
    <phoneticPr fontId="10"/>
  </si>
  <si>
    <t>ファイザー　ソル・メドロール静注用125mg　5バイアル（溶解用液　日局　注射用水　2ｍL添付）
又は　同等以上のもの（他社製品を含む。）</t>
    <rPh sb="29" eb="31">
      <t>ヨウカイ</t>
    </rPh>
    <rPh sb="31" eb="32">
      <t>ヨウ</t>
    </rPh>
    <rPh sb="32" eb="33">
      <t>エキ</t>
    </rPh>
    <rPh sb="34" eb="35">
      <t>ニチ</t>
    </rPh>
    <rPh sb="35" eb="36">
      <t>キョク</t>
    </rPh>
    <rPh sb="37" eb="39">
      <t>チュウシャ</t>
    </rPh>
    <rPh sb="39" eb="41">
      <t>ヨウスイ</t>
    </rPh>
    <rPh sb="45" eb="47">
      <t>テンプ</t>
    </rPh>
    <rPh sb="49" eb="50">
      <t>マタ</t>
    </rPh>
    <rPh sb="52" eb="54">
      <t>ドウトウ</t>
    </rPh>
    <rPh sb="54" eb="56">
      <t>イジョウ</t>
    </rPh>
    <rPh sb="60" eb="64">
      <t>タシャセイヒン</t>
    </rPh>
    <rPh sb="65" eb="66">
      <t>フク</t>
    </rPh>
    <phoneticPr fontId="10"/>
  </si>
  <si>
    <t>LL 6505-919-00342</t>
    <phoneticPr fontId="10"/>
  </si>
  <si>
    <t>ビタミンＢ群混合注射液（５０Ｖ）</t>
    <phoneticPr fontId="10"/>
  </si>
  <si>
    <t>アルフレッサファーマ　ビタメジン静注用　50バイアル
又は　同等以上のもの（他社製品を含む。）</t>
    <rPh sb="27" eb="28">
      <t>マタ</t>
    </rPh>
    <rPh sb="30" eb="32">
      <t>ドウトウ</t>
    </rPh>
    <rPh sb="32" eb="34">
      <t>イジョウ</t>
    </rPh>
    <rPh sb="38" eb="42">
      <t>タシャセイヒン</t>
    </rPh>
    <rPh sb="43" eb="44">
      <t>フク</t>
    </rPh>
    <phoneticPr fontId="10"/>
  </si>
  <si>
    <t>LL 6505-015-00135</t>
    <phoneticPr fontId="10"/>
  </si>
  <si>
    <t>ブドウ糖注射液（５％，５００ｍｌ）</t>
    <phoneticPr fontId="10"/>
  </si>
  <si>
    <t>扶桑薬品　ブドウ糖注5%バック「フソー」　500mL20袋ソフトバック
又は　同等以上のもの（他社製品を含む。）</t>
    <rPh sb="36" eb="37">
      <t>マタ</t>
    </rPh>
    <rPh sb="39" eb="41">
      <t>ドウトウ</t>
    </rPh>
    <rPh sb="41" eb="43">
      <t>イジョウ</t>
    </rPh>
    <rPh sb="47" eb="49">
      <t>タシャ</t>
    </rPh>
    <rPh sb="49" eb="51">
      <t>セイヒン</t>
    </rPh>
    <rPh sb="52" eb="53">
      <t>フク</t>
    </rPh>
    <phoneticPr fontId="10"/>
  </si>
  <si>
    <t>LL 6505-919-00752</t>
    <phoneticPr fontId="10"/>
  </si>
  <si>
    <t>ブドウ糖注射液（５０％　２０ＭＬ）</t>
  </si>
  <si>
    <t>扶桑薬品　ブドウ糖注50％PL「フソー」　20ml10管ポリアル(スノーブル)
又は　同等以上のもの（他社製品を含む。）</t>
    <rPh sb="40" eb="41">
      <t>マタ</t>
    </rPh>
    <rPh sb="43" eb="45">
      <t>ドウトウ</t>
    </rPh>
    <rPh sb="45" eb="47">
      <t>イジョウ</t>
    </rPh>
    <rPh sb="51" eb="55">
      <t>タシャセイヒン</t>
    </rPh>
    <rPh sb="56" eb="57">
      <t>フク</t>
    </rPh>
    <phoneticPr fontId="10"/>
  </si>
  <si>
    <t>LL 6505-100-51365</t>
    <phoneticPr fontId="10"/>
  </si>
  <si>
    <t>トラネキサム酸注射液
（１０％，２．５ｍｌ，１０アンプル）</t>
    <phoneticPr fontId="10"/>
  </si>
  <si>
    <t>第一三共　トランサミン注10％　2.5ml　10アンプル
又は　同等以上のもの（他社製品を含む。）</t>
    <rPh sb="29" eb="30">
      <t>マタ</t>
    </rPh>
    <rPh sb="32" eb="34">
      <t>ドウトウ</t>
    </rPh>
    <rPh sb="34" eb="36">
      <t>イジョウ</t>
    </rPh>
    <rPh sb="40" eb="44">
      <t>タシャセイヒン</t>
    </rPh>
    <rPh sb="45" eb="46">
      <t>フク</t>
    </rPh>
    <phoneticPr fontId="10"/>
  </si>
  <si>
    <t>LL 6505-100-84315</t>
    <phoneticPr fontId="10"/>
  </si>
  <si>
    <t>乳酸リンゲル液（５００ＭＬ）</t>
  </si>
  <si>
    <t>大塚製薬工場　ラクテック注　500ml20袋ソフトバック
又は　同等以上のもの（他社製品を含む。）</t>
    <rPh sb="29" eb="30">
      <t>マタ</t>
    </rPh>
    <rPh sb="32" eb="34">
      <t>ドウトウ</t>
    </rPh>
    <rPh sb="34" eb="36">
      <t>イジョウ</t>
    </rPh>
    <rPh sb="40" eb="44">
      <t>タシャセイヒン</t>
    </rPh>
    <rPh sb="45" eb="46">
      <t>フク</t>
    </rPh>
    <phoneticPr fontId="10"/>
  </si>
  <si>
    <t>LL 6505-919-00352</t>
    <phoneticPr fontId="10"/>
  </si>
  <si>
    <t>生理食塩液（１００ｍＬ，１０本）</t>
    <phoneticPr fontId="10"/>
  </si>
  <si>
    <t>扶桑薬品　生理食塩液PL「フソー」　100ｍL　10本　ポリアル（スタンダブル）
又は　同等以上のもの（他社製品を含む。）</t>
    <rPh sb="26" eb="27">
      <t>ホン</t>
    </rPh>
    <rPh sb="41" eb="42">
      <t>マタ</t>
    </rPh>
    <rPh sb="44" eb="46">
      <t>ドウトウ</t>
    </rPh>
    <rPh sb="46" eb="48">
      <t>イジョウ</t>
    </rPh>
    <rPh sb="52" eb="56">
      <t>タシャセイヒン</t>
    </rPh>
    <rPh sb="57" eb="58">
      <t>フク</t>
    </rPh>
    <phoneticPr fontId="10"/>
  </si>
  <si>
    <t>LL 6505-919-00362</t>
    <phoneticPr fontId="10"/>
  </si>
  <si>
    <t>ヘパリンナトリウム注射液
（５０００単位５ｍＬ，５Ｖ）</t>
    <phoneticPr fontId="10"/>
  </si>
  <si>
    <t>持田製薬　ヘパリンNa注5千単位／5ｍL「モチダ」　5mL×5本
又は　同等以上のもの（他社製品を含む。）</t>
    <rPh sb="31" eb="32">
      <t>ホン</t>
    </rPh>
    <rPh sb="33" eb="34">
      <t>マタ</t>
    </rPh>
    <rPh sb="36" eb="38">
      <t>ドウトウ</t>
    </rPh>
    <rPh sb="38" eb="40">
      <t>イジョウ</t>
    </rPh>
    <rPh sb="44" eb="48">
      <t>タシャセイヒン</t>
    </rPh>
    <rPh sb="49" eb="50">
      <t>フク</t>
    </rPh>
    <phoneticPr fontId="10"/>
  </si>
  <si>
    <t>LL 6505-919-00372</t>
    <phoneticPr fontId="10"/>
  </si>
  <si>
    <t>グリチルリチン配合注射液
（２０ｍＬ，１０筒）</t>
    <phoneticPr fontId="10"/>
  </si>
  <si>
    <t>ミノファーゲン製薬　強力ネオミノファーゲンシー静注シリンジ20mL　20ｍL×10筒
又は　同等以上のもの（他社製品を含む。）</t>
    <rPh sb="43" eb="44">
      <t>マタ</t>
    </rPh>
    <rPh sb="46" eb="48">
      <t>ドウトウ</t>
    </rPh>
    <rPh sb="48" eb="50">
      <t>イジョウ</t>
    </rPh>
    <rPh sb="54" eb="58">
      <t>タシャセイヒン</t>
    </rPh>
    <rPh sb="59" eb="60">
      <t>フク</t>
    </rPh>
    <phoneticPr fontId="10"/>
  </si>
  <si>
    <t>LL 6505-919-00382</t>
    <phoneticPr fontId="10"/>
  </si>
  <si>
    <t>破傷風トキソイド（０．５ｍＬ，１筒）</t>
  </si>
  <si>
    <t>デンカ 沈降破傷風トキソイド「生研」　バイアル　0.5mL　1本 
又は　阪大微生物研究会　破トキ「ビケンF」　0.5mL　1本
又は　同等以上のもの（他社製品を含む。）</t>
    <rPh sb="15" eb="17">
      <t>セイケン</t>
    </rPh>
    <rPh sb="31" eb="32">
      <t>ホン</t>
    </rPh>
    <rPh sb="34" eb="35">
      <t>マタ</t>
    </rPh>
    <rPh sb="37" eb="39">
      <t>ハンダイ</t>
    </rPh>
    <rPh sb="39" eb="42">
      <t>ビセイブツ</t>
    </rPh>
    <rPh sb="42" eb="45">
      <t>ケンキュウカイ</t>
    </rPh>
    <rPh sb="46" eb="47">
      <t>ハ</t>
    </rPh>
    <rPh sb="63" eb="64">
      <t>ホン</t>
    </rPh>
    <rPh sb="65" eb="66">
      <t>マタ</t>
    </rPh>
    <rPh sb="68" eb="70">
      <t>ドウトウ</t>
    </rPh>
    <rPh sb="70" eb="72">
      <t>イジョウ</t>
    </rPh>
    <phoneticPr fontId="1"/>
  </si>
  <si>
    <t>LL 6505-919-00512</t>
    <phoneticPr fontId="10"/>
  </si>
  <si>
    <t>注射用水（５００ｍＬ）</t>
    <phoneticPr fontId="10"/>
  </si>
  <si>
    <t>光製薬　注射用水　500mL×20袋（ソフトバック）
又は　同等以上のもの（他社製品を含む。）</t>
    <rPh sb="27" eb="28">
      <t>マタ</t>
    </rPh>
    <rPh sb="30" eb="32">
      <t>ドウトウ</t>
    </rPh>
    <rPh sb="32" eb="34">
      <t>イジョウ</t>
    </rPh>
    <rPh sb="38" eb="42">
      <t>タシャセイヒン</t>
    </rPh>
    <rPh sb="43" eb="44">
      <t>フク</t>
    </rPh>
    <phoneticPr fontId="10"/>
  </si>
  <si>
    <t>LL 6505-919-00572</t>
    <phoneticPr fontId="10"/>
  </si>
  <si>
    <t>亜硝酸アミル（０．２５ｍＬ１０管）</t>
  </si>
  <si>
    <t>アルフレッサファーマ　亜硝酸アミル「AFP」　0.25mL[10管(アンプル)］
又は　同等以上のもの（他社製品を含む。）</t>
    <rPh sb="41" eb="42">
      <t>マタ</t>
    </rPh>
    <rPh sb="44" eb="46">
      <t>ドウトウ</t>
    </rPh>
    <rPh sb="46" eb="48">
      <t>イジョウ</t>
    </rPh>
    <rPh sb="52" eb="56">
      <t>タシャセイヒン</t>
    </rPh>
    <rPh sb="57" eb="58">
      <t>フク</t>
    </rPh>
    <phoneticPr fontId="10"/>
  </si>
  <si>
    <t>LL 6505-919-00902</t>
    <phoneticPr fontId="10"/>
  </si>
  <si>
    <t>アセトアミノフェン静注液
（１０００ＭＧ，１００ＭＬ）</t>
    <phoneticPr fontId="10"/>
  </si>
  <si>
    <t>テルモ　アセリオ静注用1000ｍｇバッグ　100ｍL×20袋［脱酸素剤入り］
又は　同等以上のもの（他社製品を含む。）　</t>
    <phoneticPr fontId="10"/>
  </si>
  <si>
    <t>LL 6505-014-43155</t>
    <phoneticPr fontId="10"/>
  </si>
  <si>
    <t>消毒用エタノ－ル，５００ｍＬ</t>
  </si>
  <si>
    <t>吉田製薬　消毒用エタノール「ヨシダ」　500mL(ポリ容器)
又は　健栄製薬　消毒用エタノール　500mL
又は　同等以上のもの（他社製品を含む。）</t>
    <rPh sb="0" eb="2">
      <t>ヨシダ</t>
    </rPh>
    <rPh sb="2" eb="4">
      <t>セイヤク</t>
    </rPh>
    <rPh sb="5" eb="8">
      <t>ショウドクヨウ</t>
    </rPh>
    <rPh sb="27" eb="29">
      <t>ヨウキ</t>
    </rPh>
    <rPh sb="31" eb="32">
      <t>マタ</t>
    </rPh>
    <rPh sb="54" eb="55">
      <t>マタ</t>
    </rPh>
    <rPh sb="57" eb="59">
      <t>ドウトウ</t>
    </rPh>
    <rPh sb="59" eb="61">
      <t>イジョウ</t>
    </rPh>
    <rPh sb="65" eb="69">
      <t>タシャセイヒン</t>
    </rPh>
    <rPh sb="70" eb="71">
      <t>フク</t>
    </rPh>
    <phoneticPr fontId="10"/>
  </si>
  <si>
    <t>LL 6505-100-73375</t>
    <phoneticPr fontId="10"/>
  </si>
  <si>
    <t>クロルヘキシジン液（５％，５００ｍｌ）</t>
  </si>
  <si>
    <t>丸石製薬　マスキン液（5W／V％）　500mL[ポリ容器]
又は　同等以上のもの（他社製品を含む。）</t>
    <rPh sb="26" eb="28">
      <t>ヨウキ</t>
    </rPh>
    <rPh sb="30" eb="31">
      <t>マタ</t>
    </rPh>
    <rPh sb="33" eb="35">
      <t>ドウトウ</t>
    </rPh>
    <rPh sb="35" eb="37">
      <t>イジョウ</t>
    </rPh>
    <rPh sb="41" eb="45">
      <t>タシャセイヒン</t>
    </rPh>
    <rPh sb="46" eb="47">
      <t>フク</t>
    </rPh>
    <phoneticPr fontId="10"/>
  </si>
  <si>
    <t>LL 6810-304-27535</t>
    <phoneticPr fontId="10"/>
  </si>
  <si>
    <t>次亜塩素酸ナトリウム液
（６％　５００ｍＬ）</t>
    <phoneticPr fontId="10"/>
  </si>
  <si>
    <t>吉田製薬　次亜塩６％「ヨシダ」　500ｍL
又は　同等以上のもの（他社製品を含む。）</t>
    <rPh sb="22" eb="23">
      <t>マタ</t>
    </rPh>
    <rPh sb="25" eb="27">
      <t>ドウトウ</t>
    </rPh>
    <rPh sb="27" eb="29">
      <t>イジョウ</t>
    </rPh>
    <rPh sb="33" eb="37">
      <t>タシャセイヒン</t>
    </rPh>
    <rPh sb="38" eb="39">
      <t>フク</t>
    </rPh>
    <phoneticPr fontId="10"/>
  </si>
  <si>
    <t>LL 6505-313-58505</t>
    <phoneticPr fontId="10"/>
  </si>
  <si>
    <t>ポビドンヨ―ド液（１０％　２５０ｍｌ）</t>
    <phoneticPr fontId="10"/>
  </si>
  <si>
    <t>吉田製薬　ポピヨドン液10%　250mL(ポリ容器)
又は　同等以上のもの（他社製品を含む。）</t>
    <rPh sb="23" eb="25">
      <t>ヨウキ</t>
    </rPh>
    <rPh sb="27" eb="28">
      <t>マタ</t>
    </rPh>
    <rPh sb="30" eb="32">
      <t>ドウトウ</t>
    </rPh>
    <rPh sb="32" eb="34">
      <t>イジョウ</t>
    </rPh>
    <rPh sb="38" eb="42">
      <t>タシャセイヒン</t>
    </rPh>
    <rPh sb="43" eb="44">
      <t>フク</t>
    </rPh>
    <phoneticPr fontId="10"/>
  </si>
  <si>
    <t>LL 6505-100-55455</t>
    <phoneticPr fontId="10"/>
  </si>
  <si>
    <t>複方塩化ベンゼトニウム液
（１ＢＴ３０ｍｌ以上）</t>
    <phoneticPr fontId="10"/>
  </si>
  <si>
    <t>第一三共ヘルスケア　マキロンS　30mL[第３類医薬品　傷薬]
又は　同等以上のもの（他社製品を含む。）</t>
    <rPh sb="21" eb="22">
      <t>ダイ</t>
    </rPh>
    <rPh sb="23" eb="24">
      <t>ルイ</t>
    </rPh>
    <rPh sb="24" eb="27">
      <t>イヤクヒン</t>
    </rPh>
    <rPh sb="28" eb="29">
      <t>キズ</t>
    </rPh>
    <rPh sb="29" eb="30">
      <t>ヤク</t>
    </rPh>
    <rPh sb="32" eb="33">
      <t>マタ</t>
    </rPh>
    <rPh sb="35" eb="37">
      <t>ドウトウ</t>
    </rPh>
    <rPh sb="37" eb="39">
      <t>イジョウ</t>
    </rPh>
    <rPh sb="43" eb="47">
      <t>タシャセイヒン</t>
    </rPh>
    <rPh sb="48" eb="49">
      <t>フク</t>
    </rPh>
    <phoneticPr fontId="10"/>
  </si>
  <si>
    <t>LL 6505-919-00522</t>
    <phoneticPr fontId="10"/>
  </si>
  <si>
    <t>生理食塩液，開栓（５００ｍＬ）</t>
    <phoneticPr fontId="10"/>
  </si>
  <si>
    <t>扶桑薬品　生理食塩液PL「フソー」　500mL20本ポリアル（開栓用ダブル）
又は　同等以上のもの（他社製品を含む。）</t>
    <rPh sb="25" eb="26">
      <t>ホン</t>
    </rPh>
    <rPh sb="39" eb="40">
      <t>マタ</t>
    </rPh>
    <rPh sb="42" eb="44">
      <t>ドウトウ</t>
    </rPh>
    <rPh sb="44" eb="46">
      <t>イジョウ</t>
    </rPh>
    <rPh sb="50" eb="54">
      <t>タシャセイヒン</t>
    </rPh>
    <rPh sb="55" eb="56">
      <t>フク</t>
    </rPh>
    <phoneticPr fontId="10"/>
  </si>
  <si>
    <t>LL 6505-100-85975</t>
    <phoneticPr fontId="10"/>
  </si>
  <si>
    <t>硫酸ゲンタマイシン軟膏（１０ｇ，１０個）</t>
  </si>
  <si>
    <t>富士製薬工業　ゲンタマイシン硫酸塩軟膏0.1%「F」　10本[10g（ﾁｭｰﾌﾞ）×10]
又は　同等以上のもの（他社製品を含む。）</t>
    <rPh sb="46" eb="47">
      <t>マタ</t>
    </rPh>
    <rPh sb="50" eb="52">
      <t>イジョウ</t>
    </rPh>
    <rPh sb="52" eb="53">
      <t>ノ</t>
    </rPh>
    <rPh sb="57" eb="61">
      <t>タシャセイヒン</t>
    </rPh>
    <rPh sb="62" eb="63">
      <t>フク</t>
    </rPh>
    <phoneticPr fontId="10"/>
  </si>
  <si>
    <t>LL 6505-100-88635</t>
    <phoneticPr fontId="10"/>
  </si>
  <si>
    <t>フルルビプロフェン貼付剤
（１０ｃｍ×１４ｃｍ　７０枚標準）</t>
    <phoneticPr fontId="10"/>
  </si>
  <si>
    <t>リードケミカル　アドフィードパップ40mg　140枚[7枚×20]
又は　同等以上のもの（他社製品を含む。）</t>
    <rPh sb="28" eb="29">
      <t>マイ</t>
    </rPh>
    <rPh sb="34" eb="35">
      <t>マタ</t>
    </rPh>
    <rPh sb="37" eb="39">
      <t>ドウトウ</t>
    </rPh>
    <rPh sb="39" eb="41">
      <t>イジョウ</t>
    </rPh>
    <rPh sb="45" eb="49">
      <t>タシャセイヒン</t>
    </rPh>
    <rPh sb="50" eb="51">
      <t>フク</t>
    </rPh>
    <phoneticPr fontId="10"/>
  </si>
  <si>
    <t>LL 6505-100-49365</t>
    <phoneticPr fontId="10"/>
  </si>
  <si>
    <t>フルオシノロンアセトナイドクリ－ム
（０．０２５％，１０ｇ，１0個）</t>
    <rPh sb="32" eb="33">
      <t>コ</t>
    </rPh>
    <phoneticPr fontId="10"/>
  </si>
  <si>
    <t>田辺三菱製薬　フルコートクリーム0.025%　100ｇ[10g（チューブ）×10]
又は　同等以上のもの（他社製品を含む。）</t>
    <rPh sb="42" eb="43">
      <t>マタ</t>
    </rPh>
    <rPh sb="45" eb="47">
      <t>ドウトウ</t>
    </rPh>
    <rPh sb="47" eb="49">
      <t>イジョウ</t>
    </rPh>
    <rPh sb="53" eb="57">
      <t>タシャセイヒン</t>
    </rPh>
    <rPh sb="58" eb="59">
      <t>フク</t>
    </rPh>
    <phoneticPr fontId="10"/>
  </si>
  <si>
    <t>LL 6505-100-74025</t>
    <phoneticPr fontId="10"/>
  </si>
  <si>
    <t>クロルヘキシジン軟膏
（０．２％　１ＥＡ１００ｇ以上）</t>
    <phoneticPr fontId="10"/>
  </si>
  <si>
    <t>大塚製薬　オロナインH軟膏　100g
又は　同等以上のもの（他社製品を含む。）</t>
    <rPh sb="2" eb="4">
      <t>セイヤク</t>
    </rPh>
    <rPh sb="19" eb="20">
      <t>マタ</t>
    </rPh>
    <rPh sb="22" eb="24">
      <t>ドウトウ</t>
    </rPh>
    <rPh sb="24" eb="26">
      <t>イジョウ</t>
    </rPh>
    <rPh sb="30" eb="34">
      <t>タシャセイヒン</t>
    </rPh>
    <rPh sb="35" eb="36">
      <t>フク</t>
    </rPh>
    <phoneticPr fontId="10"/>
  </si>
  <si>
    <t>LL 6505-100-83525</t>
    <phoneticPr fontId="10"/>
  </si>
  <si>
    <t>硝酸ミコナゾ－ルクリ－ム
（１％，１０ｇ，２０個）</t>
    <phoneticPr fontId="10"/>
  </si>
  <si>
    <t>持田製薬　フロリードDクリーム1%　10g×20本
又は　同等以上のもの（他社製品を含む。）</t>
    <rPh sb="26" eb="27">
      <t>マタ</t>
    </rPh>
    <rPh sb="29" eb="31">
      <t>ドウトウ</t>
    </rPh>
    <rPh sb="31" eb="33">
      <t>イジョウ</t>
    </rPh>
    <rPh sb="37" eb="41">
      <t>タシャセイヒン</t>
    </rPh>
    <rPh sb="42" eb="43">
      <t>フク</t>
    </rPh>
    <phoneticPr fontId="10"/>
  </si>
  <si>
    <t>LL 6505-919-00492</t>
    <phoneticPr fontId="10"/>
  </si>
  <si>
    <t>抗真菌配合クリーム（１５ｇ）</t>
    <phoneticPr fontId="10"/>
  </si>
  <si>
    <t>ロート製薬　メンソレータムエクシブEXクリーム　15g
又は　同等以上のもの（他社製品を含む。）</t>
    <rPh sb="3" eb="5">
      <t>セイヤク</t>
    </rPh>
    <rPh sb="28" eb="29">
      <t>マタ</t>
    </rPh>
    <rPh sb="31" eb="33">
      <t>ドウトウ</t>
    </rPh>
    <rPh sb="33" eb="35">
      <t>イジョウ</t>
    </rPh>
    <rPh sb="39" eb="43">
      <t>タシャセイヒン</t>
    </rPh>
    <rPh sb="44" eb="45">
      <t>フク</t>
    </rPh>
    <phoneticPr fontId="10"/>
  </si>
  <si>
    <t>LL 6510-304-88725</t>
    <phoneticPr fontId="10"/>
  </si>
  <si>
    <t>サリチル酸，絆創膏
（５０％　２５ｃｍ，６枚）</t>
    <phoneticPr fontId="10"/>
  </si>
  <si>
    <t>LL 6505-919-00402</t>
    <phoneticPr fontId="10"/>
  </si>
  <si>
    <t>トリアムシノロン口腔用軟膏
（０．１％５ｇ，１０本）</t>
    <phoneticPr fontId="10"/>
  </si>
  <si>
    <t>ビーブランド　オルテクサー口腔用軟膏0.1%　 5g
又は　同等以上のもの（他社製品を含む。）</t>
    <rPh sb="27" eb="28">
      <t>マタ</t>
    </rPh>
    <rPh sb="30" eb="32">
      <t>ドウトウ</t>
    </rPh>
    <rPh sb="32" eb="34">
      <t>イジョウ</t>
    </rPh>
    <rPh sb="38" eb="42">
      <t>タシャセイヒン</t>
    </rPh>
    <rPh sb="43" eb="44">
      <t>フク</t>
    </rPh>
    <phoneticPr fontId="10"/>
  </si>
  <si>
    <t>LL 6505-919-00412</t>
    <phoneticPr fontId="10"/>
  </si>
  <si>
    <t>プロカテロール吸入剤
（１０μｇ　１００吸入）</t>
    <phoneticPr fontId="10"/>
  </si>
  <si>
    <t>大塚製薬　メプチンエアー10㎍吸入100回　5ml×10個
又は　同等以上のもの（他社製品を含む。）</t>
    <rPh sb="28" eb="29">
      <t>コ</t>
    </rPh>
    <rPh sb="30" eb="31">
      <t>マタ</t>
    </rPh>
    <rPh sb="34" eb="36">
      <t>イジョウ</t>
    </rPh>
    <rPh sb="36" eb="37">
      <t>ノ</t>
    </rPh>
    <rPh sb="41" eb="45">
      <t>タシャセイヒン</t>
    </rPh>
    <rPh sb="46" eb="47">
      <t>フク</t>
    </rPh>
    <phoneticPr fontId="10"/>
  </si>
  <si>
    <t>LL 6505-919-00422</t>
    <phoneticPr fontId="10"/>
  </si>
  <si>
    <t>グリセリン浣腸液
（５０％６０ｍＬ，１０個）</t>
    <phoneticPr fontId="10"/>
  </si>
  <si>
    <t>健栄製薬　グリセリン浣腸液50％「ケンエー」　60mL×10
又は　同等以上のもの（他社製品を含む。）</t>
    <rPh sb="0" eb="4">
      <t>ケンエイセイヤク</t>
    </rPh>
    <rPh sb="31" eb="32">
      <t>マタ</t>
    </rPh>
    <rPh sb="34" eb="36">
      <t>ドウトウ</t>
    </rPh>
    <rPh sb="36" eb="38">
      <t>イジョウ</t>
    </rPh>
    <rPh sb="42" eb="46">
      <t>タシャセイヒン</t>
    </rPh>
    <rPh sb="47" eb="48">
      <t>フク</t>
    </rPh>
    <phoneticPr fontId="10"/>
  </si>
  <si>
    <t>LL 6505-100-74875</t>
    <phoneticPr fontId="10"/>
  </si>
  <si>
    <t>複方痔疾軟膏　（２ｇ　２８個標準）</t>
  </si>
  <si>
    <t>ジェイドルフ製薬　ヘモポリゾン軟膏　2ｇ×28[7個×4]
又は　同等以上のもの（他社製品を含む。）</t>
    <rPh sb="6" eb="8">
      <t>セイヤク</t>
    </rPh>
    <rPh sb="15" eb="17">
      <t>ナンコウ</t>
    </rPh>
    <rPh sb="25" eb="26">
      <t>コ</t>
    </rPh>
    <rPh sb="30" eb="31">
      <t>マタ</t>
    </rPh>
    <rPh sb="33" eb="35">
      <t>ドウトウ</t>
    </rPh>
    <rPh sb="35" eb="37">
      <t>イジョウ</t>
    </rPh>
    <rPh sb="41" eb="45">
      <t>タシャセイヒン</t>
    </rPh>
    <rPh sb="46" eb="47">
      <t>フク</t>
    </rPh>
    <phoneticPr fontId="10"/>
  </si>
  <si>
    <t>LL 6505-919-00032</t>
    <phoneticPr fontId="10"/>
  </si>
  <si>
    <t>オフロキサシン眼軟膏
（０．３％，３．５ｇ）</t>
    <phoneticPr fontId="10"/>
  </si>
  <si>
    <t>参天製薬　タリビッド眼軟膏0.3％　3.5gチューブ入×10本
又は　同等以上のもの（他社製品を含む。）</t>
    <rPh sb="26" eb="27">
      <t>イ</t>
    </rPh>
    <rPh sb="32" eb="33">
      <t>マタ</t>
    </rPh>
    <rPh sb="35" eb="37">
      <t>ドウトウ</t>
    </rPh>
    <rPh sb="37" eb="39">
      <t>イジョウ</t>
    </rPh>
    <rPh sb="43" eb="47">
      <t>タシャセイヒン</t>
    </rPh>
    <rPh sb="48" eb="49">
      <t>フク</t>
    </rPh>
    <phoneticPr fontId="10"/>
  </si>
  <si>
    <t>LL 6505-100-96035</t>
    <phoneticPr fontId="10"/>
  </si>
  <si>
    <t>オフロキサシン点眼液
（０．３％　５ｍＬ　１０本）</t>
    <phoneticPr fontId="10"/>
  </si>
  <si>
    <t>参天製薬　タリビッド点眼液0.3％　プラスチック点眼容器5mL×10本
又は　同等以上のもの（他社製品を含む。）</t>
    <rPh sb="24" eb="26">
      <t>テンガン</t>
    </rPh>
    <rPh sb="26" eb="28">
      <t>ヨウキ</t>
    </rPh>
    <rPh sb="34" eb="35">
      <t>ホン</t>
    </rPh>
    <rPh sb="36" eb="37">
      <t>マタ</t>
    </rPh>
    <rPh sb="39" eb="41">
      <t>ドウトウ</t>
    </rPh>
    <rPh sb="41" eb="43">
      <t>イジョウ</t>
    </rPh>
    <rPh sb="47" eb="51">
      <t>タシャセイヒン</t>
    </rPh>
    <rPh sb="52" eb="53">
      <t>フク</t>
    </rPh>
    <phoneticPr fontId="10"/>
  </si>
  <si>
    <t>LL 6505-919-00432</t>
    <phoneticPr fontId="10"/>
  </si>
  <si>
    <t>リドカイン点眼液（４％２０ｍＬ）</t>
    <phoneticPr fontId="10"/>
  </si>
  <si>
    <t>サンドファーマ　キシロカイン点眼液4%　[瓶］20mL
又は　同等以上のもの（他社製品を含む。）</t>
    <rPh sb="21" eb="22">
      <t>ビン</t>
    </rPh>
    <rPh sb="28" eb="29">
      <t>マタ</t>
    </rPh>
    <rPh sb="31" eb="33">
      <t>ドウトウ</t>
    </rPh>
    <rPh sb="33" eb="35">
      <t>イジョウ</t>
    </rPh>
    <rPh sb="39" eb="43">
      <t>タシャセイヒン</t>
    </rPh>
    <rPh sb="44" eb="45">
      <t>フク</t>
    </rPh>
    <phoneticPr fontId="10"/>
  </si>
  <si>
    <t>LL 6505-919-00502</t>
    <phoneticPr fontId="10"/>
  </si>
  <si>
    <t>点眼液（１６ｍＬ）</t>
    <phoneticPr fontId="10"/>
  </si>
  <si>
    <t>ライオン　スマイルＡ 　16mL
又は　同等以上のもの（他社製品を含む。）</t>
    <rPh sb="17" eb="18">
      <t>マタ</t>
    </rPh>
    <rPh sb="20" eb="22">
      <t>ドウトウ</t>
    </rPh>
    <rPh sb="22" eb="24">
      <t>イジョウ</t>
    </rPh>
    <rPh sb="28" eb="32">
      <t>タシャセイヒン</t>
    </rPh>
    <rPh sb="33" eb="34">
      <t>フク</t>
    </rPh>
    <phoneticPr fontId="10"/>
  </si>
  <si>
    <t>LL 6505-100-94805</t>
    <phoneticPr fontId="10"/>
  </si>
  <si>
    <t>ジクロフェナクナトリウム坐剤
（５０ｍｇ　５０個）</t>
    <phoneticPr fontId="10"/>
  </si>
  <si>
    <t>日本ジェネリック　ジクロフェナクナトリウム坐剤50㎎「JG」　50個[5個（プラスチックコンテナ）×10]
又は　同等以上のもの（他社製品を含む。）</t>
    <rPh sb="36" eb="37">
      <t>コ</t>
    </rPh>
    <rPh sb="54" eb="55">
      <t>マタ</t>
    </rPh>
    <rPh sb="57" eb="59">
      <t>ドウトウ</t>
    </rPh>
    <rPh sb="59" eb="61">
      <t>イジョウ</t>
    </rPh>
    <rPh sb="65" eb="69">
      <t>タシャセイヒン</t>
    </rPh>
    <rPh sb="70" eb="71">
      <t>フク</t>
    </rPh>
    <phoneticPr fontId="10"/>
  </si>
  <si>
    <t>LL 6505-919-00442</t>
    <phoneticPr fontId="10"/>
  </si>
  <si>
    <t>リドカインスプレー（８％８０ｇ）</t>
  </si>
  <si>
    <t>サンドファーマ　キシロカインポンプスプレー8%　[瓶]80g
又は　同等以上のもの（他社製品を含む。）</t>
    <rPh sb="25" eb="26">
      <t>ビン</t>
    </rPh>
    <rPh sb="31" eb="32">
      <t>マタ</t>
    </rPh>
    <rPh sb="34" eb="36">
      <t>ドウトウ</t>
    </rPh>
    <rPh sb="36" eb="38">
      <t>イジョウ</t>
    </rPh>
    <rPh sb="42" eb="46">
      <t>タシャセイヒン</t>
    </rPh>
    <rPh sb="47" eb="48">
      <t>フク</t>
    </rPh>
    <phoneticPr fontId="10"/>
  </si>
  <si>
    <t>LL 6505-016-40025</t>
    <phoneticPr fontId="10"/>
  </si>
  <si>
    <t>リドカインゼリ―（２％，３０ｍｌ）</t>
  </si>
  <si>
    <t>サンドファーマ　キシロカインゼリー2%　[チューブ]30ml×5本
又は　同等以上のもの（他社製品を含む。）</t>
    <rPh sb="34" eb="35">
      <t>マタ</t>
    </rPh>
    <rPh sb="37" eb="39">
      <t>ドウトウ</t>
    </rPh>
    <rPh sb="39" eb="41">
      <t>イジョウ</t>
    </rPh>
    <rPh sb="45" eb="47">
      <t>タシャ</t>
    </rPh>
    <rPh sb="47" eb="49">
      <t>セイヒン</t>
    </rPh>
    <rPh sb="50" eb="51">
      <t>フク</t>
    </rPh>
    <phoneticPr fontId="10"/>
  </si>
  <si>
    <t>LL 6505-919-00452</t>
    <phoneticPr fontId="10"/>
  </si>
  <si>
    <t>白色ワセリン（１００ｇ）</t>
  </si>
  <si>
    <t>丸石製薬　プロペト　100g[チューブ］
又は　同等以上のもの（他社製品を含む。）</t>
    <rPh sb="21" eb="22">
      <t>マタ</t>
    </rPh>
    <rPh sb="24" eb="26">
      <t>ドウトウ</t>
    </rPh>
    <rPh sb="26" eb="28">
      <t>イジョウ</t>
    </rPh>
    <rPh sb="32" eb="36">
      <t>タシャセイヒン</t>
    </rPh>
    <rPh sb="37" eb="38">
      <t>フク</t>
    </rPh>
    <phoneticPr fontId="10"/>
  </si>
  <si>
    <t>LL 6505-919-00932</t>
    <phoneticPr fontId="10"/>
  </si>
  <si>
    <t>ジフェンヒドラミンクリーム
（１％，５００Ｇ）</t>
    <phoneticPr fontId="10"/>
  </si>
  <si>
    <t>興和　レスタミンコーワクリーム1%　500g
又は　同等以上のもの（他社製品を含む。）</t>
    <rPh sb="0" eb="2">
      <t>コウワ</t>
    </rPh>
    <phoneticPr fontId="10"/>
  </si>
  <si>
    <t>LL 6505-314-93025</t>
    <phoneticPr fontId="10"/>
  </si>
  <si>
    <t>尿検出試験紙
（１００枚糖，蛋白，ＰＨ用）</t>
    <phoneticPr fontId="10"/>
  </si>
  <si>
    <t>SIEMENS　ネフロスティックスＬ　2326　100枚入
又は　同等以上のもの（他社製品を含む。）</t>
    <rPh sb="27" eb="29">
      <t>マイイ</t>
    </rPh>
    <rPh sb="30" eb="31">
      <t>マタ</t>
    </rPh>
    <rPh sb="33" eb="35">
      <t>ドウトウ</t>
    </rPh>
    <rPh sb="35" eb="37">
      <t>イジョウ</t>
    </rPh>
    <rPh sb="41" eb="45">
      <t>タシャセイヒン</t>
    </rPh>
    <rPh sb="46" eb="47">
      <t>フク</t>
    </rPh>
    <phoneticPr fontId="10"/>
  </si>
  <si>
    <t>LL 6550-919-00922</t>
    <phoneticPr fontId="10"/>
  </si>
  <si>
    <t>インフルエンザ，新型コロナウイルス
検査試薬</t>
    <phoneticPr fontId="10"/>
  </si>
  <si>
    <t>BX</t>
    <phoneticPr fontId="10"/>
  </si>
  <si>
    <t>アボットダイアグノスティクスメディカル　PanbioTMCOVIT‐19／Flu　A＆B 
ラピッド　パネル（鼻咽頭ぬぐい液用）　10テスト用
又は　同等以上のもの（他社製品を含む。）</t>
    <phoneticPr fontId="10"/>
  </si>
  <si>
    <t>LL 6550-919-00762</t>
    <phoneticPr fontId="10"/>
  </si>
  <si>
    <t>センサーチップ，血糖測定器用</t>
  </si>
  <si>
    <t>EA</t>
    <phoneticPr fontId="10"/>
  </si>
  <si>
    <t>PHC　グルテストNeoセンサー　アルミパック包装25枚入り箱
又は　同等以上のもの（他社製品を含む。）</t>
    <rPh sb="23" eb="25">
      <t>ホウソウ</t>
    </rPh>
    <rPh sb="28" eb="29">
      <t>イ</t>
    </rPh>
    <rPh sb="30" eb="31">
      <t>ハコ</t>
    </rPh>
    <rPh sb="32" eb="33">
      <t>マタ</t>
    </rPh>
    <rPh sb="35" eb="37">
      <t>ドウトウ</t>
    </rPh>
    <rPh sb="37" eb="39">
      <t>イジョウ</t>
    </rPh>
    <rPh sb="43" eb="47">
      <t>タシャセイヒン</t>
    </rPh>
    <rPh sb="48" eb="49">
      <t>フク</t>
    </rPh>
    <phoneticPr fontId="10"/>
  </si>
  <si>
    <t>LL6550-919-00792</t>
    <phoneticPr fontId="10"/>
  </si>
  <si>
    <t>一般用ヒト絨毛性性腺刺激ホルモン
キット（１回用）</t>
    <phoneticPr fontId="10"/>
  </si>
  <si>
    <t>ミズホメディ　P-チェック・S　１回用
又は　同等以上のもの（他社製品を含む。）</t>
    <rPh sb="17" eb="18">
      <t>カイ</t>
    </rPh>
    <rPh sb="18" eb="19">
      <t>ヨウ</t>
    </rPh>
    <rPh sb="20" eb="21">
      <t>マタ</t>
    </rPh>
    <rPh sb="23" eb="25">
      <t>ドウトウ</t>
    </rPh>
    <rPh sb="25" eb="27">
      <t>イジョウ</t>
    </rPh>
    <rPh sb="31" eb="35">
      <t>タシャセイヒン</t>
    </rPh>
    <rPh sb="36" eb="37">
      <t>フク</t>
    </rPh>
    <phoneticPr fontId="10"/>
  </si>
  <si>
    <t>LL 6505-202-06119</t>
    <phoneticPr fontId="10"/>
  </si>
  <si>
    <t>アセトアミノフェン</t>
  </si>
  <si>
    <t>あゆみ製薬　カロナール錠200　100錠[10錠（PTP）×10]
又は　同等以上のもの（他社製品を含む。）</t>
    <rPh sb="11" eb="12">
      <t>ジョウ</t>
    </rPh>
    <rPh sb="19" eb="20">
      <t>ジョウ</t>
    </rPh>
    <rPh sb="23" eb="24">
      <t>ジョウ</t>
    </rPh>
    <rPh sb="34" eb="35">
      <t>マタ</t>
    </rPh>
    <rPh sb="37" eb="39">
      <t>ドウトウ</t>
    </rPh>
    <rPh sb="39" eb="41">
      <t>イジョウ</t>
    </rPh>
    <rPh sb="45" eb="47">
      <t>タシャ</t>
    </rPh>
    <rPh sb="47" eb="49">
      <t>セイヒン</t>
    </rPh>
    <rPh sb="50" eb="51">
      <t>フク</t>
    </rPh>
    <phoneticPr fontId="15"/>
  </si>
  <si>
    <t>LL 6505-202-16249</t>
    <phoneticPr fontId="10"/>
  </si>
  <si>
    <t>エチゾラム錠</t>
    <rPh sb="5" eb="6">
      <t>ジョウ</t>
    </rPh>
    <phoneticPr fontId="1"/>
  </si>
  <si>
    <t>アルフレッサファーマ　エチゾラム錠0.5mg「ＥＭＥＣ」 　100錠[10錠(PTP)×10]
又は　皇漢堂製薬　エチゾラム錠0.5mg「クニヒロ」　100錠（PTP：10錠×10）
又は　同等以上のもの（他社製品を含む。）</t>
    <rPh sb="37" eb="38">
      <t>ジョウ</t>
    </rPh>
    <rPh sb="48" eb="49">
      <t>マタ</t>
    </rPh>
    <rPh sb="86" eb="87">
      <t>ジョウ</t>
    </rPh>
    <phoneticPr fontId="10"/>
  </si>
  <si>
    <t>LL 6505-202-19759</t>
    <phoneticPr fontId="10"/>
  </si>
  <si>
    <t>ブロチゾラム錠</t>
    <rPh sb="6" eb="7">
      <t>ジョウ</t>
    </rPh>
    <phoneticPr fontId="1"/>
  </si>
  <si>
    <t>メディサ新薬　ブロチゾラム錠0.25mg「サワイ」　PTP：100錠(10錠×10)
又は　共和薬品工業　ブロチゾラム錠0.25mg「アメル」　100錠[10錠（PTP）×10]　
又は　同等以上のもの（他社製品を含む。）</t>
    <rPh sb="4" eb="6">
      <t>シンヤク</t>
    </rPh>
    <rPh sb="13" eb="14">
      <t>ジョウ</t>
    </rPh>
    <rPh sb="43" eb="44">
      <t>マタ</t>
    </rPh>
    <rPh sb="46" eb="48">
      <t>キョウワ</t>
    </rPh>
    <rPh sb="48" eb="50">
      <t>ヤクヒン</t>
    </rPh>
    <rPh sb="50" eb="52">
      <t>コウギョウ</t>
    </rPh>
    <rPh sb="59" eb="60">
      <t>ジョウ</t>
    </rPh>
    <rPh sb="75" eb="76">
      <t>ジョウ</t>
    </rPh>
    <rPh sb="79" eb="80">
      <t>ジョウ</t>
    </rPh>
    <phoneticPr fontId="8"/>
  </si>
  <si>
    <t>LL 6505-201-93639</t>
    <phoneticPr fontId="10"/>
  </si>
  <si>
    <t>ニフェジピン錠(１０MG、１００錠）</t>
    <rPh sb="6" eb="7">
      <t>ジョウ</t>
    </rPh>
    <rPh sb="16" eb="17">
      <t>ジョウ</t>
    </rPh>
    <phoneticPr fontId="1"/>
  </si>
  <si>
    <t>沢井製薬　ニフェジピンL錠10mg「サワイ」　100錠(PTP)
又は　全星薬品　ニフェジピンL錠10mg「ZE」　100錠[10錠(PTP)×10]
又は　同等以上のもの（他社製品を含む。）</t>
    <rPh sb="26" eb="27">
      <t>ジョウ</t>
    </rPh>
    <rPh sb="33" eb="34">
      <t>マタ</t>
    </rPh>
    <rPh sb="36" eb="37">
      <t>ゼン</t>
    </rPh>
    <rPh sb="37" eb="38">
      <t>ホシ</t>
    </rPh>
    <rPh sb="38" eb="40">
      <t>ヤクヒン</t>
    </rPh>
    <rPh sb="61" eb="62">
      <t>ジョウ</t>
    </rPh>
    <rPh sb="65" eb="66">
      <t>ジョウ</t>
    </rPh>
    <phoneticPr fontId="59"/>
  </si>
  <si>
    <t>LL 6505-201-93649</t>
    <phoneticPr fontId="10"/>
  </si>
  <si>
    <t>ウラジロガシエキス錠
（２２５ＭＧ、１００錠）</t>
    <phoneticPr fontId="10"/>
  </si>
  <si>
    <t>日本新薬　ウロカルン錠225mg　100錠[10錠(PTP)×10]
又は　同等以上のもの（他社製品を含む。）　</t>
    <rPh sb="24" eb="25">
      <t>ジョウ</t>
    </rPh>
    <rPh sb="35" eb="36">
      <t>マタ</t>
    </rPh>
    <rPh sb="38" eb="40">
      <t>ドウトウ</t>
    </rPh>
    <rPh sb="40" eb="42">
      <t>イジョウ</t>
    </rPh>
    <rPh sb="46" eb="50">
      <t>タシャセイヒン</t>
    </rPh>
    <rPh sb="51" eb="52">
      <t>フク</t>
    </rPh>
    <phoneticPr fontId="10"/>
  </si>
  <si>
    <t>LL 6505-201-93659</t>
    <phoneticPr fontId="10"/>
  </si>
  <si>
    <t>フェキソフェナジン塩酸塩錠
（６０ＭＧ、１００錠）</t>
    <phoneticPr fontId="10"/>
  </si>
  <si>
    <t>日新製薬　フェキソフェナジン塩酸塩錠60mg「日新」　100錠[10錠(PTP)×10]
又は　サノフィ　アレグラ錠60mg　100錠[10錠(PTP)×10]　
又は　同等以上のもの（他社製品を含む。）</t>
    <rPh sb="45" eb="46">
      <t>マタ</t>
    </rPh>
    <rPh sb="57" eb="58">
      <t>ジョウ</t>
    </rPh>
    <rPh sb="66" eb="67">
      <t>ジョウ</t>
    </rPh>
    <rPh sb="70" eb="71">
      <t>ジョウ</t>
    </rPh>
    <rPh sb="82" eb="83">
      <t>マタ</t>
    </rPh>
    <rPh sb="85" eb="87">
      <t>ドウトウ</t>
    </rPh>
    <rPh sb="87" eb="89">
      <t>イジョウ</t>
    </rPh>
    <rPh sb="93" eb="97">
      <t>タシャセイヒン</t>
    </rPh>
    <rPh sb="98" eb="99">
      <t>フク</t>
    </rPh>
    <phoneticPr fontId="10"/>
  </si>
  <si>
    <t>LL 6505-202-21089</t>
    <phoneticPr fontId="10"/>
  </si>
  <si>
    <t>プランルカスト錠</t>
    <rPh sb="7" eb="8">
      <t>ジョウ</t>
    </rPh>
    <phoneticPr fontId="1"/>
  </si>
  <si>
    <t>沢井製薬　プランルカストカプセル112.5mg「サワイ」　PTP：140カプセル（14Cap×10）
又は　同等以上のもの（他社製品を含む。）</t>
    <phoneticPr fontId="10"/>
  </si>
  <si>
    <t>LL 6505-202-16259</t>
    <phoneticPr fontId="10"/>
  </si>
  <si>
    <t>セファクロルカプセル</t>
    <phoneticPr fontId="10"/>
  </si>
  <si>
    <t>沢井製薬　セファクロルカプセル250mg「SW」　PTP：100カプセル(10Cap×10)　
又は　同等以上のもの（他社製品を含む。）</t>
    <phoneticPr fontId="10"/>
  </si>
  <si>
    <t>LL 6505-202-05929</t>
    <phoneticPr fontId="10"/>
  </si>
  <si>
    <t>アモキシリン水和物
・クラブラン酸カリウム</t>
    <rPh sb="6" eb="9">
      <t>スイワブツ</t>
    </rPh>
    <rPh sb="16" eb="17">
      <t>サン</t>
    </rPh>
    <phoneticPr fontId="1"/>
  </si>
  <si>
    <t>グラクソ･スミスクライン　オーグメンチン配合錠250ＲＳ　30錠[6錠(PTP)、乾燥剤入り]×5　
又は　同等以上のもの（他社製品を含む。）</t>
    <rPh sb="32" eb="33">
      <t>ジョウ</t>
    </rPh>
    <rPh sb="35" eb="36">
      <t>ジョウ</t>
    </rPh>
    <rPh sb="42" eb="45">
      <t>カンソウザイ</t>
    </rPh>
    <rPh sb="45" eb="46">
      <t>イ</t>
    </rPh>
    <phoneticPr fontId="10"/>
  </si>
  <si>
    <t>LL 6505-202-06279</t>
    <phoneticPr fontId="10"/>
  </si>
  <si>
    <t>アトバコン・プログアニル塩酸塩</t>
    <rPh sb="12" eb="15">
      <t>エンサンエン</t>
    </rPh>
    <phoneticPr fontId="1"/>
  </si>
  <si>
    <t>グラクソ・スミスクライン　マラロン配合錠　20錠[10錠(PTP)×2］
又は　同等以上のもの（他社製品を含む。）</t>
    <phoneticPr fontId="10"/>
  </si>
  <si>
    <t>LL 6505-202-21099</t>
    <phoneticPr fontId="10"/>
  </si>
  <si>
    <t>ピランテルパモ酸塩錠</t>
    <rPh sb="7" eb="8">
      <t>サン</t>
    </rPh>
    <rPh sb="8" eb="9">
      <t>シオ</t>
    </rPh>
    <rPh sb="9" eb="10">
      <t>ジョウ</t>
    </rPh>
    <phoneticPr fontId="1"/>
  </si>
  <si>
    <t>3</t>
    <phoneticPr fontId="10"/>
  </si>
  <si>
    <t>佐藤製薬　コンバントリン錠100mg　30錠(PTP)
又は　同等以上のもの（他社製品を含む。）</t>
    <rPh sb="21" eb="22">
      <t>ジョウ</t>
    </rPh>
    <phoneticPr fontId="15"/>
  </si>
  <si>
    <t>LL 6505-201-93669</t>
    <phoneticPr fontId="10"/>
  </si>
  <si>
    <t>ランソプラゾール錠（１５ＭＧ、１００錠）</t>
  </si>
  <si>
    <t>5</t>
    <phoneticPr fontId="10"/>
  </si>
  <si>
    <t>武田テバファーマ　ランソプラゾールOD錠15㎎「武田テバ」　100錠[10錠(PTP)×10]
又は　同等以上のもの（他社製品を含む。）</t>
    <rPh sb="37" eb="38">
      <t>ジョウ</t>
    </rPh>
    <rPh sb="48" eb="49">
      <t>マタ</t>
    </rPh>
    <rPh sb="51" eb="53">
      <t>ドウトウ</t>
    </rPh>
    <rPh sb="53" eb="55">
      <t>イジョウ</t>
    </rPh>
    <rPh sb="59" eb="63">
      <t>タシャセイヒン</t>
    </rPh>
    <rPh sb="64" eb="65">
      <t>フク</t>
    </rPh>
    <phoneticPr fontId="10"/>
  </si>
  <si>
    <t>LL 6505-202-21109</t>
    <phoneticPr fontId="10"/>
  </si>
  <si>
    <t>アズレンスルホン酸ナトリウム顆粒</t>
    <phoneticPr fontId="10"/>
  </si>
  <si>
    <t>EAファーマ　マーズレンＳ配合顆粒 　400g[0.67g（分包）×3×20×10枚]
又は　同等以上のもの（他社製品を含む。）</t>
    <phoneticPr fontId="10"/>
  </si>
  <si>
    <t>LL 6505-202-16269</t>
    <phoneticPr fontId="10"/>
  </si>
  <si>
    <t>メトクロプラミド錠</t>
    <rPh sb="8" eb="9">
      <t>ジョウ</t>
    </rPh>
    <phoneticPr fontId="1"/>
  </si>
  <si>
    <t>鶴原製薬　メトクロプラミド錠5ｍｇ「ツルハラ」　PTP:100錠（10錠×10）　
又は　同等以上のもの（他社製品を含む。）</t>
    <rPh sb="0" eb="2">
      <t>ツルハラ</t>
    </rPh>
    <rPh sb="2" eb="4">
      <t>セイヤク</t>
    </rPh>
    <rPh sb="35" eb="36">
      <t>ジョウ</t>
    </rPh>
    <phoneticPr fontId="10"/>
  </si>
  <si>
    <t>LL 6505-201-93679</t>
    <phoneticPr fontId="10"/>
  </si>
  <si>
    <t>酸化マグネシウム錠（３３０㎎、１００錠）</t>
  </si>
  <si>
    <t>7</t>
    <phoneticPr fontId="10"/>
  </si>
  <si>
    <t>吉田製薬　酸化マグネシウム錠330mg「ヨシダ」　100錠(10錠×10)
又は　同等以上のもの（他社製品を含む。）</t>
    <rPh sb="32" eb="33">
      <t>ジョウ</t>
    </rPh>
    <rPh sb="38" eb="39">
      <t>マタ</t>
    </rPh>
    <rPh sb="41" eb="43">
      <t>ドウトウ</t>
    </rPh>
    <rPh sb="43" eb="45">
      <t>イジョウ</t>
    </rPh>
    <rPh sb="49" eb="53">
      <t>タシャセイヒン</t>
    </rPh>
    <rPh sb="54" eb="55">
      <t>フク</t>
    </rPh>
    <phoneticPr fontId="10"/>
  </si>
  <si>
    <t>LL 6505-202-16279</t>
    <phoneticPr fontId="10"/>
  </si>
  <si>
    <t>ビオスリー配合散</t>
  </si>
  <si>
    <t>4</t>
    <phoneticPr fontId="10"/>
  </si>
  <si>
    <t>東亜薬品工業　ビオスリー配合散　630包[1g×630包(HS)]
又は　同等以上のもの（他社製品を含む。）</t>
    <rPh sb="12" eb="14">
      <t>ハイゴウ</t>
    </rPh>
    <rPh sb="14" eb="15">
      <t>サン</t>
    </rPh>
    <rPh sb="19" eb="20">
      <t>ホウ</t>
    </rPh>
    <rPh sb="27" eb="28">
      <t>ホウ</t>
    </rPh>
    <phoneticPr fontId="59"/>
  </si>
  <si>
    <t>LL 6505-202-16289</t>
    <phoneticPr fontId="10"/>
  </si>
  <si>
    <t>メコバラミン錠</t>
  </si>
  <si>
    <t>東和薬品　メコバラミン錠500「トーワ」 100錠(PTP)
又は　陽進堂　メコバラミン錠500「YD」　100錠[10錠（PTP）×10、乾燥剤入り]
又は　同等以上のもの（他社製品を含む。）</t>
    <rPh sb="24" eb="25">
      <t>ジョウ</t>
    </rPh>
    <rPh sb="31" eb="32">
      <t>マタ</t>
    </rPh>
    <rPh sb="34" eb="37">
      <t>ヨウシンドウ</t>
    </rPh>
    <rPh sb="56" eb="57">
      <t>ジョウ</t>
    </rPh>
    <rPh sb="60" eb="61">
      <t>ジョウ</t>
    </rPh>
    <rPh sb="70" eb="73">
      <t>カンソウザイ</t>
    </rPh>
    <rPh sb="73" eb="74">
      <t>イ</t>
    </rPh>
    <phoneticPr fontId="15"/>
  </si>
  <si>
    <t>LL 6505-919-00882</t>
    <phoneticPr fontId="10"/>
  </si>
  <si>
    <t>ヨウ化カリウム丸５０ＭＧ</t>
    <rPh sb="2" eb="3">
      <t>カ</t>
    </rPh>
    <rPh sb="7" eb="8">
      <t>ガン</t>
    </rPh>
    <phoneticPr fontId="1"/>
  </si>
  <si>
    <t>日医工　ヨウ化カリウム丸50mg ｢日医工｣ 　1,000丸（ヒートシール）
又は　同等以上のもの（他社製品を含む。）</t>
    <phoneticPr fontId="10"/>
  </si>
  <si>
    <t>LL 6505-202-21119</t>
    <phoneticPr fontId="10"/>
  </si>
  <si>
    <t>リン酸コデイン錠</t>
    <rPh sb="2" eb="3">
      <t>サン</t>
    </rPh>
    <rPh sb="7" eb="8">
      <t>ジョウ</t>
    </rPh>
    <phoneticPr fontId="1"/>
  </si>
  <si>
    <t>ヴィアトリス・ヘルスケア　コデインリン酸塩錠5ｍｇ「ＶＴＲＳ」　500錠[10錠（PTP）×50]
又は　同等以上のもの（他社製品を含む。）</t>
    <rPh sb="39" eb="40">
      <t>ジョウ</t>
    </rPh>
    <phoneticPr fontId="10"/>
  </si>
  <si>
    <t>LL 6505-202-19769</t>
    <phoneticPr fontId="10"/>
  </si>
  <si>
    <t>エペリゾン塩酸塩錠</t>
    <rPh sb="5" eb="8">
      <t>エンサンエン</t>
    </rPh>
    <rPh sb="8" eb="9">
      <t>ジョウ</t>
    </rPh>
    <phoneticPr fontId="1"/>
  </si>
  <si>
    <t>日医工　エペリゾン塩酸塩錠50mg「日医工」　100錠[10錠×10：PTP]
又は　日新製薬　エペリゾン塩酸塩錠50mg「日新」　100錠[10錠(PTP)×10]
又は　同等以上のもの（他社製品を含む。）</t>
    <rPh sb="0" eb="3">
      <t>ニチイコウ</t>
    </rPh>
    <rPh sb="9" eb="12">
      <t>エンサンエン</t>
    </rPh>
    <rPh sb="12" eb="13">
      <t>ジョウ</t>
    </rPh>
    <rPh sb="18" eb="19">
      <t>ニチ</t>
    </rPh>
    <rPh sb="19" eb="20">
      <t>イ</t>
    </rPh>
    <rPh sb="20" eb="21">
      <t>コウ</t>
    </rPh>
    <rPh sb="26" eb="27">
      <t>ジョウ</t>
    </rPh>
    <rPh sb="30" eb="31">
      <t>ジョウ</t>
    </rPh>
    <rPh sb="40" eb="41">
      <t>マタ</t>
    </rPh>
    <rPh sb="43" eb="45">
      <t>ニッシン</t>
    </rPh>
    <rPh sb="45" eb="47">
      <t>セイヤク</t>
    </rPh>
    <rPh sb="62" eb="63">
      <t>ヒ</t>
    </rPh>
    <rPh sb="63" eb="64">
      <t>シン</t>
    </rPh>
    <rPh sb="69" eb="70">
      <t>ジョウ</t>
    </rPh>
    <rPh sb="73" eb="74">
      <t>ジョウ</t>
    </rPh>
    <phoneticPr fontId="10"/>
  </si>
  <si>
    <t>GS1/14987080323010</t>
    <phoneticPr fontId="10"/>
  </si>
  <si>
    <t>カルボシステイン錠２５０ＭＧ「サワイ」</t>
    <phoneticPr fontId="1"/>
  </si>
  <si>
    <t>沢井製薬　カルボシステイン錠250mg「サワイ」　PTP：100錠(10錠×10)
又は　同等以上のもの（他社製品を含む。）</t>
    <rPh sb="32" eb="33">
      <t>ジョウ</t>
    </rPh>
    <rPh sb="36" eb="37">
      <t>ジョウ</t>
    </rPh>
    <phoneticPr fontId="10"/>
  </si>
  <si>
    <t>LL 6505-202-16299</t>
    <phoneticPr fontId="10"/>
  </si>
  <si>
    <t>葛根湯</t>
    <rPh sb="0" eb="3">
      <t>カッコントウ</t>
    </rPh>
    <phoneticPr fontId="7"/>
  </si>
  <si>
    <t>ツムラ　ツムラ葛根湯エキス顆粒（医療用）　2.5g×189包
又は　同等以上のもの（他社製品を含む。）</t>
    <rPh sb="7" eb="10">
      <t>カッコントウ</t>
    </rPh>
    <rPh sb="13" eb="15">
      <t>カリュウ</t>
    </rPh>
    <rPh sb="16" eb="19">
      <t>イリョウヨウ</t>
    </rPh>
    <rPh sb="29" eb="30">
      <t>ホウ</t>
    </rPh>
    <phoneticPr fontId="59"/>
  </si>
  <si>
    <t>LL 6505-202-16309</t>
    <phoneticPr fontId="10"/>
  </si>
  <si>
    <t>小青竜湯</t>
    <rPh sb="0" eb="1">
      <t>チイ</t>
    </rPh>
    <rPh sb="1" eb="2">
      <t>アオ</t>
    </rPh>
    <rPh sb="2" eb="3">
      <t>リュウ</t>
    </rPh>
    <rPh sb="3" eb="4">
      <t>ユ</t>
    </rPh>
    <phoneticPr fontId="7"/>
  </si>
  <si>
    <t>ツムラ　ツムラ小青竜湯エキス顆粒（医療用）　3.0g×189包　
又は　同等以上のもの（他社製品を含む。）</t>
    <rPh sb="7" eb="11">
      <t>ショウセイリュウトウ</t>
    </rPh>
    <rPh sb="14" eb="16">
      <t>カリュウ</t>
    </rPh>
    <rPh sb="17" eb="20">
      <t>イリョウヨウ</t>
    </rPh>
    <rPh sb="30" eb="31">
      <t>ホウ</t>
    </rPh>
    <phoneticPr fontId="59"/>
  </si>
  <si>
    <t>LL 6505-201-93689</t>
    <phoneticPr fontId="10"/>
  </si>
  <si>
    <t>ジアゼパム注射液
（１０ＭＧ、２Ｍ、１０管）</t>
    <phoneticPr fontId="10"/>
  </si>
  <si>
    <t>丸石製薬　ホリゾン注射液10mg　 2mL×10アンプル
又は　同等以上のもの（他社製品を含む。）</t>
    <rPh sb="0" eb="2">
      <t>マルイシ</t>
    </rPh>
    <rPh sb="2" eb="4">
      <t>セイヤク</t>
    </rPh>
    <rPh sb="29" eb="30">
      <t>マタ</t>
    </rPh>
    <rPh sb="32" eb="34">
      <t>ドウトウ</t>
    </rPh>
    <rPh sb="34" eb="36">
      <t>イジョウ</t>
    </rPh>
    <rPh sb="40" eb="44">
      <t>タシャセイヒン</t>
    </rPh>
    <rPh sb="45" eb="46">
      <t>フク</t>
    </rPh>
    <phoneticPr fontId="10"/>
  </si>
  <si>
    <t>LL 6505-202-21129</t>
    <phoneticPr fontId="10"/>
  </si>
  <si>
    <t>ミダゾラム注射液</t>
    <rPh sb="5" eb="8">
      <t>チュウシャエキ</t>
    </rPh>
    <phoneticPr fontId="1"/>
  </si>
  <si>
    <t>丸石製薬　ドルミカム注射液10mg　2mL×10アンプル
又は　同等以上のもの（他社製品を含む。）</t>
    <rPh sb="0" eb="2">
      <t>マルイシ</t>
    </rPh>
    <rPh sb="2" eb="4">
      <t>セイヤク</t>
    </rPh>
    <rPh sb="10" eb="12">
      <t>チュウシャ</t>
    </rPh>
    <rPh sb="12" eb="13">
      <t>エキ</t>
    </rPh>
    <phoneticPr fontId="10"/>
  </si>
  <si>
    <t>LL 6505-202-16219</t>
    <phoneticPr fontId="10"/>
  </si>
  <si>
    <t>プロポフォール注射液，静注用</t>
  </si>
  <si>
    <t>丸石製薬　1%プロポフォール注「マルイシ」 　20mL×5アンプル
又は　同等以上のもの（他社製品を含む。）</t>
    <phoneticPr fontId="10"/>
  </si>
  <si>
    <t>LL 6505-202-05979</t>
    <phoneticPr fontId="10"/>
  </si>
  <si>
    <t>ドパミン塩酸塩</t>
  </si>
  <si>
    <t>テルモ　イノバン注0.3%シリンジ　50mLシリンジ×5本[脱酸素剤入り]
又は　同等以上のもの（他社製品を含む。）</t>
    <rPh sb="28" eb="29">
      <t>ホン</t>
    </rPh>
    <phoneticPr fontId="10"/>
  </si>
  <si>
    <t>LL 6505-202-05989</t>
    <phoneticPr fontId="10"/>
  </si>
  <si>
    <t>ピペラシリンナトリウム</t>
  </si>
  <si>
    <t>沢井製薬　ピペラシリンNa注射用1g「サワイ」　10バイアル
又は　同等以上のもの（他社製品を含む。）</t>
    <phoneticPr fontId="60"/>
  </si>
  <si>
    <t>LL 6505-202-16329</t>
    <phoneticPr fontId="10"/>
  </si>
  <si>
    <t>クリンダマイシンリン酸エステル注射液</t>
  </si>
  <si>
    <t>ニプロ　クリンダマイシンリン酸エステル注射液600mg「NP」　4ｍL×10管
又は　同等以上のもの（他社製品を含む。）</t>
    <phoneticPr fontId="60"/>
  </si>
  <si>
    <t>LL 6505-201-93739</t>
    <phoneticPr fontId="10"/>
  </si>
  <si>
    <t>セフトリアキソンＮＡ注射液、静注用
（１Ｇ、１０本）</t>
    <phoneticPr fontId="10"/>
  </si>
  <si>
    <t>太陽ファルマ　ロセフィン静注用1g　10バイアル　
又は　ケミックス　セフトリアキソンNa静注用1g「CHM」　10バイアル
又は　同等以上のもの（他社製品を含む。）</t>
    <rPh sb="0" eb="2">
      <t>タイヨウ</t>
    </rPh>
    <rPh sb="26" eb="27">
      <t>マタ</t>
    </rPh>
    <rPh sb="45" eb="47">
      <t>ジョウチュウ</t>
    </rPh>
    <rPh sb="47" eb="48">
      <t>ヨウ</t>
    </rPh>
    <rPh sb="63" eb="64">
      <t>マタ</t>
    </rPh>
    <rPh sb="66" eb="68">
      <t>ドウトウ</t>
    </rPh>
    <rPh sb="68" eb="70">
      <t>イジョウ</t>
    </rPh>
    <rPh sb="74" eb="78">
      <t>タシャセイヒン</t>
    </rPh>
    <rPh sb="79" eb="80">
      <t>フク</t>
    </rPh>
    <phoneticPr fontId="10"/>
  </si>
  <si>
    <t>LL 6505-202-05999</t>
    <phoneticPr fontId="10"/>
  </si>
  <si>
    <t>ヒドロコルチゾンコハク酸エステル
ナトリウム</t>
    <rPh sb="11" eb="12">
      <t>サン</t>
    </rPh>
    <phoneticPr fontId="58"/>
  </si>
  <si>
    <t xml:space="preserve">ファイザー 　ソル・コーテフ静注用500mg　5バイアル
又は　同等以上のもの（他社製品を含む。） </t>
    <phoneticPr fontId="10"/>
  </si>
  <si>
    <t>LL 6505-202-21159</t>
    <phoneticPr fontId="10"/>
  </si>
  <si>
    <t>メチルプレドニゾロンコハク酸エステル
ナトリウム注射液</t>
    <phoneticPr fontId="10"/>
  </si>
  <si>
    <t>ファイザー　ソル・メドロール静注用500mg　5バイアル（溶解用液　日局　注射用水　8mL添付）　
又は　同等以上のもの（他社製品を含む。）</t>
    <rPh sb="31" eb="32">
      <t>ヨウ</t>
    </rPh>
    <phoneticPr fontId="60"/>
  </si>
  <si>
    <t>LL 6505-202-06009</t>
    <phoneticPr fontId="10"/>
  </si>
  <si>
    <t>維持液</t>
    <rPh sb="0" eb="2">
      <t>イジ</t>
    </rPh>
    <rPh sb="2" eb="3">
      <t>エキ</t>
    </rPh>
    <phoneticPr fontId="7"/>
  </si>
  <si>
    <t>テルモ　ソルデム3A輸液　500mL×20袋
又は　同等以上のもの（他社製品を含む。）</t>
    <rPh sb="21" eb="22">
      <t>フクロ</t>
    </rPh>
    <phoneticPr fontId="10"/>
  </si>
  <si>
    <t>LL 6505-202-21169</t>
    <phoneticPr fontId="10"/>
  </si>
  <si>
    <t>重炭酸リンゲル液</t>
    <rPh sb="0" eb="1">
      <t>ジュウ</t>
    </rPh>
    <rPh sb="1" eb="3">
      <t>タンサン</t>
    </rPh>
    <rPh sb="7" eb="8">
      <t>エキ</t>
    </rPh>
    <phoneticPr fontId="58"/>
  </si>
  <si>
    <t>大塚製薬工場　ビカネイト輸液　500mL　20袋　ソフトバッグ
又は　同等以上のもの（他社製品を含む。）</t>
    <rPh sb="5" eb="6">
      <t>ジョウ</t>
    </rPh>
    <rPh sb="12" eb="14">
      <t>ユエキ</t>
    </rPh>
    <rPh sb="22" eb="23">
      <t>フクロ</t>
    </rPh>
    <rPh sb="31" eb="32">
      <t>マタ</t>
    </rPh>
    <phoneticPr fontId="10"/>
  </si>
  <si>
    <t>LL 6505-202-06019</t>
    <phoneticPr fontId="10"/>
  </si>
  <si>
    <t>炭酸水素ナトリウム</t>
    <rPh sb="0" eb="2">
      <t>タンサン</t>
    </rPh>
    <rPh sb="2" eb="4">
      <t>スイソ</t>
    </rPh>
    <phoneticPr fontId="58"/>
  </si>
  <si>
    <t>大塚製薬工場　メイロン静注7%　250mL　10袋　ソフトバッグ入り
又は　同等以上のもの（他社製品を含む。）</t>
    <rPh sb="32" eb="33">
      <t>イ</t>
    </rPh>
    <phoneticPr fontId="10"/>
  </si>
  <si>
    <t>LL 6505-202-06029</t>
    <phoneticPr fontId="10"/>
  </si>
  <si>
    <t>塩化カルシウム水和物</t>
    <rPh sb="0" eb="2">
      <t>エンカ</t>
    </rPh>
    <rPh sb="7" eb="10">
      <t>スイワブツ</t>
    </rPh>
    <phoneticPr fontId="1"/>
  </si>
  <si>
    <t>大塚製薬工場　塩化Ca補正液1mEq/mL
20mL　10管　プラスチックアンプル入り
又は　同等以上のもの（他社製品を含む。）</t>
    <rPh sb="29" eb="30">
      <t>カン</t>
    </rPh>
    <rPh sb="41" eb="42">
      <t>イ</t>
    </rPh>
    <phoneticPr fontId="60"/>
  </si>
  <si>
    <t>LL 6505-202-06039</t>
    <phoneticPr fontId="10"/>
  </si>
  <si>
    <t>ヒドロキシエチルデンプン130000</t>
    <phoneticPr fontId="10"/>
  </si>
  <si>
    <t>フレゼニウス カービ ジャパン　ボルベン輸液6％　500mL　20袋　ソフトバック
又は　同等以上のもの（他社製品を含む。）</t>
    <rPh sb="20" eb="22">
      <t>ユエキ</t>
    </rPh>
    <rPh sb="33" eb="34">
      <t>フクロ</t>
    </rPh>
    <phoneticPr fontId="10"/>
  </si>
  <si>
    <t>LL 6505-202-06049</t>
    <phoneticPr fontId="10"/>
  </si>
  <si>
    <t>チオ硫酸ナトリウム水和物</t>
    <rPh sb="2" eb="4">
      <t>リュウサン</t>
    </rPh>
    <rPh sb="9" eb="12">
      <t>スイワブツ</t>
    </rPh>
    <phoneticPr fontId="7"/>
  </si>
  <si>
    <t>日医工　デトキソール静注液2g　10バイアル
又は　同等以上のもの（他社製品を含む。）</t>
    <phoneticPr fontId="60"/>
  </si>
  <si>
    <t>LL 6505-202-06059</t>
    <phoneticPr fontId="10"/>
  </si>
  <si>
    <t>プラリドキシムヨウ化物</t>
    <rPh sb="9" eb="10">
      <t>カ</t>
    </rPh>
    <rPh sb="10" eb="11">
      <t>モノ</t>
    </rPh>
    <phoneticPr fontId="7"/>
  </si>
  <si>
    <t xml:space="preserve">住友ファーマ　パム静注500mg　20mL[5アンプル］
又は　同等以上のもの（他社製品を含む。）  </t>
    <rPh sb="0" eb="2">
      <t>スミトモ</t>
    </rPh>
    <phoneticPr fontId="10"/>
  </si>
  <si>
    <t>LL 6505-202-06069</t>
    <phoneticPr fontId="10"/>
  </si>
  <si>
    <t>ジメルカプロール</t>
    <phoneticPr fontId="10"/>
  </si>
  <si>
    <t>アルフレッサファーマ　バル筋注100mg「AFP」 　1mL[10アンプル］
又は　同等以上のもの（他社製品を含む。）</t>
    <phoneticPr fontId="60"/>
  </si>
  <si>
    <t>GS1/14987350025491</t>
    <phoneticPr fontId="10"/>
  </si>
  <si>
    <t>ヘパリンナトリウム注射液
（ヘパフラッシュ１００単位，１０ＭＬ</t>
    <phoneticPr fontId="1"/>
  </si>
  <si>
    <t>テルモ　ヘパフラッシュ100単位/mLシリンジ10mL　10mLシリンジ（ロックタイプ）×10本　
又は　同等以上のもの（他社製品を含む。）</t>
    <rPh sb="47" eb="48">
      <t>ホン</t>
    </rPh>
    <phoneticPr fontId="10"/>
  </si>
  <si>
    <t>LL 6505-202-16339</t>
    <phoneticPr fontId="10"/>
  </si>
  <si>
    <t>インスリンヒト注射液</t>
  </si>
  <si>
    <t>日本イーライリリー 　ヒューマリンR注100単位/mL　10mL[1バイアル］
又は　同等以上のもの（他社製品を含む。）</t>
    <phoneticPr fontId="10"/>
  </si>
  <si>
    <t>LL 6505-202-26269</t>
    <phoneticPr fontId="10"/>
  </si>
  <si>
    <t>ファモチジン注射液</t>
    <rPh sb="6" eb="9">
      <t>チュウシャエキ</t>
    </rPh>
    <phoneticPr fontId="1"/>
  </si>
  <si>
    <t>沢井製薬　ファモチジン静注液20mg「サワイ」　10管（20mL／管）
又は　同等以上のもの（他社製品を含む。）</t>
    <rPh sb="11" eb="13">
      <t>ジョウチュウ</t>
    </rPh>
    <rPh sb="26" eb="27">
      <t>カン</t>
    </rPh>
    <rPh sb="33" eb="34">
      <t>カン</t>
    </rPh>
    <phoneticPr fontId="60"/>
  </si>
  <si>
    <t>LL 6505-202-26279</t>
    <phoneticPr fontId="10"/>
  </si>
  <si>
    <t>メトクロプラミド注射液</t>
    <rPh sb="8" eb="10">
      <t>チュウシャ</t>
    </rPh>
    <rPh sb="10" eb="11">
      <t>エキ</t>
    </rPh>
    <phoneticPr fontId="1"/>
  </si>
  <si>
    <t>日医工　プリンペラン注射液10mg　10管　
又は　高田製薬　塩酸メトクロプラミド注射液10mg「タカタ」　2mL×10[ガラスアンプル］
又は　同等以上のもの（他社製品を含む。）</t>
    <rPh sb="20" eb="21">
      <t>カン</t>
    </rPh>
    <rPh sb="23" eb="24">
      <t>マタ</t>
    </rPh>
    <rPh sb="26" eb="28">
      <t>タカダ</t>
    </rPh>
    <rPh sb="28" eb="30">
      <t>セイヤク</t>
    </rPh>
    <rPh sb="31" eb="33">
      <t>エンサン</t>
    </rPh>
    <rPh sb="41" eb="43">
      <t>チュウシャ</t>
    </rPh>
    <rPh sb="43" eb="44">
      <t>エキ</t>
    </rPh>
    <phoneticPr fontId="60"/>
  </si>
  <si>
    <t>LL 6505-202-06079</t>
    <phoneticPr fontId="10"/>
  </si>
  <si>
    <t>ウリナスタチン</t>
  </si>
  <si>
    <t>持田製薬　ミラクリッド注射液5万単位　1mL×10管
又は　同等以上のもの（他社製品を含む。）</t>
    <rPh sb="25" eb="26">
      <t>カン</t>
    </rPh>
    <phoneticPr fontId="60"/>
  </si>
  <si>
    <t>LL 6505-202-16349</t>
    <phoneticPr fontId="10"/>
  </si>
  <si>
    <t>ニトログリセリン注射液</t>
    <rPh sb="8" eb="10">
      <t>チュウシャ</t>
    </rPh>
    <rPh sb="10" eb="11">
      <t>エキ</t>
    </rPh>
    <phoneticPr fontId="10"/>
  </si>
  <si>
    <t>日本化薬　ミリスロール注5mg/10mL　10アンプル
又は　同等以上のもの（他社製品を含む。）</t>
    <phoneticPr fontId="60"/>
  </si>
  <si>
    <t>LL 6505-202-06099</t>
    <phoneticPr fontId="10"/>
  </si>
  <si>
    <t>ベラパミル塩酸塩</t>
    <rPh sb="5" eb="8">
      <t>エンサンエン</t>
    </rPh>
    <phoneticPr fontId="58"/>
  </si>
  <si>
    <t>エーザイ　ワソラン静注5mg　2mL[アンプル　10管］
又は　同等以上のもの（他社製品を含む。）</t>
    <rPh sb="26" eb="27">
      <t>カン</t>
    </rPh>
    <phoneticPr fontId="60"/>
  </si>
  <si>
    <t>LL 6505-202-16229</t>
    <phoneticPr fontId="10"/>
  </si>
  <si>
    <t>ジルチアゼム塩酸塩注射液</t>
    <rPh sb="6" eb="9">
      <t>エンサンエン</t>
    </rPh>
    <rPh sb="9" eb="11">
      <t>チュウシャ</t>
    </rPh>
    <rPh sb="11" eb="12">
      <t>エキ</t>
    </rPh>
    <phoneticPr fontId="10"/>
  </si>
  <si>
    <t>田辺三菱製薬　ヘルベッサー注射用10　10mg×10瓶
又は　沢井製薬　ジルチアゼム塩酸塩注射用10mg「サワイ」　10バイアル
又は　同等以上のもの（他社製品を含む。）</t>
    <rPh sb="26" eb="27">
      <t>ビン</t>
    </rPh>
    <rPh sb="28" eb="29">
      <t>マタ</t>
    </rPh>
    <rPh sb="31" eb="33">
      <t>サワイ</t>
    </rPh>
    <rPh sb="33" eb="35">
      <t>セイヤク</t>
    </rPh>
    <rPh sb="42" eb="45">
      <t>エンサンエン</t>
    </rPh>
    <rPh sb="45" eb="47">
      <t>チュウシャ</t>
    </rPh>
    <rPh sb="47" eb="48">
      <t>ヨウ</t>
    </rPh>
    <phoneticPr fontId="60"/>
  </si>
  <si>
    <t>LL 6505-202-06289</t>
    <phoneticPr fontId="10"/>
  </si>
  <si>
    <t>D-マンニトール注射液</t>
    <rPh sb="8" eb="10">
      <t>チュウシャ</t>
    </rPh>
    <rPh sb="10" eb="11">
      <t>エキ</t>
    </rPh>
    <phoneticPr fontId="1"/>
  </si>
  <si>
    <t>陽進堂　20%マンニットール注射液「YD」　300mL(バッグ)×15袋
又は　同等以上のもの（他社製品を含む。）</t>
    <rPh sb="14" eb="16">
      <t>チュウシャ</t>
    </rPh>
    <rPh sb="16" eb="17">
      <t>エキ</t>
    </rPh>
    <rPh sb="35" eb="36">
      <t>フクロ</t>
    </rPh>
    <phoneticPr fontId="10"/>
  </si>
  <si>
    <t>LL 6505-202-16359</t>
    <phoneticPr fontId="10"/>
  </si>
  <si>
    <t>滅菌精製水</t>
    <rPh sb="0" eb="2">
      <t>メッキン</t>
    </rPh>
    <rPh sb="2" eb="5">
      <t>セイセイスイ</t>
    </rPh>
    <phoneticPr fontId="7"/>
  </si>
  <si>
    <t>光製薬　滅菌精製水　1000mL[10本（プラスチックボトル開栓型）］
又は　同等以上のもの（他社製品を含む。）</t>
    <rPh sb="30" eb="31">
      <t>ヒラ</t>
    </rPh>
    <rPh sb="31" eb="32">
      <t>セン</t>
    </rPh>
    <rPh sb="32" eb="33">
      <t>ガタ</t>
    </rPh>
    <phoneticPr fontId="60"/>
  </si>
  <si>
    <t>LL 6505-202-21179</t>
    <phoneticPr fontId="10"/>
  </si>
  <si>
    <t>精製蒸留水</t>
    <rPh sb="0" eb="2">
      <t>セイセイ</t>
    </rPh>
    <rPh sb="2" eb="4">
      <t>ジョウリュウ</t>
    </rPh>
    <rPh sb="4" eb="5">
      <t>スイ</t>
    </rPh>
    <phoneticPr fontId="7"/>
  </si>
  <si>
    <t>大塚製薬工場　大塚蒸留水　20mL　50管　プラスチックアンプル入り
又は　同等以上のもの（他社製品を含む。）</t>
    <rPh sb="7" eb="9">
      <t>オオツカ</t>
    </rPh>
    <rPh sb="9" eb="11">
      <t>ジョウリュウ</t>
    </rPh>
    <rPh sb="11" eb="12">
      <t>スイ</t>
    </rPh>
    <rPh sb="20" eb="21">
      <t>カン</t>
    </rPh>
    <rPh sb="32" eb="33">
      <t>イ</t>
    </rPh>
    <phoneticPr fontId="10"/>
  </si>
  <si>
    <t>LL 6505-201-93699</t>
    <phoneticPr fontId="10"/>
  </si>
  <si>
    <t>アシクロビル軟膏（５％、５Ｇ）</t>
    <phoneticPr fontId="10"/>
  </si>
  <si>
    <t>東和薬品　アシクロビル軟膏5%「トーワ」　5g×10[チューブ]</t>
    <phoneticPr fontId="10"/>
  </si>
  <si>
    <t>LL 6505-202-21189</t>
    <phoneticPr fontId="10"/>
  </si>
  <si>
    <t>ケトコナゾールクリーム</t>
    <phoneticPr fontId="10"/>
  </si>
  <si>
    <t>日本ジェネリック ケトコナゾールクリーム2%｢JG」　10本[10g（チューブ）×10]　
又は　同等以上のもの（他社製品を含む。）</t>
    <rPh sb="29" eb="30">
      <t>ホン</t>
    </rPh>
    <phoneticPr fontId="10"/>
  </si>
  <si>
    <t>LL 6505-202-16369</t>
    <phoneticPr fontId="10"/>
  </si>
  <si>
    <t>デカリニウム塩化物トローチ</t>
    <rPh sb="6" eb="9">
      <t>エンカブツ</t>
    </rPh>
    <phoneticPr fontId="7"/>
  </si>
  <si>
    <t xml:space="preserve"> MeijiSeikaファルマ　SPトローチ0.25mg「明治」　PTP包装1200錠(12錠×100)
又は　同等以上のもの（他社製品を含む。）</t>
    <rPh sb="36" eb="38">
      <t>ホウソウ</t>
    </rPh>
    <rPh sb="42" eb="43">
      <t>ジョウ</t>
    </rPh>
    <rPh sb="46" eb="47">
      <t>ジョウ</t>
    </rPh>
    <phoneticPr fontId="60"/>
  </si>
  <si>
    <t>LL 6505-202-06159</t>
    <phoneticPr fontId="10"/>
  </si>
  <si>
    <t>ヒドロコルチゾン酪酸エステル</t>
    <rPh sb="8" eb="10">
      <t>ラクサン</t>
    </rPh>
    <phoneticPr fontId="58"/>
  </si>
  <si>
    <t>鳥居薬品　ロコイド軟膏0.1% 　アルミチューブ（5g×10）
又は　同等以上のもの（他社製品を含む。）</t>
    <phoneticPr fontId="10"/>
  </si>
  <si>
    <t>LL 6505-202-06169</t>
    <phoneticPr fontId="10"/>
  </si>
  <si>
    <t>ベタメタゾン吉草酸エステル
・ゲンタマイシン硫酸塩</t>
    <phoneticPr fontId="10"/>
  </si>
  <si>
    <t>岩城製薬　デルモゾールG軟膏 　5g×10
又は　同等以上のもの（他社製品を含む。）</t>
    <rPh sb="12" eb="14">
      <t>ナンコウ</t>
    </rPh>
    <phoneticPr fontId="10"/>
  </si>
  <si>
    <t>LL 6505-202-18189</t>
    <phoneticPr fontId="10"/>
  </si>
  <si>
    <t>フルオシノニド軟膏</t>
    <phoneticPr fontId="10"/>
  </si>
  <si>
    <t>帝國製薬　フルオシノニド軟膏0.05%「テイコク」　5g×10
又は　同等以上のもの（他社製品を含む。）</t>
    <rPh sb="12" eb="14">
      <t>ナンコウ</t>
    </rPh>
    <phoneticPr fontId="10"/>
  </si>
  <si>
    <t>LL 6505-202-19749</t>
    <phoneticPr fontId="10"/>
  </si>
  <si>
    <t>ナジフロキサシンクリーム</t>
    <phoneticPr fontId="10"/>
  </si>
  <si>
    <t>東和薬品　ナジフロキサシンクリーム1%「トーワ」　10g×10本[チューブ]
又は　同等以上のもの（他社製品を含む。）</t>
    <phoneticPr fontId="10"/>
  </si>
  <si>
    <t>LL 6505-202-06179</t>
    <phoneticPr fontId="10"/>
  </si>
  <si>
    <t>ヘパリン類似物質ヒルドイドローション</t>
    <phoneticPr fontId="10"/>
  </si>
  <si>
    <t>マルホ　ヒルドイドローション0.3%　25g×10
又は　同等以上のもの（他社製品を含む。）</t>
    <phoneticPr fontId="10"/>
  </si>
  <si>
    <t>LL 6505-202-06189</t>
    <phoneticPr fontId="10"/>
  </si>
  <si>
    <t>ヘパリン類似物質油性クリーム</t>
    <rPh sb="4" eb="6">
      <t>ルイジ</t>
    </rPh>
    <rPh sb="6" eb="8">
      <t>ブッシツ</t>
    </rPh>
    <rPh sb="8" eb="10">
      <t>ユセイ</t>
    </rPh>
    <phoneticPr fontId="7"/>
  </si>
  <si>
    <t>日医工 ヘパリン類似物質油性クリーム0.3%「日医工」　25g×10本[チューブ]
又は　同等以上のもの（他社製品を含む。）</t>
    <phoneticPr fontId="10"/>
  </si>
  <si>
    <t>LL 6505-202-16379</t>
    <phoneticPr fontId="10"/>
  </si>
  <si>
    <t>ロキソプロフェンＮＡゲル</t>
  </si>
  <si>
    <t>ニプロファーマ　ロキソプロフェンNaゲル1%「NP」　50g×10
又は　第一三共　ロキソニンゲル1％　50g×10
又は　同等以上のもの（他社製品を含む。）</t>
    <rPh sb="34" eb="35">
      <t>マタ</t>
    </rPh>
    <rPh sb="37" eb="39">
      <t>ダイイチ</t>
    </rPh>
    <rPh sb="39" eb="41">
      <t>サンキョウ</t>
    </rPh>
    <phoneticPr fontId="60"/>
  </si>
  <si>
    <t>LL 6505-202-21199</t>
    <phoneticPr fontId="10"/>
  </si>
  <si>
    <t>スルファジアジン銀クリーム</t>
    <rPh sb="8" eb="9">
      <t>ギン</t>
    </rPh>
    <phoneticPr fontId="7"/>
  </si>
  <si>
    <t>田辺三菱製薬　ゲーベンクリーム1%　50g（チューブ）×10
又は　同等以上のもの（他社製品を含む。）</t>
    <phoneticPr fontId="10"/>
  </si>
  <si>
    <t>LL 6505-202-21149</t>
    <phoneticPr fontId="10"/>
  </si>
  <si>
    <t>フェノトリンパウダー</t>
  </si>
  <si>
    <t>大日本除虫菊　スミスリンシャンプープレミアム　80ｍｌ
又は　同等以上のもの（他社製品を含む。）</t>
    <phoneticPr fontId="60"/>
  </si>
  <si>
    <t>LL 6505-202-19779</t>
    <phoneticPr fontId="10"/>
  </si>
  <si>
    <t>フルチカゾンプロピオン酸エステル
点鼻液</t>
    <rPh sb="11" eb="12">
      <t>サン</t>
    </rPh>
    <rPh sb="17" eb="19">
      <t>テンビ</t>
    </rPh>
    <rPh sb="19" eb="20">
      <t>エキ</t>
    </rPh>
    <phoneticPr fontId="1"/>
  </si>
  <si>
    <t>キョーリンリメディオ　フルチカゾン点鼻液50μg「杏林」28噴霧用　4mL×10
又は　沢井製薬　フルチカゾン点鼻液50μg「サワイ」28噴霧用　プラスチック点鼻容器4mL×10
又は　同等以上のもの（他社製品を含む。）</t>
    <rPh sb="17" eb="19">
      <t>テンビ</t>
    </rPh>
    <rPh sb="19" eb="20">
      <t>エキ</t>
    </rPh>
    <rPh sb="25" eb="27">
      <t>キョウリン</t>
    </rPh>
    <rPh sb="30" eb="33">
      <t>フンムヨウ</t>
    </rPh>
    <rPh sb="41" eb="42">
      <t>マタ</t>
    </rPh>
    <rPh sb="44" eb="46">
      <t>サワイ</t>
    </rPh>
    <rPh sb="46" eb="48">
      <t>セイヤク</t>
    </rPh>
    <phoneticPr fontId="10"/>
  </si>
  <si>
    <t>LL 6505-202-06199</t>
    <phoneticPr fontId="10"/>
  </si>
  <si>
    <t>オフロキサシン</t>
    <phoneticPr fontId="10"/>
  </si>
  <si>
    <t>アルフレッサファーマ　タリビッド耳科用液0.3%　 5mL×10[プラスチック瓶]
又は　同等以上のもの（他社製品を含む。）</t>
    <phoneticPr fontId="10"/>
  </si>
  <si>
    <t>LL 6505-202-06209</t>
    <phoneticPr fontId="10"/>
  </si>
  <si>
    <t>テトラヒドロゾリン塩酸塩
・プレドニゾロン</t>
    <rPh sb="9" eb="12">
      <t>エンサンエン</t>
    </rPh>
    <phoneticPr fontId="7"/>
  </si>
  <si>
    <t>陽進堂　コールタイジン点鼻液　15mL×10本
又は　同等以上のもの（他社製品を含む。）</t>
    <rPh sb="13" eb="14">
      <t>エキ</t>
    </rPh>
    <rPh sb="22" eb="23">
      <t>ホン</t>
    </rPh>
    <phoneticPr fontId="10"/>
  </si>
  <si>
    <t>LL 6505-202-16389</t>
    <phoneticPr fontId="10"/>
  </si>
  <si>
    <t>シムビコートタービュヘイラー６０吸入剤</t>
  </si>
  <si>
    <t>アストラゼネカ　シムビコートタービュヘイラー60吸入　[10本、乾燥剤入り］
又は　同等以上のもの（他社製品を含む。）</t>
    <rPh sb="30" eb="31">
      <t>ホン</t>
    </rPh>
    <rPh sb="32" eb="35">
      <t>カンソウザイ</t>
    </rPh>
    <rPh sb="35" eb="36">
      <t>イ</t>
    </rPh>
    <phoneticPr fontId="10"/>
  </si>
  <si>
    <t>LL 6505-202-06219</t>
    <phoneticPr fontId="10"/>
  </si>
  <si>
    <t>フルオロメトロン</t>
    <phoneticPr fontId="10"/>
  </si>
  <si>
    <t>千寿製薬　フルオロメトロン点眼液0.02％「センジュ」　プラスチック点眼容器5mL×10
又は　参天製薬　フルメトロン点眼液0.02％　プラスチック点眼容器　5mL×10本
又は　同等以上のもの（他社製品を含む。）</t>
    <rPh sb="0" eb="2">
      <t>センジュ</t>
    </rPh>
    <rPh sb="2" eb="4">
      <t>セイヤク</t>
    </rPh>
    <rPh sb="13" eb="16">
      <t>テンガンエキ</t>
    </rPh>
    <rPh sb="34" eb="36">
      <t>テンガン</t>
    </rPh>
    <rPh sb="36" eb="38">
      <t>ヨウキ</t>
    </rPh>
    <rPh sb="45" eb="46">
      <t>マタ</t>
    </rPh>
    <rPh sb="48" eb="50">
      <t>サンテン</t>
    </rPh>
    <rPh sb="50" eb="52">
      <t>セイヤク</t>
    </rPh>
    <rPh sb="59" eb="62">
      <t>テンガンエキ</t>
    </rPh>
    <rPh sb="74" eb="76">
      <t>テンガン</t>
    </rPh>
    <rPh sb="76" eb="78">
      <t>ヨウキ</t>
    </rPh>
    <rPh sb="85" eb="86">
      <t>ホン</t>
    </rPh>
    <phoneticPr fontId="10"/>
  </si>
  <si>
    <t>LL 6505-202-06229</t>
    <phoneticPr fontId="10"/>
  </si>
  <si>
    <t>精製ヒアルロン酸ナトリウム</t>
    <phoneticPr fontId="10"/>
  </si>
  <si>
    <t>科研製薬　ヒアルロン酸Na点眼液0.1％「科研」　プラスチック点眼容器5mL×10本
又は　参天製薬　ヒアレイン点眼液0.1％　プラスチック点眼容器5mL×10本
又は　同等以上のもの（他社製品を含む。）</t>
    <rPh sb="0" eb="2">
      <t>カケン</t>
    </rPh>
    <rPh sb="2" eb="4">
      <t>セイヤク</t>
    </rPh>
    <rPh sb="10" eb="11">
      <t>サン</t>
    </rPh>
    <rPh sb="13" eb="16">
      <t>テンガンエキ</t>
    </rPh>
    <rPh sb="21" eb="23">
      <t>カケン</t>
    </rPh>
    <rPh sb="33" eb="35">
      <t>ヨウキ</t>
    </rPh>
    <rPh sb="41" eb="42">
      <t>ホン</t>
    </rPh>
    <rPh sb="43" eb="44">
      <t>マタ</t>
    </rPh>
    <rPh sb="46" eb="50">
      <t>サンテンセイヤク</t>
    </rPh>
    <rPh sb="56" eb="59">
      <t>テンガンエキ</t>
    </rPh>
    <phoneticPr fontId="10"/>
  </si>
  <si>
    <t>LL 6505-202-06239</t>
    <phoneticPr fontId="10"/>
  </si>
  <si>
    <t>アシクロビル</t>
    <phoneticPr fontId="1"/>
  </si>
  <si>
    <t>日東メディック　ゾビラックス眼軟膏3%　5g［1チューブ］
又は　同等以上のもの（他社製品を含む。）</t>
    <phoneticPr fontId="10"/>
  </si>
  <si>
    <t>LL 6505-202-16239</t>
    <phoneticPr fontId="10"/>
  </si>
  <si>
    <t>トラニラスト点眼液</t>
    <rPh sb="6" eb="8">
      <t>テンガン</t>
    </rPh>
    <rPh sb="8" eb="9">
      <t>エキ</t>
    </rPh>
    <phoneticPr fontId="58"/>
  </si>
  <si>
    <t>東亜薬品　トラニラスト点眼液0.5％「ニットー」　ポリエチレン製点眼容器5mL×10本　
又は　キッセイ薬品工業　リザベン点眼液0.5％　ポリプロピレン製点眼溶液5mL×10本
又は　同等以上のもの（他社製品を含む。）</t>
    <rPh sb="0" eb="2">
      <t>トウア</t>
    </rPh>
    <rPh sb="2" eb="4">
      <t>ヤクヒン</t>
    </rPh>
    <rPh sb="11" eb="14">
      <t>テンガンエキ</t>
    </rPh>
    <rPh sb="31" eb="32">
      <t>セイ</t>
    </rPh>
    <rPh sb="32" eb="34">
      <t>テンガン</t>
    </rPh>
    <rPh sb="34" eb="36">
      <t>ヨウキ</t>
    </rPh>
    <rPh sb="42" eb="43">
      <t>ホン</t>
    </rPh>
    <rPh sb="45" eb="46">
      <t>マタ</t>
    </rPh>
    <rPh sb="52" eb="54">
      <t>ヤクヒン</t>
    </rPh>
    <rPh sb="54" eb="56">
      <t>コウギョウ</t>
    </rPh>
    <rPh sb="61" eb="64">
      <t>テンガンエキ</t>
    </rPh>
    <rPh sb="76" eb="77">
      <t>セイ</t>
    </rPh>
    <rPh sb="77" eb="79">
      <t>テンガン</t>
    </rPh>
    <rPh sb="79" eb="81">
      <t>ヨウエキ</t>
    </rPh>
    <phoneticPr fontId="10"/>
  </si>
  <si>
    <t>LL 6505-201-93729</t>
    <phoneticPr fontId="10"/>
  </si>
  <si>
    <t>ロキソプロフェンナトリウム水和物貼付剤
（１００ＭＧ、３５０枚）</t>
    <phoneticPr fontId="10"/>
  </si>
  <si>
    <t>岡山大鵬　ロキソプロフェンナトリウムテープ100mg「タイホウ」350枚[7枚／袋×50袋]　
又は　第一三共エスファ　ロキソプロフェンNaテープ100mg「DSEP」350枚(7枚／1袋×50袋)　
又は　同等以上のもの（他社製品を含む。）</t>
    <rPh sb="35" eb="36">
      <t>マイ</t>
    </rPh>
    <rPh sb="38" eb="39">
      <t>マイ</t>
    </rPh>
    <rPh sb="40" eb="41">
      <t>フクロ</t>
    </rPh>
    <rPh sb="44" eb="45">
      <t>フクロ</t>
    </rPh>
    <rPh sb="48" eb="49">
      <t>マタ</t>
    </rPh>
    <rPh sb="51" eb="53">
      <t>ダイイチ</t>
    </rPh>
    <rPh sb="53" eb="55">
      <t>サンキョウ</t>
    </rPh>
    <rPh sb="87" eb="88">
      <t>マイ</t>
    </rPh>
    <rPh sb="90" eb="91">
      <t>マイ</t>
    </rPh>
    <rPh sb="93" eb="94">
      <t>フクロ</t>
    </rPh>
    <rPh sb="97" eb="98">
      <t>フクロ</t>
    </rPh>
    <rPh sb="101" eb="102">
      <t>マタ</t>
    </rPh>
    <rPh sb="112" eb="116">
      <t>タシャセイヒン</t>
    </rPh>
    <rPh sb="117" eb="118">
      <t>フク</t>
    </rPh>
    <phoneticPr fontId="10"/>
  </si>
  <si>
    <t>LL 6505-202-16399</t>
    <phoneticPr fontId="10"/>
  </si>
  <si>
    <t>ポビドンヨード液</t>
    <rPh sb="7" eb="8">
      <t>エキ</t>
    </rPh>
    <phoneticPr fontId="58"/>
  </si>
  <si>
    <t>iNova Pharmaceuticals Japan　イソジンスクラブ液7.5% 　プラスチックボトル：500mL
又は　同等以上のもの（他社の製品を含む。）</t>
    <rPh sb="36" eb="37">
      <t>エキ</t>
    </rPh>
    <phoneticPr fontId="59"/>
  </si>
  <si>
    <t>LL 6505-201-93719</t>
    <phoneticPr fontId="10"/>
  </si>
  <si>
    <t>オロパタジン塩酸塩点眼液
（０．１％、５ＭＧ、１０本）</t>
    <phoneticPr fontId="10"/>
  </si>
  <si>
    <t>ノバルティスファーマ　パタノール点眼液0.1% 　5mL×10本　
又は　同等以上のもの（他社製品を含む。）</t>
    <rPh sb="34" eb="35">
      <t>マタ</t>
    </rPh>
    <rPh sb="37" eb="39">
      <t>ドウトウ</t>
    </rPh>
    <rPh sb="39" eb="41">
      <t>イジョウ</t>
    </rPh>
    <rPh sb="45" eb="49">
      <t>タシャセイヒン</t>
    </rPh>
    <rPh sb="50" eb="51">
      <t>フク</t>
    </rPh>
    <phoneticPr fontId="10"/>
  </si>
  <si>
    <t>LL 6505-201-93709</t>
    <phoneticPr fontId="10"/>
  </si>
  <si>
    <t>デキストロメトルファン臭化水素酸塩水和物（１５ＭＧ、１００錠）</t>
    <phoneticPr fontId="10"/>
  </si>
  <si>
    <t>シオノギファーマ　メジコン錠15mg　100錠[10錠（PTP）×10]
又は　同等以上のもの（他社製品を含む。）</t>
    <rPh sb="26" eb="27">
      <t>ジョウ</t>
    </rPh>
    <rPh sb="37" eb="38">
      <t>マタ</t>
    </rPh>
    <rPh sb="40" eb="42">
      <t>ドウトウ</t>
    </rPh>
    <rPh sb="42" eb="44">
      <t>イジョウ</t>
    </rPh>
    <rPh sb="48" eb="52">
      <t>タシャセイヒン</t>
    </rPh>
    <rPh sb="53" eb="54">
      <t>フク</t>
    </rPh>
    <phoneticPr fontId="10"/>
  </si>
  <si>
    <t>LL</t>
    <phoneticPr fontId="10"/>
  </si>
  <si>
    <t>人工涙液マイティア点眼液</t>
    <rPh sb="0" eb="2">
      <t>ジンコウ</t>
    </rPh>
    <rPh sb="2" eb="4">
      <t>ルイエキ</t>
    </rPh>
    <rPh sb="9" eb="11">
      <t>テンガン</t>
    </rPh>
    <rPh sb="11" eb="12">
      <t>エキ</t>
    </rPh>
    <phoneticPr fontId="10"/>
  </si>
  <si>
    <t>千寿製薬　人工涙液マイティア点眼液　プラスチック点眼容器　5mL×10
又は　同等以上のもの（他社製品を含む。）</t>
    <rPh sb="0" eb="2">
      <t>センジュ</t>
    </rPh>
    <rPh sb="2" eb="4">
      <t>セイヤク</t>
    </rPh>
    <rPh sb="5" eb="7">
      <t>ジンコウ</t>
    </rPh>
    <rPh sb="7" eb="9">
      <t>ルイエキ</t>
    </rPh>
    <rPh sb="14" eb="17">
      <t>テンガンエキ</t>
    </rPh>
    <rPh sb="24" eb="26">
      <t>テンガン</t>
    </rPh>
    <rPh sb="26" eb="28">
      <t>ヨウキ</t>
    </rPh>
    <phoneticPr fontId="10"/>
  </si>
  <si>
    <r>
      <t>ニチバン　スピール膏M　25cm</t>
    </r>
    <r>
      <rPr>
        <vertAlign val="superscript"/>
        <sz val="10"/>
        <rFont val="ＭＳ Ｐ明朝"/>
        <family val="1"/>
        <charset val="128"/>
      </rPr>
      <t>2</t>
    </r>
    <r>
      <rPr>
        <sz val="10"/>
        <rFont val="ＭＳ Ｐ明朝"/>
        <family val="1"/>
        <charset val="128"/>
      </rPr>
      <t>×6枚
又は　同等以上のもの（他社製品を含む。）</t>
    </r>
    <rPh sb="21" eb="22">
      <t>マタ</t>
    </rPh>
    <rPh sb="24" eb="26">
      <t>ドウトウ</t>
    </rPh>
    <rPh sb="26" eb="28">
      <t>イジョウ</t>
    </rPh>
    <rPh sb="32" eb="36">
      <t>タシャセイヒン</t>
    </rPh>
    <rPh sb="37" eb="38">
      <t>フク</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</si>
</sst>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1" formatCode="_ * #,##0_ ;_ * \-#,##0_ ;_ * &quot;-&quot;_ ;_ @_ "/>
    <numFmt numFmtId="43" formatCode="_ * #,##0.00_ ;_ * \-#,##0.00_ ;_ * &quot;-&quot;??_ ;_ @_ "/>
    <numFmt numFmtId="176" formatCode="_(* #,##0_);_(* \(#,##0\);_(* &quot;-&quot;_);_(@_)"/>
    <numFmt numFmtId="177" formatCode="&quot;¥&quot;#,##0.00;[Red]\-&quot;¥&quot;#,##0.00"/>
    <numFmt numFmtId="178" formatCode="&quot;¥&quot;#,##0;[Red]\-&quot;¥&quot;#,##0"/>
    <numFmt numFmtId="179" formatCode="0_);[Red]\(0\)"/>
    <numFmt numFmtId="180" formatCode="0_ "/>
  </numFmts>
  <fonts count="62">
    <font>
      <sz val="11"/>
      <color theme="1"/>
      <name val="ＭＳ Ｐゴシック"/>
      <family val="2"/>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scheme val="minor"/>
    </font>
    <font>
      <sz val="6"/>
      <name val="ＭＳ Ｐゴシック"/>
      <family val="3"/>
      <charset val="128"/>
      <scheme val="minor"/>
    </font>
    <font>
      <sz val="11"/>
      <name val="ＭＳ 明朝"/>
      <family val="1"/>
      <charset val="128"/>
    </font>
    <font>
      <sz val="11"/>
      <name val="ＭＳ Ｐゴシック"/>
      <family val="3"/>
      <charset val="128"/>
    </font>
    <font>
      <sz val="12"/>
      <name val="ＭＳ Ｐ明朝"/>
      <family val="1"/>
      <charset val="128"/>
    </font>
    <font>
      <sz val="6"/>
      <name val="ＭＳ Ｐゴシック"/>
      <family val="3"/>
      <charset val="128"/>
    </font>
    <font>
      <sz val="11"/>
      <name val="ＭＳ Ｐ明朝"/>
      <family val="1"/>
      <charset val="128"/>
    </font>
    <font>
      <sz val="9"/>
      <color indexed="8"/>
      <name val="ＭＳ Ｐゴシック"/>
      <family val="3"/>
      <charset val="128"/>
    </font>
    <font>
      <sz val="11"/>
      <color indexed="8"/>
      <name val="ＭＳ Ｐゴシック"/>
      <family val="3"/>
      <charset val="128"/>
    </font>
    <font>
      <sz val="10"/>
      <name val="ＭＳ Ｐ明朝"/>
      <family val="1"/>
      <charset val="128"/>
    </font>
    <font>
      <sz val="12"/>
      <name val="ＭＳ 明朝"/>
      <family val="1"/>
      <charset val="128"/>
    </font>
    <font>
      <sz val="9"/>
      <name val="ＭＳ 明朝"/>
      <family val="1"/>
      <charset val="128"/>
    </font>
    <font>
      <sz val="10"/>
      <name val="ＭＳ 明朝"/>
      <family val="1"/>
      <charset val="128"/>
    </font>
    <font>
      <b/>
      <sz val="12"/>
      <name val="Arial"/>
      <family val="2"/>
    </font>
    <font>
      <sz val="11"/>
      <name val="ＭＳ ゴシック"/>
      <family val="3"/>
      <charset val="128"/>
    </font>
    <font>
      <sz val="11"/>
      <name val="明朝"/>
      <family val="1"/>
      <charset val="128"/>
    </font>
    <font>
      <sz val="18"/>
      <name val="ＭＳ 明朝"/>
      <family val="1"/>
      <charset val="128"/>
    </font>
    <font>
      <sz val="20"/>
      <name val="ＭＳ 明朝"/>
      <family val="1"/>
      <charset val="128"/>
    </font>
    <font>
      <u/>
      <sz val="12"/>
      <name val="ＭＳ 明朝"/>
      <family val="1"/>
      <charset val="128"/>
    </font>
    <font>
      <sz val="8"/>
      <name val="ＭＳ 明朝"/>
      <family val="1"/>
      <charset val="128"/>
    </font>
    <font>
      <sz val="14"/>
      <name val="ＭＳ 明朝"/>
      <family val="1"/>
      <charset val="128"/>
    </font>
    <font>
      <sz val="6"/>
      <name val="ＭＳ 明朝"/>
      <family val="1"/>
      <charset val="128"/>
    </font>
    <font>
      <b/>
      <sz val="11"/>
      <name val="ＭＳ 明朝"/>
      <family val="1"/>
      <charset val="128"/>
    </font>
    <font>
      <sz val="12"/>
      <name val="ＭＳ Ｐゴシック"/>
      <family val="3"/>
      <charset val="128"/>
    </font>
    <font>
      <u/>
      <sz val="20"/>
      <name val="ＭＳ 明朝"/>
      <family val="1"/>
      <charset val="128"/>
    </font>
    <font>
      <u/>
      <sz val="18"/>
      <name val="ＭＳ 明朝"/>
      <family val="1"/>
      <charset val="128"/>
    </font>
    <font>
      <sz val="10"/>
      <color theme="1"/>
      <name val="ＭＳ 明朝"/>
      <family val="1"/>
      <charset val="128"/>
    </font>
    <font>
      <sz val="8"/>
      <color theme="1"/>
      <name val="ＭＳ 明朝"/>
      <family val="1"/>
      <charset val="128"/>
    </font>
    <font>
      <sz val="11"/>
      <color theme="1"/>
      <name val="ＭＳ 明朝"/>
      <family val="1"/>
      <charset val="128"/>
    </font>
    <font>
      <sz val="6"/>
      <name val="ＭＳ Ｐ明朝"/>
      <family val="1"/>
      <charset val="128"/>
    </font>
    <font>
      <sz val="12"/>
      <color indexed="8"/>
      <name val="ＭＳ 明朝"/>
      <family val="1"/>
      <charset val="128"/>
    </font>
    <font>
      <b/>
      <sz val="11"/>
      <color rgb="FFFF0000"/>
      <name val="ＭＳ 明朝"/>
      <family val="1"/>
      <charset val="128"/>
    </font>
    <font>
      <sz val="7"/>
      <name val="ＭＳ 明朝"/>
      <family val="1"/>
      <charset val="128"/>
    </font>
    <font>
      <sz val="7"/>
      <color theme="1"/>
      <name val="ＭＳ 明朝"/>
      <family val="1"/>
      <charset val="128"/>
    </font>
    <font>
      <sz val="12"/>
      <color theme="1"/>
      <name val="ＭＳ Ｐ明朝"/>
      <family val="1"/>
      <charset val="128"/>
    </font>
    <font>
      <sz val="11"/>
      <color theme="1"/>
      <name val="ＭＳ Ｐ明朝"/>
      <family val="1"/>
      <charset val="128"/>
    </font>
    <font>
      <sz val="5"/>
      <name val="ＭＳ Ｐ明朝"/>
      <family val="1"/>
      <charset val="128"/>
    </font>
    <font>
      <sz val="12"/>
      <color rgb="FFFF0000"/>
      <name val="ＭＳ Ｐ明朝"/>
      <family val="1"/>
      <charset val="128"/>
    </font>
    <font>
      <sz val="10"/>
      <color rgb="FFFF0000"/>
      <name val="ＭＳ 明朝"/>
      <family val="1"/>
      <charset val="128"/>
    </font>
    <font>
      <sz val="11"/>
      <color rgb="FFFF0000"/>
      <name val="ＭＳ Ｐ明朝"/>
      <family val="1"/>
      <charset val="128"/>
    </font>
    <font>
      <sz val="12"/>
      <color rgb="FFFF0000"/>
      <name val="ＭＳ 明朝"/>
      <family val="1"/>
      <charset val="128"/>
    </font>
    <font>
      <sz val="5"/>
      <color rgb="FFFF0000"/>
      <name val="ＭＳ Ｐ明朝"/>
      <family val="1"/>
      <charset val="128"/>
    </font>
    <font>
      <b/>
      <sz val="9"/>
      <color indexed="81"/>
      <name val="MS P ゴシック"/>
      <family val="3"/>
      <charset val="128"/>
    </font>
    <font>
      <sz val="9"/>
      <color indexed="81"/>
      <name val="MS P ゴシック"/>
      <family val="3"/>
      <charset val="128"/>
    </font>
    <font>
      <sz val="8"/>
      <name val="ＭＳ Ｐ明朝"/>
      <family val="1"/>
      <charset val="128"/>
    </font>
    <font>
      <sz val="9"/>
      <name val="ＭＳ Ｐ明朝"/>
      <family val="1"/>
      <charset val="128"/>
    </font>
    <font>
      <sz val="9"/>
      <color rgb="FFFF0000"/>
      <name val="ＭＳ Ｐ明朝"/>
      <family val="1"/>
      <charset val="128"/>
    </font>
    <font>
      <sz val="10"/>
      <color rgb="FFFF0000"/>
      <name val="ＭＳ Ｐ明朝"/>
      <family val="1"/>
      <charset val="128"/>
    </font>
    <font>
      <sz val="9"/>
      <color theme="1"/>
      <name val="ＭＳ Ｐ明朝"/>
      <family val="1"/>
      <charset val="128"/>
    </font>
    <font>
      <sz val="12"/>
      <color indexed="10"/>
      <name val="ＭＳ 明朝"/>
      <family val="1"/>
      <charset val="128"/>
    </font>
    <font>
      <sz val="18"/>
      <color indexed="8"/>
      <name val="ＭＳ Ｐ明朝"/>
      <family val="1"/>
      <charset val="128"/>
    </font>
    <font>
      <b/>
      <sz val="13"/>
      <color indexed="56"/>
      <name val="ＭＳ Ｐゴシック"/>
      <family val="3"/>
      <charset val="128"/>
    </font>
    <font>
      <sz val="12"/>
      <color theme="1"/>
      <name val="ＭＳ 明朝"/>
      <family val="1"/>
      <charset val="128"/>
    </font>
    <font>
      <sz val="14"/>
      <name val="ＭＳ Ｐ明朝"/>
      <family val="1"/>
      <charset val="128"/>
    </font>
    <font>
      <sz val="22"/>
      <name val="ＭＳ 明朝"/>
      <family val="1"/>
      <charset val="128"/>
    </font>
    <font>
      <sz val="6"/>
      <name val="ＭＳ Ｐゴシック"/>
      <family val="2"/>
      <charset val="128"/>
      <scheme val="minor"/>
    </font>
    <font>
      <vertAlign val="superscript"/>
      <sz val="10"/>
      <name val="ＭＳ Ｐ明朝"/>
      <family val="1"/>
      <charset val="128"/>
    </font>
  </fonts>
  <fills count="7">
    <fill>
      <patternFill patternType="none"/>
    </fill>
    <fill>
      <patternFill patternType="gray125"/>
    </fill>
    <fill>
      <patternFill patternType="solid">
        <fgColor theme="0"/>
        <bgColor indexed="64"/>
      </patternFill>
    </fill>
    <fill>
      <patternFill patternType="solid">
        <fgColor theme="2" tint="-9.9978637043366805E-2"/>
        <bgColor indexed="64"/>
      </patternFill>
    </fill>
    <fill>
      <patternFill patternType="solid">
        <fgColor rgb="FFFFFF00"/>
        <bgColor indexed="64"/>
      </patternFill>
    </fill>
    <fill>
      <patternFill patternType="solid">
        <fgColor theme="6" tint="0.59999389629810485"/>
        <bgColor indexed="64"/>
      </patternFill>
    </fill>
    <fill>
      <patternFill patternType="solid">
        <fgColor rgb="FFFFC00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medium">
        <color indexed="64"/>
      </top>
      <bottom style="medium">
        <color indexed="64"/>
      </bottom>
      <diagonal/>
    </border>
    <border>
      <left/>
      <right style="thin">
        <color auto="1"/>
      </right>
      <top style="thin">
        <color auto="1"/>
      </top>
      <bottom/>
      <diagonal/>
    </border>
    <border>
      <left/>
      <right/>
      <top style="thin">
        <color indexed="64"/>
      </top>
      <bottom/>
      <diagonal/>
    </border>
    <border>
      <left style="thin">
        <color indexed="64"/>
      </left>
      <right/>
      <top/>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s>
  <cellStyleXfs count="40">
    <xf numFmtId="0" fontId="0" fillId="0" borderId="0"/>
    <xf numFmtId="0" fontId="8" fillId="0" borderId="0">
      <alignment vertical="center"/>
    </xf>
    <xf numFmtId="176" fontId="12" fillId="0" borderId="0" applyFont="0" applyFill="0" applyBorder="0" applyAlignment="0" applyProtection="0"/>
    <xf numFmtId="0" fontId="8" fillId="0" borderId="0"/>
    <xf numFmtId="0" fontId="13" fillId="0" borderId="0"/>
    <xf numFmtId="0" fontId="5" fillId="0" borderId="0"/>
    <xf numFmtId="0" fontId="18" fillId="0" borderId="11" applyNumberFormat="0" applyAlignment="0" applyProtection="0">
      <alignment horizontal="left" vertical="center"/>
    </xf>
    <xf numFmtId="0" fontId="18" fillId="0" borderId="5">
      <alignment horizontal="left" vertical="center"/>
    </xf>
    <xf numFmtId="38" fontId="8" fillId="0" borderId="0" applyFont="0" applyFill="0" applyBorder="0" applyAlignment="0" applyProtection="0"/>
    <xf numFmtId="177" fontId="19" fillId="0" borderId="0" applyFont="0" applyFill="0" applyBorder="0" applyAlignment="0" applyProtection="0"/>
    <xf numFmtId="178" fontId="19" fillId="0" borderId="0" applyFont="0" applyFill="0" applyBorder="0" applyAlignment="0" applyProtection="0"/>
    <xf numFmtId="0" fontId="20" fillId="0" borderId="0"/>
    <xf numFmtId="0" fontId="20" fillId="0" borderId="0"/>
    <xf numFmtId="0" fontId="13" fillId="0" borderId="0"/>
    <xf numFmtId="0" fontId="8" fillId="0" borderId="0">
      <alignment vertical="center"/>
    </xf>
    <xf numFmtId="0" fontId="5" fillId="0" borderId="0"/>
    <xf numFmtId="0" fontId="4" fillId="0" borderId="0">
      <alignment vertical="center"/>
    </xf>
    <xf numFmtId="0" fontId="5" fillId="0" borderId="0"/>
    <xf numFmtId="0" fontId="5" fillId="0" borderId="0"/>
    <xf numFmtId="0" fontId="5" fillId="0" borderId="0"/>
    <xf numFmtId="0" fontId="5" fillId="0" borderId="0"/>
    <xf numFmtId="0" fontId="8" fillId="0" borderId="0">
      <alignment vertical="center"/>
    </xf>
    <xf numFmtId="38" fontId="8" fillId="0" borderId="0" applyFont="0" applyFill="0" applyBorder="0" applyAlignment="0" applyProtection="0"/>
    <xf numFmtId="38" fontId="8" fillId="0" borderId="0" applyFont="0" applyFill="0" applyBorder="0" applyAlignment="0" applyProtection="0">
      <alignment vertical="center"/>
    </xf>
    <xf numFmtId="0" fontId="8" fillId="0" borderId="0"/>
    <xf numFmtId="0" fontId="5" fillId="0" borderId="0"/>
    <xf numFmtId="0" fontId="5" fillId="0" borderId="0"/>
    <xf numFmtId="0" fontId="5" fillId="0" borderId="0"/>
    <xf numFmtId="3" fontId="28" fillId="0" borderId="0"/>
    <xf numFmtId="0" fontId="3" fillId="0" borderId="0">
      <alignment vertical="center"/>
    </xf>
    <xf numFmtId="0" fontId="15" fillId="0" borderId="0"/>
    <xf numFmtId="0" fontId="8" fillId="0" borderId="0"/>
    <xf numFmtId="0" fontId="11" fillId="0" borderId="0"/>
    <xf numFmtId="38" fontId="11" fillId="0" borderId="0" applyFont="0" applyFill="0" applyBorder="0" applyAlignment="0" applyProtection="0"/>
    <xf numFmtId="0" fontId="8" fillId="0" borderId="0"/>
    <xf numFmtId="38" fontId="2" fillId="0" borderId="0" applyFont="0" applyFill="0" applyBorder="0" applyAlignment="0" applyProtection="0">
      <alignment vertical="center"/>
    </xf>
    <xf numFmtId="0" fontId="5" fillId="0" borderId="0"/>
    <xf numFmtId="0" fontId="2" fillId="0" borderId="0">
      <alignment vertical="center"/>
    </xf>
    <xf numFmtId="38" fontId="5" fillId="0" borderId="0" applyFont="0" applyFill="0" applyBorder="0" applyAlignment="0" applyProtection="0">
      <alignment vertical="center"/>
    </xf>
    <xf numFmtId="0" fontId="8" fillId="0" borderId="0"/>
  </cellStyleXfs>
  <cellXfs count="536">
    <xf numFmtId="0" fontId="0" fillId="0" borderId="0" xfId="0"/>
    <xf numFmtId="0" fontId="7" fillId="0" borderId="1" xfId="0" applyFont="1" applyFill="1" applyBorder="1" applyAlignment="1">
      <alignment horizontal="center" vertical="center"/>
    </xf>
    <xf numFmtId="0" fontId="17" fillId="0" borderId="10" xfId="3" applyFont="1" applyFill="1" applyBorder="1" applyAlignment="1">
      <alignment vertical="center" wrapText="1"/>
    </xf>
    <xf numFmtId="0" fontId="9" fillId="0" borderId="0" xfId="3" applyFont="1" applyFill="1" applyAlignment="1">
      <alignment horizontal="center" vertical="center"/>
    </xf>
    <xf numFmtId="0" fontId="15" fillId="0" borderId="10" xfId="3" applyFont="1" applyFill="1" applyBorder="1" applyAlignment="1">
      <alignment horizontal="center" vertical="center"/>
    </xf>
    <xf numFmtId="0" fontId="7" fillId="0" borderId="10" xfId="3" applyFont="1" applyFill="1" applyBorder="1" applyAlignment="1">
      <alignment horizontal="center" vertical="center"/>
    </xf>
    <xf numFmtId="0" fontId="11" fillId="0" borderId="0" xfId="3" applyFont="1" applyFill="1"/>
    <xf numFmtId="0" fontId="11" fillId="0" borderId="1" xfId="3" applyFont="1" applyFill="1" applyBorder="1"/>
    <xf numFmtId="0" fontId="15" fillId="0" borderId="10" xfId="3" applyFont="1" applyFill="1" applyBorder="1" applyAlignment="1">
      <alignment horizontal="center" vertical="center" wrapText="1"/>
    </xf>
    <xf numFmtId="0" fontId="17" fillId="0" borderId="10" xfId="3" applyFont="1" applyFill="1" applyBorder="1" applyAlignment="1">
      <alignment horizontal="center" vertical="center"/>
    </xf>
    <xf numFmtId="0" fontId="15" fillId="0" borderId="1" xfId="3" applyFont="1" applyFill="1" applyBorder="1" applyAlignment="1">
      <alignment horizontal="center" vertical="center"/>
    </xf>
    <xf numFmtId="0" fontId="15" fillId="0" borderId="1" xfId="5" applyFont="1" applyFill="1" applyBorder="1" applyAlignment="1" applyProtection="1">
      <alignment horizontal="center" vertical="center" wrapText="1"/>
    </xf>
    <xf numFmtId="0" fontId="7" fillId="0" borderId="0" xfId="3" applyFont="1" applyFill="1"/>
    <xf numFmtId="0" fontId="7" fillId="0" borderId="0" xfId="3" applyFont="1" applyFill="1" applyAlignment="1">
      <alignment horizontal="center"/>
    </xf>
    <xf numFmtId="0" fontId="7" fillId="0" borderId="0" xfId="3" applyFont="1" applyFill="1" applyAlignment="1">
      <alignment horizontal="center" wrapText="1"/>
    </xf>
    <xf numFmtId="0" fontId="7" fillId="0" borderId="0" xfId="3" applyFont="1" applyFill="1" applyAlignment="1">
      <alignment horizontal="center" vertical="center"/>
    </xf>
    <xf numFmtId="0" fontId="7" fillId="0" borderId="0" xfId="3" applyFont="1" applyFill="1" applyAlignment="1">
      <alignment vertical="center" wrapText="1"/>
    </xf>
    <xf numFmtId="0" fontId="17" fillId="0" borderId="0" xfId="3" applyFont="1" applyFill="1" applyAlignment="1"/>
    <xf numFmtId="0" fontId="14" fillId="0" borderId="0" xfId="3" applyFont="1" applyFill="1" applyAlignment="1"/>
    <xf numFmtId="0" fontId="7" fillId="0" borderId="9" xfId="3" applyFont="1" applyFill="1" applyBorder="1"/>
    <xf numFmtId="0" fontId="7" fillId="0" borderId="9" xfId="3" applyFont="1" applyFill="1" applyBorder="1" applyAlignment="1">
      <alignment horizontal="center"/>
    </xf>
    <xf numFmtId="0" fontId="7" fillId="0" borderId="9" xfId="3" applyFont="1" applyFill="1" applyBorder="1" applyAlignment="1">
      <alignment horizontal="center" wrapText="1"/>
    </xf>
    <xf numFmtId="0" fontId="7" fillId="0" borderId="9" xfId="3" applyFont="1" applyFill="1" applyBorder="1" applyAlignment="1">
      <alignment horizontal="left"/>
    </xf>
    <xf numFmtId="0" fontId="17" fillId="0" borderId="9" xfId="3" applyFont="1" applyFill="1" applyBorder="1" applyAlignment="1"/>
    <xf numFmtId="0" fontId="15" fillId="0" borderId="1" xfId="0" applyFont="1" applyFill="1" applyBorder="1" applyAlignment="1">
      <alignment horizontal="left" vertical="center" wrapText="1"/>
    </xf>
    <xf numFmtId="0" fontId="11" fillId="0" borderId="0" xfId="3" applyFont="1" applyFill="1" applyAlignment="1">
      <alignment horizontal="center"/>
    </xf>
    <xf numFmtId="0" fontId="11" fillId="0" borderId="0" xfId="3" applyFont="1" applyFill="1" applyAlignment="1">
      <alignment horizontal="center" wrapText="1"/>
    </xf>
    <xf numFmtId="0" fontId="11" fillId="0" borderId="0" xfId="3" applyFont="1" applyFill="1" applyAlignment="1">
      <alignment horizontal="center" vertical="center"/>
    </xf>
    <xf numFmtId="0" fontId="11" fillId="0" borderId="0" xfId="3" applyFont="1" applyFill="1" applyAlignment="1">
      <alignment vertical="center" wrapText="1"/>
    </xf>
    <xf numFmtId="0" fontId="15" fillId="0" borderId="1" xfId="0" applyFont="1" applyFill="1" applyBorder="1" applyAlignment="1">
      <alignment horizontal="center" vertical="center"/>
    </xf>
    <xf numFmtId="0" fontId="7" fillId="0" borderId="0" xfId="21" applyFont="1">
      <alignment vertical="center"/>
    </xf>
    <xf numFmtId="0" fontId="22" fillId="0" borderId="0" xfId="21" applyFont="1" applyBorder="1" applyAlignment="1">
      <alignment horizontal="center" vertical="center"/>
    </xf>
    <xf numFmtId="0" fontId="7" fillId="0" borderId="0" xfId="21" applyFont="1" applyBorder="1">
      <alignment vertical="center"/>
    </xf>
    <xf numFmtId="0" fontId="22" fillId="0" borderId="7" xfId="21" applyFont="1" applyBorder="1" applyAlignment="1">
      <alignment horizontal="center" vertical="center"/>
    </xf>
    <xf numFmtId="0" fontId="23" fillId="0" borderId="7" xfId="21" applyFont="1" applyBorder="1" applyAlignment="1">
      <alignment horizontal="left" vertical="center"/>
    </xf>
    <xf numFmtId="0" fontId="7" fillId="0" borderId="1" xfId="21" applyFont="1" applyBorder="1" applyAlignment="1">
      <alignment horizontal="center" vertical="center" wrapText="1"/>
    </xf>
    <xf numFmtId="0" fontId="7" fillId="0" borderId="1" xfId="21" applyFont="1" applyBorder="1" applyAlignment="1">
      <alignment horizontal="center" vertical="center"/>
    </xf>
    <xf numFmtId="0" fontId="7" fillId="0" borderId="1" xfId="21" applyFont="1" applyBorder="1" applyAlignment="1">
      <alignment horizontal="distributed" vertical="center" justifyLastLine="1"/>
    </xf>
    <xf numFmtId="38" fontId="7" fillId="0" borderId="1" xfId="22" applyFont="1" applyBorder="1" applyAlignment="1">
      <alignment horizontal="center" vertical="center"/>
    </xf>
    <xf numFmtId="38" fontId="7" fillId="0" borderId="1" xfId="22" applyFont="1" applyBorder="1" applyAlignment="1">
      <alignment horizontal="distributed" vertical="center" justifyLastLine="1"/>
    </xf>
    <xf numFmtId="0" fontId="24" fillId="0" borderId="1" xfId="21" applyFont="1" applyBorder="1" applyAlignment="1">
      <alignment horizontal="distributed" vertical="center" wrapText="1" justifyLastLine="1"/>
    </xf>
    <xf numFmtId="0" fontId="7" fillId="0" borderId="1" xfId="21" applyFont="1" applyBorder="1">
      <alignment vertical="center"/>
    </xf>
    <xf numFmtId="0" fontId="7" fillId="0" borderId="1" xfId="21" applyFont="1" applyBorder="1" applyAlignment="1">
      <alignment vertical="center" shrinkToFit="1"/>
    </xf>
    <xf numFmtId="0" fontId="7" fillId="0" borderId="1" xfId="21" applyFont="1" applyBorder="1" applyAlignment="1">
      <alignment horizontal="center" vertical="center" shrinkToFit="1"/>
    </xf>
    <xf numFmtId="40" fontId="7" fillId="0" borderId="1" xfId="23" applyNumberFormat="1" applyFont="1" applyBorder="1" applyAlignment="1">
      <alignment vertical="center" shrinkToFit="1"/>
    </xf>
    <xf numFmtId="38" fontId="15" fillId="0" borderId="1" xfId="23" applyFont="1" applyBorder="1" applyAlignment="1">
      <alignment horizontal="right" vertical="center"/>
    </xf>
    <xf numFmtId="0" fontId="25" fillId="0" borderId="1" xfId="21" applyFont="1" applyBorder="1" applyAlignment="1">
      <alignment horizontal="distributed" vertical="center" justifyLastLine="1"/>
    </xf>
    <xf numFmtId="0" fontId="15" fillId="0" borderId="1" xfId="21" applyFont="1" applyBorder="1">
      <alignment vertical="center"/>
    </xf>
    <xf numFmtId="43" fontId="15" fillId="0" borderId="1" xfId="22" applyNumberFormat="1" applyFont="1" applyBorder="1" applyAlignment="1">
      <alignment horizontal="right" vertical="center"/>
    </xf>
    <xf numFmtId="38" fontId="7" fillId="0" borderId="0" xfId="22" applyFont="1" applyAlignment="1">
      <alignment horizontal="right" vertical="center"/>
    </xf>
    <xf numFmtId="0" fontId="25" fillId="0" borderId="1" xfId="21" applyFont="1" applyBorder="1" applyAlignment="1">
      <alignment horizontal="center" vertical="center"/>
    </xf>
    <xf numFmtId="0" fontId="7" fillId="0" borderId="0" xfId="21" applyFont="1" applyAlignment="1">
      <alignment horizontal="center" vertical="center"/>
    </xf>
    <xf numFmtId="0" fontId="15" fillId="0" borderId="1" xfId="22" applyNumberFormat="1" applyFont="1" applyBorder="1" applyAlignment="1">
      <alignment horizontal="right" vertical="center"/>
    </xf>
    <xf numFmtId="0" fontId="7" fillId="0" borderId="0" xfId="3" applyFont="1" applyFill="1" applyAlignment="1">
      <alignment horizontal="left" vertical="center" wrapText="1"/>
    </xf>
    <xf numFmtId="0" fontId="7" fillId="0" borderId="0" xfId="3" applyFont="1" applyFill="1" applyAlignment="1">
      <alignment horizontal="left" vertical="center"/>
    </xf>
    <xf numFmtId="0" fontId="7" fillId="0" borderId="0" xfId="3" applyFont="1" applyFill="1" applyAlignment="1">
      <alignment horizontal="center" vertical="center" wrapText="1"/>
    </xf>
    <xf numFmtId="0" fontId="7" fillId="0" borderId="9" xfId="3" applyFont="1" applyFill="1" applyBorder="1" applyAlignment="1">
      <alignment horizontal="center" vertical="center"/>
    </xf>
    <xf numFmtId="0" fontId="7" fillId="0" borderId="9" xfId="3" applyFont="1" applyFill="1" applyBorder="1" applyAlignment="1">
      <alignment horizontal="left" vertical="center" wrapText="1"/>
    </xf>
    <xf numFmtId="0" fontId="15" fillId="0" borderId="9" xfId="3" applyFont="1" applyFill="1" applyBorder="1" applyAlignment="1">
      <alignment horizontal="center" vertical="center"/>
    </xf>
    <xf numFmtId="0" fontId="15" fillId="0" borderId="10" xfId="3" applyFont="1" applyFill="1" applyBorder="1" applyAlignment="1">
      <alignment horizontal="left" vertical="center" wrapText="1"/>
    </xf>
    <xf numFmtId="0" fontId="15" fillId="0" borderId="0" xfId="3" applyFont="1" applyFill="1" applyAlignment="1">
      <alignment horizontal="center" vertical="center"/>
    </xf>
    <xf numFmtId="0" fontId="7" fillId="0" borderId="1" xfId="3" applyFont="1" applyFill="1" applyBorder="1" applyAlignment="1">
      <alignment horizontal="center" vertical="center"/>
    </xf>
    <xf numFmtId="0" fontId="7" fillId="0" borderId="1" xfId="5" applyFont="1" applyFill="1" applyBorder="1" applyAlignment="1" applyProtection="1">
      <alignment vertical="center" wrapText="1"/>
    </xf>
    <xf numFmtId="0" fontId="7" fillId="0" borderId="1" xfId="5" applyFont="1" applyFill="1" applyBorder="1" applyAlignment="1" applyProtection="1">
      <alignment horizontal="center" vertical="center" wrapText="1"/>
    </xf>
    <xf numFmtId="0" fontId="7" fillId="0" borderId="1" xfId="5" applyFont="1" applyFill="1" applyBorder="1" applyAlignment="1" applyProtection="1">
      <alignment vertical="center" shrinkToFit="1"/>
    </xf>
    <xf numFmtId="0" fontId="7" fillId="0" borderId="1" xfId="3" applyFont="1" applyFill="1" applyBorder="1"/>
    <xf numFmtId="0" fontId="7" fillId="0" borderId="1" xfId="5" applyFont="1" applyFill="1" applyBorder="1" applyAlignment="1">
      <alignment vertical="center" wrapText="1"/>
    </xf>
    <xf numFmtId="0" fontId="7" fillId="0" borderId="1" xfId="5" applyFont="1" applyFill="1" applyBorder="1" applyAlignment="1">
      <alignment horizontal="center" vertical="center"/>
    </xf>
    <xf numFmtId="0" fontId="7" fillId="0" borderId="1" xfId="5" applyFont="1" applyFill="1" applyBorder="1" applyAlignment="1">
      <alignment vertical="center" shrinkToFit="1"/>
    </xf>
    <xf numFmtId="0" fontId="7" fillId="0" borderId="1" xfId="3" applyFont="1" applyFill="1" applyBorder="1" applyAlignment="1">
      <alignment horizontal="center" vertical="center" shrinkToFit="1"/>
    </xf>
    <xf numFmtId="0" fontId="7" fillId="0" borderId="10" xfId="3" applyFont="1" applyFill="1" applyBorder="1" applyAlignment="1">
      <alignment vertical="center" wrapText="1"/>
    </xf>
    <xf numFmtId="0" fontId="7" fillId="0" borderId="1" xfId="0" applyFont="1" applyFill="1" applyBorder="1" applyAlignment="1" applyProtection="1">
      <alignment horizontal="center" vertical="center" wrapText="1"/>
    </xf>
    <xf numFmtId="0" fontId="7" fillId="0" borderId="1" xfId="5" applyFont="1" applyFill="1" applyBorder="1" applyAlignment="1" applyProtection="1">
      <alignment vertical="center" wrapText="1" shrinkToFit="1"/>
    </xf>
    <xf numFmtId="0" fontId="7" fillId="0" borderId="1" xfId="5" applyFont="1" applyFill="1" applyBorder="1" applyAlignment="1">
      <alignment vertical="center" wrapText="1" shrinkToFit="1"/>
    </xf>
    <xf numFmtId="0" fontId="7" fillId="0" borderId="1" xfId="0" applyFont="1" applyFill="1" applyBorder="1" applyAlignment="1" applyProtection="1">
      <alignment vertical="center" wrapText="1"/>
    </xf>
    <xf numFmtId="0" fontId="7" fillId="0" borderId="1" xfId="0" applyFont="1" applyFill="1" applyBorder="1" applyAlignment="1">
      <alignment vertical="center" wrapText="1"/>
    </xf>
    <xf numFmtId="0" fontId="16" fillId="0" borderId="1" xfId="0" applyFont="1" applyFill="1" applyBorder="1" applyAlignment="1" applyProtection="1">
      <alignment vertical="center" wrapText="1"/>
    </xf>
    <xf numFmtId="0" fontId="16" fillId="0" borderId="1" xfId="0" applyFont="1" applyFill="1" applyBorder="1" applyAlignment="1">
      <alignment vertical="center"/>
    </xf>
    <xf numFmtId="0" fontId="16" fillId="0" borderId="1" xfId="13" applyFont="1" applyFill="1" applyBorder="1" applyAlignment="1">
      <alignment vertical="center" wrapText="1"/>
    </xf>
    <xf numFmtId="0" fontId="22" fillId="0" borderId="0" xfId="21" applyFont="1" applyBorder="1" applyAlignment="1">
      <alignment horizontal="center" vertical="center"/>
    </xf>
    <xf numFmtId="0" fontId="27" fillId="0" borderId="0" xfId="21" applyFont="1">
      <alignment vertical="center"/>
    </xf>
    <xf numFmtId="0" fontId="22" fillId="0" borderId="0" xfId="21" applyFont="1" applyBorder="1" applyAlignment="1">
      <alignment horizontal="center" vertical="center"/>
    </xf>
    <xf numFmtId="38" fontId="15" fillId="0" borderId="1" xfId="22" applyNumberFormat="1" applyFont="1" applyBorder="1" applyAlignment="1">
      <alignment horizontal="right" vertical="center"/>
    </xf>
    <xf numFmtId="0" fontId="22" fillId="0" borderId="0" xfId="21" applyFont="1" applyBorder="1" applyAlignment="1">
      <alignment horizontal="center" vertical="center"/>
    </xf>
    <xf numFmtId="0" fontId="7" fillId="0" borderId="0" xfId="24" applyFont="1" applyFill="1"/>
    <xf numFmtId="0" fontId="7" fillId="0" borderId="0" xfId="24" applyFont="1" applyFill="1" applyAlignment="1">
      <alignment horizontal="center"/>
    </xf>
    <xf numFmtId="0" fontId="7" fillId="0" borderId="0" xfId="24" applyFont="1" applyFill="1" applyAlignment="1">
      <alignment horizontal="center" wrapText="1"/>
    </xf>
    <xf numFmtId="0" fontId="7" fillId="0" borderId="0" xfId="24" applyFont="1" applyFill="1" applyAlignment="1">
      <alignment horizontal="center" vertical="center"/>
    </xf>
    <xf numFmtId="0" fontId="7" fillId="0" borderId="0" xfId="24" applyFont="1" applyFill="1" applyAlignment="1">
      <alignment vertical="center" wrapText="1"/>
    </xf>
    <xf numFmtId="0" fontId="7" fillId="0" borderId="9" xfId="24" applyFont="1" applyFill="1" applyBorder="1" applyAlignment="1">
      <alignment horizontal="center"/>
    </xf>
    <xf numFmtId="0" fontId="7" fillId="0" borderId="9" xfId="24" applyFont="1" applyFill="1" applyBorder="1" applyAlignment="1">
      <alignment horizontal="center" wrapText="1"/>
    </xf>
    <xf numFmtId="0" fontId="7" fillId="0" borderId="9" xfId="24" applyFont="1" applyFill="1" applyBorder="1"/>
    <xf numFmtId="0" fontId="7" fillId="0" borderId="9" xfId="24" applyFont="1" applyFill="1" applyBorder="1" applyAlignment="1">
      <alignment horizontal="left"/>
    </xf>
    <xf numFmtId="0" fontId="15" fillId="0" borderId="10" xfId="24" applyFont="1" applyFill="1" applyBorder="1" applyAlignment="1">
      <alignment horizontal="center" vertical="center" shrinkToFit="1"/>
    </xf>
    <xf numFmtId="0" fontId="15" fillId="0" borderId="10" xfId="24" applyFont="1" applyFill="1" applyBorder="1" applyAlignment="1">
      <alignment horizontal="center" vertical="center" wrapText="1" shrinkToFit="1"/>
    </xf>
    <xf numFmtId="0" fontId="15" fillId="0" borderId="10" xfId="24" applyFont="1" applyFill="1" applyBorder="1" applyAlignment="1">
      <alignment horizontal="left" vertical="center" shrinkToFit="1"/>
    </xf>
    <xf numFmtId="0" fontId="15" fillId="0" borderId="10" xfId="24" applyFont="1" applyFill="1" applyBorder="1" applyAlignment="1">
      <alignment horizontal="right" vertical="center" shrinkToFit="1"/>
    </xf>
    <xf numFmtId="0" fontId="15" fillId="0" borderId="0" xfId="24" applyFont="1" applyFill="1" applyAlignment="1">
      <alignment horizontal="center" vertical="center"/>
    </xf>
    <xf numFmtId="0" fontId="15" fillId="0" borderId="1" xfId="24" applyFont="1" applyFill="1" applyBorder="1" applyAlignment="1">
      <alignment horizontal="center" vertical="center" wrapText="1"/>
    </xf>
    <xf numFmtId="0" fontId="15" fillId="0" borderId="10" xfId="24" applyFont="1" applyFill="1" applyBorder="1" applyAlignment="1">
      <alignment horizontal="center" vertical="center" wrapText="1"/>
    </xf>
    <xf numFmtId="0" fontId="7" fillId="0" borderId="1" xfId="24" applyFont="1" applyFill="1" applyBorder="1"/>
    <xf numFmtId="179" fontId="7" fillId="0" borderId="1" xfId="0" applyNumberFormat="1" applyFont="1" applyFill="1" applyBorder="1" applyAlignment="1">
      <alignment vertical="center" wrapText="1"/>
    </xf>
    <xf numFmtId="0" fontId="7" fillId="0" borderId="1" xfId="5" applyFont="1" applyFill="1" applyBorder="1" applyAlignment="1">
      <alignment shrinkToFit="1"/>
    </xf>
    <xf numFmtId="179" fontId="7" fillId="0" borderId="1" xfId="0" applyNumberFormat="1" applyFont="1" applyFill="1" applyBorder="1" applyAlignment="1" applyProtection="1">
      <alignment vertical="center" wrapText="1"/>
    </xf>
    <xf numFmtId="0" fontId="29" fillId="0" borderId="0" xfId="21" applyFont="1" applyBorder="1" applyAlignment="1">
      <alignment horizontal="center" vertical="center"/>
    </xf>
    <xf numFmtId="0" fontId="15" fillId="0" borderId="0" xfId="21" applyFont="1" applyBorder="1" applyAlignment="1">
      <alignment vertical="center" justifyLastLine="1" shrinkToFit="1"/>
    </xf>
    <xf numFmtId="0" fontId="15" fillId="0" borderId="0" xfId="21" applyFont="1" applyBorder="1" applyAlignment="1">
      <alignment vertical="center"/>
    </xf>
    <xf numFmtId="0" fontId="7" fillId="0" borderId="3" xfId="21" applyFont="1" applyBorder="1" applyAlignment="1">
      <alignment horizontal="center" vertical="center"/>
    </xf>
    <xf numFmtId="38" fontId="7" fillId="0" borderId="3" xfId="22" applyNumberFormat="1" applyFont="1" applyBorder="1" applyAlignment="1">
      <alignment horizontal="right" vertical="center"/>
    </xf>
    <xf numFmtId="38" fontId="7" fillId="0" borderId="3" xfId="22" applyFont="1" applyBorder="1" applyAlignment="1">
      <alignment horizontal="right" vertical="center"/>
    </xf>
    <xf numFmtId="0" fontId="7" fillId="0" borderId="0" xfId="21" applyFont="1" applyBorder="1" applyAlignment="1">
      <alignment vertical="center" justifyLastLine="1" shrinkToFit="1"/>
    </xf>
    <xf numFmtId="0" fontId="7" fillId="0" borderId="0" xfId="21" applyFont="1" applyBorder="1" applyAlignment="1">
      <alignment horizontal="left" vertical="center" shrinkToFit="1"/>
    </xf>
    <xf numFmtId="0" fontId="7" fillId="0" borderId="0" xfId="21" applyFont="1" applyBorder="1" applyAlignment="1">
      <alignment vertical="center"/>
    </xf>
    <xf numFmtId="0" fontId="7" fillId="0" borderId="0" xfId="21" applyFont="1" applyBorder="1" applyAlignment="1">
      <alignment vertical="center" shrinkToFit="1"/>
    </xf>
    <xf numFmtId="0" fontId="17" fillId="0" borderId="0" xfId="21" applyFont="1" applyBorder="1" applyAlignment="1">
      <alignment vertical="center" wrapText="1"/>
    </xf>
    <xf numFmtId="0" fontId="15" fillId="0" borderId="0" xfId="30" applyFont="1" applyAlignment="1">
      <alignment horizontal="center" vertical="center"/>
    </xf>
    <xf numFmtId="0" fontId="15" fillId="0" borderId="0" xfId="30" applyFont="1"/>
    <xf numFmtId="0" fontId="7" fillId="0" borderId="0" xfId="30" applyFont="1" applyAlignment="1">
      <alignment horizontal="center" vertical="center"/>
    </xf>
    <xf numFmtId="0" fontId="7" fillId="0" borderId="0" xfId="30" applyFont="1" applyAlignment="1"/>
    <xf numFmtId="0" fontId="7" fillId="0" borderId="0" xfId="30" applyFont="1" applyAlignment="1">
      <alignment horizontal="center"/>
    </xf>
    <xf numFmtId="0" fontId="7" fillId="0" borderId="0" xfId="30" applyNumberFormat="1" applyFont="1" applyAlignment="1">
      <alignment horizontal="center" vertical="center"/>
    </xf>
    <xf numFmtId="41" fontId="7" fillId="0" borderId="0" xfId="30" applyNumberFormat="1" applyFont="1" applyAlignment="1"/>
    <xf numFmtId="0" fontId="15" fillId="0" borderId="9" xfId="30" applyFont="1" applyBorder="1" applyAlignment="1">
      <alignment horizontal="center" vertical="center"/>
    </xf>
    <xf numFmtId="0" fontId="15" fillId="0" borderId="1" xfId="30" applyFont="1" applyBorder="1" applyAlignment="1">
      <alignment horizontal="center" vertical="center"/>
    </xf>
    <xf numFmtId="0" fontId="15" fillId="0" borderId="1" xfId="30" applyNumberFormat="1" applyFont="1" applyBorder="1" applyAlignment="1">
      <alignment horizontal="center" vertical="center"/>
    </xf>
    <xf numFmtId="41" fontId="15" fillId="0" borderId="9" xfId="30" applyNumberFormat="1" applyFont="1" applyBorder="1" applyAlignment="1">
      <alignment horizontal="center" vertical="center"/>
    </xf>
    <xf numFmtId="0" fontId="35" fillId="0" borderId="16" xfId="32" applyFont="1" applyFill="1" applyBorder="1" applyAlignment="1">
      <alignment horizontal="center" vertical="center" wrapText="1"/>
    </xf>
    <xf numFmtId="0" fontId="15" fillId="0" borderId="1" xfId="32" applyFont="1" applyFill="1" applyBorder="1" applyAlignment="1" applyProtection="1">
      <alignment horizontal="center" vertical="center" wrapText="1"/>
    </xf>
    <xf numFmtId="0" fontId="15" fillId="0" borderId="1" xfId="30" applyFont="1" applyBorder="1"/>
    <xf numFmtId="0" fontId="15" fillId="0" borderId="16" xfId="30" applyFont="1" applyBorder="1"/>
    <xf numFmtId="0" fontId="7" fillId="0" borderId="0" xfId="30" applyFont="1"/>
    <xf numFmtId="0" fontId="15" fillId="0" borderId="10" xfId="32" applyFont="1" applyFill="1" applyBorder="1" applyAlignment="1" applyProtection="1">
      <alignment horizontal="center" vertical="center" wrapText="1"/>
    </xf>
    <xf numFmtId="3" fontId="15" fillId="0" borderId="10" xfId="30" applyNumberFormat="1" applyFont="1" applyBorder="1"/>
    <xf numFmtId="3" fontId="15" fillId="0" borderId="1" xfId="30" applyNumberFormat="1" applyFont="1" applyBorder="1"/>
    <xf numFmtId="0" fontId="15" fillId="0" borderId="8" xfId="30" applyFont="1" applyBorder="1"/>
    <xf numFmtId="41" fontId="7" fillId="0" borderId="0" xfId="30" applyNumberFormat="1" applyFont="1"/>
    <xf numFmtId="0" fontId="33" fillId="0" borderId="3" xfId="31" applyFont="1" applyBorder="1" applyAlignment="1">
      <alignment horizontal="center" vertical="center" wrapText="1"/>
    </xf>
    <xf numFmtId="0" fontId="33" fillId="0" borderId="2" xfId="31" applyFont="1" applyBorder="1" applyAlignment="1">
      <alignment horizontal="center" vertical="center" wrapText="1"/>
    </xf>
    <xf numFmtId="0" fontId="33" fillId="0" borderId="1" xfId="31" applyFont="1" applyBorder="1" applyAlignment="1">
      <alignment horizontal="center" vertical="center" wrapText="1"/>
    </xf>
    <xf numFmtId="0" fontId="27" fillId="0" borderId="0" xfId="30" applyFont="1"/>
    <xf numFmtId="0" fontId="31" fillId="0" borderId="3" xfId="21" applyFont="1" applyBorder="1" applyAlignment="1">
      <alignment horizontal="center" vertical="center" wrapText="1"/>
    </xf>
    <xf numFmtId="0" fontId="33" fillId="0" borderId="3" xfId="21" applyFont="1" applyBorder="1" applyAlignment="1">
      <alignment horizontal="center" vertical="center"/>
    </xf>
    <xf numFmtId="0" fontId="36" fillId="0" borderId="0" xfId="30" applyFont="1"/>
    <xf numFmtId="0" fontId="22" fillId="0" borderId="0" xfId="21" applyFont="1" applyBorder="1" applyAlignment="1">
      <alignment horizontal="center" vertical="center"/>
    </xf>
    <xf numFmtId="0" fontId="7" fillId="0" borderId="3" xfId="21" applyFont="1" applyBorder="1" applyAlignment="1">
      <alignment horizontal="center" vertical="center"/>
    </xf>
    <xf numFmtId="0" fontId="33" fillId="0" borderId="3" xfId="21" applyFont="1" applyBorder="1" applyAlignment="1">
      <alignment horizontal="center" vertical="center"/>
    </xf>
    <xf numFmtId="0" fontId="9" fillId="2" borderId="0" xfId="34" applyFont="1" applyFill="1" applyAlignment="1">
      <alignment vertical="center"/>
    </xf>
    <xf numFmtId="0" fontId="33" fillId="0" borderId="3" xfId="31" applyFont="1" applyBorder="1" applyAlignment="1">
      <alignment horizontal="right" vertical="center" wrapText="1"/>
    </xf>
    <xf numFmtId="0" fontId="7" fillId="0" borderId="1" xfId="21" applyFont="1" applyBorder="1" applyAlignment="1">
      <alignment horizontal="right" vertical="center" shrinkToFit="1"/>
    </xf>
    <xf numFmtId="0" fontId="15" fillId="0" borderId="1" xfId="21" applyFont="1" applyBorder="1" applyAlignment="1">
      <alignment horizontal="right" vertical="center"/>
    </xf>
    <xf numFmtId="40" fontId="7" fillId="0" borderId="1" xfId="23" applyNumberFormat="1" applyFont="1" applyBorder="1" applyAlignment="1">
      <alignment horizontal="right" vertical="center" shrinkToFit="1"/>
    </xf>
    <xf numFmtId="0" fontId="31" fillId="0" borderId="3" xfId="21" applyFont="1" applyBorder="1" applyAlignment="1">
      <alignment vertical="center" wrapText="1"/>
    </xf>
    <xf numFmtId="38" fontId="7" fillId="0" borderId="3" xfId="22" applyFont="1" applyBorder="1" applyAlignment="1">
      <alignment vertical="center"/>
    </xf>
    <xf numFmtId="0" fontId="31" fillId="0" borderId="3" xfId="21" applyFont="1" applyBorder="1" applyAlignment="1">
      <alignment horizontal="right" vertical="center" wrapText="1"/>
    </xf>
    <xf numFmtId="0" fontId="7" fillId="0" borderId="1" xfId="0" applyFont="1" applyBorder="1" applyAlignment="1">
      <alignment horizontal="center" vertical="center"/>
    </xf>
    <xf numFmtId="0" fontId="15" fillId="2" borderId="1" xfId="39" applyFont="1" applyFill="1" applyBorder="1" applyAlignment="1">
      <alignment vertical="center" wrapText="1" shrinkToFit="1"/>
    </xf>
    <xf numFmtId="0" fontId="24" fillId="0" borderId="1" xfId="21" applyFont="1" applyBorder="1" applyAlignment="1">
      <alignment vertical="center" wrapText="1" shrinkToFit="1"/>
    </xf>
    <xf numFmtId="0" fontId="15" fillId="0" borderId="1" xfId="0" applyFont="1" applyFill="1" applyBorder="1" applyAlignment="1">
      <alignment horizontal="center" vertical="center" shrinkToFit="1"/>
    </xf>
    <xf numFmtId="0" fontId="15" fillId="2" borderId="0" xfId="0" applyFont="1" applyFill="1" applyAlignment="1">
      <alignment vertical="center"/>
    </xf>
    <xf numFmtId="0" fontId="15" fillId="2" borderId="0" xfId="0" applyFont="1" applyFill="1" applyAlignment="1">
      <alignment horizontal="right" vertical="center" shrinkToFit="1"/>
    </xf>
    <xf numFmtId="0" fontId="15" fillId="2" borderId="9" xfId="0" applyFont="1" applyFill="1" applyBorder="1" applyAlignment="1">
      <alignment vertical="center"/>
    </xf>
    <xf numFmtId="0" fontId="15" fillId="2" borderId="3" xfId="0" applyFont="1" applyFill="1" applyBorder="1" applyAlignment="1">
      <alignment vertical="center"/>
    </xf>
    <xf numFmtId="0" fontId="15" fillId="2" borderId="3" xfId="0" applyFont="1" applyFill="1" applyBorder="1" applyAlignment="1">
      <alignment horizontal="left" vertical="center"/>
    </xf>
    <xf numFmtId="0" fontId="15" fillId="2" borderId="9" xfId="0" applyFont="1" applyFill="1" applyBorder="1" applyAlignment="1">
      <alignment vertical="center" shrinkToFit="1"/>
    </xf>
    <xf numFmtId="0" fontId="15" fillId="2" borderId="17" xfId="0" applyFont="1" applyFill="1" applyBorder="1" applyAlignment="1">
      <alignment horizontal="center" vertical="center"/>
    </xf>
    <xf numFmtId="0" fontId="15" fillId="2" borderId="14" xfId="0" applyFont="1" applyFill="1" applyBorder="1" applyAlignment="1">
      <alignment horizontal="center" vertical="center"/>
    </xf>
    <xf numFmtId="0" fontId="15" fillId="2" borderId="14" xfId="0" applyFont="1" applyFill="1" applyBorder="1" applyAlignment="1">
      <alignment horizontal="center" vertical="center" shrinkToFit="1"/>
    </xf>
    <xf numFmtId="0" fontId="15" fillId="2" borderId="17" xfId="0" applyFont="1" applyFill="1" applyBorder="1" applyAlignment="1">
      <alignment horizontal="center" vertical="center" shrinkToFit="1"/>
    </xf>
    <xf numFmtId="0" fontId="15" fillId="2" borderId="6"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6" xfId="0" applyFont="1" applyFill="1" applyBorder="1" applyAlignment="1">
      <alignment horizontal="center" vertical="center" shrinkToFit="1"/>
    </xf>
    <xf numFmtId="0" fontId="15" fillId="2" borderId="10" xfId="0" applyFont="1" applyFill="1" applyBorder="1" applyAlignment="1">
      <alignment horizontal="center" vertical="center" shrinkToFit="1"/>
    </xf>
    <xf numFmtId="0" fontId="15" fillId="2" borderId="0" xfId="0" applyFont="1" applyFill="1" applyAlignment="1">
      <alignment vertical="center" shrinkToFit="1"/>
    </xf>
    <xf numFmtId="0" fontId="37" fillId="0" borderId="1" xfId="21" applyFont="1" applyBorder="1" applyAlignment="1">
      <alignment vertical="center" wrapText="1" shrinkToFit="1"/>
    </xf>
    <xf numFmtId="0" fontId="38" fillId="0" borderId="3" xfId="21" applyFont="1" applyBorder="1" applyAlignment="1">
      <alignment horizontal="left" vertical="center" wrapText="1"/>
    </xf>
    <xf numFmtId="0" fontId="9" fillId="2" borderId="1" xfId="34" applyFont="1" applyFill="1" applyBorder="1" applyAlignment="1">
      <alignment vertical="center"/>
    </xf>
    <xf numFmtId="0" fontId="32" fillId="0" borderId="3" xfId="31" applyFont="1" applyBorder="1" applyAlignment="1">
      <alignment horizontal="left" vertical="center" wrapText="1"/>
    </xf>
    <xf numFmtId="0" fontId="32" fillId="0" borderId="2" xfId="31" applyFont="1" applyBorder="1" applyAlignment="1">
      <alignment horizontal="left" vertical="center" wrapText="1"/>
    </xf>
    <xf numFmtId="0" fontId="9" fillId="0" borderId="1" xfId="0" applyFont="1" applyBorder="1" applyAlignment="1">
      <alignment horizontal="left" vertical="center" shrinkToFit="1"/>
    </xf>
    <xf numFmtId="0" fontId="9" fillId="0" borderId="10" xfId="0" applyFont="1" applyBorder="1" applyAlignment="1">
      <alignment horizontal="center" vertical="center"/>
    </xf>
    <xf numFmtId="0" fontId="9" fillId="0" borderId="1" xfId="0" applyFont="1" applyBorder="1" applyAlignment="1">
      <alignment horizontal="center" vertical="center"/>
    </xf>
    <xf numFmtId="0" fontId="9" fillId="0" borderId="1" xfId="0" applyFont="1" applyFill="1" applyBorder="1" applyAlignment="1">
      <alignment horizontal="center" vertical="center"/>
    </xf>
    <xf numFmtId="0" fontId="9" fillId="0" borderId="1" xfId="0" applyFont="1" applyFill="1" applyBorder="1" applyAlignment="1">
      <alignment horizontal="left" vertical="center" shrinkToFit="1"/>
    </xf>
    <xf numFmtId="0" fontId="9" fillId="0" borderId="10" xfId="0" applyFont="1" applyFill="1" applyBorder="1" applyAlignment="1">
      <alignment horizontal="center" vertical="center"/>
    </xf>
    <xf numFmtId="0" fontId="9" fillId="0" borderId="8" xfId="0" applyFont="1" applyFill="1" applyBorder="1" applyAlignment="1">
      <alignment horizontal="center" vertical="center"/>
    </xf>
    <xf numFmtId="0" fontId="11" fillId="0" borderId="1" xfId="0" applyFont="1" applyFill="1" applyBorder="1" applyAlignment="1">
      <alignment horizontal="center" vertical="center" shrinkToFit="1"/>
    </xf>
    <xf numFmtId="0" fontId="11" fillId="0" borderId="1" xfId="0" applyFont="1" applyBorder="1" applyAlignment="1">
      <alignment horizontal="center" vertical="center" shrinkToFit="1"/>
    </xf>
    <xf numFmtId="0" fontId="15" fillId="0" borderId="1" xfId="0" applyFont="1" applyBorder="1" applyAlignment="1">
      <alignment horizontal="left" vertical="center" wrapText="1"/>
    </xf>
    <xf numFmtId="0" fontId="7" fillId="0" borderId="1" xfId="0" applyFont="1" applyBorder="1" applyAlignment="1">
      <alignment horizontal="left" vertical="center" wrapText="1"/>
    </xf>
    <xf numFmtId="0" fontId="40" fillId="0" borderId="1" xfId="0" applyFont="1" applyBorder="1" applyAlignment="1">
      <alignment horizontal="center" vertical="center" shrinkToFit="1"/>
    </xf>
    <xf numFmtId="0" fontId="9" fillId="0" borderId="1" xfId="0" applyFont="1" applyBorder="1" applyAlignment="1">
      <alignment vertical="center" wrapText="1"/>
    </xf>
    <xf numFmtId="0" fontId="14" fillId="0" borderId="2" xfId="3" applyFont="1" applyFill="1" applyBorder="1" applyAlignment="1"/>
    <xf numFmtId="0" fontId="16" fillId="0" borderId="6" xfId="3" applyFont="1" applyFill="1" applyBorder="1" applyAlignment="1">
      <alignment horizontal="center" vertical="center"/>
    </xf>
    <xf numFmtId="0" fontId="16" fillId="0" borderId="6" xfId="3" applyFont="1" applyFill="1" applyBorder="1" applyAlignment="1">
      <alignment vertical="center" wrapText="1"/>
    </xf>
    <xf numFmtId="0" fontId="16" fillId="0" borderId="2" xfId="3" applyFont="1" applyFill="1" applyBorder="1" applyAlignment="1">
      <alignment vertical="center" wrapText="1"/>
    </xf>
    <xf numFmtId="0" fontId="16" fillId="0" borderId="2" xfId="3" applyFont="1" applyFill="1" applyBorder="1" applyAlignment="1">
      <alignment horizontal="center" vertical="center"/>
    </xf>
    <xf numFmtId="0" fontId="7" fillId="0" borderId="2" xfId="3" applyFont="1" applyFill="1" applyBorder="1"/>
    <xf numFmtId="0" fontId="7" fillId="0" borderId="6" xfId="3" applyFont="1" applyFill="1" applyBorder="1"/>
    <xf numFmtId="0" fontId="7" fillId="0" borderId="2" xfId="3" applyFont="1" applyFill="1" applyBorder="1" applyAlignment="1">
      <alignment vertical="center" wrapText="1"/>
    </xf>
    <xf numFmtId="0" fontId="17" fillId="0" borderId="6" xfId="3" applyFont="1" applyFill="1" applyBorder="1" applyAlignment="1">
      <alignment vertical="center" wrapText="1"/>
    </xf>
    <xf numFmtId="0" fontId="17" fillId="0" borderId="6" xfId="3" applyFont="1" applyFill="1" applyBorder="1" applyAlignment="1"/>
    <xf numFmtId="0" fontId="17" fillId="0" borderId="2" xfId="3" applyFont="1" applyFill="1" applyBorder="1" applyAlignment="1">
      <alignment vertical="center" wrapText="1"/>
    </xf>
    <xf numFmtId="0" fontId="17" fillId="0" borderId="2" xfId="3" applyFont="1" applyFill="1" applyBorder="1" applyAlignment="1"/>
    <xf numFmtId="0" fontId="9" fillId="0" borderId="1" xfId="3" applyFont="1" applyFill="1" applyBorder="1" applyAlignment="1">
      <alignment horizontal="center" vertical="center"/>
    </xf>
    <xf numFmtId="38" fontId="7" fillId="0" borderId="0" xfId="38" applyFont="1" applyAlignment="1"/>
    <xf numFmtId="38" fontId="15" fillId="0" borderId="9" xfId="38" applyFont="1" applyBorder="1" applyAlignment="1">
      <alignment horizontal="center" vertical="center"/>
    </xf>
    <xf numFmtId="38" fontId="33" fillId="0" borderId="3" xfId="38" applyFont="1" applyBorder="1" applyAlignment="1">
      <alignment horizontal="center" vertical="center" wrapText="1"/>
    </xf>
    <xf numFmtId="38" fontId="33" fillId="0" borderId="2" xfId="38" applyFont="1" applyBorder="1" applyAlignment="1">
      <alignment horizontal="center" vertical="center" wrapText="1"/>
    </xf>
    <xf numFmtId="0" fontId="22" fillId="0" borderId="0" xfId="21" applyFont="1" applyBorder="1" applyAlignment="1">
      <alignment horizontal="center" vertical="center"/>
    </xf>
    <xf numFmtId="0" fontId="7" fillId="0" borderId="3" xfId="21" applyFont="1" applyBorder="1" applyAlignment="1">
      <alignment horizontal="center" vertical="center"/>
    </xf>
    <xf numFmtId="0" fontId="33" fillId="0" borderId="3" xfId="21" applyFont="1" applyBorder="1" applyAlignment="1">
      <alignment horizontal="center" vertical="center"/>
    </xf>
    <xf numFmtId="0" fontId="9" fillId="0" borderId="1" xfId="0" applyFont="1" applyFill="1" applyBorder="1" applyAlignment="1">
      <alignment horizontal="left" vertical="center" wrapText="1"/>
    </xf>
    <xf numFmtId="0" fontId="11" fillId="0" borderId="1" xfId="0" applyFont="1" applyFill="1" applyBorder="1" applyAlignment="1">
      <alignment horizontal="center" vertical="center"/>
    </xf>
    <xf numFmtId="0" fontId="11" fillId="0" borderId="1" xfId="0" applyFont="1" applyBorder="1" applyAlignment="1">
      <alignment horizontal="center" vertical="center"/>
    </xf>
    <xf numFmtId="0" fontId="11" fillId="0" borderId="10" xfId="0" applyFont="1" applyBorder="1" applyAlignment="1">
      <alignment horizontal="center" vertical="center" wrapText="1"/>
    </xf>
    <xf numFmtId="0" fontId="11" fillId="0" borderId="1" xfId="0" applyFont="1" applyFill="1" applyBorder="1" applyAlignment="1">
      <alignment horizontal="center" vertical="center" wrapText="1" shrinkToFit="1"/>
    </xf>
    <xf numFmtId="0" fontId="11" fillId="0" borderId="1" xfId="0" applyFont="1" applyFill="1" applyBorder="1" applyAlignment="1">
      <alignment horizontal="center" vertical="center" wrapText="1"/>
    </xf>
    <xf numFmtId="0" fontId="11" fillId="0" borderId="10" xfId="0" applyFont="1" applyFill="1" applyBorder="1" applyAlignment="1">
      <alignment horizontal="center" vertical="center"/>
    </xf>
    <xf numFmtId="179" fontId="9" fillId="0" borderId="5" xfId="0" applyNumberFormat="1" applyFont="1" applyBorder="1" applyAlignment="1">
      <alignment horizontal="right" vertical="center" shrinkToFit="1"/>
    </xf>
    <xf numFmtId="179" fontId="9" fillId="0" borderId="5" xfId="0" applyNumberFormat="1" applyFont="1" applyFill="1" applyBorder="1" applyAlignment="1">
      <alignment horizontal="right" vertical="center" shrinkToFit="1"/>
    </xf>
    <xf numFmtId="179" fontId="39" fillId="0" borderId="5" xfId="0" applyNumberFormat="1" applyFont="1" applyFill="1" applyBorder="1" applyAlignment="1">
      <alignment horizontal="right" vertical="center" shrinkToFit="1"/>
    </xf>
    <xf numFmtId="179" fontId="9" fillId="2" borderId="5" xfId="0" applyNumberFormat="1" applyFont="1" applyFill="1" applyBorder="1" applyAlignment="1">
      <alignment horizontal="right" vertical="center" shrinkToFit="1"/>
    </xf>
    <xf numFmtId="179" fontId="39" fillId="2" borderId="5" xfId="0" applyNumberFormat="1" applyFont="1" applyFill="1" applyBorder="1" applyAlignment="1">
      <alignment horizontal="right" vertical="center" shrinkToFit="1"/>
    </xf>
    <xf numFmtId="0" fontId="9" fillId="0" borderId="1" xfId="0" applyFont="1" applyBorder="1" applyAlignment="1">
      <alignment horizontal="left" vertical="center" wrapText="1"/>
    </xf>
    <xf numFmtId="0" fontId="9" fillId="2" borderId="1" xfId="0" applyFont="1" applyFill="1" applyBorder="1" applyAlignment="1">
      <alignment horizontal="left" vertical="center" wrapText="1"/>
    </xf>
    <xf numFmtId="0" fontId="9" fillId="2" borderId="10" xfId="0" applyFont="1" applyFill="1" applyBorder="1" applyAlignment="1">
      <alignment horizontal="center" vertical="center"/>
    </xf>
    <xf numFmtId="0" fontId="9" fillId="2" borderId="1" xfId="0" applyFont="1" applyFill="1" applyBorder="1" applyAlignment="1">
      <alignment horizontal="center" vertical="center"/>
    </xf>
    <xf numFmtId="0" fontId="9" fillId="0" borderId="10" xfId="0" applyFont="1" applyBorder="1" applyAlignment="1">
      <alignment horizontal="center" vertical="center" shrinkToFit="1"/>
    </xf>
    <xf numFmtId="0" fontId="9" fillId="0" borderId="1" xfId="0" applyFont="1" applyBorder="1" applyAlignment="1">
      <alignment horizontal="center" vertical="center" shrinkToFit="1"/>
    </xf>
    <xf numFmtId="0" fontId="9" fillId="0" borderId="1" xfId="0" applyFont="1" applyFill="1" applyBorder="1" applyAlignment="1">
      <alignment horizontal="center" vertical="center" shrinkToFit="1"/>
    </xf>
    <xf numFmtId="0" fontId="9" fillId="0" borderId="1" xfId="0" applyFont="1" applyFill="1" applyBorder="1" applyAlignment="1">
      <alignment vertical="center" wrapText="1"/>
    </xf>
    <xf numFmtId="0" fontId="11" fillId="0" borderId="1" xfId="0" applyFont="1" applyFill="1" applyBorder="1" applyAlignment="1">
      <alignment horizontal="left" vertical="center" wrapText="1"/>
    </xf>
    <xf numFmtId="0" fontId="9" fillId="2" borderId="1" xfId="0" applyFont="1" applyFill="1" applyBorder="1" applyAlignment="1">
      <alignment horizontal="center" vertical="center" shrinkToFit="1"/>
    </xf>
    <xf numFmtId="179" fontId="17" fillId="0" borderId="5" xfId="0" applyNumberFormat="1" applyFont="1" applyBorder="1" applyAlignment="1">
      <alignment horizontal="center" vertical="center" shrinkToFit="1"/>
    </xf>
    <xf numFmtId="0" fontId="9" fillId="0" borderId="10" xfId="0" applyFont="1" applyFill="1" applyBorder="1" applyAlignment="1">
      <alignment horizontal="center" vertical="center" shrinkToFit="1"/>
    </xf>
    <xf numFmtId="0" fontId="11" fillId="0" borderId="10" xfId="0" applyFont="1" applyFill="1" applyBorder="1" applyAlignment="1">
      <alignment horizontal="center" vertical="center" shrinkToFit="1"/>
    </xf>
    <xf numFmtId="0" fontId="11" fillId="0" borderId="1" xfId="0" applyFont="1" applyFill="1" applyBorder="1" applyAlignment="1">
      <alignment vertical="center" shrinkToFit="1"/>
    </xf>
    <xf numFmtId="0" fontId="41" fillId="0" borderId="1" xfId="0" applyFont="1" applyFill="1" applyBorder="1" applyAlignment="1">
      <alignment horizontal="center" vertical="center" wrapText="1" shrinkToFit="1"/>
    </xf>
    <xf numFmtId="179" fontId="17" fillId="0" borderId="5" xfId="0" applyNumberFormat="1" applyFont="1" applyFill="1" applyBorder="1" applyAlignment="1">
      <alignment horizontal="left" vertical="center" shrinkToFit="1"/>
    </xf>
    <xf numFmtId="0" fontId="15" fillId="0" borderId="1" xfId="39" applyFont="1" applyFill="1" applyBorder="1" applyAlignment="1">
      <alignment vertical="center" wrapText="1" shrinkToFit="1"/>
    </xf>
    <xf numFmtId="0" fontId="33" fillId="0" borderId="1" xfId="31" applyFont="1" applyBorder="1" applyAlignment="1">
      <alignment horizontal="right" vertical="center" wrapText="1"/>
    </xf>
    <xf numFmtId="0" fontId="24" fillId="0" borderId="0" xfId="30" applyFont="1" applyAlignment="1"/>
    <xf numFmtId="0" fontId="24" fillId="0" borderId="0" xfId="30" applyFont="1"/>
    <xf numFmtId="0" fontId="22" fillId="0" borderId="0" xfId="21" applyFont="1" applyBorder="1" applyAlignment="1">
      <alignment horizontal="center" vertical="center" wrapText="1"/>
    </xf>
    <xf numFmtId="0" fontId="22" fillId="0" borderId="7" xfId="21" applyFont="1" applyBorder="1" applyAlignment="1">
      <alignment horizontal="center" vertical="center" wrapText="1"/>
    </xf>
    <xf numFmtId="0" fontId="7" fillId="0" borderId="1" xfId="21" applyFont="1" applyBorder="1" applyAlignment="1">
      <alignment vertical="center" wrapText="1" shrinkToFit="1"/>
    </xf>
    <xf numFmtId="0" fontId="7" fillId="0" borderId="1" xfId="21" applyFont="1" applyBorder="1" applyAlignment="1">
      <alignment vertical="center" wrapText="1"/>
    </xf>
    <xf numFmtId="0" fontId="7" fillId="0" borderId="0" xfId="21" applyFont="1" applyAlignment="1">
      <alignment vertical="center" wrapText="1"/>
    </xf>
    <xf numFmtId="0" fontId="24" fillId="0" borderId="0" xfId="30" applyFont="1" applyAlignment="1">
      <alignment wrapText="1"/>
    </xf>
    <xf numFmtId="179" fontId="17" fillId="0" borderId="5" xfId="0" applyNumberFormat="1" applyFont="1" applyFill="1" applyBorder="1" applyAlignment="1">
      <alignment horizontal="center" vertical="center" shrinkToFit="1"/>
    </xf>
    <xf numFmtId="179" fontId="31" fillId="0" borderId="5" xfId="0" applyNumberFormat="1" applyFont="1" applyFill="1" applyBorder="1" applyAlignment="1">
      <alignment horizontal="center" vertical="center" shrinkToFit="1"/>
    </xf>
    <xf numFmtId="179" fontId="9" fillId="0" borderId="5" xfId="0" applyNumberFormat="1" applyFont="1" applyBorder="1" applyAlignment="1">
      <alignment horizontal="center" vertical="center" shrinkToFit="1"/>
    </xf>
    <xf numFmtId="179" fontId="9" fillId="0" borderId="5" xfId="0" applyNumberFormat="1" applyFont="1" applyFill="1" applyBorder="1" applyAlignment="1">
      <alignment horizontal="center" vertical="center" shrinkToFit="1"/>
    </xf>
    <xf numFmtId="179" fontId="9" fillId="2" borderId="5" xfId="0" applyNumberFormat="1" applyFont="1" applyFill="1" applyBorder="1" applyAlignment="1">
      <alignment horizontal="center" vertical="center" shrinkToFit="1"/>
    </xf>
    <xf numFmtId="179" fontId="39" fillId="2" borderId="5" xfId="0" applyNumberFormat="1" applyFont="1" applyFill="1" applyBorder="1" applyAlignment="1">
      <alignment horizontal="center" vertical="center" shrinkToFit="1"/>
    </xf>
    <xf numFmtId="0" fontId="22" fillId="0" borderId="0" xfId="21" applyFont="1" applyBorder="1" applyAlignment="1">
      <alignment horizontal="center" vertical="center"/>
    </xf>
    <xf numFmtId="0" fontId="7" fillId="0" borderId="16" xfId="21" applyFont="1" applyBorder="1">
      <alignment vertical="center"/>
    </xf>
    <xf numFmtId="0" fontId="24" fillId="0" borderId="2" xfId="21" applyFont="1" applyBorder="1" applyAlignment="1">
      <alignment vertical="center" wrapText="1" shrinkToFit="1"/>
    </xf>
    <xf numFmtId="0" fontId="7" fillId="0" borderId="2" xfId="21" applyFont="1" applyBorder="1" applyAlignment="1">
      <alignment vertical="center" wrapText="1"/>
    </xf>
    <xf numFmtId="0" fontId="7" fillId="0" borderId="2" xfId="21" applyFont="1" applyBorder="1" applyAlignment="1">
      <alignment vertical="center" wrapText="1" shrinkToFit="1"/>
    </xf>
    <xf numFmtId="0" fontId="7" fillId="0" borderId="2" xfId="21" applyFont="1" applyBorder="1" applyAlignment="1">
      <alignment vertical="center" shrinkToFit="1"/>
    </xf>
    <xf numFmtId="0" fontId="7" fillId="0" borderId="2" xfId="21" applyFont="1" applyBorder="1">
      <alignment vertical="center"/>
    </xf>
    <xf numFmtId="179" fontId="7" fillId="0" borderId="2" xfId="21" applyNumberFormat="1" applyFont="1" applyBorder="1" applyAlignment="1">
      <alignment horizontal="right" vertical="center" shrinkToFit="1"/>
    </xf>
    <xf numFmtId="0" fontId="26" fillId="0" borderId="16" xfId="21" applyFont="1" applyBorder="1" applyAlignment="1">
      <alignment vertical="center" wrapText="1" shrinkToFit="1"/>
    </xf>
    <xf numFmtId="0" fontId="26" fillId="0" borderId="16" xfId="21" applyFont="1" applyBorder="1" applyAlignment="1">
      <alignment vertical="center" shrinkToFit="1"/>
    </xf>
    <xf numFmtId="0" fontId="26" fillId="0" borderId="16" xfId="21" applyFont="1" applyBorder="1">
      <alignment vertical="center"/>
    </xf>
    <xf numFmtId="0" fontId="22" fillId="0" borderId="0" xfId="21" applyFont="1" applyBorder="1" applyAlignment="1">
      <alignment horizontal="center" vertical="center"/>
    </xf>
    <xf numFmtId="0" fontId="22" fillId="0" borderId="0" xfId="21" applyFont="1" applyBorder="1" applyAlignment="1">
      <alignment horizontal="center" vertical="center"/>
    </xf>
    <xf numFmtId="0" fontId="7" fillId="0" borderId="16" xfId="3" applyFont="1" applyFill="1" applyBorder="1"/>
    <xf numFmtId="0" fontId="7" fillId="0" borderId="2" xfId="21" applyFont="1" applyBorder="1" applyAlignment="1">
      <alignment horizontal="center" vertical="center"/>
    </xf>
    <xf numFmtId="179" fontId="24" fillId="0" borderId="2" xfId="21" applyNumberFormat="1" applyFont="1" applyBorder="1" applyAlignment="1">
      <alignment vertical="center" wrapText="1" shrinkToFit="1"/>
    </xf>
    <xf numFmtId="179" fontId="24" fillId="0" borderId="16" xfId="21" applyNumberFormat="1" applyFont="1" applyBorder="1" applyAlignment="1">
      <alignment vertical="center" wrapText="1" shrinkToFit="1"/>
    </xf>
    <xf numFmtId="0" fontId="17" fillId="0" borderId="2" xfId="0" applyFont="1" applyFill="1" applyBorder="1" applyAlignment="1">
      <alignment horizontal="right" vertical="center" shrinkToFit="1"/>
    </xf>
    <xf numFmtId="0" fontId="42" fillId="0" borderId="1" xfId="0" applyFont="1" applyFill="1" applyBorder="1" applyAlignment="1">
      <alignment horizontal="center" vertical="center"/>
    </xf>
    <xf numFmtId="0" fontId="42" fillId="0" borderId="1" xfId="0" applyFont="1" applyBorder="1" applyAlignment="1">
      <alignment horizontal="left" vertical="center" wrapText="1"/>
    </xf>
    <xf numFmtId="0" fontId="42" fillId="0" borderId="1" xfId="0" applyFont="1" applyBorder="1" applyAlignment="1">
      <alignment horizontal="center" vertical="center"/>
    </xf>
    <xf numFmtId="0" fontId="44" fillId="0" borderId="1" xfId="0" applyFont="1" applyBorder="1" applyAlignment="1">
      <alignment horizontal="center" vertical="center"/>
    </xf>
    <xf numFmtId="0" fontId="42" fillId="0" borderId="1" xfId="0" applyFont="1" applyFill="1" applyBorder="1" applyAlignment="1">
      <alignment horizontal="left" vertical="center" wrapText="1"/>
    </xf>
    <xf numFmtId="0" fontId="42" fillId="0" borderId="1" xfId="0" applyFont="1" applyBorder="1" applyAlignment="1">
      <alignment horizontal="center" vertical="center" shrinkToFit="1"/>
    </xf>
    <xf numFmtId="0" fontId="9" fillId="0" borderId="1" xfId="0" applyFont="1" applyBorder="1" applyAlignment="1">
      <alignment vertical="center" shrinkToFit="1"/>
    </xf>
    <xf numFmtId="0" fontId="42" fillId="0" borderId="1" xfId="0" applyFont="1" applyFill="1" applyBorder="1" applyAlignment="1">
      <alignment horizontal="center" vertical="center" shrinkToFit="1"/>
    </xf>
    <xf numFmtId="0" fontId="7" fillId="0" borderId="7" xfId="3" applyFont="1" applyFill="1" applyBorder="1" applyAlignment="1">
      <alignment horizontal="center" vertical="center"/>
    </xf>
    <xf numFmtId="0" fontId="7" fillId="0" borderId="5" xfId="3" applyFont="1" applyFill="1" applyBorder="1" applyAlignment="1">
      <alignment horizontal="center" vertical="center"/>
    </xf>
    <xf numFmtId="0" fontId="9" fillId="0" borderId="2" xfId="0" applyFont="1" applyFill="1" applyBorder="1" applyAlignment="1">
      <alignment horizontal="right" vertical="center" shrinkToFit="1"/>
    </xf>
    <xf numFmtId="0" fontId="42" fillId="0" borderId="2" xfId="0" applyFont="1" applyFill="1" applyBorder="1" applyAlignment="1">
      <alignment horizontal="right" vertical="center" shrinkToFit="1"/>
    </xf>
    <xf numFmtId="179" fontId="42" fillId="0" borderId="5" xfId="0" applyNumberFormat="1" applyFont="1" applyFill="1" applyBorder="1" applyAlignment="1">
      <alignment horizontal="center" vertical="center" shrinkToFit="1"/>
    </xf>
    <xf numFmtId="0" fontId="42" fillId="0" borderId="10" xfId="0" applyFont="1" applyBorder="1" applyAlignment="1">
      <alignment horizontal="center" vertical="center"/>
    </xf>
    <xf numFmtId="179" fontId="42" fillId="0" borderId="5" xfId="0" applyNumberFormat="1" applyFont="1" applyBorder="1" applyAlignment="1">
      <alignment horizontal="center" vertical="center" shrinkToFit="1"/>
    </xf>
    <xf numFmtId="0" fontId="7" fillId="0" borderId="16" xfId="21" applyFont="1" applyBorder="1" applyAlignment="1">
      <alignment vertical="center" shrinkToFit="1"/>
    </xf>
    <xf numFmtId="179" fontId="24" fillId="0" borderId="5" xfId="21" applyNumberFormat="1" applyFont="1" applyBorder="1" applyAlignment="1">
      <alignment vertical="center" wrapText="1" shrinkToFit="1"/>
    </xf>
    <xf numFmtId="0" fontId="14" fillId="0" borderId="2" xfId="0" applyFont="1" applyFill="1" applyBorder="1" applyAlignment="1">
      <alignment horizontal="right" vertical="center" shrinkToFit="1"/>
    </xf>
    <xf numFmtId="0" fontId="14" fillId="0" borderId="3" xfId="0" applyFont="1" applyFill="1" applyBorder="1" applyAlignment="1">
      <alignment horizontal="right" vertical="center" shrinkToFit="1"/>
    </xf>
    <xf numFmtId="0" fontId="7" fillId="0" borderId="16" xfId="21" applyFont="1" applyBorder="1" applyAlignment="1">
      <alignment vertical="center" wrapText="1"/>
    </xf>
    <xf numFmtId="0" fontId="7" fillId="0" borderId="16" xfId="21" applyFont="1" applyBorder="1" applyAlignment="1">
      <alignment vertical="center" wrapText="1" shrinkToFit="1"/>
    </xf>
    <xf numFmtId="179" fontId="43" fillId="0" borderId="5" xfId="0" applyNumberFormat="1" applyFont="1" applyFill="1" applyBorder="1" applyAlignment="1">
      <alignment horizontal="left" vertical="center" shrinkToFit="1"/>
    </xf>
    <xf numFmtId="0" fontId="44" fillId="0" borderId="1" xfId="0" applyFont="1" applyBorder="1" applyAlignment="1">
      <alignment horizontal="center" vertical="center" shrinkToFit="1"/>
    </xf>
    <xf numFmtId="0" fontId="44" fillId="0" borderId="1" xfId="0" applyFont="1" applyFill="1" applyBorder="1" applyAlignment="1">
      <alignment horizontal="center" vertical="center" shrinkToFit="1"/>
    </xf>
    <xf numFmtId="0" fontId="11" fillId="0" borderId="0" xfId="0" applyFont="1" applyFill="1" applyBorder="1" applyAlignment="1">
      <alignment horizontal="center" vertical="center"/>
    </xf>
    <xf numFmtId="0" fontId="40" fillId="0" borderId="1" xfId="0" applyFont="1" applyBorder="1" applyAlignment="1">
      <alignment horizontal="center" vertical="center"/>
    </xf>
    <xf numFmtId="0" fontId="45" fillId="0" borderId="1" xfId="0" applyFont="1" applyBorder="1" applyAlignment="1">
      <alignment horizontal="left" vertical="center" wrapText="1"/>
    </xf>
    <xf numFmtId="0" fontId="44" fillId="0" borderId="1" xfId="0" applyFont="1" applyFill="1" applyBorder="1" applyAlignment="1">
      <alignment horizontal="center" vertical="center" wrapText="1"/>
    </xf>
    <xf numFmtId="0" fontId="44" fillId="0" borderId="1" xfId="0" applyFont="1" applyFill="1" applyBorder="1" applyAlignment="1">
      <alignment horizontal="center" vertical="center"/>
    </xf>
    <xf numFmtId="179" fontId="7" fillId="0" borderId="16" xfId="21" applyNumberFormat="1" applyFont="1" applyBorder="1" applyAlignment="1">
      <alignment horizontal="right" vertical="center" shrinkToFit="1"/>
    </xf>
    <xf numFmtId="0" fontId="46" fillId="0" borderId="1" xfId="0" applyFont="1" applyFill="1" applyBorder="1" applyAlignment="1">
      <alignment horizontal="center" vertical="center" wrapText="1" shrinkToFit="1"/>
    </xf>
    <xf numFmtId="0" fontId="9" fillId="0" borderId="1" xfId="34" applyFont="1" applyFill="1" applyBorder="1" applyAlignment="1">
      <alignment horizontal="left" vertical="center" wrapText="1"/>
    </xf>
    <xf numFmtId="0" fontId="9" fillId="0" borderId="1" xfId="34" applyFont="1" applyFill="1" applyBorder="1" applyAlignment="1">
      <alignment horizontal="center" vertical="center"/>
    </xf>
    <xf numFmtId="179" fontId="9" fillId="0" borderId="5" xfId="34" applyNumberFormat="1" applyFont="1" applyFill="1" applyBorder="1" applyAlignment="1">
      <alignment horizontal="center" vertical="center" shrinkToFit="1"/>
    </xf>
    <xf numFmtId="179" fontId="9" fillId="0" borderId="5" xfId="34" applyNumberFormat="1" applyFont="1" applyFill="1" applyBorder="1" applyAlignment="1">
      <alignment horizontal="left" vertical="center" shrinkToFit="1"/>
    </xf>
    <xf numFmtId="0" fontId="9" fillId="0" borderId="1" xfId="34" applyFont="1" applyFill="1" applyBorder="1" applyAlignment="1" applyProtection="1">
      <alignment horizontal="center" vertical="center"/>
      <protection locked="0"/>
    </xf>
    <xf numFmtId="0" fontId="9" fillId="0" borderId="1" xfId="34" applyFont="1" applyFill="1" applyBorder="1" applyAlignment="1" applyProtection="1">
      <alignment vertical="center" wrapText="1"/>
      <protection locked="0"/>
    </xf>
    <xf numFmtId="0" fontId="9" fillId="0" borderId="1" xfId="34" applyFont="1" applyFill="1" applyBorder="1" applyAlignment="1">
      <alignment horizontal="center" vertical="center" shrinkToFit="1"/>
    </xf>
    <xf numFmtId="0" fontId="9" fillId="0" borderId="1" xfId="34" applyFont="1" applyFill="1" applyBorder="1" applyAlignment="1">
      <alignment horizontal="left" vertical="center" shrinkToFit="1"/>
    </xf>
    <xf numFmtId="0" fontId="9" fillId="0" borderId="1" xfId="34" applyFont="1" applyFill="1" applyBorder="1" applyAlignment="1">
      <alignment vertical="center" wrapText="1"/>
    </xf>
    <xf numFmtId="179" fontId="9" fillId="0" borderId="5" xfId="34" quotePrefix="1" applyNumberFormat="1" applyFont="1" applyFill="1" applyBorder="1" applyAlignment="1">
      <alignment horizontal="center" vertical="center" shrinkToFit="1"/>
    </xf>
    <xf numFmtId="0" fontId="9" fillId="0" borderId="1" xfId="34" applyFont="1" applyFill="1" applyBorder="1" applyAlignment="1">
      <alignment horizontal="left" vertical="center" wrapText="1" shrinkToFit="1"/>
    </xf>
    <xf numFmtId="179" fontId="9" fillId="0" borderId="7" xfId="34" applyNumberFormat="1" applyFont="1" applyFill="1" applyBorder="1" applyAlignment="1">
      <alignment horizontal="center" vertical="center" shrinkToFit="1"/>
    </xf>
    <xf numFmtId="0" fontId="9" fillId="0" borderId="10" xfId="34" applyFont="1" applyFill="1" applyBorder="1" applyAlignment="1">
      <alignment vertical="center" wrapText="1"/>
    </xf>
    <xf numFmtId="0" fontId="11" fillId="0" borderId="1" xfId="34" applyFont="1" applyFill="1" applyBorder="1" applyAlignment="1">
      <alignment horizontal="left" vertical="center" wrapText="1"/>
    </xf>
    <xf numFmtId="0" fontId="9" fillId="0" borderId="10" xfId="34" applyFont="1" applyFill="1" applyBorder="1" applyAlignment="1">
      <alignment horizontal="center" vertical="center" shrinkToFit="1"/>
    </xf>
    <xf numFmtId="179" fontId="11" fillId="0" borderId="5" xfId="34" applyNumberFormat="1" applyFont="1" applyFill="1" applyBorder="1" applyAlignment="1">
      <alignment horizontal="center" vertical="center" shrinkToFit="1"/>
    </xf>
    <xf numFmtId="0" fontId="9" fillId="0" borderId="10" xfId="34" applyFont="1" applyFill="1" applyBorder="1" applyAlignment="1">
      <alignment horizontal="left" vertical="center" shrinkToFit="1"/>
    </xf>
    <xf numFmtId="0" fontId="9" fillId="0" borderId="10" xfId="34" applyFont="1" applyFill="1" applyBorder="1" applyAlignment="1">
      <alignment horizontal="center" vertical="center"/>
    </xf>
    <xf numFmtId="0" fontId="9" fillId="0" borderId="1" xfId="34" applyFont="1" applyFill="1" applyBorder="1" applyAlignment="1">
      <alignment horizontal="center" vertical="center" wrapText="1" shrinkToFit="1"/>
    </xf>
    <xf numFmtId="0" fontId="9" fillId="0" borderId="1" xfId="34" applyFont="1" applyFill="1" applyBorder="1" applyAlignment="1">
      <alignment horizontal="center" vertical="center" wrapText="1"/>
    </xf>
    <xf numFmtId="179" fontId="11" fillId="0" borderId="5" xfId="34" applyNumberFormat="1" applyFont="1" applyFill="1" applyBorder="1" applyAlignment="1">
      <alignment horizontal="center" vertical="center" wrapText="1" shrinkToFit="1"/>
    </xf>
    <xf numFmtId="0" fontId="9" fillId="0" borderId="10" xfId="0" applyFont="1" applyBorder="1" applyAlignment="1" applyProtection="1">
      <alignment horizontal="center" vertical="center"/>
      <protection locked="0"/>
    </xf>
    <xf numFmtId="0" fontId="11" fillId="0" borderId="1" xfId="0" applyFont="1" applyBorder="1" applyAlignment="1" applyProtection="1">
      <alignment horizontal="center" vertical="center"/>
      <protection locked="0"/>
    </xf>
    <xf numFmtId="0" fontId="11" fillId="0" borderId="10" xfId="0" applyFont="1" applyFill="1" applyBorder="1" applyAlignment="1" applyProtection="1">
      <alignment horizontal="center" vertical="center" shrinkToFit="1"/>
      <protection locked="0"/>
    </xf>
    <xf numFmtId="0" fontId="11" fillId="0" borderId="1" xfId="0" applyFont="1" applyBorder="1" applyAlignment="1" applyProtection="1">
      <alignment horizontal="center" vertical="center" shrinkToFit="1"/>
      <protection locked="0"/>
    </xf>
    <xf numFmtId="0" fontId="11" fillId="0" borderId="1" xfId="0" applyFont="1" applyFill="1" applyBorder="1" applyAlignment="1" applyProtection="1">
      <alignment horizontal="center" vertical="center"/>
      <protection locked="0"/>
    </xf>
    <xf numFmtId="0" fontId="11" fillId="0" borderId="1" xfId="0" applyFont="1" applyBorder="1" applyAlignment="1" applyProtection="1">
      <alignment horizontal="center" vertical="center" wrapText="1" shrinkToFit="1"/>
      <protection locked="0"/>
    </xf>
    <xf numFmtId="0" fontId="11" fillId="0" borderId="10" xfId="0" applyFont="1" applyBorder="1" applyAlignment="1" applyProtection="1">
      <alignment horizontal="center" vertical="center"/>
      <protection locked="0"/>
    </xf>
    <xf numFmtId="0" fontId="11" fillId="0" borderId="2" xfId="0" applyFont="1" applyBorder="1" applyAlignment="1">
      <alignment horizontal="right" vertical="center"/>
    </xf>
    <xf numFmtId="180" fontId="11" fillId="0" borderId="16" xfId="0" applyNumberFormat="1" applyFont="1" applyBorder="1" applyAlignment="1">
      <alignment horizontal="left" vertical="center" shrinkToFit="1"/>
    </xf>
    <xf numFmtId="0" fontId="11" fillId="0" borderId="2" xfId="0" applyFont="1" applyBorder="1" applyAlignment="1">
      <alignment horizontal="left" vertical="center" wrapText="1"/>
    </xf>
    <xf numFmtId="0" fontId="11" fillId="0" borderId="2" xfId="0" applyFont="1" applyBorder="1" applyAlignment="1">
      <alignment horizontal="center" vertical="center"/>
    </xf>
    <xf numFmtId="0" fontId="50" fillId="0" borderId="1" xfId="0" applyFont="1" applyBorder="1" applyAlignment="1">
      <alignment horizontal="left" vertical="center" wrapText="1"/>
    </xf>
    <xf numFmtId="0" fontId="49" fillId="0" borderId="1" xfId="0" applyFont="1" applyBorder="1" applyAlignment="1">
      <alignment horizontal="left" vertical="center" wrapText="1"/>
    </xf>
    <xf numFmtId="179" fontId="14" fillId="0" borderId="5" xfId="34" applyNumberFormat="1" applyFont="1" applyFill="1" applyBorder="1" applyAlignment="1">
      <alignment horizontal="center" vertical="center" shrinkToFit="1"/>
    </xf>
    <xf numFmtId="1" fontId="11" fillId="0" borderId="1" xfId="0" applyNumberFormat="1" applyFont="1" applyFill="1" applyBorder="1" applyAlignment="1">
      <alignment horizontal="center" vertical="center"/>
    </xf>
    <xf numFmtId="0" fontId="9" fillId="0" borderId="1" xfId="34" applyFont="1" applyFill="1" applyBorder="1" applyAlignment="1">
      <alignment horizontal="left" vertical="center"/>
    </xf>
    <xf numFmtId="179" fontId="51" fillId="3" borderId="1" xfId="0" applyNumberFormat="1" applyFont="1" applyFill="1" applyBorder="1" applyAlignment="1" applyProtection="1">
      <alignment horizontal="center" vertical="center" wrapText="1"/>
      <protection locked="0"/>
    </xf>
    <xf numFmtId="0" fontId="42" fillId="3" borderId="1" xfId="0" applyFont="1" applyFill="1" applyBorder="1" applyAlignment="1" applyProtection="1">
      <alignment horizontal="left" vertical="center" wrapText="1"/>
      <protection locked="0"/>
    </xf>
    <xf numFmtId="0" fontId="44" fillId="3" borderId="1" xfId="34" applyFont="1" applyFill="1" applyBorder="1" applyAlignment="1">
      <alignment horizontal="center" vertical="center"/>
    </xf>
    <xf numFmtId="0" fontId="42" fillId="3" borderId="1" xfId="34" applyFont="1" applyFill="1" applyBorder="1" applyAlignment="1">
      <alignment horizontal="center" vertical="center" wrapText="1"/>
    </xf>
    <xf numFmtId="179" fontId="52" fillId="3" borderId="5" xfId="34" applyNumberFormat="1" applyFont="1" applyFill="1" applyBorder="1" applyAlignment="1">
      <alignment horizontal="center" vertical="center" shrinkToFit="1"/>
    </xf>
    <xf numFmtId="0" fontId="42" fillId="3" borderId="1" xfId="34" applyFont="1" applyFill="1" applyBorder="1" applyAlignment="1">
      <alignment horizontal="left" vertical="center" wrapText="1"/>
    </xf>
    <xf numFmtId="0" fontId="52" fillId="3" borderId="1" xfId="34" applyFont="1" applyFill="1" applyBorder="1" applyAlignment="1">
      <alignment horizontal="center" vertical="center"/>
    </xf>
    <xf numFmtId="1" fontId="52" fillId="3" borderId="1" xfId="0" applyNumberFormat="1" applyFont="1" applyFill="1" applyBorder="1" applyAlignment="1">
      <alignment horizontal="center" vertical="center"/>
    </xf>
    <xf numFmtId="0" fontId="11" fillId="0" borderId="1" xfId="34" applyFont="1" applyFill="1" applyBorder="1" applyAlignment="1">
      <alignment horizontal="center" vertical="center"/>
    </xf>
    <xf numFmtId="1" fontId="11" fillId="4" borderId="1" xfId="0" applyNumberFormat="1" applyFont="1" applyFill="1" applyBorder="1" applyAlignment="1">
      <alignment horizontal="center" vertical="center"/>
    </xf>
    <xf numFmtId="1" fontId="52" fillId="4" borderId="1" xfId="0" applyNumberFormat="1" applyFont="1" applyFill="1" applyBorder="1" applyAlignment="1">
      <alignment horizontal="center" vertical="center"/>
    </xf>
    <xf numFmtId="179" fontId="53" fillId="3" borderId="0" xfId="0" applyNumberFormat="1" applyFont="1" applyFill="1" applyBorder="1" applyAlignment="1" applyProtection="1">
      <alignment horizontal="center" vertical="center"/>
      <protection locked="0"/>
    </xf>
    <xf numFmtId="0" fontId="42" fillId="4" borderId="1" xfId="34" applyFont="1" applyFill="1" applyBorder="1" applyAlignment="1">
      <alignment horizontal="center" vertical="center" wrapText="1"/>
    </xf>
    <xf numFmtId="179" fontId="14" fillId="0" borderId="7" xfId="34" applyNumberFormat="1" applyFont="1" applyFill="1" applyBorder="1" applyAlignment="1">
      <alignment horizontal="center" vertical="center" shrinkToFit="1"/>
    </xf>
    <xf numFmtId="0" fontId="9" fillId="0" borderId="10" xfId="34" applyFont="1" applyFill="1" applyBorder="1" applyAlignment="1">
      <alignment horizontal="left" vertical="center" wrapText="1"/>
    </xf>
    <xf numFmtId="0" fontId="11" fillId="0" borderId="10" xfId="34" applyFont="1" applyFill="1" applyBorder="1" applyAlignment="1">
      <alignment horizontal="center" vertical="center"/>
    </xf>
    <xf numFmtId="179" fontId="53" fillId="3" borderId="0" xfId="0" applyNumberFormat="1" applyFont="1" applyFill="1" applyBorder="1" applyAlignment="1" applyProtection="1">
      <alignment vertical="center"/>
      <protection locked="0"/>
    </xf>
    <xf numFmtId="179" fontId="14" fillId="0" borderId="13" xfId="34" applyNumberFormat="1" applyFont="1" applyFill="1" applyBorder="1" applyAlignment="1">
      <alignment horizontal="center" vertical="center" shrinkToFit="1"/>
    </xf>
    <xf numFmtId="179" fontId="14" fillId="0" borderId="0" xfId="34" applyNumberFormat="1" applyFont="1" applyFill="1" applyBorder="1" applyAlignment="1">
      <alignment horizontal="center" vertical="center" shrinkToFit="1"/>
    </xf>
    <xf numFmtId="179" fontId="51" fillId="3" borderId="0" xfId="0" applyNumberFormat="1" applyFont="1" applyFill="1" applyBorder="1" applyAlignment="1" applyProtection="1">
      <alignment horizontal="center" vertical="center" wrapText="1"/>
      <protection locked="0"/>
    </xf>
    <xf numFmtId="179" fontId="51" fillId="3" borderId="1" xfId="0" applyNumberFormat="1" applyFont="1" applyFill="1" applyBorder="1" applyAlignment="1" applyProtection="1">
      <alignment horizontal="center" vertical="center"/>
      <protection locked="0"/>
    </xf>
    <xf numFmtId="0" fontId="42" fillId="3" borderId="1" xfId="0" applyFont="1" applyFill="1" applyBorder="1" applyAlignment="1" applyProtection="1">
      <alignment vertical="center"/>
      <protection locked="0"/>
    </xf>
    <xf numFmtId="179" fontId="52" fillId="3" borderId="1" xfId="34" applyNumberFormat="1" applyFont="1" applyFill="1" applyBorder="1" applyAlignment="1">
      <alignment horizontal="center" vertical="center" shrinkToFit="1"/>
    </xf>
    <xf numFmtId="0" fontId="42" fillId="3" borderId="1" xfId="0" applyFont="1" applyFill="1" applyBorder="1" applyAlignment="1" applyProtection="1">
      <alignment vertical="center" wrapText="1"/>
      <protection locked="0"/>
    </xf>
    <xf numFmtId="0" fontId="11" fillId="3" borderId="1" xfId="34" applyFont="1" applyFill="1" applyBorder="1" applyAlignment="1">
      <alignment horizontal="center" vertical="center"/>
    </xf>
    <xf numFmtId="0" fontId="42" fillId="0" borderId="1" xfId="34" applyFont="1" applyFill="1" applyBorder="1" applyAlignment="1">
      <alignment horizontal="left" vertical="center" wrapText="1"/>
    </xf>
    <xf numFmtId="0" fontId="52" fillId="0" borderId="1" xfId="34" applyFont="1" applyFill="1" applyBorder="1" applyAlignment="1">
      <alignment horizontal="center" vertical="center"/>
    </xf>
    <xf numFmtId="1" fontId="52" fillId="0" borderId="1" xfId="0" applyNumberFormat="1" applyFont="1" applyFill="1" applyBorder="1" applyAlignment="1">
      <alignment horizontal="center" vertical="center"/>
    </xf>
    <xf numFmtId="0" fontId="42" fillId="3" borderId="10" xfId="34" applyFont="1" applyFill="1" applyBorder="1" applyAlignment="1">
      <alignment horizontal="left" vertical="center" wrapText="1"/>
    </xf>
    <xf numFmtId="1" fontId="52" fillId="3" borderId="10" xfId="0" applyNumberFormat="1" applyFont="1" applyFill="1" applyBorder="1" applyAlignment="1">
      <alignment horizontal="center" vertical="center"/>
    </xf>
    <xf numFmtId="179" fontId="51" fillId="3" borderId="0" xfId="0" applyNumberFormat="1" applyFont="1" applyFill="1" applyBorder="1" applyAlignment="1" applyProtection="1">
      <alignment horizontal="center" vertical="center"/>
      <protection locked="0"/>
    </xf>
    <xf numFmtId="0" fontId="42" fillId="3" borderId="0" xfId="0" applyFont="1" applyFill="1" applyBorder="1" applyAlignment="1" applyProtection="1">
      <alignment vertical="center"/>
      <protection locked="0"/>
    </xf>
    <xf numFmtId="0" fontId="11" fillId="3" borderId="0" xfId="34" applyFont="1" applyFill="1" applyBorder="1" applyAlignment="1">
      <alignment horizontal="center" vertical="center"/>
    </xf>
    <xf numFmtId="0" fontId="14" fillId="0" borderId="1" xfId="0" applyFont="1" applyFill="1" applyBorder="1" applyAlignment="1">
      <alignment horizontal="right" vertical="center" shrinkToFit="1"/>
    </xf>
    <xf numFmtId="179" fontId="14" fillId="0" borderId="1" xfId="34" applyNumberFormat="1" applyFont="1" applyFill="1" applyBorder="1" applyAlignment="1">
      <alignment horizontal="center" vertical="center" shrinkToFit="1"/>
    </xf>
    <xf numFmtId="179" fontId="31" fillId="0" borderId="1" xfId="0" applyNumberFormat="1" applyFont="1" applyBorder="1" applyAlignment="1" applyProtection="1">
      <alignment horizontal="center" vertical="center"/>
      <protection locked="0"/>
    </xf>
    <xf numFmtId="0" fontId="7" fillId="0" borderId="1" xfId="34" applyFont="1" applyBorder="1" applyAlignment="1" applyProtection="1">
      <alignment horizontal="left" vertical="center"/>
      <protection locked="0"/>
    </xf>
    <xf numFmtId="0" fontId="52" fillId="3" borderId="1" xfId="34" applyFont="1" applyFill="1" applyBorder="1" applyAlignment="1">
      <alignment horizontal="left" vertical="center" wrapText="1"/>
    </xf>
    <xf numFmtId="1" fontId="52" fillId="3" borderId="1" xfId="0" applyNumberFormat="1" applyFont="1" applyFill="1" applyBorder="1" applyAlignment="1">
      <alignment horizontal="left" vertical="center"/>
    </xf>
    <xf numFmtId="0" fontId="42" fillId="3" borderId="1" xfId="0" applyFont="1" applyFill="1" applyBorder="1" applyAlignment="1">
      <alignment vertical="center"/>
    </xf>
    <xf numFmtId="0" fontId="52" fillId="0" borderId="1" xfId="34" applyFont="1" applyFill="1" applyBorder="1" applyAlignment="1">
      <alignment horizontal="left" vertical="center" wrapText="1"/>
    </xf>
    <xf numFmtId="0" fontId="52" fillId="3" borderId="10" xfId="34" applyFont="1" applyFill="1" applyBorder="1" applyAlignment="1">
      <alignment horizontal="left" vertical="center" wrapText="1"/>
    </xf>
    <xf numFmtId="0" fontId="40" fillId="3" borderId="0" xfId="0" applyFont="1" applyFill="1" applyBorder="1" applyAlignment="1" applyProtection="1">
      <alignment vertical="center" wrapText="1"/>
      <protection locked="0"/>
    </xf>
    <xf numFmtId="0" fontId="39" fillId="3" borderId="0" xfId="0" applyFont="1" applyFill="1" applyBorder="1" applyAlignment="1" applyProtection="1">
      <alignment vertical="center"/>
      <protection locked="0"/>
    </xf>
    <xf numFmtId="0" fontId="42" fillId="3" borderId="0" xfId="0" applyFont="1" applyFill="1" applyAlignment="1">
      <alignment vertical="center"/>
    </xf>
    <xf numFmtId="0" fontId="44" fillId="3" borderId="1" xfId="34" applyFont="1" applyFill="1" applyBorder="1" applyAlignment="1">
      <alignment horizontal="left" vertical="center" wrapText="1"/>
    </xf>
    <xf numFmtId="0" fontId="33" fillId="0" borderId="1" xfId="0" applyFont="1" applyBorder="1" applyAlignment="1" applyProtection="1">
      <alignment horizontal="left" vertical="center" wrapText="1"/>
      <protection locked="0"/>
    </xf>
    <xf numFmtId="0" fontId="11" fillId="0" borderId="1" xfId="34" applyFont="1" applyFill="1" applyBorder="1" applyAlignment="1">
      <alignment horizontal="center" vertical="center" wrapText="1"/>
    </xf>
    <xf numFmtId="0" fontId="11" fillId="0" borderId="1" xfId="34" applyFont="1" applyFill="1" applyBorder="1" applyAlignment="1">
      <alignment horizontal="center" vertical="center" wrapText="1" shrinkToFit="1"/>
    </xf>
    <xf numFmtId="0" fontId="52" fillId="3" borderId="1" xfId="34" applyFont="1" applyFill="1" applyBorder="1" applyAlignment="1">
      <alignment horizontal="center" vertical="center" wrapText="1"/>
    </xf>
    <xf numFmtId="0" fontId="11" fillId="0" borderId="10" xfId="34" applyFont="1" applyFill="1" applyBorder="1" applyAlignment="1">
      <alignment horizontal="center" vertical="center" wrapText="1"/>
    </xf>
    <xf numFmtId="0" fontId="52" fillId="4" borderId="1" xfId="34" applyFont="1" applyFill="1" applyBorder="1" applyAlignment="1">
      <alignment horizontal="center" vertical="center" wrapText="1"/>
    </xf>
    <xf numFmtId="0" fontId="44" fillId="3" borderId="1" xfId="0" applyFont="1" applyFill="1" applyBorder="1" applyAlignment="1" applyProtection="1">
      <alignment horizontal="center" vertical="center"/>
      <protection locked="0"/>
    </xf>
    <xf numFmtId="0" fontId="11" fillId="4" borderId="1" xfId="34" applyFont="1" applyFill="1" applyBorder="1" applyAlignment="1">
      <alignment horizontal="center" vertical="center" wrapText="1"/>
    </xf>
    <xf numFmtId="0" fontId="44" fillId="3" borderId="1" xfId="34" applyFont="1" applyFill="1" applyBorder="1" applyAlignment="1">
      <alignment horizontal="center" vertical="center" wrapText="1"/>
    </xf>
    <xf numFmtId="0" fontId="52" fillId="3" borderId="1" xfId="3" applyFont="1" applyFill="1" applyBorder="1" applyAlignment="1" applyProtection="1">
      <alignment horizontal="center" vertical="center"/>
      <protection locked="0"/>
    </xf>
    <xf numFmtId="0" fontId="17" fillId="0" borderId="1" xfId="34" applyFont="1" applyBorder="1" applyAlignment="1" applyProtection="1">
      <alignment horizontal="center" vertical="center"/>
      <protection locked="0"/>
    </xf>
    <xf numFmtId="179" fontId="43" fillId="4" borderId="5" xfId="34" applyNumberFormat="1" applyFont="1" applyFill="1" applyBorder="1" applyAlignment="1">
      <alignment horizontal="center" vertical="center" shrinkToFit="1"/>
    </xf>
    <xf numFmtId="0" fontId="9" fillId="5" borderId="1" xfId="34" applyFont="1" applyFill="1" applyBorder="1" applyAlignment="1">
      <alignment horizontal="left" vertical="center" wrapText="1" shrinkToFit="1"/>
    </xf>
    <xf numFmtId="179" fontId="31" fillId="2" borderId="5" xfId="34" applyNumberFormat="1" applyFont="1" applyFill="1" applyBorder="1" applyAlignment="1">
      <alignment horizontal="left" vertical="center" shrinkToFit="1"/>
    </xf>
    <xf numFmtId="0" fontId="39" fillId="5" borderId="1" xfId="34" applyFont="1" applyFill="1" applyBorder="1" applyAlignment="1">
      <alignment horizontal="left" vertical="center" wrapText="1"/>
    </xf>
    <xf numFmtId="0" fontId="39" fillId="0" borderId="1" xfId="34" applyFont="1" applyFill="1" applyBorder="1" applyAlignment="1" applyProtection="1">
      <alignment horizontal="center" vertical="center" wrapText="1"/>
      <protection locked="0"/>
    </xf>
    <xf numFmtId="0" fontId="39" fillId="0" borderId="1" xfId="34" applyFont="1" applyFill="1" applyBorder="1" applyAlignment="1" applyProtection="1">
      <alignment vertical="center" wrapText="1"/>
      <protection locked="0"/>
    </xf>
    <xf numFmtId="179" fontId="31" fillId="0" borderId="5" xfId="34" applyNumberFormat="1" applyFont="1" applyFill="1" applyBorder="1" applyAlignment="1">
      <alignment horizontal="center" vertical="center" shrinkToFit="1"/>
    </xf>
    <xf numFmtId="0" fontId="40" fillId="5" borderId="1" xfId="34" applyFont="1" applyFill="1" applyBorder="1" applyAlignment="1">
      <alignment horizontal="left" vertical="center" wrapText="1"/>
    </xf>
    <xf numFmtId="0" fontId="39" fillId="0" borderId="10" xfId="0" applyFont="1" applyBorder="1" applyAlignment="1" applyProtection="1">
      <alignment horizontal="center" vertical="center"/>
      <protection locked="0"/>
    </xf>
    <xf numFmtId="0" fontId="39" fillId="0" borderId="1" xfId="34" applyFont="1" applyFill="1" applyBorder="1" applyAlignment="1">
      <alignment horizontal="center" vertical="center" wrapText="1"/>
    </xf>
    <xf numFmtId="179" fontId="31" fillId="2" borderId="5" xfId="34" applyNumberFormat="1" applyFont="1" applyFill="1" applyBorder="1" applyAlignment="1">
      <alignment horizontal="center" vertical="center" shrinkToFit="1"/>
    </xf>
    <xf numFmtId="0" fontId="39" fillId="0" borderId="1" xfId="34" applyFont="1" applyFill="1" applyBorder="1" applyAlignment="1">
      <alignment horizontal="left" vertical="center" wrapText="1"/>
    </xf>
    <xf numFmtId="0" fontId="39" fillId="5" borderId="1" xfId="34" applyFont="1" applyFill="1" applyBorder="1" applyAlignment="1">
      <alignment horizontal="left" vertical="center" wrapText="1" shrinkToFit="1"/>
    </xf>
    <xf numFmtId="0" fontId="39" fillId="0" borderId="1" xfId="34" applyFont="1" applyFill="1" applyBorder="1" applyAlignment="1">
      <alignment vertical="center" wrapText="1"/>
    </xf>
    <xf numFmtId="0" fontId="9" fillId="5" borderId="1" xfId="34" applyFont="1" applyFill="1" applyBorder="1" applyAlignment="1">
      <alignment horizontal="left" vertical="center" wrapText="1"/>
    </xf>
    <xf numFmtId="0" fontId="39" fillId="2" borderId="1" xfId="34" applyFont="1" applyFill="1" applyBorder="1" applyAlignment="1">
      <alignment vertical="center" wrapText="1"/>
    </xf>
    <xf numFmtId="0" fontId="39" fillId="0" borderId="1" xfId="34" applyFont="1" applyFill="1" applyBorder="1" applyAlignment="1">
      <alignment horizontal="left" vertical="center" wrapText="1" shrinkToFit="1"/>
    </xf>
    <xf numFmtId="179" fontId="17" fillId="2" borderId="5" xfId="34" applyNumberFormat="1" applyFont="1" applyFill="1" applyBorder="1" applyAlignment="1">
      <alignment horizontal="center" vertical="center" shrinkToFit="1"/>
    </xf>
    <xf numFmtId="179" fontId="43" fillId="4" borderId="7" xfId="34" applyNumberFormat="1" applyFont="1" applyFill="1" applyBorder="1" applyAlignment="1">
      <alignment horizontal="center" vertical="center" shrinkToFit="1"/>
    </xf>
    <xf numFmtId="0" fontId="9" fillId="5" borderId="10" xfId="34" applyFont="1" applyFill="1" applyBorder="1" applyAlignment="1">
      <alignment horizontal="left" vertical="center" wrapText="1"/>
    </xf>
    <xf numFmtId="0" fontId="39" fillId="0" borderId="10" xfId="34" applyFont="1" applyFill="1" applyBorder="1" applyAlignment="1">
      <alignment horizontal="center" vertical="center" wrapText="1"/>
    </xf>
    <xf numFmtId="0" fontId="9" fillId="0" borderId="10" xfId="34" applyFont="1" applyFill="1" applyBorder="1" applyAlignment="1">
      <alignment horizontal="center" vertical="center" wrapText="1"/>
    </xf>
    <xf numFmtId="0" fontId="39" fillId="0" borderId="10" xfId="34" applyFont="1" applyFill="1" applyBorder="1" applyAlignment="1">
      <alignment vertical="center" wrapText="1"/>
    </xf>
    <xf numFmtId="179" fontId="17" fillId="0" borderId="5" xfId="34" applyNumberFormat="1" applyFont="1" applyFill="1" applyBorder="1" applyAlignment="1">
      <alignment horizontal="center" vertical="center" shrinkToFit="1"/>
    </xf>
    <xf numFmtId="0" fontId="42" fillId="6" borderId="1" xfId="34" applyFont="1" applyFill="1" applyBorder="1" applyAlignment="1">
      <alignment horizontal="left" vertical="center" wrapText="1"/>
    </xf>
    <xf numFmtId="0" fontId="9" fillId="0" borderId="1" xfId="34" applyFont="1" applyFill="1" applyBorder="1" applyAlignment="1" applyProtection="1">
      <alignment horizontal="center" vertical="center" wrapText="1"/>
      <protection locked="0"/>
    </xf>
    <xf numFmtId="0" fontId="40" fillId="0" borderId="1" xfId="34" applyFont="1" applyFill="1" applyBorder="1" applyAlignment="1">
      <alignment horizontal="left" vertical="center" wrapText="1"/>
    </xf>
    <xf numFmtId="0" fontId="42" fillId="5" borderId="1" xfId="34" applyFont="1" applyFill="1" applyBorder="1" applyAlignment="1">
      <alignment horizontal="left" vertical="center" wrapText="1"/>
    </xf>
    <xf numFmtId="0" fontId="42" fillId="0" borderId="10" xfId="0" applyFont="1" applyBorder="1" applyAlignment="1" applyProtection="1">
      <alignment horizontal="center" vertical="center"/>
      <protection locked="0"/>
    </xf>
    <xf numFmtId="0" fontId="42" fillId="0" borderId="1" xfId="34" applyFont="1" applyFill="1" applyBorder="1" applyAlignment="1">
      <alignment horizontal="center" vertical="center" wrapText="1"/>
    </xf>
    <xf numFmtId="0" fontId="39" fillId="0" borderId="1" xfId="34" applyFont="1" applyBorder="1" applyAlignment="1">
      <alignment horizontal="center" vertical="center" wrapText="1"/>
    </xf>
    <xf numFmtId="0" fontId="39" fillId="0" borderId="1" xfId="34" applyFont="1" applyBorder="1" applyAlignment="1">
      <alignment horizontal="left" vertical="center" wrapText="1"/>
    </xf>
    <xf numFmtId="0" fontId="57" fillId="5" borderId="1" xfId="34" applyFont="1" applyFill="1" applyBorder="1" applyAlignment="1">
      <alignment horizontal="left" vertical="center" wrapText="1"/>
    </xf>
    <xf numFmtId="0" fontId="40" fillId="0" borderId="1" xfId="34" applyFont="1" applyBorder="1" applyAlignment="1">
      <alignment horizontal="center" vertical="center" wrapText="1"/>
    </xf>
    <xf numFmtId="0" fontId="33" fillId="0" borderId="1" xfId="34" applyFont="1" applyBorder="1" applyAlignment="1">
      <alignment horizontal="left" vertical="center" wrapText="1"/>
    </xf>
    <xf numFmtId="0" fontId="15" fillId="2" borderId="0" xfId="0" applyFont="1" applyFill="1" applyAlignment="1">
      <alignment horizontal="center" vertical="center"/>
    </xf>
    <xf numFmtId="0" fontId="9" fillId="2" borderId="1" xfId="34" applyFont="1" applyFill="1" applyBorder="1" applyAlignment="1">
      <alignment horizontal="center" vertical="center"/>
    </xf>
    <xf numFmtId="0" fontId="9" fillId="2" borderId="1" xfId="34" applyFont="1" applyFill="1" applyBorder="1" applyAlignment="1">
      <alignment horizontal="center" vertical="center" wrapText="1"/>
    </xf>
    <xf numFmtId="0" fontId="22" fillId="0" borderId="0" xfId="30" applyFont="1" applyAlignment="1">
      <alignment horizontal="center"/>
    </xf>
    <xf numFmtId="0" fontId="15" fillId="0" borderId="3" xfId="30" applyFont="1" applyBorder="1" applyAlignment="1">
      <alignment horizontal="center" vertical="center"/>
    </xf>
    <xf numFmtId="0" fontId="15" fillId="0" borderId="12" xfId="30" applyFont="1" applyBorder="1" applyAlignment="1">
      <alignment horizontal="center" vertical="center"/>
    </xf>
    <xf numFmtId="0" fontId="22" fillId="0" borderId="0" xfId="21" applyFont="1" applyBorder="1" applyAlignment="1">
      <alignment horizontal="center" vertical="center"/>
    </xf>
    <xf numFmtId="0" fontId="23" fillId="0" borderId="0" xfId="21" applyFont="1" applyBorder="1" applyAlignment="1">
      <alignment horizontal="center" vertical="center"/>
    </xf>
    <xf numFmtId="0" fontId="7" fillId="0" borderId="3" xfId="21" applyFont="1" applyBorder="1" applyAlignment="1">
      <alignment horizontal="distributed" vertical="center" justifyLastLine="1"/>
    </xf>
    <xf numFmtId="0" fontId="7" fillId="0" borderId="14" xfId="21" applyFont="1" applyBorder="1" applyAlignment="1">
      <alignment horizontal="distributed" vertical="center" justifyLastLine="1"/>
    </xf>
    <xf numFmtId="0" fontId="7" fillId="0" borderId="6" xfId="21" applyFont="1" applyBorder="1" applyAlignment="1">
      <alignment horizontal="distributed" vertical="center" justifyLastLine="1"/>
    </xf>
    <xf numFmtId="0" fontId="30" fillId="0" borderId="0" xfId="21" applyFont="1" applyBorder="1" applyAlignment="1">
      <alignment horizontal="center" vertical="center" justifyLastLine="1"/>
    </xf>
    <xf numFmtId="0" fontId="30" fillId="0" borderId="7" xfId="21" applyFont="1" applyBorder="1" applyAlignment="1">
      <alignment horizontal="center" vertical="center" justifyLastLine="1"/>
    </xf>
    <xf numFmtId="0" fontId="16" fillId="0" borderId="3" xfId="21" applyFont="1" applyBorder="1" applyAlignment="1">
      <alignment horizontal="left" vertical="center" wrapText="1"/>
    </xf>
    <xf numFmtId="0" fontId="16" fillId="0" borderId="13" xfId="21" applyFont="1" applyBorder="1" applyAlignment="1">
      <alignment horizontal="left" vertical="center" wrapText="1"/>
    </xf>
    <xf numFmtId="0" fontId="16" fillId="0" borderId="12" xfId="21" applyFont="1" applyBorder="1" applyAlignment="1">
      <alignment horizontal="left" vertical="center" wrapText="1"/>
    </xf>
    <xf numFmtId="0" fontId="7" fillId="0" borderId="13" xfId="21" applyFont="1" applyBorder="1" applyAlignment="1">
      <alignment horizontal="distributed" vertical="center" justifyLastLine="1"/>
    </xf>
    <xf numFmtId="0" fontId="7" fillId="0" borderId="12" xfId="21" applyFont="1" applyBorder="1" applyAlignment="1">
      <alignment horizontal="distributed" vertical="center" justifyLastLine="1"/>
    </xf>
    <xf numFmtId="0" fontId="7" fillId="0" borderId="0" xfId="21" applyFont="1" applyBorder="1" applyAlignment="1">
      <alignment horizontal="distributed" vertical="center" justifyLastLine="1"/>
    </xf>
    <xf numFmtId="0" fontId="7" fillId="0" borderId="15" xfId="21" applyFont="1" applyBorder="1" applyAlignment="1">
      <alignment horizontal="distributed" vertical="center" justifyLastLine="1"/>
    </xf>
    <xf numFmtId="0" fontId="7" fillId="0" borderId="7" xfId="21" applyFont="1" applyBorder="1" applyAlignment="1">
      <alignment horizontal="distributed" vertical="center" justifyLastLine="1"/>
    </xf>
    <xf numFmtId="0" fontId="7" fillId="0" borderId="8" xfId="21" applyFont="1" applyBorder="1" applyAlignment="1">
      <alignment horizontal="distributed" vertical="center" justifyLastLine="1"/>
    </xf>
    <xf numFmtId="0" fontId="7" fillId="0" borderId="14" xfId="21" applyFont="1" applyBorder="1" applyAlignment="1">
      <alignment horizontal="center" vertical="center" textRotation="255"/>
    </xf>
    <xf numFmtId="0" fontId="7" fillId="0" borderId="0" xfId="21" applyFont="1" applyBorder="1" applyAlignment="1">
      <alignment horizontal="center" vertical="center" textRotation="255"/>
    </xf>
    <xf numFmtId="0" fontId="7" fillId="0" borderId="3" xfId="21" applyFont="1" applyBorder="1" applyAlignment="1">
      <alignment horizontal="center" vertical="center"/>
    </xf>
    <xf numFmtId="0" fontId="7" fillId="0" borderId="13" xfId="21" applyFont="1" applyBorder="1" applyAlignment="1">
      <alignment horizontal="center" vertical="center"/>
    </xf>
    <xf numFmtId="0" fontId="7" fillId="0" borderId="12" xfId="21" applyFont="1" applyBorder="1" applyAlignment="1">
      <alignment horizontal="center" vertical="center"/>
    </xf>
    <xf numFmtId="0" fontId="7" fillId="0" borderId="14" xfId="21" applyFont="1" applyBorder="1" applyAlignment="1">
      <alignment horizontal="center" vertical="center"/>
    </xf>
    <xf numFmtId="0" fontId="7" fillId="0" borderId="0" xfId="21" applyFont="1" applyBorder="1" applyAlignment="1">
      <alignment horizontal="center" vertical="center"/>
    </xf>
    <xf numFmtId="0" fontId="7" fillId="0" borderId="15" xfId="21" applyFont="1" applyBorder="1" applyAlignment="1">
      <alignment horizontal="center" vertical="center"/>
    </xf>
    <xf numFmtId="0" fontId="33" fillId="0" borderId="3" xfId="21" applyFont="1" applyBorder="1" applyAlignment="1">
      <alignment horizontal="center" vertical="center"/>
    </xf>
    <xf numFmtId="0" fontId="15" fillId="0" borderId="14" xfId="21" applyFont="1" applyBorder="1" applyAlignment="1">
      <alignment horizontal="center" vertical="center"/>
    </xf>
    <xf numFmtId="0" fontId="7" fillId="0" borderId="3" xfId="21" applyFont="1" applyBorder="1" applyAlignment="1">
      <alignment vertical="center"/>
    </xf>
    <xf numFmtId="0" fontId="7" fillId="0" borderId="14" xfId="21" applyFont="1" applyBorder="1" applyAlignment="1">
      <alignment vertical="center"/>
    </xf>
    <xf numFmtId="38" fontId="7" fillId="0" borderId="3" xfId="21" applyNumberFormat="1" applyFont="1" applyBorder="1" applyAlignment="1">
      <alignment vertical="center"/>
    </xf>
    <xf numFmtId="0" fontId="7" fillId="0" borderId="6" xfId="21" applyFont="1" applyBorder="1" applyAlignment="1">
      <alignment vertical="center"/>
    </xf>
    <xf numFmtId="0" fontId="24" fillId="0" borderId="13" xfId="21" applyFont="1" applyBorder="1" applyAlignment="1">
      <alignment horizontal="left" vertical="center" wrapText="1"/>
    </xf>
    <xf numFmtId="0" fontId="24" fillId="0" borderId="0" xfId="21" applyFont="1" applyBorder="1" applyAlignment="1">
      <alignment horizontal="left" vertical="center" wrapText="1"/>
    </xf>
    <xf numFmtId="0" fontId="7" fillId="0" borderId="3" xfId="21" applyFont="1" applyBorder="1" applyAlignment="1">
      <alignment horizontal="right" vertical="center"/>
    </xf>
    <xf numFmtId="0" fontId="7" fillId="0" borderId="14" xfId="21" applyFont="1" applyBorder="1" applyAlignment="1">
      <alignment horizontal="right" vertical="center"/>
    </xf>
    <xf numFmtId="38" fontId="7" fillId="0" borderId="3" xfId="21" applyNumberFormat="1" applyFont="1" applyBorder="1" applyAlignment="1">
      <alignment horizontal="right" vertical="center"/>
    </xf>
    <xf numFmtId="0" fontId="7" fillId="0" borderId="6" xfId="21" applyFont="1" applyBorder="1" applyAlignment="1">
      <alignment horizontal="right" vertical="center"/>
    </xf>
    <xf numFmtId="0" fontId="21" fillId="0" borderId="0" xfId="24" applyFont="1" applyFill="1" applyAlignment="1">
      <alignment horizontal="center" vertical="center"/>
    </xf>
    <xf numFmtId="0" fontId="7" fillId="0" borderId="3" xfId="24" applyFont="1" applyFill="1" applyBorder="1" applyAlignment="1">
      <alignment horizontal="left" wrapText="1"/>
    </xf>
    <xf numFmtId="0" fontId="7" fillId="0" borderId="12" xfId="24" applyFont="1" applyFill="1" applyBorder="1" applyAlignment="1">
      <alignment horizontal="left" wrapText="1"/>
    </xf>
    <xf numFmtId="0" fontId="15" fillId="0" borderId="6" xfId="24" applyFont="1" applyFill="1" applyBorder="1" applyAlignment="1">
      <alignment horizontal="center" vertical="center" shrinkToFit="1"/>
    </xf>
    <xf numFmtId="0" fontId="15" fillId="0" borderId="8" xfId="24" applyFont="1" applyFill="1" applyBorder="1" applyAlignment="1">
      <alignment horizontal="center" vertical="center" shrinkToFit="1"/>
    </xf>
    <xf numFmtId="0" fontId="15" fillId="0" borderId="14" xfId="24" applyFont="1" applyFill="1" applyBorder="1" applyAlignment="1">
      <alignment horizontal="center" vertical="center" wrapText="1"/>
    </xf>
    <xf numFmtId="0" fontId="15" fillId="0" borderId="0" xfId="3" applyFont="1" applyFill="1" applyAlignment="1">
      <alignment horizontal="center" vertical="center" wrapText="1"/>
    </xf>
    <xf numFmtId="0" fontId="7" fillId="0" borderId="3" xfId="24" applyFont="1" applyFill="1" applyBorder="1" applyAlignment="1">
      <alignment horizontal="center"/>
    </xf>
    <xf numFmtId="0" fontId="7" fillId="0" borderId="12" xfId="24" applyFont="1" applyFill="1" applyBorder="1" applyAlignment="1">
      <alignment horizontal="center"/>
    </xf>
    <xf numFmtId="0" fontId="15" fillId="0" borderId="2" xfId="30" applyFont="1" applyBorder="1" applyAlignment="1">
      <alignment horizontal="center" vertical="center"/>
    </xf>
    <xf numFmtId="0" fontId="15" fillId="0" borderId="16" xfId="30" applyFont="1" applyBorder="1" applyAlignment="1">
      <alignment horizontal="center" vertical="center"/>
    </xf>
    <xf numFmtId="0" fontId="7" fillId="0" borderId="2" xfId="21" applyFont="1" applyBorder="1" applyAlignment="1">
      <alignment horizontal="center" vertical="center" wrapText="1"/>
    </xf>
    <xf numFmtId="0" fontId="7" fillId="0" borderId="16" xfId="21" applyFont="1" applyBorder="1" applyAlignment="1">
      <alignment horizontal="center" vertical="center" wrapText="1"/>
    </xf>
    <xf numFmtId="0" fontId="21" fillId="0" borderId="0" xfId="3" applyFont="1" applyFill="1" applyAlignment="1">
      <alignment horizontal="center" vertical="center"/>
    </xf>
    <xf numFmtId="0" fontId="15" fillId="0" borderId="6" xfId="3" applyFont="1" applyFill="1" applyBorder="1" applyAlignment="1">
      <alignment horizontal="center" vertical="center" wrapText="1"/>
    </xf>
    <xf numFmtId="0" fontId="15" fillId="0" borderId="8" xfId="3" applyFont="1" applyFill="1" applyBorder="1" applyAlignment="1">
      <alignment horizontal="center" vertical="center" wrapText="1"/>
    </xf>
    <xf numFmtId="0" fontId="7" fillId="0" borderId="3" xfId="3" applyFont="1" applyFill="1" applyBorder="1" applyAlignment="1">
      <alignment wrapText="1"/>
    </xf>
    <xf numFmtId="0" fontId="7" fillId="0" borderId="4" xfId="3" applyFont="1" applyFill="1" applyBorder="1" applyAlignment="1">
      <alignment wrapText="1"/>
    </xf>
    <xf numFmtId="0" fontId="15" fillId="0" borderId="9" xfId="24" applyFont="1" applyFill="1" applyBorder="1" applyAlignment="1">
      <alignment horizontal="center" vertical="center" wrapText="1"/>
    </xf>
    <xf numFmtId="0" fontId="15" fillId="0" borderId="10" xfId="24" applyFont="1" applyFill="1" applyBorder="1" applyAlignment="1">
      <alignment horizontal="center" vertical="center" wrapText="1"/>
    </xf>
    <xf numFmtId="0" fontId="15" fillId="0" borderId="9" xfId="3" applyFont="1" applyFill="1" applyBorder="1" applyAlignment="1">
      <alignment horizontal="center" vertical="center" wrapText="1"/>
    </xf>
    <xf numFmtId="0" fontId="15" fillId="0" borderId="10" xfId="3" applyFont="1" applyFill="1" applyBorder="1" applyAlignment="1">
      <alignment horizontal="center" vertical="center" wrapText="1"/>
    </xf>
    <xf numFmtId="0" fontId="7" fillId="0" borderId="3" xfId="3" applyFont="1" applyFill="1" applyBorder="1" applyAlignment="1">
      <alignment horizontal="center"/>
    </xf>
    <xf numFmtId="0" fontId="7" fillId="0" borderId="12" xfId="3" applyFont="1" applyFill="1" applyBorder="1" applyAlignment="1">
      <alignment horizontal="center"/>
    </xf>
    <xf numFmtId="0" fontId="15" fillId="0" borderId="6" xfId="3" applyFont="1" applyFill="1" applyBorder="1" applyAlignment="1">
      <alignment horizontal="center" vertical="center"/>
    </xf>
    <xf numFmtId="0" fontId="15" fillId="0" borderId="8" xfId="3" applyFont="1" applyFill="1" applyBorder="1" applyAlignment="1">
      <alignment horizontal="center" vertical="center"/>
    </xf>
    <xf numFmtId="0" fontId="7" fillId="0" borderId="2" xfId="21" applyFont="1" applyBorder="1" applyAlignment="1">
      <alignment horizontal="center" vertical="center"/>
    </xf>
    <xf numFmtId="0" fontId="7" fillId="0" borderId="16" xfId="21" applyFont="1" applyBorder="1" applyAlignment="1">
      <alignment horizontal="center" vertical="center"/>
    </xf>
    <xf numFmtId="0" fontId="7" fillId="0" borderId="3" xfId="3" applyFont="1" applyFill="1" applyBorder="1" applyAlignment="1">
      <alignment horizontal="center" vertical="center" wrapText="1"/>
    </xf>
    <xf numFmtId="0" fontId="7" fillId="0" borderId="4" xfId="3" applyFont="1" applyFill="1" applyBorder="1" applyAlignment="1">
      <alignment horizontal="center" vertical="center" wrapText="1"/>
    </xf>
    <xf numFmtId="0" fontId="7" fillId="0" borderId="3" xfId="3" applyFont="1" applyFill="1" applyBorder="1" applyAlignment="1">
      <alignment horizontal="center" vertical="center"/>
    </xf>
    <xf numFmtId="0" fontId="7" fillId="0" borderId="12" xfId="3" applyFont="1" applyFill="1" applyBorder="1" applyAlignment="1">
      <alignment horizontal="center" vertical="center"/>
    </xf>
    <xf numFmtId="0" fontId="15" fillId="0" borderId="6" xfId="3" applyFont="1" applyFill="1" applyBorder="1" applyAlignment="1">
      <alignment horizontal="center" vertical="center" shrinkToFit="1"/>
    </xf>
    <xf numFmtId="0" fontId="15" fillId="0" borderId="8" xfId="3" applyFont="1" applyFill="1" applyBorder="1" applyAlignment="1">
      <alignment horizontal="center" vertical="center" shrinkToFit="1"/>
    </xf>
    <xf numFmtId="0" fontId="15" fillId="0" borderId="7" xfId="3" applyFont="1" applyFill="1" applyBorder="1" applyAlignment="1">
      <alignment horizontal="center" vertical="center" wrapText="1"/>
    </xf>
    <xf numFmtId="3" fontId="15" fillId="0" borderId="6" xfId="3" applyNumberFormat="1" applyFont="1" applyFill="1" applyBorder="1" applyAlignment="1">
      <alignment horizontal="center" vertical="center"/>
    </xf>
    <xf numFmtId="3" fontId="15" fillId="0" borderId="8" xfId="3" applyNumberFormat="1" applyFont="1" applyFill="1" applyBorder="1" applyAlignment="1">
      <alignment horizontal="center" vertical="center"/>
    </xf>
    <xf numFmtId="0" fontId="58" fillId="0" borderId="1" xfId="0" applyFont="1" applyFill="1" applyBorder="1" applyAlignment="1">
      <alignment horizontal="center" vertical="center" shrinkToFit="1"/>
    </xf>
    <xf numFmtId="0" fontId="58" fillId="0" borderId="1" xfId="0" applyFont="1" applyFill="1" applyBorder="1" applyAlignment="1">
      <alignment vertical="center" wrapText="1"/>
    </xf>
    <xf numFmtId="0" fontId="58" fillId="2" borderId="1" xfId="0" applyFont="1" applyFill="1" applyBorder="1" applyAlignment="1">
      <alignment horizontal="center" vertical="center"/>
    </xf>
    <xf numFmtId="49" fontId="58" fillId="2" borderId="1" xfId="0" applyNumberFormat="1" applyFont="1" applyFill="1" applyBorder="1" applyAlignment="1">
      <alignment horizontal="center" vertical="center" shrinkToFit="1"/>
    </xf>
    <xf numFmtId="0" fontId="58" fillId="2" borderId="1" xfId="0" applyNumberFormat="1" applyFont="1" applyFill="1" applyBorder="1" applyAlignment="1">
      <alignment horizontal="center" vertical="center" wrapText="1"/>
    </xf>
    <xf numFmtId="0" fontId="58" fillId="0" borderId="1" xfId="0" applyFont="1" applyFill="1" applyBorder="1" applyAlignment="1">
      <alignment vertical="center" wrapText="1" shrinkToFit="1"/>
    </xf>
    <xf numFmtId="0" fontId="58" fillId="2" borderId="1" xfId="0" applyFont="1" applyFill="1" applyBorder="1" applyAlignment="1">
      <alignment horizontal="center" vertical="center" shrinkToFit="1"/>
    </xf>
    <xf numFmtId="0" fontId="58" fillId="0" borderId="1" xfId="0" applyNumberFormat="1" applyFont="1" applyFill="1" applyBorder="1" applyAlignment="1">
      <alignment horizontal="center" vertical="center" wrapText="1"/>
    </xf>
    <xf numFmtId="0" fontId="58" fillId="0" borderId="1" xfId="0" applyFont="1" applyFill="1" applyBorder="1" applyAlignment="1">
      <alignment horizontal="center" vertical="center"/>
    </xf>
    <xf numFmtId="49" fontId="58" fillId="0" borderId="1" xfId="0" applyNumberFormat="1" applyFont="1" applyFill="1" applyBorder="1" applyAlignment="1">
      <alignment horizontal="center" vertical="center" shrinkToFit="1"/>
    </xf>
    <xf numFmtId="0" fontId="58" fillId="0" borderId="1" xfId="0" applyFont="1" applyFill="1" applyBorder="1" applyAlignment="1">
      <alignment horizontal="left" vertical="center" wrapText="1"/>
    </xf>
    <xf numFmtId="49" fontId="58" fillId="0" borderId="1" xfId="0" applyNumberFormat="1" applyFont="1" applyFill="1" applyBorder="1" applyAlignment="1">
      <alignment horizontal="center" vertical="center" wrapText="1"/>
    </xf>
    <xf numFmtId="49" fontId="58" fillId="2" borderId="1" xfId="0" applyNumberFormat="1" applyFont="1" applyFill="1" applyBorder="1" applyAlignment="1">
      <alignment horizontal="center" vertical="center" wrapText="1"/>
    </xf>
    <xf numFmtId="0" fontId="58" fillId="2" borderId="1" xfId="0" applyFont="1" applyFill="1" applyBorder="1" applyAlignment="1">
      <alignment horizontal="center" vertical="center" wrapText="1"/>
    </xf>
    <xf numFmtId="0" fontId="58" fillId="2" borderId="9" xfId="0" applyFont="1" applyFill="1" applyBorder="1" applyAlignment="1">
      <alignment vertical="center" shrinkToFit="1"/>
    </xf>
    <xf numFmtId="0" fontId="58" fillId="2" borderId="9" xfId="0" applyFont="1" applyFill="1" applyBorder="1" applyAlignment="1">
      <alignment horizontal="center" vertical="center"/>
    </xf>
    <xf numFmtId="0" fontId="14" fillId="2" borderId="2" xfId="0" applyFont="1" applyFill="1" applyBorder="1" applyAlignment="1">
      <alignment vertical="center" wrapText="1"/>
    </xf>
    <xf numFmtId="0" fontId="14" fillId="0" borderId="2" xfId="0" applyFont="1" applyFill="1" applyBorder="1" applyAlignment="1">
      <alignment vertical="center" wrapText="1"/>
    </xf>
    <xf numFmtId="0" fontId="14" fillId="2" borderId="1" xfId="0" applyFont="1" applyFill="1" applyBorder="1" applyAlignment="1">
      <alignment vertical="center" wrapText="1" shrinkToFit="1"/>
    </xf>
    <xf numFmtId="0" fontId="14" fillId="0" borderId="1" xfId="0" applyFont="1" applyFill="1" applyBorder="1" applyAlignment="1">
      <alignment vertical="center" wrapText="1"/>
    </xf>
    <xf numFmtId="0" fontId="14" fillId="2" borderId="1" xfId="0" applyFont="1" applyFill="1" applyBorder="1" applyAlignment="1">
      <alignment vertical="center" wrapText="1"/>
    </xf>
    <xf numFmtId="0" fontId="14" fillId="0" borderId="1" xfId="0" applyFont="1" applyFill="1" applyBorder="1" applyAlignment="1">
      <alignment horizontal="left" vertical="center" wrapText="1"/>
    </xf>
    <xf numFmtId="0" fontId="9" fillId="2" borderId="5" xfId="34" applyFont="1" applyFill="1" applyBorder="1" applyAlignment="1">
      <alignment vertical="center"/>
    </xf>
    <xf numFmtId="0" fontId="15" fillId="2" borderId="5" xfId="0" applyFont="1" applyFill="1" applyBorder="1" applyAlignment="1">
      <alignment vertical="center" shrinkToFit="1"/>
    </xf>
  </cellXfs>
  <cellStyles count="40">
    <cellStyle name="Header1" xfId="6" xr:uid="{00000000-0005-0000-0000-000000000000}"/>
    <cellStyle name="Header2" xfId="7" xr:uid="{00000000-0005-0000-0000-000001000000}"/>
    <cellStyle name="桁区切り" xfId="38" builtinId="6"/>
    <cellStyle name="桁区切り 2" xfId="2" xr:uid="{00000000-0005-0000-0000-000003000000}"/>
    <cellStyle name="桁区切り 2 2" xfId="22" xr:uid="{57B252C7-B98B-4F08-9991-72FDAF42C037}"/>
    <cellStyle name="桁区切り 3" xfId="8" xr:uid="{00000000-0005-0000-0000-000004000000}"/>
    <cellStyle name="桁区切り 4" xfId="23" xr:uid="{E52552DA-60F9-4BFC-B666-8EBA3E918B35}"/>
    <cellStyle name="桁区切り 5" xfId="33" xr:uid="{AC673E5D-B150-41CB-B7CF-20833B112330}"/>
    <cellStyle name="桁区切り 6" xfId="35" xr:uid="{5ECDD30A-E0DC-4EBE-B0AC-2E21E4981478}"/>
    <cellStyle name="脱浦 [0.00]_申・書" xfId="9" xr:uid="{00000000-0005-0000-0000-000005000000}"/>
    <cellStyle name="脱浦_申・書" xfId="10" xr:uid="{00000000-0005-0000-0000-000006000000}"/>
    <cellStyle name="標準" xfId="0" builtinId="0"/>
    <cellStyle name="標準 10" xfId="15" xr:uid="{00000000-0005-0000-0000-000009000000}"/>
    <cellStyle name="標準 11" xfId="16" xr:uid="{00000000-0005-0000-0000-00000A000000}"/>
    <cellStyle name="標準 12" xfId="29" xr:uid="{659C1FF0-E35F-4E09-A70C-1879F367D104}"/>
    <cellStyle name="標準 13" xfId="32" xr:uid="{CE1DBF38-0141-4D9E-85EB-5D4D1D815821}"/>
    <cellStyle name="標準 14" xfId="37" xr:uid="{73B4F1D7-B46F-4B6B-B205-0E7FA2E4372D}"/>
    <cellStyle name="標準 2" xfId="1" xr:uid="{00000000-0005-0000-0000-00000B000000}"/>
    <cellStyle name="標準 2 2" xfId="5" xr:uid="{00000000-0005-0000-0000-00000C000000}"/>
    <cellStyle name="標準 2 2 2" xfId="34" xr:uid="{006157E1-F889-4156-806E-118442E59639}"/>
    <cellStyle name="標準 2 2 2 2" xfId="36" xr:uid="{CF8D7E50-C195-485B-BA51-C245119DA7E7}"/>
    <cellStyle name="標準 2 3" xfId="14" xr:uid="{00000000-0005-0000-0000-00000D000000}"/>
    <cellStyle name="標準 2 4" xfId="24" xr:uid="{626A3521-ED61-4C15-BA3C-211BC2790467}"/>
    <cellStyle name="標準 2 5" xfId="28" xr:uid="{3DF27853-4323-417B-B816-689D22974FD0}"/>
    <cellStyle name="標準 3" xfId="3" xr:uid="{00000000-0005-0000-0000-00000E000000}"/>
    <cellStyle name="標準 3 2" xfId="17" xr:uid="{00000000-0005-0000-0000-00000F000000}"/>
    <cellStyle name="標準 3 3" xfId="30" xr:uid="{0F03B3A0-1B4C-49F4-AFFB-C1C56B1BBEAE}"/>
    <cellStyle name="標準 4" xfId="4" xr:uid="{00000000-0005-0000-0000-000010000000}"/>
    <cellStyle name="標準 4 2" xfId="25" xr:uid="{4CE0FAE2-91DA-43CB-BBA0-7693F4D5C28A}"/>
    <cellStyle name="標準 5" xfId="11" xr:uid="{00000000-0005-0000-0000-000011000000}"/>
    <cellStyle name="標準 5 2" xfId="26" xr:uid="{94391B64-9DEF-4351-B2A5-48F772EDDF63}"/>
    <cellStyle name="標準 6" xfId="18" xr:uid="{00000000-0005-0000-0000-000012000000}"/>
    <cellStyle name="標準 7" xfId="12" xr:uid="{00000000-0005-0000-0000-000013000000}"/>
    <cellStyle name="標準 7 2" xfId="27" xr:uid="{B89C6794-5342-4619-9CE5-54195D39DFE7}"/>
    <cellStyle name="標準 8" xfId="19" xr:uid="{00000000-0005-0000-0000-000014000000}"/>
    <cellStyle name="標準 9" xfId="20" xr:uid="{00000000-0005-0000-0000-000015000000}"/>
    <cellStyle name="標準_01 18医薬品" xfId="39" xr:uid="{21397151-59C5-4BCC-ACA3-B5B3A0F7859F}"/>
    <cellStyle name="標準_Book1" xfId="21" xr:uid="{BFDE03F4-AF55-494B-B203-088D873886AF}"/>
    <cellStyle name="標準_Book1 2" xfId="31" xr:uid="{EB75D526-DEEE-4CF3-B75C-0AAFD89F77D6}"/>
    <cellStyle name="標準_作業用シート" xfId="13" xr:uid="{00000000-0005-0000-0000-000017000000}"/>
  </cellStyles>
  <dxfs count="36">
    <dxf>
      <fill>
        <gradientFill degree="90">
          <stop position="0">
            <color theme="0"/>
          </stop>
          <stop position="0.5">
            <color theme="4"/>
          </stop>
          <stop position="1">
            <color theme="0"/>
          </stop>
        </gradientFill>
      </fill>
    </dxf>
    <dxf>
      <fill>
        <gradientFill degree="90">
          <stop position="0">
            <color theme="0"/>
          </stop>
          <stop position="0.5">
            <color theme="4"/>
          </stop>
          <stop position="1">
            <color theme="0"/>
          </stop>
        </gradientFill>
      </fill>
    </dxf>
    <dxf>
      <fill>
        <gradientFill degree="90">
          <stop position="0">
            <color theme="0"/>
          </stop>
          <stop position="0.5">
            <color theme="4"/>
          </stop>
          <stop position="1">
            <color theme="0"/>
          </stop>
        </gradientFill>
      </fill>
    </dxf>
    <dxf>
      <fill>
        <gradientFill degree="90">
          <stop position="0">
            <color theme="0"/>
          </stop>
          <stop position="0.5">
            <color theme="4"/>
          </stop>
          <stop position="1">
            <color theme="0"/>
          </stop>
        </gradientFill>
      </fill>
    </dxf>
    <dxf>
      <fill>
        <gradientFill degree="90">
          <stop position="0">
            <color theme="0"/>
          </stop>
          <stop position="0.5">
            <color theme="4"/>
          </stop>
          <stop position="1">
            <color theme="0"/>
          </stop>
        </gradientFill>
      </fill>
    </dxf>
    <dxf>
      <fill>
        <gradientFill degree="90">
          <stop position="0">
            <color theme="0"/>
          </stop>
          <stop position="0.5">
            <color theme="4"/>
          </stop>
          <stop position="1">
            <color theme="0"/>
          </stop>
        </gradientFill>
      </fill>
    </dxf>
    <dxf>
      <fill>
        <gradientFill degree="90">
          <stop position="0">
            <color theme="0"/>
          </stop>
          <stop position="0.5">
            <color theme="4"/>
          </stop>
          <stop position="1">
            <color theme="0"/>
          </stop>
        </gradientFill>
      </fill>
    </dxf>
    <dxf>
      <fill>
        <gradientFill degree="90">
          <stop position="0">
            <color theme="0"/>
          </stop>
          <stop position="0.5">
            <color theme="4"/>
          </stop>
          <stop position="1">
            <color theme="0"/>
          </stop>
        </gradientFill>
      </fill>
    </dxf>
    <dxf>
      <fill>
        <gradientFill degree="90">
          <stop position="0">
            <color theme="0"/>
          </stop>
          <stop position="0.5">
            <color theme="4"/>
          </stop>
          <stop position="1">
            <color theme="0"/>
          </stop>
        </gradientFill>
      </fill>
    </dxf>
    <dxf>
      <fill>
        <gradientFill degree="90">
          <stop position="0">
            <color theme="0"/>
          </stop>
          <stop position="0.5">
            <color theme="4"/>
          </stop>
          <stop position="1">
            <color theme="0"/>
          </stop>
        </gradientFill>
      </fill>
    </dxf>
    <dxf>
      <fill>
        <gradientFill degree="90">
          <stop position="0">
            <color theme="0"/>
          </stop>
          <stop position="0.5">
            <color theme="4"/>
          </stop>
          <stop position="1">
            <color theme="0"/>
          </stop>
        </gradientFill>
      </fill>
    </dxf>
    <dxf>
      <fill>
        <gradientFill degree="90">
          <stop position="0">
            <color theme="0"/>
          </stop>
          <stop position="0.5">
            <color theme="4"/>
          </stop>
          <stop position="1">
            <color theme="0"/>
          </stop>
        </gradientFill>
      </fill>
    </dxf>
    <dxf>
      <fill>
        <gradientFill degree="90">
          <stop position="0">
            <color theme="0"/>
          </stop>
          <stop position="0.5">
            <color theme="4"/>
          </stop>
          <stop position="1">
            <color theme="0"/>
          </stop>
        </gradientFill>
      </fill>
    </dxf>
    <dxf>
      <fill>
        <gradientFill degree="90">
          <stop position="0">
            <color theme="0"/>
          </stop>
          <stop position="0.5">
            <color theme="4"/>
          </stop>
          <stop position="1">
            <color theme="0"/>
          </stop>
        </gradientFill>
      </fill>
    </dxf>
    <dxf>
      <fill>
        <gradientFill degree="90">
          <stop position="0">
            <color theme="0"/>
          </stop>
          <stop position="0.5">
            <color theme="4"/>
          </stop>
          <stop position="1">
            <color theme="0"/>
          </stop>
        </gradientFill>
      </fill>
    </dxf>
    <dxf>
      <fill>
        <gradientFill degree="90">
          <stop position="0">
            <color theme="0"/>
          </stop>
          <stop position="0.5">
            <color theme="4"/>
          </stop>
          <stop position="1">
            <color theme="0"/>
          </stop>
        </gradientFill>
      </fill>
    </dxf>
    <dxf>
      <fill>
        <gradientFill degree="90">
          <stop position="0">
            <color theme="0"/>
          </stop>
          <stop position="0.5">
            <color theme="4"/>
          </stop>
          <stop position="1">
            <color theme="0"/>
          </stop>
        </gradientFill>
      </fill>
    </dxf>
    <dxf>
      <fill>
        <gradientFill degree="90">
          <stop position="0">
            <color theme="0"/>
          </stop>
          <stop position="0.5">
            <color theme="4"/>
          </stop>
          <stop position="1">
            <color theme="0"/>
          </stop>
        </gradientFill>
      </fill>
    </dxf>
    <dxf>
      <fill>
        <gradientFill degree="90">
          <stop position="0">
            <color theme="0"/>
          </stop>
          <stop position="0.5">
            <color theme="4"/>
          </stop>
          <stop position="1">
            <color theme="0"/>
          </stop>
        </gradientFill>
      </fill>
    </dxf>
    <dxf>
      <fill>
        <gradientFill degree="90">
          <stop position="0">
            <color theme="0"/>
          </stop>
          <stop position="0.5">
            <color theme="4"/>
          </stop>
          <stop position="1">
            <color theme="0"/>
          </stop>
        </gradientFill>
      </fill>
    </dxf>
    <dxf>
      <fill>
        <gradientFill degree="90">
          <stop position="0">
            <color theme="0"/>
          </stop>
          <stop position="0.5">
            <color theme="4"/>
          </stop>
          <stop position="1">
            <color theme="0"/>
          </stop>
        </gradientFill>
      </fill>
    </dxf>
    <dxf>
      <fill>
        <gradientFill degree="90">
          <stop position="0">
            <color theme="0"/>
          </stop>
          <stop position="0.5">
            <color theme="4"/>
          </stop>
          <stop position="1">
            <color theme="0"/>
          </stop>
        </gradientFill>
      </fill>
    </dxf>
    <dxf>
      <fill>
        <gradientFill degree="90">
          <stop position="0">
            <color theme="0"/>
          </stop>
          <stop position="0.5">
            <color theme="4"/>
          </stop>
          <stop position="1">
            <color theme="0"/>
          </stop>
        </gradientFill>
      </fill>
    </dxf>
    <dxf>
      <fill>
        <gradientFill degree="90">
          <stop position="0">
            <color theme="0"/>
          </stop>
          <stop position="0.5">
            <color theme="4"/>
          </stop>
          <stop position="1">
            <color theme="0"/>
          </stop>
        </gradientFill>
      </fill>
    </dxf>
    <dxf>
      <fill>
        <gradientFill degree="90">
          <stop position="0">
            <color theme="0"/>
          </stop>
          <stop position="0.5">
            <color theme="4"/>
          </stop>
          <stop position="1">
            <color theme="0"/>
          </stop>
        </gradientFill>
      </fill>
    </dxf>
    <dxf>
      <fill>
        <gradientFill degree="90">
          <stop position="0">
            <color theme="0"/>
          </stop>
          <stop position="0.5">
            <color theme="4"/>
          </stop>
          <stop position="1">
            <color theme="0"/>
          </stop>
        </gradientFill>
      </fill>
    </dxf>
    <dxf>
      <fill>
        <gradientFill degree="90">
          <stop position="0">
            <color theme="0"/>
          </stop>
          <stop position="0.5">
            <color theme="4"/>
          </stop>
          <stop position="1">
            <color theme="0"/>
          </stop>
        </gradientFill>
      </fill>
    </dxf>
    <dxf>
      <fill>
        <gradientFill degree="90">
          <stop position="0">
            <color theme="0"/>
          </stop>
          <stop position="0.5">
            <color theme="4"/>
          </stop>
          <stop position="1">
            <color theme="0"/>
          </stop>
        </gradientFill>
      </fill>
    </dxf>
    <dxf>
      <fill>
        <gradientFill degree="90">
          <stop position="0">
            <color theme="0"/>
          </stop>
          <stop position="0.5">
            <color theme="4"/>
          </stop>
          <stop position="1">
            <color theme="0"/>
          </stop>
        </gradientFill>
      </fill>
    </dxf>
    <dxf>
      <fill>
        <gradientFill degree="90">
          <stop position="0">
            <color theme="0"/>
          </stop>
          <stop position="0.5">
            <color theme="4"/>
          </stop>
          <stop position="1">
            <color theme="0"/>
          </stop>
        </gradientFill>
      </fill>
    </dxf>
    <dxf>
      <fill>
        <gradientFill degree="90">
          <stop position="0">
            <color theme="0"/>
          </stop>
          <stop position="0.5">
            <color theme="4"/>
          </stop>
          <stop position="1">
            <color theme="0"/>
          </stop>
        </gradientFill>
      </fill>
    </dxf>
    <dxf>
      <fill>
        <gradientFill degree="90">
          <stop position="0">
            <color theme="0"/>
          </stop>
          <stop position="0.5">
            <color theme="4"/>
          </stop>
          <stop position="1">
            <color theme="0"/>
          </stop>
        </gradientFill>
      </fill>
    </dxf>
    <dxf>
      <fill>
        <gradientFill degree="90">
          <stop position="0">
            <color theme="0"/>
          </stop>
          <stop position="0.5">
            <color theme="4"/>
          </stop>
          <stop position="1">
            <color theme="0"/>
          </stop>
        </gradientFill>
      </fill>
    </dxf>
    <dxf>
      <fill>
        <gradientFill degree="90">
          <stop position="0">
            <color theme="0"/>
          </stop>
          <stop position="0.5">
            <color theme="4"/>
          </stop>
          <stop position="1">
            <color theme="0"/>
          </stop>
        </gradientFill>
      </fill>
    </dxf>
    <dxf>
      <fill>
        <gradientFill degree="90">
          <stop position="0">
            <color theme="0"/>
          </stop>
          <stop position="0.5">
            <color theme="4"/>
          </stop>
          <stop position="1">
            <color theme="0"/>
          </stop>
        </gradientFill>
      </fill>
    </dxf>
    <dxf>
      <fill>
        <gradientFill degree="90">
          <stop position="0">
            <color theme="0"/>
          </stop>
          <stop position="0.5">
            <color theme="4"/>
          </stop>
          <stop position="1">
            <color theme="0"/>
          </stop>
        </gradient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3.xml"/><Relationship Id="rId30"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10</xdr:col>
      <xdr:colOff>452437</xdr:colOff>
      <xdr:row>9</xdr:row>
      <xdr:rowOff>47624</xdr:rowOff>
    </xdr:from>
    <xdr:to>
      <xdr:col>15</xdr:col>
      <xdr:colOff>166688</xdr:colOff>
      <xdr:row>12</xdr:row>
      <xdr:rowOff>95250</xdr:rowOff>
    </xdr:to>
    <xdr:sp macro="" textlink="">
      <xdr:nvSpPr>
        <xdr:cNvPr id="2" name="吹き出し: 四角形 1">
          <a:extLst>
            <a:ext uri="{FF2B5EF4-FFF2-40B4-BE49-F238E27FC236}">
              <a16:creationId xmlns:a16="http://schemas.microsoft.com/office/drawing/2014/main" id="{10BE12A7-7DCF-41C4-839B-50EDF49DCA5A}"/>
            </a:ext>
          </a:extLst>
        </xdr:cNvPr>
        <xdr:cNvSpPr/>
      </xdr:nvSpPr>
      <xdr:spPr>
        <a:xfrm>
          <a:off x="15204281" y="3309937"/>
          <a:ext cx="3167063" cy="1416844"/>
        </a:xfrm>
        <a:prstGeom prst="wedgeRectCallout">
          <a:avLst>
            <a:gd name="adj1" fmla="val -68954"/>
            <a:gd name="adj2" fmla="val -216491"/>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a:t>この列に落札価格（税込）を入力していただければ納品内訳、代金内訳に反映します。</a:t>
          </a:r>
          <a:endParaRPr kumimoji="1" lang="en-US" altLang="ja-JP" sz="2000"/>
        </a:p>
        <a:p>
          <a:pPr algn="l"/>
          <a:endParaRPr kumimoji="1" lang="ja-JP" altLang="en-US" sz="1100"/>
        </a:p>
      </xdr:txBody>
    </xdr:sp>
    <xdr:clientData/>
  </xdr:twoCellAnchor>
  <xdr:twoCellAnchor>
    <xdr:from>
      <xdr:col>10</xdr:col>
      <xdr:colOff>500063</xdr:colOff>
      <xdr:row>0</xdr:row>
      <xdr:rowOff>190500</xdr:rowOff>
    </xdr:from>
    <xdr:to>
      <xdr:col>15</xdr:col>
      <xdr:colOff>214314</xdr:colOff>
      <xdr:row>6</xdr:row>
      <xdr:rowOff>178594</xdr:rowOff>
    </xdr:to>
    <xdr:sp macro="" textlink="">
      <xdr:nvSpPr>
        <xdr:cNvPr id="3" name="吹き出し: 四角形 2">
          <a:extLst>
            <a:ext uri="{FF2B5EF4-FFF2-40B4-BE49-F238E27FC236}">
              <a16:creationId xmlns:a16="http://schemas.microsoft.com/office/drawing/2014/main" id="{62AC05B6-53FF-4C35-B27A-529FEBE33B93}"/>
            </a:ext>
          </a:extLst>
        </xdr:cNvPr>
        <xdr:cNvSpPr/>
      </xdr:nvSpPr>
      <xdr:spPr>
        <a:xfrm>
          <a:off x="15251907" y="190500"/>
          <a:ext cx="3167063" cy="1714500"/>
        </a:xfrm>
        <a:prstGeom prst="wedgeRectCallout">
          <a:avLst>
            <a:gd name="adj1" fmla="val -98277"/>
            <a:gd name="adj2" fmla="val -3750"/>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a:t>この列にその月の発注数量を入力していただければ納品内訳、代金内訳の数量に反映します。</a:t>
          </a:r>
          <a:endParaRPr kumimoji="1" lang="en-US" altLang="ja-JP" sz="2000"/>
        </a:p>
        <a:p>
          <a:pPr algn="l"/>
          <a:endParaRPr kumimoji="1" lang="ja-JP" altLang="en-US" sz="11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14</xdr:col>
      <xdr:colOff>0</xdr:colOff>
      <xdr:row>0</xdr:row>
      <xdr:rowOff>127000</xdr:rowOff>
    </xdr:from>
    <xdr:to>
      <xdr:col>18</xdr:col>
      <xdr:colOff>415397</xdr:colOff>
      <xdr:row>5</xdr:row>
      <xdr:rowOff>52917</xdr:rowOff>
    </xdr:to>
    <xdr:sp macro="" textlink="">
      <xdr:nvSpPr>
        <xdr:cNvPr id="2" name="吹き出し: 四角形 1">
          <a:extLst>
            <a:ext uri="{FF2B5EF4-FFF2-40B4-BE49-F238E27FC236}">
              <a16:creationId xmlns:a16="http://schemas.microsoft.com/office/drawing/2014/main" id="{B99D7F63-C238-4E63-A58F-E84FC77DAD29}"/>
            </a:ext>
          </a:extLst>
        </xdr:cNvPr>
        <xdr:cNvSpPr/>
      </xdr:nvSpPr>
      <xdr:spPr>
        <a:xfrm>
          <a:off x="14011275" y="127000"/>
          <a:ext cx="3158597" cy="1716617"/>
        </a:xfrm>
        <a:prstGeom prst="wedgeRectCallout">
          <a:avLst>
            <a:gd name="adj1" fmla="val -98277"/>
            <a:gd name="adj2" fmla="val -3750"/>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a:t>この列にその月の発注数量を入力していただければ納品内訳、代金内訳の数量に反映します。</a:t>
          </a:r>
          <a:endParaRPr kumimoji="1" lang="en-US" altLang="ja-JP" sz="2000"/>
        </a:p>
        <a:p>
          <a:pPr algn="l"/>
          <a:endParaRPr kumimoji="1" lang="ja-JP" altLang="en-US" sz="1100"/>
        </a:p>
      </xdr:txBody>
    </xdr:sp>
    <xdr:clientData/>
  </xdr:twoCellAnchor>
  <xdr:twoCellAnchor>
    <xdr:from>
      <xdr:col>13</xdr:col>
      <xdr:colOff>560916</xdr:colOff>
      <xdr:row>6</xdr:row>
      <xdr:rowOff>370417</xdr:rowOff>
    </xdr:from>
    <xdr:to>
      <xdr:col>18</xdr:col>
      <xdr:colOff>288396</xdr:colOff>
      <xdr:row>9</xdr:row>
      <xdr:rowOff>72761</xdr:rowOff>
    </xdr:to>
    <xdr:sp macro="" textlink="">
      <xdr:nvSpPr>
        <xdr:cNvPr id="3" name="吹き出し: 四角形 2">
          <a:extLst>
            <a:ext uri="{FF2B5EF4-FFF2-40B4-BE49-F238E27FC236}">
              <a16:creationId xmlns:a16="http://schemas.microsoft.com/office/drawing/2014/main" id="{560846B5-9B11-4ACE-9ED3-964910000697}"/>
            </a:ext>
          </a:extLst>
        </xdr:cNvPr>
        <xdr:cNvSpPr/>
      </xdr:nvSpPr>
      <xdr:spPr>
        <a:xfrm>
          <a:off x="13886391" y="2732617"/>
          <a:ext cx="3156480" cy="1416844"/>
        </a:xfrm>
        <a:prstGeom prst="wedgeRectCallout">
          <a:avLst>
            <a:gd name="adj1" fmla="val -117075"/>
            <a:gd name="adj2" fmla="val -16674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a:t>この列に落札価格（税込）を入力していただければ納品内訳、代金内訳に反映します。</a:t>
          </a:r>
          <a:endParaRPr kumimoji="1" lang="en-US" altLang="ja-JP" sz="2000"/>
        </a:p>
        <a:p>
          <a:pPr algn="l"/>
          <a:endParaRPr kumimoji="1" lang="ja-JP" altLang="en-US" sz="1100"/>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9525</xdr:colOff>
      <xdr:row>17</xdr:row>
      <xdr:rowOff>228600</xdr:rowOff>
    </xdr:from>
    <xdr:to>
      <xdr:col>3</xdr:col>
      <xdr:colOff>9525</xdr:colOff>
      <xdr:row>18</xdr:row>
      <xdr:rowOff>228600</xdr:rowOff>
    </xdr:to>
    <xdr:sp macro="" textlink="">
      <xdr:nvSpPr>
        <xdr:cNvPr id="2" name="Text Box 1">
          <a:extLst>
            <a:ext uri="{FF2B5EF4-FFF2-40B4-BE49-F238E27FC236}">
              <a16:creationId xmlns:a16="http://schemas.microsoft.com/office/drawing/2014/main" id="{D7136CD2-9A74-4FC6-95E0-D2447379A4F9}"/>
            </a:ext>
          </a:extLst>
        </xdr:cNvPr>
        <xdr:cNvSpPr txBox="1">
          <a:spLocks noChangeArrowheads="1"/>
        </xdr:cNvSpPr>
      </xdr:nvSpPr>
      <xdr:spPr bwMode="auto">
        <a:xfrm>
          <a:off x="695325" y="4419600"/>
          <a:ext cx="247650" cy="381000"/>
        </a:xfrm>
        <a:prstGeom prst="rect">
          <a:avLst/>
        </a:prstGeom>
        <a:noFill/>
        <a:ln w="9525">
          <a:noFill/>
          <a:miter lim="800000"/>
          <a:headEnd/>
          <a:tailEnd/>
        </a:ln>
      </xdr:spPr>
      <xdr:txBody>
        <a:bodyPr vertOverflow="clip" wrap="square" lIns="27432" tIns="18288" rIns="27432" bIns="18288" anchor="ctr" upright="1"/>
        <a:lstStyle/>
        <a:p>
          <a:pPr algn="ctr" rtl="0">
            <a:defRPr sz="1000"/>
          </a:pPr>
          <a:r>
            <a:rPr lang="en-US" altLang="ja-JP" sz="1000" b="0" i="0" u="none" strike="noStrike" baseline="0">
              <a:solidFill>
                <a:srgbClr val="000000"/>
              </a:solidFill>
              <a:latin typeface="ＭＳ 明朝"/>
              <a:ea typeface="ＭＳ 明朝"/>
            </a:rPr>
            <a:t>10</a:t>
          </a:r>
        </a:p>
      </xdr:txBody>
    </xdr:sp>
    <xdr:clientData/>
  </xdr:twoCellAnchor>
  <xdr:twoCellAnchor>
    <xdr:from>
      <xdr:col>1</xdr:col>
      <xdr:colOff>28575</xdr:colOff>
      <xdr:row>22</xdr:row>
      <xdr:rowOff>209550</xdr:rowOff>
    </xdr:from>
    <xdr:to>
      <xdr:col>3</xdr:col>
      <xdr:colOff>19050</xdr:colOff>
      <xdr:row>23</xdr:row>
      <xdr:rowOff>209550</xdr:rowOff>
    </xdr:to>
    <xdr:sp macro="" textlink="">
      <xdr:nvSpPr>
        <xdr:cNvPr id="3" name="Text Box 3">
          <a:extLst>
            <a:ext uri="{FF2B5EF4-FFF2-40B4-BE49-F238E27FC236}">
              <a16:creationId xmlns:a16="http://schemas.microsoft.com/office/drawing/2014/main" id="{26C864BD-0A1C-4655-8108-CEBB40B3B1AC}"/>
            </a:ext>
          </a:extLst>
        </xdr:cNvPr>
        <xdr:cNvSpPr txBox="1">
          <a:spLocks noChangeArrowheads="1"/>
        </xdr:cNvSpPr>
      </xdr:nvSpPr>
      <xdr:spPr bwMode="auto">
        <a:xfrm>
          <a:off x="714375" y="6305550"/>
          <a:ext cx="238125" cy="381000"/>
        </a:xfrm>
        <a:prstGeom prst="rect">
          <a:avLst/>
        </a:prstGeom>
        <a:noFill/>
        <a:ln w="9525">
          <a:noFill/>
          <a:miter lim="800000"/>
          <a:headEnd/>
          <a:tailEnd/>
        </a:ln>
      </xdr:spPr>
      <xdr:txBody>
        <a:bodyPr vertOverflow="clip" wrap="square" lIns="27432" tIns="18288" rIns="27432" bIns="18288" anchor="ctr" upright="1"/>
        <a:lstStyle/>
        <a:p>
          <a:pPr algn="ctr" rtl="0">
            <a:defRPr sz="1000"/>
          </a:pPr>
          <a:r>
            <a:rPr lang="en-US" altLang="ja-JP" sz="1000" b="0" i="0" u="none" strike="noStrike" baseline="0">
              <a:solidFill>
                <a:srgbClr val="000000"/>
              </a:solidFill>
              <a:latin typeface="ＭＳ 明朝"/>
              <a:ea typeface="ＭＳ 明朝"/>
            </a:rPr>
            <a:t>15</a:t>
          </a:r>
        </a:p>
      </xdr:txBody>
    </xdr:sp>
    <xdr:clientData/>
  </xdr:twoCellAnchor>
  <xdr:twoCellAnchor>
    <xdr:from>
      <xdr:col>1</xdr:col>
      <xdr:colOff>19050</xdr:colOff>
      <xdr:row>27</xdr:row>
      <xdr:rowOff>333375</xdr:rowOff>
    </xdr:from>
    <xdr:to>
      <xdr:col>3</xdr:col>
      <xdr:colOff>0</xdr:colOff>
      <xdr:row>29</xdr:row>
      <xdr:rowOff>19050</xdr:rowOff>
    </xdr:to>
    <xdr:sp macro="" textlink="">
      <xdr:nvSpPr>
        <xdr:cNvPr id="4" name="Text Box 4">
          <a:extLst>
            <a:ext uri="{FF2B5EF4-FFF2-40B4-BE49-F238E27FC236}">
              <a16:creationId xmlns:a16="http://schemas.microsoft.com/office/drawing/2014/main" id="{D25F4763-7D90-482D-94DD-D154F2E9C5EA}"/>
            </a:ext>
          </a:extLst>
        </xdr:cNvPr>
        <xdr:cNvSpPr txBox="1">
          <a:spLocks noChangeArrowheads="1"/>
        </xdr:cNvSpPr>
      </xdr:nvSpPr>
      <xdr:spPr bwMode="auto">
        <a:xfrm>
          <a:off x="704850" y="8334375"/>
          <a:ext cx="228600" cy="161925"/>
        </a:xfrm>
        <a:prstGeom prst="rect">
          <a:avLst/>
        </a:prstGeom>
        <a:noFill/>
        <a:ln w="9525">
          <a:noFill/>
          <a:miter lim="800000"/>
          <a:headEnd/>
          <a:tailEnd/>
        </a:ln>
      </xdr:spPr>
      <xdr:txBody>
        <a:bodyPr vertOverflow="clip" wrap="square" lIns="27432" tIns="18288" rIns="27432" bIns="18288" anchor="ctr" upright="1"/>
        <a:lstStyle/>
        <a:p>
          <a:pPr algn="ctr" rtl="0">
            <a:defRPr sz="1000"/>
          </a:pPr>
          <a:r>
            <a:rPr lang="en-US" altLang="ja-JP" sz="1000" b="0" i="0" u="none" strike="noStrike" baseline="0">
              <a:solidFill>
                <a:srgbClr val="000000"/>
              </a:solidFill>
              <a:latin typeface="ＭＳ 明朝"/>
              <a:ea typeface="ＭＳ 明朝"/>
            </a:rPr>
            <a:t>20</a:t>
          </a:r>
        </a:p>
      </xdr:txBody>
    </xdr:sp>
    <xdr:clientData/>
  </xdr:twoCellAnchor>
  <xdr:twoCellAnchor>
    <xdr:from>
      <xdr:col>1</xdr:col>
      <xdr:colOff>38100</xdr:colOff>
      <xdr:row>12</xdr:row>
      <xdr:rowOff>180975</xdr:rowOff>
    </xdr:from>
    <xdr:to>
      <xdr:col>2</xdr:col>
      <xdr:colOff>95250</xdr:colOff>
      <xdr:row>13</xdr:row>
      <xdr:rowOff>209550</xdr:rowOff>
    </xdr:to>
    <xdr:sp macro="" textlink="">
      <xdr:nvSpPr>
        <xdr:cNvPr id="5" name="Text Box 5">
          <a:extLst>
            <a:ext uri="{FF2B5EF4-FFF2-40B4-BE49-F238E27FC236}">
              <a16:creationId xmlns:a16="http://schemas.microsoft.com/office/drawing/2014/main" id="{1B32B7CF-CA0B-46F3-BC7D-2F14391A7185}"/>
            </a:ext>
          </a:extLst>
        </xdr:cNvPr>
        <xdr:cNvSpPr txBox="1">
          <a:spLocks noChangeArrowheads="1"/>
        </xdr:cNvSpPr>
      </xdr:nvSpPr>
      <xdr:spPr bwMode="auto">
        <a:xfrm>
          <a:off x="723900" y="2466975"/>
          <a:ext cx="180975" cy="409575"/>
        </a:xfrm>
        <a:prstGeom prst="rect">
          <a:avLst/>
        </a:prstGeom>
        <a:noFill/>
        <a:ln w="9525">
          <a:noFill/>
          <a:miter lim="800000"/>
          <a:headEnd/>
          <a:tailEnd/>
        </a:ln>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明朝"/>
              <a:ea typeface="ＭＳ 明朝"/>
            </a:rPr>
            <a:t>5</a:t>
          </a:r>
        </a:p>
      </xdr:txBody>
    </xdr:sp>
    <xdr:clientData/>
  </xdr:twoCellAnchor>
  <xdr:twoCellAnchor>
    <xdr:from>
      <xdr:col>1</xdr:col>
      <xdr:colOff>9525</xdr:colOff>
      <xdr:row>54</xdr:row>
      <xdr:rowOff>228600</xdr:rowOff>
    </xdr:from>
    <xdr:to>
      <xdr:col>3</xdr:col>
      <xdr:colOff>9525</xdr:colOff>
      <xdr:row>55</xdr:row>
      <xdr:rowOff>228600</xdr:rowOff>
    </xdr:to>
    <xdr:sp macro="" textlink="">
      <xdr:nvSpPr>
        <xdr:cNvPr id="6" name="Text Box 1">
          <a:extLst>
            <a:ext uri="{FF2B5EF4-FFF2-40B4-BE49-F238E27FC236}">
              <a16:creationId xmlns:a16="http://schemas.microsoft.com/office/drawing/2014/main" id="{D90EC481-5244-42EF-985A-8F4B80D6E11B}"/>
            </a:ext>
          </a:extLst>
        </xdr:cNvPr>
        <xdr:cNvSpPr txBox="1">
          <a:spLocks noChangeArrowheads="1"/>
        </xdr:cNvSpPr>
      </xdr:nvSpPr>
      <xdr:spPr bwMode="auto">
        <a:xfrm>
          <a:off x="695325" y="13658850"/>
          <a:ext cx="247650" cy="381000"/>
        </a:xfrm>
        <a:prstGeom prst="rect">
          <a:avLst/>
        </a:prstGeom>
        <a:noFill/>
        <a:ln w="9525">
          <a:noFill/>
          <a:miter lim="800000"/>
          <a:headEnd/>
          <a:tailEnd/>
        </a:ln>
      </xdr:spPr>
      <xdr:txBody>
        <a:bodyPr vertOverflow="clip" wrap="square" lIns="27432" tIns="18288" rIns="27432" bIns="18288" anchor="ctr" upright="1"/>
        <a:lstStyle/>
        <a:p>
          <a:pPr algn="ctr" rtl="0">
            <a:defRPr sz="1000"/>
          </a:pPr>
          <a:r>
            <a:rPr lang="en-US" altLang="ja-JP" sz="1000" b="0" i="0" u="none" strike="noStrike" baseline="0">
              <a:solidFill>
                <a:srgbClr val="000000"/>
              </a:solidFill>
              <a:latin typeface="ＭＳ 明朝"/>
              <a:ea typeface="ＭＳ 明朝"/>
            </a:rPr>
            <a:t>10</a:t>
          </a:r>
        </a:p>
      </xdr:txBody>
    </xdr:sp>
    <xdr:clientData/>
  </xdr:twoCellAnchor>
  <xdr:twoCellAnchor>
    <xdr:from>
      <xdr:col>1</xdr:col>
      <xdr:colOff>28575</xdr:colOff>
      <xdr:row>59</xdr:row>
      <xdr:rowOff>209550</xdr:rowOff>
    </xdr:from>
    <xdr:to>
      <xdr:col>3</xdr:col>
      <xdr:colOff>19050</xdr:colOff>
      <xdr:row>60</xdr:row>
      <xdr:rowOff>209550</xdr:rowOff>
    </xdr:to>
    <xdr:sp macro="" textlink="">
      <xdr:nvSpPr>
        <xdr:cNvPr id="7" name="Text Box 3">
          <a:extLst>
            <a:ext uri="{FF2B5EF4-FFF2-40B4-BE49-F238E27FC236}">
              <a16:creationId xmlns:a16="http://schemas.microsoft.com/office/drawing/2014/main" id="{C2B9C0BC-3526-4B17-8D68-BB490361B28A}"/>
            </a:ext>
          </a:extLst>
        </xdr:cNvPr>
        <xdr:cNvSpPr txBox="1">
          <a:spLocks noChangeArrowheads="1"/>
        </xdr:cNvSpPr>
      </xdr:nvSpPr>
      <xdr:spPr bwMode="auto">
        <a:xfrm>
          <a:off x="714375" y="15544800"/>
          <a:ext cx="238125" cy="381000"/>
        </a:xfrm>
        <a:prstGeom prst="rect">
          <a:avLst/>
        </a:prstGeom>
        <a:noFill/>
        <a:ln w="9525">
          <a:noFill/>
          <a:miter lim="800000"/>
          <a:headEnd/>
          <a:tailEnd/>
        </a:ln>
      </xdr:spPr>
      <xdr:txBody>
        <a:bodyPr vertOverflow="clip" wrap="square" lIns="27432" tIns="18288" rIns="27432" bIns="18288" anchor="ctr" upright="1"/>
        <a:lstStyle/>
        <a:p>
          <a:pPr algn="ctr" rtl="0">
            <a:defRPr sz="1000"/>
          </a:pPr>
          <a:r>
            <a:rPr lang="en-US" altLang="ja-JP" sz="1000" b="0" i="0" u="none" strike="noStrike" baseline="0">
              <a:solidFill>
                <a:srgbClr val="000000"/>
              </a:solidFill>
              <a:latin typeface="ＭＳ 明朝"/>
              <a:ea typeface="ＭＳ 明朝"/>
            </a:rPr>
            <a:t>15</a:t>
          </a:r>
        </a:p>
      </xdr:txBody>
    </xdr:sp>
    <xdr:clientData/>
  </xdr:twoCellAnchor>
  <xdr:twoCellAnchor>
    <xdr:from>
      <xdr:col>1</xdr:col>
      <xdr:colOff>19050</xdr:colOff>
      <xdr:row>64</xdr:row>
      <xdr:rowOff>333375</xdr:rowOff>
    </xdr:from>
    <xdr:to>
      <xdr:col>3</xdr:col>
      <xdr:colOff>0</xdr:colOff>
      <xdr:row>66</xdr:row>
      <xdr:rowOff>19050</xdr:rowOff>
    </xdr:to>
    <xdr:sp macro="" textlink="">
      <xdr:nvSpPr>
        <xdr:cNvPr id="8" name="Text Box 4">
          <a:extLst>
            <a:ext uri="{FF2B5EF4-FFF2-40B4-BE49-F238E27FC236}">
              <a16:creationId xmlns:a16="http://schemas.microsoft.com/office/drawing/2014/main" id="{8C6A00F7-3B90-4308-9183-2CFCBD4225B5}"/>
            </a:ext>
          </a:extLst>
        </xdr:cNvPr>
        <xdr:cNvSpPr txBox="1">
          <a:spLocks noChangeArrowheads="1"/>
        </xdr:cNvSpPr>
      </xdr:nvSpPr>
      <xdr:spPr bwMode="auto">
        <a:xfrm>
          <a:off x="704850" y="17573625"/>
          <a:ext cx="228600" cy="161925"/>
        </a:xfrm>
        <a:prstGeom prst="rect">
          <a:avLst/>
        </a:prstGeom>
        <a:noFill/>
        <a:ln w="9525">
          <a:noFill/>
          <a:miter lim="800000"/>
          <a:headEnd/>
          <a:tailEnd/>
        </a:ln>
      </xdr:spPr>
      <xdr:txBody>
        <a:bodyPr vertOverflow="clip" wrap="square" lIns="27432" tIns="18288" rIns="27432" bIns="18288" anchor="ctr" upright="1"/>
        <a:lstStyle/>
        <a:p>
          <a:pPr algn="ctr" rtl="0">
            <a:defRPr sz="1000"/>
          </a:pPr>
          <a:r>
            <a:rPr lang="en-US" altLang="ja-JP" sz="1000" b="0" i="0" u="none" strike="noStrike" baseline="0">
              <a:solidFill>
                <a:srgbClr val="000000"/>
              </a:solidFill>
              <a:latin typeface="ＭＳ 明朝"/>
              <a:ea typeface="ＭＳ 明朝"/>
            </a:rPr>
            <a:t>20</a:t>
          </a:r>
        </a:p>
      </xdr:txBody>
    </xdr:sp>
    <xdr:clientData/>
  </xdr:twoCellAnchor>
  <xdr:twoCellAnchor>
    <xdr:from>
      <xdr:col>1</xdr:col>
      <xdr:colOff>38100</xdr:colOff>
      <xdr:row>49</xdr:row>
      <xdr:rowOff>180975</xdr:rowOff>
    </xdr:from>
    <xdr:to>
      <xdr:col>2</xdr:col>
      <xdr:colOff>95250</xdr:colOff>
      <xdr:row>50</xdr:row>
      <xdr:rowOff>209550</xdr:rowOff>
    </xdr:to>
    <xdr:sp macro="" textlink="">
      <xdr:nvSpPr>
        <xdr:cNvPr id="9" name="Text Box 5">
          <a:extLst>
            <a:ext uri="{FF2B5EF4-FFF2-40B4-BE49-F238E27FC236}">
              <a16:creationId xmlns:a16="http://schemas.microsoft.com/office/drawing/2014/main" id="{0CBCCF8E-A18A-4513-BBD7-BF982B201218}"/>
            </a:ext>
          </a:extLst>
        </xdr:cNvPr>
        <xdr:cNvSpPr txBox="1">
          <a:spLocks noChangeArrowheads="1"/>
        </xdr:cNvSpPr>
      </xdr:nvSpPr>
      <xdr:spPr bwMode="auto">
        <a:xfrm>
          <a:off x="723900" y="11706225"/>
          <a:ext cx="180975" cy="409575"/>
        </a:xfrm>
        <a:prstGeom prst="rect">
          <a:avLst/>
        </a:prstGeom>
        <a:noFill/>
        <a:ln w="9525">
          <a:noFill/>
          <a:miter lim="800000"/>
          <a:headEnd/>
          <a:tailEnd/>
        </a:ln>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明朝"/>
              <a:ea typeface="ＭＳ 明朝"/>
            </a:rPr>
            <a:t>5</a:t>
          </a:r>
        </a:p>
      </xdr:txBody>
    </xdr:sp>
    <xdr:clientData/>
  </xdr:twoCellAnchor>
  <xdr:twoCellAnchor>
    <xdr:from>
      <xdr:col>1</xdr:col>
      <xdr:colOff>9525</xdr:colOff>
      <xdr:row>54</xdr:row>
      <xdr:rowOff>228600</xdr:rowOff>
    </xdr:from>
    <xdr:to>
      <xdr:col>3</xdr:col>
      <xdr:colOff>9525</xdr:colOff>
      <xdr:row>55</xdr:row>
      <xdr:rowOff>228600</xdr:rowOff>
    </xdr:to>
    <xdr:sp macro="" textlink="">
      <xdr:nvSpPr>
        <xdr:cNvPr id="10" name="Text Box 1">
          <a:extLst>
            <a:ext uri="{FF2B5EF4-FFF2-40B4-BE49-F238E27FC236}">
              <a16:creationId xmlns:a16="http://schemas.microsoft.com/office/drawing/2014/main" id="{CB015E1C-AE02-4E08-9E95-9AEDF130DC79}"/>
            </a:ext>
          </a:extLst>
        </xdr:cNvPr>
        <xdr:cNvSpPr txBox="1">
          <a:spLocks noChangeArrowheads="1"/>
        </xdr:cNvSpPr>
      </xdr:nvSpPr>
      <xdr:spPr bwMode="auto">
        <a:xfrm>
          <a:off x="695325" y="13658850"/>
          <a:ext cx="247650" cy="381000"/>
        </a:xfrm>
        <a:prstGeom prst="rect">
          <a:avLst/>
        </a:prstGeom>
        <a:noFill/>
        <a:ln w="9525">
          <a:noFill/>
          <a:miter lim="800000"/>
          <a:headEnd/>
          <a:tailEnd/>
        </a:ln>
      </xdr:spPr>
      <xdr:txBody>
        <a:bodyPr vertOverflow="clip" wrap="square" lIns="27432" tIns="18288" rIns="27432" bIns="18288" anchor="ctr" upright="1"/>
        <a:lstStyle/>
        <a:p>
          <a:pPr algn="ctr" rtl="0">
            <a:defRPr sz="1000"/>
          </a:pPr>
          <a:r>
            <a:rPr lang="en-US" altLang="ja-JP" sz="1000" b="0" i="0" u="none" strike="noStrike" baseline="0">
              <a:solidFill>
                <a:srgbClr val="000000"/>
              </a:solidFill>
              <a:latin typeface="ＭＳ 明朝"/>
              <a:ea typeface="ＭＳ 明朝"/>
            </a:rPr>
            <a:t>10</a:t>
          </a:r>
        </a:p>
      </xdr:txBody>
    </xdr:sp>
    <xdr:clientData/>
  </xdr:twoCellAnchor>
  <xdr:twoCellAnchor>
    <xdr:from>
      <xdr:col>1</xdr:col>
      <xdr:colOff>28575</xdr:colOff>
      <xdr:row>59</xdr:row>
      <xdr:rowOff>209550</xdr:rowOff>
    </xdr:from>
    <xdr:to>
      <xdr:col>3</xdr:col>
      <xdr:colOff>19050</xdr:colOff>
      <xdr:row>60</xdr:row>
      <xdr:rowOff>209550</xdr:rowOff>
    </xdr:to>
    <xdr:sp macro="" textlink="">
      <xdr:nvSpPr>
        <xdr:cNvPr id="11" name="Text Box 3">
          <a:extLst>
            <a:ext uri="{FF2B5EF4-FFF2-40B4-BE49-F238E27FC236}">
              <a16:creationId xmlns:a16="http://schemas.microsoft.com/office/drawing/2014/main" id="{A8439007-57B0-47BB-83B9-2A63052B0669}"/>
            </a:ext>
          </a:extLst>
        </xdr:cNvPr>
        <xdr:cNvSpPr txBox="1">
          <a:spLocks noChangeArrowheads="1"/>
        </xdr:cNvSpPr>
      </xdr:nvSpPr>
      <xdr:spPr bwMode="auto">
        <a:xfrm>
          <a:off x="714375" y="15544800"/>
          <a:ext cx="238125" cy="381000"/>
        </a:xfrm>
        <a:prstGeom prst="rect">
          <a:avLst/>
        </a:prstGeom>
        <a:noFill/>
        <a:ln w="9525">
          <a:noFill/>
          <a:miter lim="800000"/>
          <a:headEnd/>
          <a:tailEnd/>
        </a:ln>
      </xdr:spPr>
      <xdr:txBody>
        <a:bodyPr vertOverflow="clip" wrap="square" lIns="27432" tIns="18288" rIns="27432" bIns="18288" anchor="ctr" upright="1"/>
        <a:lstStyle/>
        <a:p>
          <a:pPr algn="ctr" rtl="0">
            <a:defRPr sz="1000"/>
          </a:pPr>
          <a:r>
            <a:rPr lang="en-US" altLang="ja-JP" sz="1000" b="0" i="0" u="none" strike="noStrike" baseline="0">
              <a:solidFill>
                <a:srgbClr val="000000"/>
              </a:solidFill>
              <a:latin typeface="ＭＳ 明朝"/>
              <a:ea typeface="ＭＳ 明朝"/>
            </a:rPr>
            <a:t>15</a:t>
          </a:r>
        </a:p>
      </xdr:txBody>
    </xdr:sp>
    <xdr:clientData/>
  </xdr:twoCellAnchor>
  <xdr:twoCellAnchor>
    <xdr:from>
      <xdr:col>1</xdr:col>
      <xdr:colOff>19050</xdr:colOff>
      <xdr:row>64</xdr:row>
      <xdr:rowOff>333375</xdr:rowOff>
    </xdr:from>
    <xdr:to>
      <xdr:col>3</xdr:col>
      <xdr:colOff>0</xdr:colOff>
      <xdr:row>66</xdr:row>
      <xdr:rowOff>19050</xdr:rowOff>
    </xdr:to>
    <xdr:sp macro="" textlink="">
      <xdr:nvSpPr>
        <xdr:cNvPr id="12" name="Text Box 4">
          <a:extLst>
            <a:ext uri="{FF2B5EF4-FFF2-40B4-BE49-F238E27FC236}">
              <a16:creationId xmlns:a16="http://schemas.microsoft.com/office/drawing/2014/main" id="{119EFE4A-F28D-4984-AB25-72DD04415739}"/>
            </a:ext>
          </a:extLst>
        </xdr:cNvPr>
        <xdr:cNvSpPr txBox="1">
          <a:spLocks noChangeArrowheads="1"/>
        </xdr:cNvSpPr>
      </xdr:nvSpPr>
      <xdr:spPr bwMode="auto">
        <a:xfrm>
          <a:off x="704850" y="17573625"/>
          <a:ext cx="228600" cy="161925"/>
        </a:xfrm>
        <a:prstGeom prst="rect">
          <a:avLst/>
        </a:prstGeom>
        <a:noFill/>
        <a:ln w="9525">
          <a:noFill/>
          <a:miter lim="800000"/>
          <a:headEnd/>
          <a:tailEnd/>
        </a:ln>
      </xdr:spPr>
      <xdr:txBody>
        <a:bodyPr vertOverflow="clip" wrap="square" lIns="27432" tIns="18288" rIns="27432" bIns="18288" anchor="ctr" upright="1"/>
        <a:lstStyle/>
        <a:p>
          <a:pPr algn="ctr" rtl="0">
            <a:defRPr sz="1000"/>
          </a:pPr>
          <a:r>
            <a:rPr lang="en-US" altLang="ja-JP" sz="1000" b="0" i="0" u="none" strike="noStrike" baseline="0">
              <a:solidFill>
                <a:srgbClr val="000000"/>
              </a:solidFill>
              <a:latin typeface="ＭＳ 明朝"/>
              <a:ea typeface="ＭＳ 明朝"/>
            </a:rPr>
            <a:t>20</a:t>
          </a:r>
        </a:p>
      </xdr:txBody>
    </xdr:sp>
    <xdr:clientData/>
  </xdr:twoCellAnchor>
  <xdr:twoCellAnchor>
    <xdr:from>
      <xdr:col>1</xdr:col>
      <xdr:colOff>38100</xdr:colOff>
      <xdr:row>49</xdr:row>
      <xdr:rowOff>180975</xdr:rowOff>
    </xdr:from>
    <xdr:to>
      <xdr:col>2</xdr:col>
      <xdr:colOff>95250</xdr:colOff>
      <xdr:row>50</xdr:row>
      <xdr:rowOff>209550</xdr:rowOff>
    </xdr:to>
    <xdr:sp macro="" textlink="">
      <xdr:nvSpPr>
        <xdr:cNvPr id="13" name="Text Box 5">
          <a:extLst>
            <a:ext uri="{FF2B5EF4-FFF2-40B4-BE49-F238E27FC236}">
              <a16:creationId xmlns:a16="http://schemas.microsoft.com/office/drawing/2014/main" id="{6A749BAA-D311-4B88-9180-38F3F1E28214}"/>
            </a:ext>
          </a:extLst>
        </xdr:cNvPr>
        <xdr:cNvSpPr txBox="1">
          <a:spLocks noChangeArrowheads="1"/>
        </xdr:cNvSpPr>
      </xdr:nvSpPr>
      <xdr:spPr bwMode="auto">
        <a:xfrm>
          <a:off x="723900" y="11706225"/>
          <a:ext cx="180975" cy="409575"/>
        </a:xfrm>
        <a:prstGeom prst="rect">
          <a:avLst/>
        </a:prstGeom>
        <a:noFill/>
        <a:ln w="9525">
          <a:noFill/>
          <a:miter lim="800000"/>
          <a:headEnd/>
          <a:tailEnd/>
        </a:ln>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明朝"/>
              <a:ea typeface="ＭＳ 明朝"/>
            </a:rPr>
            <a:t>5</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9525</xdr:colOff>
      <xdr:row>17</xdr:row>
      <xdr:rowOff>228600</xdr:rowOff>
    </xdr:from>
    <xdr:to>
      <xdr:col>3</xdr:col>
      <xdr:colOff>9525</xdr:colOff>
      <xdr:row>18</xdr:row>
      <xdr:rowOff>228600</xdr:rowOff>
    </xdr:to>
    <xdr:sp macro="" textlink="">
      <xdr:nvSpPr>
        <xdr:cNvPr id="2" name="Text Box 1">
          <a:extLst>
            <a:ext uri="{FF2B5EF4-FFF2-40B4-BE49-F238E27FC236}">
              <a16:creationId xmlns:a16="http://schemas.microsoft.com/office/drawing/2014/main" id="{20AD0D7C-9697-42A9-8110-037EB31DBCAD}"/>
            </a:ext>
          </a:extLst>
        </xdr:cNvPr>
        <xdr:cNvSpPr txBox="1">
          <a:spLocks noChangeArrowheads="1"/>
        </xdr:cNvSpPr>
      </xdr:nvSpPr>
      <xdr:spPr bwMode="auto">
        <a:xfrm>
          <a:off x="695325" y="4419600"/>
          <a:ext cx="247650" cy="381000"/>
        </a:xfrm>
        <a:prstGeom prst="rect">
          <a:avLst/>
        </a:prstGeom>
        <a:noFill/>
        <a:ln w="9525">
          <a:noFill/>
          <a:miter lim="800000"/>
          <a:headEnd/>
          <a:tailEnd/>
        </a:ln>
      </xdr:spPr>
      <xdr:txBody>
        <a:bodyPr vertOverflow="clip" wrap="square" lIns="27432" tIns="18288" rIns="27432" bIns="18288" anchor="ctr" upright="1"/>
        <a:lstStyle/>
        <a:p>
          <a:pPr algn="ctr" rtl="0">
            <a:defRPr sz="1000"/>
          </a:pPr>
          <a:r>
            <a:rPr lang="en-US" altLang="ja-JP" sz="1000" b="0" i="0" u="none" strike="noStrike" baseline="0">
              <a:solidFill>
                <a:srgbClr val="000000"/>
              </a:solidFill>
              <a:latin typeface="ＭＳ 明朝"/>
              <a:ea typeface="ＭＳ 明朝"/>
            </a:rPr>
            <a:t>10</a:t>
          </a:r>
        </a:p>
      </xdr:txBody>
    </xdr:sp>
    <xdr:clientData/>
  </xdr:twoCellAnchor>
  <xdr:twoCellAnchor>
    <xdr:from>
      <xdr:col>1</xdr:col>
      <xdr:colOff>28575</xdr:colOff>
      <xdr:row>22</xdr:row>
      <xdr:rowOff>209550</xdr:rowOff>
    </xdr:from>
    <xdr:to>
      <xdr:col>3</xdr:col>
      <xdr:colOff>19050</xdr:colOff>
      <xdr:row>23</xdr:row>
      <xdr:rowOff>209550</xdr:rowOff>
    </xdr:to>
    <xdr:sp macro="" textlink="">
      <xdr:nvSpPr>
        <xdr:cNvPr id="3" name="Text Box 3">
          <a:extLst>
            <a:ext uri="{FF2B5EF4-FFF2-40B4-BE49-F238E27FC236}">
              <a16:creationId xmlns:a16="http://schemas.microsoft.com/office/drawing/2014/main" id="{98203EC9-0113-4180-BB6F-15952026FF36}"/>
            </a:ext>
          </a:extLst>
        </xdr:cNvPr>
        <xdr:cNvSpPr txBox="1">
          <a:spLocks noChangeArrowheads="1"/>
        </xdr:cNvSpPr>
      </xdr:nvSpPr>
      <xdr:spPr bwMode="auto">
        <a:xfrm>
          <a:off x="714375" y="6305550"/>
          <a:ext cx="238125" cy="381000"/>
        </a:xfrm>
        <a:prstGeom prst="rect">
          <a:avLst/>
        </a:prstGeom>
        <a:noFill/>
        <a:ln w="9525">
          <a:noFill/>
          <a:miter lim="800000"/>
          <a:headEnd/>
          <a:tailEnd/>
        </a:ln>
      </xdr:spPr>
      <xdr:txBody>
        <a:bodyPr vertOverflow="clip" wrap="square" lIns="27432" tIns="18288" rIns="27432" bIns="18288" anchor="ctr" upright="1"/>
        <a:lstStyle/>
        <a:p>
          <a:pPr algn="ctr" rtl="0">
            <a:defRPr sz="1000"/>
          </a:pPr>
          <a:r>
            <a:rPr lang="en-US" altLang="ja-JP" sz="1000" b="0" i="0" u="none" strike="noStrike" baseline="0">
              <a:solidFill>
                <a:srgbClr val="000000"/>
              </a:solidFill>
              <a:latin typeface="ＭＳ 明朝"/>
              <a:ea typeface="ＭＳ 明朝"/>
            </a:rPr>
            <a:t>15</a:t>
          </a:r>
        </a:p>
      </xdr:txBody>
    </xdr:sp>
    <xdr:clientData/>
  </xdr:twoCellAnchor>
  <xdr:twoCellAnchor>
    <xdr:from>
      <xdr:col>1</xdr:col>
      <xdr:colOff>19050</xdr:colOff>
      <xdr:row>27</xdr:row>
      <xdr:rowOff>333375</xdr:rowOff>
    </xdr:from>
    <xdr:to>
      <xdr:col>3</xdr:col>
      <xdr:colOff>0</xdr:colOff>
      <xdr:row>29</xdr:row>
      <xdr:rowOff>19050</xdr:rowOff>
    </xdr:to>
    <xdr:sp macro="" textlink="">
      <xdr:nvSpPr>
        <xdr:cNvPr id="4" name="Text Box 4">
          <a:extLst>
            <a:ext uri="{FF2B5EF4-FFF2-40B4-BE49-F238E27FC236}">
              <a16:creationId xmlns:a16="http://schemas.microsoft.com/office/drawing/2014/main" id="{45EFFB07-1CA9-4183-9375-4513FEED5FF2}"/>
            </a:ext>
          </a:extLst>
        </xdr:cNvPr>
        <xdr:cNvSpPr txBox="1">
          <a:spLocks noChangeArrowheads="1"/>
        </xdr:cNvSpPr>
      </xdr:nvSpPr>
      <xdr:spPr bwMode="auto">
        <a:xfrm>
          <a:off x="704850" y="8334375"/>
          <a:ext cx="228600" cy="161925"/>
        </a:xfrm>
        <a:prstGeom prst="rect">
          <a:avLst/>
        </a:prstGeom>
        <a:noFill/>
        <a:ln w="9525">
          <a:noFill/>
          <a:miter lim="800000"/>
          <a:headEnd/>
          <a:tailEnd/>
        </a:ln>
      </xdr:spPr>
      <xdr:txBody>
        <a:bodyPr vertOverflow="clip" wrap="square" lIns="27432" tIns="18288" rIns="27432" bIns="18288" anchor="ctr" upright="1"/>
        <a:lstStyle/>
        <a:p>
          <a:pPr algn="ctr" rtl="0">
            <a:defRPr sz="1000"/>
          </a:pPr>
          <a:r>
            <a:rPr lang="en-US" altLang="ja-JP" sz="1000" b="0" i="0" u="none" strike="noStrike" baseline="0">
              <a:solidFill>
                <a:srgbClr val="000000"/>
              </a:solidFill>
              <a:latin typeface="ＭＳ 明朝"/>
              <a:ea typeface="ＭＳ 明朝"/>
            </a:rPr>
            <a:t>20</a:t>
          </a:r>
        </a:p>
      </xdr:txBody>
    </xdr:sp>
    <xdr:clientData/>
  </xdr:twoCellAnchor>
  <xdr:twoCellAnchor>
    <xdr:from>
      <xdr:col>1</xdr:col>
      <xdr:colOff>38100</xdr:colOff>
      <xdr:row>12</xdr:row>
      <xdr:rowOff>180975</xdr:rowOff>
    </xdr:from>
    <xdr:to>
      <xdr:col>2</xdr:col>
      <xdr:colOff>95250</xdr:colOff>
      <xdr:row>13</xdr:row>
      <xdr:rowOff>209550</xdr:rowOff>
    </xdr:to>
    <xdr:sp macro="" textlink="">
      <xdr:nvSpPr>
        <xdr:cNvPr id="5" name="Text Box 5">
          <a:extLst>
            <a:ext uri="{FF2B5EF4-FFF2-40B4-BE49-F238E27FC236}">
              <a16:creationId xmlns:a16="http://schemas.microsoft.com/office/drawing/2014/main" id="{0142B992-F6B6-4C37-8F1E-2D3795C3CAAC}"/>
            </a:ext>
          </a:extLst>
        </xdr:cNvPr>
        <xdr:cNvSpPr txBox="1">
          <a:spLocks noChangeArrowheads="1"/>
        </xdr:cNvSpPr>
      </xdr:nvSpPr>
      <xdr:spPr bwMode="auto">
        <a:xfrm>
          <a:off x="723900" y="2466975"/>
          <a:ext cx="180975" cy="409575"/>
        </a:xfrm>
        <a:prstGeom prst="rect">
          <a:avLst/>
        </a:prstGeom>
        <a:noFill/>
        <a:ln w="9525">
          <a:noFill/>
          <a:miter lim="800000"/>
          <a:headEnd/>
          <a:tailEnd/>
        </a:ln>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明朝"/>
              <a:ea typeface="ＭＳ 明朝"/>
            </a:rPr>
            <a:t>5</a:t>
          </a:r>
        </a:p>
      </xdr:txBody>
    </xdr:sp>
    <xdr:clientData/>
  </xdr:twoCellAnchor>
  <xdr:twoCellAnchor>
    <xdr:from>
      <xdr:col>1</xdr:col>
      <xdr:colOff>9525</xdr:colOff>
      <xdr:row>54</xdr:row>
      <xdr:rowOff>228600</xdr:rowOff>
    </xdr:from>
    <xdr:to>
      <xdr:col>3</xdr:col>
      <xdr:colOff>9525</xdr:colOff>
      <xdr:row>55</xdr:row>
      <xdr:rowOff>228600</xdr:rowOff>
    </xdr:to>
    <xdr:sp macro="" textlink="">
      <xdr:nvSpPr>
        <xdr:cNvPr id="6" name="Text Box 1">
          <a:extLst>
            <a:ext uri="{FF2B5EF4-FFF2-40B4-BE49-F238E27FC236}">
              <a16:creationId xmlns:a16="http://schemas.microsoft.com/office/drawing/2014/main" id="{2593F822-908B-42CB-B331-1DA2A4FD4540}"/>
            </a:ext>
          </a:extLst>
        </xdr:cNvPr>
        <xdr:cNvSpPr txBox="1">
          <a:spLocks noChangeArrowheads="1"/>
        </xdr:cNvSpPr>
      </xdr:nvSpPr>
      <xdr:spPr bwMode="auto">
        <a:xfrm>
          <a:off x="695325" y="13658850"/>
          <a:ext cx="247650" cy="381000"/>
        </a:xfrm>
        <a:prstGeom prst="rect">
          <a:avLst/>
        </a:prstGeom>
        <a:noFill/>
        <a:ln w="9525">
          <a:noFill/>
          <a:miter lim="800000"/>
          <a:headEnd/>
          <a:tailEnd/>
        </a:ln>
      </xdr:spPr>
      <xdr:txBody>
        <a:bodyPr vertOverflow="clip" wrap="square" lIns="27432" tIns="18288" rIns="27432" bIns="18288" anchor="ctr" upright="1"/>
        <a:lstStyle/>
        <a:p>
          <a:pPr algn="ctr" rtl="0">
            <a:defRPr sz="1000"/>
          </a:pPr>
          <a:r>
            <a:rPr lang="en-US" altLang="ja-JP" sz="1000" b="0" i="0" u="none" strike="noStrike" baseline="0">
              <a:solidFill>
                <a:srgbClr val="000000"/>
              </a:solidFill>
              <a:latin typeface="ＭＳ 明朝"/>
              <a:ea typeface="ＭＳ 明朝"/>
            </a:rPr>
            <a:t>10</a:t>
          </a:r>
        </a:p>
      </xdr:txBody>
    </xdr:sp>
    <xdr:clientData/>
  </xdr:twoCellAnchor>
  <xdr:twoCellAnchor>
    <xdr:from>
      <xdr:col>1</xdr:col>
      <xdr:colOff>28575</xdr:colOff>
      <xdr:row>59</xdr:row>
      <xdr:rowOff>209550</xdr:rowOff>
    </xdr:from>
    <xdr:to>
      <xdr:col>3</xdr:col>
      <xdr:colOff>19050</xdr:colOff>
      <xdr:row>60</xdr:row>
      <xdr:rowOff>209550</xdr:rowOff>
    </xdr:to>
    <xdr:sp macro="" textlink="">
      <xdr:nvSpPr>
        <xdr:cNvPr id="7" name="Text Box 3">
          <a:extLst>
            <a:ext uri="{FF2B5EF4-FFF2-40B4-BE49-F238E27FC236}">
              <a16:creationId xmlns:a16="http://schemas.microsoft.com/office/drawing/2014/main" id="{C7FEBA46-2277-404C-99C2-2C4E35B3C5F2}"/>
            </a:ext>
          </a:extLst>
        </xdr:cNvPr>
        <xdr:cNvSpPr txBox="1">
          <a:spLocks noChangeArrowheads="1"/>
        </xdr:cNvSpPr>
      </xdr:nvSpPr>
      <xdr:spPr bwMode="auto">
        <a:xfrm>
          <a:off x="714375" y="15544800"/>
          <a:ext cx="238125" cy="381000"/>
        </a:xfrm>
        <a:prstGeom prst="rect">
          <a:avLst/>
        </a:prstGeom>
        <a:noFill/>
        <a:ln w="9525">
          <a:noFill/>
          <a:miter lim="800000"/>
          <a:headEnd/>
          <a:tailEnd/>
        </a:ln>
      </xdr:spPr>
      <xdr:txBody>
        <a:bodyPr vertOverflow="clip" wrap="square" lIns="27432" tIns="18288" rIns="27432" bIns="18288" anchor="ctr" upright="1"/>
        <a:lstStyle/>
        <a:p>
          <a:pPr algn="ctr" rtl="0">
            <a:defRPr sz="1000"/>
          </a:pPr>
          <a:r>
            <a:rPr lang="en-US" altLang="ja-JP" sz="1000" b="0" i="0" u="none" strike="noStrike" baseline="0">
              <a:solidFill>
                <a:srgbClr val="000000"/>
              </a:solidFill>
              <a:latin typeface="ＭＳ 明朝"/>
              <a:ea typeface="ＭＳ 明朝"/>
            </a:rPr>
            <a:t>15</a:t>
          </a:r>
        </a:p>
      </xdr:txBody>
    </xdr:sp>
    <xdr:clientData/>
  </xdr:twoCellAnchor>
  <xdr:twoCellAnchor>
    <xdr:from>
      <xdr:col>1</xdr:col>
      <xdr:colOff>19050</xdr:colOff>
      <xdr:row>64</xdr:row>
      <xdr:rowOff>333375</xdr:rowOff>
    </xdr:from>
    <xdr:to>
      <xdr:col>3</xdr:col>
      <xdr:colOff>0</xdr:colOff>
      <xdr:row>66</xdr:row>
      <xdr:rowOff>19050</xdr:rowOff>
    </xdr:to>
    <xdr:sp macro="" textlink="">
      <xdr:nvSpPr>
        <xdr:cNvPr id="8" name="Text Box 4">
          <a:extLst>
            <a:ext uri="{FF2B5EF4-FFF2-40B4-BE49-F238E27FC236}">
              <a16:creationId xmlns:a16="http://schemas.microsoft.com/office/drawing/2014/main" id="{5398BCA7-5894-43D5-A5B1-D0FD7A8E9AF9}"/>
            </a:ext>
          </a:extLst>
        </xdr:cNvPr>
        <xdr:cNvSpPr txBox="1">
          <a:spLocks noChangeArrowheads="1"/>
        </xdr:cNvSpPr>
      </xdr:nvSpPr>
      <xdr:spPr bwMode="auto">
        <a:xfrm>
          <a:off x="704850" y="17573625"/>
          <a:ext cx="228600" cy="161925"/>
        </a:xfrm>
        <a:prstGeom prst="rect">
          <a:avLst/>
        </a:prstGeom>
        <a:noFill/>
        <a:ln w="9525">
          <a:noFill/>
          <a:miter lim="800000"/>
          <a:headEnd/>
          <a:tailEnd/>
        </a:ln>
      </xdr:spPr>
      <xdr:txBody>
        <a:bodyPr vertOverflow="clip" wrap="square" lIns="27432" tIns="18288" rIns="27432" bIns="18288" anchor="ctr" upright="1"/>
        <a:lstStyle/>
        <a:p>
          <a:pPr algn="ctr" rtl="0">
            <a:defRPr sz="1000"/>
          </a:pPr>
          <a:r>
            <a:rPr lang="en-US" altLang="ja-JP" sz="1000" b="0" i="0" u="none" strike="noStrike" baseline="0">
              <a:solidFill>
                <a:srgbClr val="000000"/>
              </a:solidFill>
              <a:latin typeface="ＭＳ 明朝"/>
              <a:ea typeface="ＭＳ 明朝"/>
            </a:rPr>
            <a:t>20</a:t>
          </a:r>
        </a:p>
      </xdr:txBody>
    </xdr:sp>
    <xdr:clientData/>
  </xdr:twoCellAnchor>
  <xdr:twoCellAnchor>
    <xdr:from>
      <xdr:col>1</xdr:col>
      <xdr:colOff>38100</xdr:colOff>
      <xdr:row>49</xdr:row>
      <xdr:rowOff>180975</xdr:rowOff>
    </xdr:from>
    <xdr:to>
      <xdr:col>2</xdr:col>
      <xdr:colOff>95250</xdr:colOff>
      <xdr:row>50</xdr:row>
      <xdr:rowOff>209550</xdr:rowOff>
    </xdr:to>
    <xdr:sp macro="" textlink="">
      <xdr:nvSpPr>
        <xdr:cNvPr id="9" name="Text Box 5">
          <a:extLst>
            <a:ext uri="{FF2B5EF4-FFF2-40B4-BE49-F238E27FC236}">
              <a16:creationId xmlns:a16="http://schemas.microsoft.com/office/drawing/2014/main" id="{3E420321-FF3C-41DC-93CE-377E769F2FA5}"/>
            </a:ext>
          </a:extLst>
        </xdr:cNvPr>
        <xdr:cNvSpPr txBox="1">
          <a:spLocks noChangeArrowheads="1"/>
        </xdr:cNvSpPr>
      </xdr:nvSpPr>
      <xdr:spPr bwMode="auto">
        <a:xfrm>
          <a:off x="723900" y="11706225"/>
          <a:ext cx="180975" cy="409575"/>
        </a:xfrm>
        <a:prstGeom prst="rect">
          <a:avLst/>
        </a:prstGeom>
        <a:noFill/>
        <a:ln w="9525">
          <a:noFill/>
          <a:miter lim="800000"/>
          <a:headEnd/>
          <a:tailEnd/>
        </a:ln>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明朝"/>
              <a:ea typeface="ＭＳ 明朝"/>
            </a:rPr>
            <a:t>5</a:t>
          </a:r>
        </a:p>
      </xdr:txBody>
    </xdr:sp>
    <xdr:clientData/>
  </xdr:twoCellAnchor>
  <xdr:twoCellAnchor>
    <xdr:from>
      <xdr:col>1</xdr:col>
      <xdr:colOff>9525</xdr:colOff>
      <xdr:row>54</xdr:row>
      <xdr:rowOff>228600</xdr:rowOff>
    </xdr:from>
    <xdr:to>
      <xdr:col>3</xdr:col>
      <xdr:colOff>9525</xdr:colOff>
      <xdr:row>55</xdr:row>
      <xdr:rowOff>228600</xdr:rowOff>
    </xdr:to>
    <xdr:sp macro="" textlink="">
      <xdr:nvSpPr>
        <xdr:cNvPr id="10" name="Text Box 1">
          <a:extLst>
            <a:ext uri="{FF2B5EF4-FFF2-40B4-BE49-F238E27FC236}">
              <a16:creationId xmlns:a16="http://schemas.microsoft.com/office/drawing/2014/main" id="{E3F5240C-1383-4724-AB77-90492665D658}"/>
            </a:ext>
          </a:extLst>
        </xdr:cNvPr>
        <xdr:cNvSpPr txBox="1">
          <a:spLocks noChangeArrowheads="1"/>
        </xdr:cNvSpPr>
      </xdr:nvSpPr>
      <xdr:spPr bwMode="auto">
        <a:xfrm>
          <a:off x="695325" y="13658850"/>
          <a:ext cx="247650" cy="381000"/>
        </a:xfrm>
        <a:prstGeom prst="rect">
          <a:avLst/>
        </a:prstGeom>
        <a:noFill/>
        <a:ln w="9525">
          <a:noFill/>
          <a:miter lim="800000"/>
          <a:headEnd/>
          <a:tailEnd/>
        </a:ln>
      </xdr:spPr>
      <xdr:txBody>
        <a:bodyPr vertOverflow="clip" wrap="square" lIns="27432" tIns="18288" rIns="27432" bIns="18288" anchor="ctr" upright="1"/>
        <a:lstStyle/>
        <a:p>
          <a:pPr algn="ctr" rtl="0">
            <a:defRPr sz="1000"/>
          </a:pPr>
          <a:r>
            <a:rPr lang="en-US" altLang="ja-JP" sz="1000" b="0" i="0" u="none" strike="noStrike" baseline="0">
              <a:solidFill>
                <a:srgbClr val="000000"/>
              </a:solidFill>
              <a:latin typeface="ＭＳ 明朝"/>
              <a:ea typeface="ＭＳ 明朝"/>
            </a:rPr>
            <a:t>10</a:t>
          </a:r>
        </a:p>
      </xdr:txBody>
    </xdr:sp>
    <xdr:clientData/>
  </xdr:twoCellAnchor>
  <xdr:twoCellAnchor>
    <xdr:from>
      <xdr:col>1</xdr:col>
      <xdr:colOff>28575</xdr:colOff>
      <xdr:row>59</xdr:row>
      <xdr:rowOff>209550</xdr:rowOff>
    </xdr:from>
    <xdr:to>
      <xdr:col>3</xdr:col>
      <xdr:colOff>19050</xdr:colOff>
      <xdr:row>60</xdr:row>
      <xdr:rowOff>209550</xdr:rowOff>
    </xdr:to>
    <xdr:sp macro="" textlink="">
      <xdr:nvSpPr>
        <xdr:cNvPr id="11" name="Text Box 3">
          <a:extLst>
            <a:ext uri="{FF2B5EF4-FFF2-40B4-BE49-F238E27FC236}">
              <a16:creationId xmlns:a16="http://schemas.microsoft.com/office/drawing/2014/main" id="{5BF0B247-24BE-464A-B666-7A4E8A15E7E2}"/>
            </a:ext>
          </a:extLst>
        </xdr:cNvPr>
        <xdr:cNvSpPr txBox="1">
          <a:spLocks noChangeArrowheads="1"/>
        </xdr:cNvSpPr>
      </xdr:nvSpPr>
      <xdr:spPr bwMode="auto">
        <a:xfrm>
          <a:off x="714375" y="15544800"/>
          <a:ext cx="238125" cy="381000"/>
        </a:xfrm>
        <a:prstGeom prst="rect">
          <a:avLst/>
        </a:prstGeom>
        <a:noFill/>
        <a:ln w="9525">
          <a:noFill/>
          <a:miter lim="800000"/>
          <a:headEnd/>
          <a:tailEnd/>
        </a:ln>
      </xdr:spPr>
      <xdr:txBody>
        <a:bodyPr vertOverflow="clip" wrap="square" lIns="27432" tIns="18288" rIns="27432" bIns="18288" anchor="ctr" upright="1"/>
        <a:lstStyle/>
        <a:p>
          <a:pPr algn="ctr" rtl="0">
            <a:defRPr sz="1000"/>
          </a:pPr>
          <a:r>
            <a:rPr lang="en-US" altLang="ja-JP" sz="1000" b="0" i="0" u="none" strike="noStrike" baseline="0">
              <a:solidFill>
                <a:srgbClr val="000000"/>
              </a:solidFill>
              <a:latin typeface="ＭＳ 明朝"/>
              <a:ea typeface="ＭＳ 明朝"/>
            </a:rPr>
            <a:t>15</a:t>
          </a:r>
        </a:p>
      </xdr:txBody>
    </xdr:sp>
    <xdr:clientData/>
  </xdr:twoCellAnchor>
  <xdr:twoCellAnchor>
    <xdr:from>
      <xdr:col>1</xdr:col>
      <xdr:colOff>19050</xdr:colOff>
      <xdr:row>64</xdr:row>
      <xdr:rowOff>333375</xdr:rowOff>
    </xdr:from>
    <xdr:to>
      <xdr:col>3</xdr:col>
      <xdr:colOff>0</xdr:colOff>
      <xdr:row>66</xdr:row>
      <xdr:rowOff>19050</xdr:rowOff>
    </xdr:to>
    <xdr:sp macro="" textlink="">
      <xdr:nvSpPr>
        <xdr:cNvPr id="12" name="Text Box 4">
          <a:extLst>
            <a:ext uri="{FF2B5EF4-FFF2-40B4-BE49-F238E27FC236}">
              <a16:creationId xmlns:a16="http://schemas.microsoft.com/office/drawing/2014/main" id="{D8AB7B5E-03D8-4A0C-9CC3-D6287C666F20}"/>
            </a:ext>
          </a:extLst>
        </xdr:cNvPr>
        <xdr:cNvSpPr txBox="1">
          <a:spLocks noChangeArrowheads="1"/>
        </xdr:cNvSpPr>
      </xdr:nvSpPr>
      <xdr:spPr bwMode="auto">
        <a:xfrm>
          <a:off x="704850" y="17573625"/>
          <a:ext cx="228600" cy="161925"/>
        </a:xfrm>
        <a:prstGeom prst="rect">
          <a:avLst/>
        </a:prstGeom>
        <a:noFill/>
        <a:ln w="9525">
          <a:noFill/>
          <a:miter lim="800000"/>
          <a:headEnd/>
          <a:tailEnd/>
        </a:ln>
      </xdr:spPr>
      <xdr:txBody>
        <a:bodyPr vertOverflow="clip" wrap="square" lIns="27432" tIns="18288" rIns="27432" bIns="18288" anchor="ctr" upright="1"/>
        <a:lstStyle/>
        <a:p>
          <a:pPr algn="ctr" rtl="0">
            <a:defRPr sz="1000"/>
          </a:pPr>
          <a:r>
            <a:rPr lang="en-US" altLang="ja-JP" sz="1000" b="0" i="0" u="none" strike="noStrike" baseline="0">
              <a:solidFill>
                <a:srgbClr val="000000"/>
              </a:solidFill>
              <a:latin typeface="ＭＳ 明朝"/>
              <a:ea typeface="ＭＳ 明朝"/>
            </a:rPr>
            <a:t>20</a:t>
          </a:r>
        </a:p>
      </xdr:txBody>
    </xdr:sp>
    <xdr:clientData/>
  </xdr:twoCellAnchor>
  <xdr:twoCellAnchor>
    <xdr:from>
      <xdr:col>1</xdr:col>
      <xdr:colOff>38100</xdr:colOff>
      <xdr:row>49</xdr:row>
      <xdr:rowOff>180975</xdr:rowOff>
    </xdr:from>
    <xdr:to>
      <xdr:col>2</xdr:col>
      <xdr:colOff>95250</xdr:colOff>
      <xdr:row>50</xdr:row>
      <xdr:rowOff>209550</xdr:rowOff>
    </xdr:to>
    <xdr:sp macro="" textlink="">
      <xdr:nvSpPr>
        <xdr:cNvPr id="13" name="Text Box 5">
          <a:extLst>
            <a:ext uri="{FF2B5EF4-FFF2-40B4-BE49-F238E27FC236}">
              <a16:creationId xmlns:a16="http://schemas.microsoft.com/office/drawing/2014/main" id="{6CFADB5E-E22F-4E6B-B20A-ABE81D3D11D2}"/>
            </a:ext>
          </a:extLst>
        </xdr:cNvPr>
        <xdr:cNvSpPr txBox="1">
          <a:spLocks noChangeArrowheads="1"/>
        </xdr:cNvSpPr>
      </xdr:nvSpPr>
      <xdr:spPr bwMode="auto">
        <a:xfrm>
          <a:off x="723900" y="11706225"/>
          <a:ext cx="180975" cy="409575"/>
        </a:xfrm>
        <a:prstGeom prst="rect">
          <a:avLst/>
        </a:prstGeom>
        <a:noFill/>
        <a:ln w="9525">
          <a:noFill/>
          <a:miter lim="800000"/>
          <a:headEnd/>
          <a:tailEnd/>
        </a:ln>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明朝"/>
              <a:ea typeface="ＭＳ 明朝"/>
            </a:rPr>
            <a:t>5</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13</xdr:col>
      <xdr:colOff>638175</xdr:colOff>
      <xdr:row>0</xdr:row>
      <xdr:rowOff>95250</xdr:rowOff>
    </xdr:from>
    <xdr:to>
      <xdr:col>18</xdr:col>
      <xdr:colOff>376238</xdr:colOff>
      <xdr:row>5</xdr:row>
      <xdr:rowOff>19050</xdr:rowOff>
    </xdr:to>
    <xdr:sp macro="" textlink="">
      <xdr:nvSpPr>
        <xdr:cNvPr id="2" name="吹き出し: 四角形 1">
          <a:extLst>
            <a:ext uri="{FF2B5EF4-FFF2-40B4-BE49-F238E27FC236}">
              <a16:creationId xmlns:a16="http://schemas.microsoft.com/office/drawing/2014/main" id="{5D6BD2C9-43FF-47E5-8447-DC3512A47FF6}"/>
            </a:ext>
          </a:extLst>
        </xdr:cNvPr>
        <xdr:cNvSpPr/>
      </xdr:nvSpPr>
      <xdr:spPr>
        <a:xfrm>
          <a:off x="13296900" y="95250"/>
          <a:ext cx="3167063" cy="1714500"/>
        </a:xfrm>
        <a:prstGeom prst="wedgeRectCallout">
          <a:avLst>
            <a:gd name="adj1" fmla="val -98277"/>
            <a:gd name="adj2" fmla="val -3750"/>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a:t>この列にその月の発注数量を入力していただければ納品内訳、代金内訳の数量に反映します。</a:t>
          </a:r>
          <a:endParaRPr kumimoji="1" lang="en-US" altLang="ja-JP" sz="2000"/>
        </a:p>
        <a:p>
          <a:pPr algn="l"/>
          <a:endParaRPr kumimoji="1" lang="ja-JP" altLang="en-US" sz="1100"/>
        </a:p>
      </xdr:txBody>
    </xdr:sp>
    <xdr:clientData/>
  </xdr:twoCellAnchor>
  <xdr:twoCellAnchor>
    <xdr:from>
      <xdr:col>13</xdr:col>
      <xdr:colOff>600075</xdr:colOff>
      <xdr:row>6</xdr:row>
      <xdr:rowOff>323850</xdr:rowOff>
    </xdr:from>
    <xdr:to>
      <xdr:col>18</xdr:col>
      <xdr:colOff>338138</xdr:colOff>
      <xdr:row>9</xdr:row>
      <xdr:rowOff>26194</xdr:rowOff>
    </xdr:to>
    <xdr:sp macro="" textlink="">
      <xdr:nvSpPr>
        <xdr:cNvPr id="3" name="吹き出し: 四角形 2">
          <a:extLst>
            <a:ext uri="{FF2B5EF4-FFF2-40B4-BE49-F238E27FC236}">
              <a16:creationId xmlns:a16="http://schemas.microsoft.com/office/drawing/2014/main" id="{633D3D87-8AC0-44FF-9270-E56D23D3591C}"/>
            </a:ext>
          </a:extLst>
        </xdr:cNvPr>
        <xdr:cNvSpPr/>
      </xdr:nvSpPr>
      <xdr:spPr>
        <a:xfrm>
          <a:off x="13258800" y="2686050"/>
          <a:ext cx="3167063" cy="1416844"/>
        </a:xfrm>
        <a:prstGeom prst="wedgeRectCallout">
          <a:avLst>
            <a:gd name="adj1" fmla="val -117075"/>
            <a:gd name="adj2" fmla="val -16674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a:t>この列に落札価格（税込）を入力していただければ納品内訳、代金内訳に反映します。</a:t>
          </a:r>
          <a:endParaRPr kumimoji="1" lang="en-US" altLang="ja-JP" sz="2000"/>
        </a:p>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9525</xdr:colOff>
      <xdr:row>17</xdr:row>
      <xdr:rowOff>228600</xdr:rowOff>
    </xdr:from>
    <xdr:to>
      <xdr:col>3</xdr:col>
      <xdr:colOff>9525</xdr:colOff>
      <xdr:row>18</xdr:row>
      <xdr:rowOff>228600</xdr:rowOff>
    </xdr:to>
    <xdr:sp macro="" textlink="">
      <xdr:nvSpPr>
        <xdr:cNvPr id="2" name="Text Box 1">
          <a:extLst>
            <a:ext uri="{FF2B5EF4-FFF2-40B4-BE49-F238E27FC236}">
              <a16:creationId xmlns:a16="http://schemas.microsoft.com/office/drawing/2014/main" id="{FAC7F9BB-15EC-4E02-8C94-83523089730C}"/>
            </a:ext>
          </a:extLst>
        </xdr:cNvPr>
        <xdr:cNvSpPr txBox="1">
          <a:spLocks noChangeArrowheads="1"/>
        </xdr:cNvSpPr>
      </xdr:nvSpPr>
      <xdr:spPr bwMode="auto">
        <a:xfrm>
          <a:off x="9525" y="4419600"/>
          <a:ext cx="247650" cy="381000"/>
        </a:xfrm>
        <a:prstGeom prst="rect">
          <a:avLst/>
        </a:prstGeom>
        <a:noFill/>
        <a:ln w="9525">
          <a:noFill/>
          <a:miter lim="800000"/>
          <a:headEnd/>
          <a:tailEnd/>
        </a:ln>
      </xdr:spPr>
      <xdr:txBody>
        <a:bodyPr vertOverflow="clip" wrap="square" lIns="27432" tIns="18288" rIns="27432" bIns="18288" anchor="ctr" upright="1"/>
        <a:lstStyle/>
        <a:p>
          <a:pPr algn="ctr" rtl="0">
            <a:defRPr sz="1000"/>
          </a:pPr>
          <a:r>
            <a:rPr lang="en-US" altLang="ja-JP" sz="1000" b="0" i="0" u="none" strike="noStrike" baseline="0">
              <a:solidFill>
                <a:srgbClr val="000000"/>
              </a:solidFill>
              <a:latin typeface="ＭＳ 明朝"/>
              <a:ea typeface="ＭＳ 明朝"/>
            </a:rPr>
            <a:t>10</a:t>
          </a:r>
        </a:p>
      </xdr:txBody>
    </xdr:sp>
    <xdr:clientData/>
  </xdr:twoCellAnchor>
  <xdr:twoCellAnchor>
    <xdr:from>
      <xdr:col>1</xdr:col>
      <xdr:colOff>28575</xdr:colOff>
      <xdr:row>22</xdr:row>
      <xdr:rowOff>209550</xdr:rowOff>
    </xdr:from>
    <xdr:to>
      <xdr:col>3</xdr:col>
      <xdr:colOff>19050</xdr:colOff>
      <xdr:row>23</xdr:row>
      <xdr:rowOff>209550</xdr:rowOff>
    </xdr:to>
    <xdr:sp macro="" textlink="">
      <xdr:nvSpPr>
        <xdr:cNvPr id="3" name="Text Box 3">
          <a:extLst>
            <a:ext uri="{FF2B5EF4-FFF2-40B4-BE49-F238E27FC236}">
              <a16:creationId xmlns:a16="http://schemas.microsoft.com/office/drawing/2014/main" id="{165219EE-2B11-4038-B23F-48C59A9B0184}"/>
            </a:ext>
          </a:extLst>
        </xdr:cNvPr>
        <xdr:cNvSpPr txBox="1">
          <a:spLocks noChangeArrowheads="1"/>
        </xdr:cNvSpPr>
      </xdr:nvSpPr>
      <xdr:spPr bwMode="auto">
        <a:xfrm>
          <a:off x="28575" y="6305550"/>
          <a:ext cx="238125" cy="381000"/>
        </a:xfrm>
        <a:prstGeom prst="rect">
          <a:avLst/>
        </a:prstGeom>
        <a:noFill/>
        <a:ln w="9525">
          <a:noFill/>
          <a:miter lim="800000"/>
          <a:headEnd/>
          <a:tailEnd/>
        </a:ln>
      </xdr:spPr>
      <xdr:txBody>
        <a:bodyPr vertOverflow="clip" wrap="square" lIns="27432" tIns="18288" rIns="27432" bIns="18288" anchor="ctr" upright="1"/>
        <a:lstStyle/>
        <a:p>
          <a:pPr algn="ctr" rtl="0">
            <a:defRPr sz="1000"/>
          </a:pPr>
          <a:r>
            <a:rPr lang="en-US" altLang="ja-JP" sz="1000" b="0" i="0" u="none" strike="noStrike" baseline="0">
              <a:solidFill>
                <a:srgbClr val="000000"/>
              </a:solidFill>
              <a:latin typeface="ＭＳ 明朝"/>
              <a:ea typeface="ＭＳ 明朝"/>
            </a:rPr>
            <a:t>15</a:t>
          </a:r>
        </a:p>
      </xdr:txBody>
    </xdr:sp>
    <xdr:clientData/>
  </xdr:twoCellAnchor>
  <xdr:twoCellAnchor>
    <xdr:from>
      <xdr:col>1</xdr:col>
      <xdr:colOff>19050</xdr:colOff>
      <xdr:row>27</xdr:row>
      <xdr:rowOff>333375</xdr:rowOff>
    </xdr:from>
    <xdr:to>
      <xdr:col>3</xdr:col>
      <xdr:colOff>0</xdr:colOff>
      <xdr:row>29</xdr:row>
      <xdr:rowOff>19050</xdr:rowOff>
    </xdr:to>
    <xdr:sp macro="" textlink="">
      <xdr:nvSpPr>
        <xdr:cNvPr id="4" name="Text Box 4">
          <a:extLst>
            <a:ext uri="{FF2B5EF4-FFF2-40B4-BE49-F238E27FC236}">
              <a16:creationId xmlns:a16="http://schemas.microsoft.com/office/drawing/2014/main" id="{BCEAD492-C6D0-432A-A4F9-D6A292B85ADB}"/>
            </a:ext>
          </a:extLst>
        </xdr:cNvPr>
        <xdr:cNvSpPr txBox="1">
          <a:spLocks noChangeArrowheads="1"/>
        </xdr:cNvSpPr>
      </xdr:nvSpPr>
      <xdr:spPr bwMode="auto">
        <a:xfrm>
          <a:off x="19050" y="8334375"/>
          <a:ext cx="228600" cy="161925"/>
        </a:xfrm>
        <a:prstGeom prst="rect">
          <a:avLst/>
        </a:prstGeom>
        <a:noFill/>
        <a:ln w="9525">
          <a:noFill/>
          <a:miter lim="800000"/>
          <a:headEnd/>
          <a:tailEnd/>
        </a:ln>
      </xdr:spPr>
      <xdr:txBody>
        <a:bodyPr vertOverflow="clip" wrap="square" lIns="27432" tIns="18288" rIns="27432" bIns="18288" anchor="ctr" upright="1"/>
        <a:lstStyle/>
        <a:p>
          <a:pPr algn="ctr" rtl="0">
            <a:defRPr sz="1000"/>
          </a:pPr>
          <a:r>
            <a:rPr lang="en-US" altLang="ja-JP" sz="1000" b="0" i="0" u="none" strike="noStrike" baseline="0">
              <a:solidFill>
                <a:srgbClr val="000000"/>
              </a:solidFill>
              <a:latin typeface="ＭＳ 明朝"/>
              <a:ea typeface="ＭＳ 明朝"/>
            </a:rPr>
            <a:t>20</a:t>
          </a:r>
        </a:p>
      </xdr:txBody>
    </xdr:sp>
    <xdr:clientData/>
  </xdr:twoCellAnchor>
  <xdr:twoCellAnchor>
    <xdr:from>
      <xdr:col>1</xdr:col>
      <xdr:colOff>38100</xdr:colOff>
      <xdr:row>12</xdr:row>
      <xdr:rowOff>180975</xdr:rowOff>
    </xdr:from>
    <xdr:to>
      <xdr:col>2</xdr:col>
      <xdr:colOff>95250</xdr:colOff>
      <xdr:row>13</xdr:row>
      <xdr:rowOff>209550</xdr:rowOff>
    </xdr:to>
    <xdr:sp macro="" textlink="">
      <xdr:nvSpPr>
        <xdr:cNvPr id="5" name="Text Box 5">
          <a:extLst>
            <a:ext uri="{FF2B5EF4-FFF2-40B4-BE49-F238E27FC236}">
              <a16:creationId xmlns:a16="http://schemas.microsoft.com/office/drawing/2014/main" id="{12F91F18-E92A-4CCD-AAA8-A10644D7AA06}"/>
            </a:ext>
          </a:extLst>
        </xdr:cNvPr>
        <xdr:cNvSpPr txBox="1">
          <a:spLocks noChangeArrowheads="1"/>
        </xdr:cNvSpPr>
      </xdr:nvSpPr>
      <xdr:spPr bwMode="auto">
        <a:xfrm>
          <a:off x="38100" y="2466975"/>
          <a:ext cx="180975" cy="409575"/>
        </a:xfrm>
        <a:prstGeom prst="rect">
          <a:avLst/>
        </a:prstGeom>
        <a:noFill/>
        <a:ln w="9525">
          <a:noFill/>
          <a:miter lim="800000"/>
          <a:headEnd/>
          <a:tailEnd/>
        </a:ln>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明朝"/>
              <a:ea typeface="ＭＳ 明朝"/>
            </a:rPr>
            <a:t>5</a:t>
          </a:r>
        </a:p>
      </xdr:txBody>
    </xdr:sp>
    <xdr:clientData/>
  </xdr:twoCellAnchor>
  <xdr:twoCellAnchor>
    <xdr:from>
      <xdr:col>1</xdr:col>
      <xdr:colOff>9525</xdr:colOff>
      <xdr:row>54</xdr:row>
      <xdr:rowOff>228600</xdr:rowOff>
    </xdr:from>
    <xdr:to>
      <xdr:col>3</xdr:col>
      <xdr:colOff>9525</xdr:colOff>
      <xdr:row>55</xdr:row>
      <xdr:rowOff>228600</xdr:rowOff>
    </xdr:to>
    <xdr:sp macro="" textlink="">
      <xdr:nvSpPr>
        <xdr:cNvPr id="6" name="Text Box 1">
          <a:extLst>
            <a:ext uri="{FF2B5EF4-FFF2-40B4-BE49-F238E27FC236}">
              <a16:creationId xmlns:a16="http://schemas.microsoft.com/office/drawing/2014/main" id="{D55295F8-76AF-4354-9115-C2ACAE9F4FAC}"/>
            </a:ext>
          </a:extLst>
        </xdr:cNvPr>
        <xdr:cNvSpPr txBox="1">
          <a:spLocks noChangeArrowheads="1"/>
        </xdr:cNvSpPr>
      </xdr:nvSpPr>
      <xdr:spPr bwMode="auto">
        <a:xfrm>
          <a:off x="9525" y="13658850"/>
          <a:ext cx="247650" cy="381000"/>
        </a:xfrm>
        <a:prstGeom prst="rect">
          <a:avLst/>
        </a:prstGeom>
        <a:noFill/>
        <a:ln w="9525">
          <a:noFill/>
          <a:miter lim="800000"/>
          <a:headEnd/>
          <a:tailEnd/>
        </a:ln>
      </xdr:spPr>
      <xdr:txBody>
        <a:bodyPr vertOverflow="clip" wrap="square" lIns="27432" tIns="18288" rIns="27432" bIns="18288" anchor="ctr" upright="1"/>
        <a:lstStyle/>
        <a:p>
          <a:pPr algn="ctr" rtl="0">
            <a:defRPr sz="1000"/>
          </a:pPr>
          <a:r>
            <a:rPr lang="en-US" altLang="ja-JP" sz="1000" b="0" i="0" u="none" strike="noStrike" baseline="0">
              <a:solidFill>
                <a:srgbClr val="000000"/>
              </a:solidFill>
              <a:latin typeface="ＭＳ 明朝"/>
              <a:ea typeface="ＭＳ 明朝"/>
            </a:rPr>
            <a:t>10</a:t>
          </a:r>
        </a:p>
      </xdr:txBody>
    </xdr:sp>
    <xdr:clientData/>
  </xdr:twoCellAnchor>
  <xdr:twoCellAnchor>
    <xdr:from>
      <xdr:col>1</xdr:col>
      <xdr:colOff>28575</xdr:colOff>
      <xdr:row>59</xdr:row>
      <xdr:rowOff>209550</xdr:rowOff>
    </xdr:from>
    <xdr:to>
      <xdr:col>3</xdr:col>
      <xdr:colOff>19050</xdr:colOff>
      <xdr:row>60</xdr:row>
      <xdr:rowOff>209550</xdr:rowOff>
    </xdr:to>
    <xdr:sp macro="" textlink="">
      <xdr:nvSpPr>
        <xdr:cNvPr id="7" name="Text Box 3">
          <a:extLst>
            <a:ext uri="{FF2B5EF4-FFF2-40B4-BE49-F238E27FC236}">
              <a16:creationId xmlns:a16="http://schemas.microsoft.com/office/drawing/2014/main" id="{CA6F8040-6A09-434F-B766-1C5AD4E3C838}"/>
            </a:ext>
          </a:extLst>
        </xdr:cNvPr>
        <xdr:cNvSpPr txBox="1">
          <a:spLocks noChangeArrowheads="1"/>
        </xdr:cNvSpPr>
      </xdr:nvSpPr>
      <xdr:spPr bwMode="auto">
        <a:xfrm>
          <a:off x="28575" y="15544800"/>
          <a:ext cx="238125" cy="381000"/>
        </a:xfrm>
        <a:prstGeom prst="rect">
          <a:avLst/>
        </a:prstGeom>
        <a:noFill/>
        <a:ln w="9525">
          <a:noFill/>
          <a:miter lim="800000"/>
          <a:headEnd/>
          <a:tailEnd/>
        </a:ln>
      </xdr:spPr>
      <xdr:txBody>
        <a:bodyPr vertOverflow="clip" wrap="square" lIns="27432" tIns="18288" rIns="27432" bIns="18288" anchor="ctr" upright="1"/>
        <a:lstStyle/>
        <a:p>
          <a:pPr algn="ctr" rtl="0">
            <a:defRPr sz="1000"/>
          </a:pPr>
          <a:r>
            <a:rPr lang="en-US" altLang="ja-JP" sz="1000" b="0" i="0" u="none" strike="noStrike" baseline="0">
              <a:solidFill>
                <a:srgbClr val="000000"/>
              </a:solidFill>
              <a:latin typeface="ＭＳ 明朝"/>
              <a:ea typeface="ＭＳ 明朝"/>
            </a:rPr>
            <a:t>15</a:t>
          </a:r>
        </a:p>
      </xdr:txBody>
    </xdr:sp>
    <xdr:clientData/>
  </xdr:twoCellAnchor>
  <xdr:twoCellAnchor>
    <xdr:from>
      <xdr:col>1</xdr:col>
      <xdr:colOff>19050</xdr:colOff>
      <xdr:row>64</xdr:row>
      <xdr:rowOff>333375</xdr:rowOff>
    </xdr:from>
    <xdr:to>
      <xdr:col>3</xdr:col>
      <xdr:colOff>0</xdr:colOff>
      <xdr:row>66</xdr:row>
      <xdr:rowOff>19050</xdr:rowOff>
    </xdr:to>
    <xdr:sp macro="" textlink="">
      <xdr:nvSpPr>
        <xdr:cNvPr id="8" name="Text Box 4">
          <a:extLst>
            <a:ext uri="{FF2B5EF4-FFF2-40B4-BE49-F238E27FC236}">
              <a16:creationId xmlns:a16="http://schemas.microsoft.com/office/drawing/2014/main" id="{B12EADE0-D061-4C6D-A033-CCDA4242A882}"/>
            </a:ext>
          </a:extLst>
        </xdr:cNvPr>
        <xdr:cNvSpPr txBox="1">
          <a:spLocks noChangeArrowheads="1"/>
        </xdr:cNvSpPr>
      </xdr:nvSpPr>
      <xdr:spPr bwMode="auto">
        <a:xfrm>
          <a:off x="19050" y="17573625"/>
          <a:ext cx="228600" cy="161925"/>
        </a:xfrm>
        <a:prstGeom prst="rect">
          <a:avLst/>
        </a:prstGeom>
        <a:noFill/>
        <a:ln w="9525">
          <a:noFill/>
          <a:miter lim="800000"/>
          <a:headEnd/>
          <a:tailEnd/>
        </a:ln>
      </xdr:spPr>
      <xdr:txBody>
        <a:bodyPr vertOverflow="clip" wrap="square" lIns="27432" tIns="18288" rIns="27432" bIns="18288" anchor="ctr" upright="1"/>
        <a:lstStyle/>
        <a:p>
          <a:pPr algn="ctr" rtl="0">
            <a:defRPr sz="1000"/>
          </a:pPr>
          <a:r>
            <a:rPr lang="en-US" altLang="ja-JP" sz="1000" b="0" i="0" u="none" strike="noStrike" baseline="0">
              <a:solidFill>
                <a:srgbClr val="000000"/>
              </a:solidFill>
              <a:latin typeface="ＭＳ 明朝"/>
              <a:ea typeface="ＭＳ 明朝"/>
            </a:rPr>
            <a:t>20</a:t>
          </a:r>
        </a:p>
      </xdr:txBody>
    </xdr:sp>
    <xdr:clientData/>
  </xdr:twoCellAnchor>
  <xdr:twoCellAnchor>
    <xdr:from>
      <xdr:col>1</xdr:col>
      <xdr:colOff>38100</xdr:colOff>
      <xdr:row>49</xdr:row>
      <xdr:rowOff>180975</xdr:rowOff>
    </xdr:from>
    <xdr:to>
      <xdr:col>2</xdr:col>
      <xdr:colOff>95250</xdr:colOff>
      <xdr:row>50</xdr:row>
      <xdr:rowOff>209550</xdr:rowOff>
    </xdr:to>
    <xdr:sp macro="" textlink="">
      <xdr:nvSpPr>
        <xdr:cNvPr id="9" name="Text Box 5">
          <a:extLst>
            <a:ext uri="{FF2B5EF4-FFF2-40B4-BE49-F238E27FC236}">
              <a16:creationId xmlns:a16="http://schemas.microsoft.com/office/drawing/2014/main" id="{8F13B0D8-3B6F-4CEB-8925-EE07AD784EC4}"/>
            </a:ext>
          </a:extLst>
        </xdr:cNvPr>
        <xdr:cNvSpPr txBox="1">
          <a:spLocks noChangeArrowheads="1"/>
        </xdr:cNvSpPr>
      </xdr:nvSpPr>
      <xdr:spPr bwMode="auto">
        <a:xfrm>
          <a:off x="38100" y="11706225"/>
          <a:ext cx="180975" cy="409575"/>
        </a:xfrm>
        <a:prstGeom prst="rect">
          <a:avLst/>
        </a:prstGeom>
        <a:noFill/>
        <a:ln w="9525">
          <a:noFill/>
          <a:miter lim="800000"/>
          <a:headEnd/>
          <a:tailEnd/>
        </a:ln>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明朝"/>
              <a:ea typeface="ＭＳ 明朝"/>
            </a:rPr>
            <a:t>5</a:t>
          </a:r>
        </a:p>
      </xdr:txBody>
    </xdr:sp>
    <xdr:clientData/>
  </xdr:twoCellAnchor>
  <xdr:twoCellAnchor>
    <xdr:from>
      <xdr:col>1</xdr:col>
      <xdr:colOff>9525</xdr:colOff>
      <xdr:row>54</xdr:row>
      <xdr:rowOff>228600</xdr:rowOff>
    </xdr:from>
    <xdr:to>
      <xdr:col>3</xdr:col>
      <xdr:colOff>9525</xdr:colOff>
      <xdr:row>55</xdr:row>
      <xdr:rowOff>228600</xdr:rowOff>
    </xdr:to>
    <xdr:sp macro="" textlink="">
      <xdr:nvSpPr>
        <xdr:cNvPr id="22" name="Text Box 1">
          <a:extLst>
            <a:ext uri="{FF2B5EF4-FFF2-40B4-BE49-F238E27FC236}">
              <a16:creationId xmlns:a16="http://schemas.microsoft.com/office/drawing/2014/main" id="{CC97336D-E0E5-41AE-BF8A-068CF41E03E0}"/>
            </a:ext>
          </a:extLst>
        </xdr:cNvPr>
        <xdr:cNvSpPr txBox="1">
          <a:spLocks noChangeArrowheads="1"/>
        </xdr:cNvSpPr>
      </xdr:nvSpPr>
      <xdr:spPr bwMode="auto">
        <a:xfrm>
          <a:off x="695325" y="4419600"/>
          <a:ext cx="247650" cy="381000"/>
        </a:xfrm>
        <a:prstGeom prst="rect">
          <a:avLst/>
        </a:prstGeom>
        <a:noFill/>
        <a:ln w="9525">
          <a:noFill/>
          <a:miter lim="800000"/>
          <a:headEnd/>
          <a:tailEnd/>
        </a:ln>
      </xdr:spPr>
      <xdr:txBody>
        <a:bodyPr vertOverflow="clip" wrap="square" lIns="27432" tIns="18288" rIns="27432" bIns="18288" anchor="ctr" upright="1"/>
        <a:lstStyle/>
        <a:p>
          <a:pPr algn="ctr" rtl="0">
            <a:defRPr sz="1000"/>
          </a:pPr>
          <a:r>
            <a:rPr lang="en-US" altLang="ja-JP" sz="1000" b="0" i="0" u="none" strike="noStrike" baseline="0">
              <a:solidFill>
                <a:srgbClr val="000000"/>
              </a:solidFill>
              <a:latin typeface="ＭＳ 明朝"/>
              <a:ea typeface="ＭＳ 明朝"/>
            </a:rPr>
            <a:t>10</a:t>
          </a:r>
        </a:p>
      </xdr:txBody>
    </xdr:sp>
    <xdr:clientData/>
  </xdr:twoCellAnchor>
  <xdr:twoCellAnchor>
    <xdr:from>
      <xdr:col>1</xdr:col>
      <xdr:colOff>28575</xdr:colOff>
      <xdr:row>59</xdr:row>
      <xdr:rowOff>209550</xdr:rowOff>
    </xdr:from>
    <xdr:to>
      <xdr:col>3</xdr:col>
      <xdr:colOff>19050</xdr:colOff>
      <xdr:row>60</xdr:row>
      <xdr:rowOff>209550</xdr:rowOff>
    </xdr:to>
    <xdr:sp macro="" textlink="">
      <xdr:nvSpPr>
        <xdr:cNvPr id="23" name="Text Box 3">
          <a:extLst>
            <a:ext uri="{FF2B5EF4-FFF2-40B4-BE49-F238E27FC236}">
              <a16:creationId xmlns:a16="http://schemas.microsoft.com/office/drawing/2014/main" id="{BB18D3DF-E7A1-4208-9188-7BEC8969E5DD}"/>
            </a:ext>
          </a:extLst>
        </xdr:cNvPr>
        <xdr:cNvSpPr txBox="1">
          <a:spLocks noChangeArrowheads="1"/>
        </xdr:cNvSpPr>
      </xdr:nvSpPr>
      <xdr:spPr bwMode="auto">
        <a:xfrm>
          <a:off x="714375" y="6305550"/>
          <a:ext cx="238125" cy="381000"/>
        </a:xfrm>
        <a:prstGeom prst="rect">
          <a:avLst/>
        </a:prstGeom>
        <a:noFill/>
        <a:ln w="9525">
          <a:noFill/>
          <a:miter lim="800000"/>
          <a:headEnd/>
          <a:tailEnd/>
        </a:ln>
      </xdr:spPr>
      <xdr:txBody>
        <a:bodyPr vertOverflow="clip" wrap="square" lIns="27432" tIns="18288" rIns="27432" bIns="18288" anchor="ctr" upright="1"/>
        <a:lstStyle/>
        <a:p>
          <a:pPr algn="ctr" rtl="0">
            <a:defRPr sz="1000"/>
          </a:pPr>
          <a:r>
            <a:rPr lang="en-US" altLang="ja-JP" sz="1000" b="0" i="0" u="none" strike="noStrike" baseline="0">
              <a:solidFill>
                <a:srgbClr val="000000"/>
              </a:solidFill>
              <a:latin typeface="ＭＳ 明朝"/>
              <a:ea typeface="ＭＳ 明朝"/>
            </a:rPr>
            <a:t>15</a:t>
          </a:r>
        </a:p>
      </xdr:txBody>
    </xdr:sp>
    <xdr:clientData/>
  </xdr:twoCellAnchor>
  <xdr:twoCellAnchor>
    <xdr:from>
      <xdr:col>1</xdr:col>
      <xdr:colOff>19050</xdr:colOff>
      <xdr:row>64</xdr:row>
      <xdr:rowOff>333375</xdr:rowOff>
    </xdr:from>
    <xdr:to>
      <xdr:col>3</xdr:col>
      <xdr:colOff>0</xdr:colOff>
      <xdr:row>66</xdr:row>
      <xdr:rowOff>19050</xdr:rowOff>
    </xdr:to>
    <xdr:sp macro="" textlink="">
      <xdr:nvSpPr>
        <xdr:cNvPr id="24" name="Text Box 4">
          <a:extLst>
            <a:ext uri="{FF2B5EF4-FFF2-40B4-BE49-F238E27FC236}">
              <a16:creationId xmlns:a16="http://schemas.microsoft.com/office/drawing/2014/main" id="{85916CE8-C3F5-4702-B2E4-60C1EC7D361F}"/>
            </a:ext>
          </a:extLst>
        </xdr:cNvPr>
        <xdr:cNvSpPr txBox="1">
          <a:spLocks noChangeArrowheads="1"/>
        </xdr:cNvSpPr>
      </xdr:nvSpPr>
      <xdr:spPr bwMode="auto">
        <a:xfrm>
          <a:off x="704850" y="8334375"/>
          <a:ext cx="228600" cy="161925"/>
        </a:xfrm>
        <a:prstGeom prst="rect">
          <a:avLst/>
        </a:prstGeom>
        <a:noFill/>
        <a:ln w="9525">
          <a:noFill/>
          <a:miter lim="800000"/>
          <a:headEnd/>
          <a:tailEnd/>
        </a:ln>
      </xdr:spPr>
      <xdr:txBody>
        <a:bodyPr vertOverflow="clip" wrap="square" lIns="27432" tIns="18288" rIns="27432" bIns="18288" anchor="ctr" upright="1"/>
        <a:lstStyle/>
        <a:p>
          <a:pPr algn="ctr" rtl="0">
            <a:defRPr sz="1000"/>
          </a:pPr>
          <a:r>
            <a:rPr lang="en-US" altLang="ja-JP" sz="1000" b="0" i="0" u="none" strike="noStrike" baseline="0">
              <a:solidFill>
                <a:srgbClr val="000000"/>
              </a:solidFill>
              <a:latin typeface="ＭＳ 明朝"/>
              <a:ea typeface="ＭＳ 明朝"/>
            </a:rPr>
            <a:t>20</a:t>
          </a:r>
        </a:p>
      </xdr:txBody>
    </xdr:sp>
    <xdr:clientData/>
  </xdr:twoCellAnchor>
  <xdr:twoCellAnchor>
    <xdr:from>
      <xdr:col>1</xdr:col>
      <xdr:colOff>38100</xdr:colOff>
      <xdr:row>49</xdr:row>
      <xdr:rowOff>180975</xdr:rowOff>
    </xdr:from>
    <xdr:to>
      <xdr:col>2</xdr:col>
      <xdr:colOff>95250</xdr:colOff>
      <xdr:row>50</xdr:row>
      <xdr:rowOff>209550</xdr:rowOff>
    </xdr:to>
    <xdr:sp macro="" textlink="">
      <xdr:nvSpPr>
        <xdr:cNvPr id="25" name="Text Box 5">
          <a:extLst>
            <a:ext uri="{FF2B5EF4-FFF2-40B4-BE49-F238E27FC236}">
              <a16:creationId xmlns:a16="http://schemas.microsoft.com/office/drawing/2014/main" id="{21E197A5-6138-437A-92A6-27422A843F45}"/>
            </a:ext>
          </a:extLst>
        </xdr:cNvPr>
        <xdr:cNvSpPr txBox="1">
          <a:spLocks noChangeArrowheads="1"/>
        </xdr:cNvSpPr>
      </xdr:nvSpPr>
      <xdr:spPr bwMode="auto">
        <a:xfrm>
          <a:off x="723900" y="2466975"/>
          <a:ext cx="180975" cy="409575"/>
        </a:xfrm>
        <a:prstGeom prst="rect">
          <a:avLst/>
        </a:prstGeom>
        <a:noFill/>
        <a:ln w="9525">
          <a:noFill/>
          <a:miter lim="800000"/>
          <a:headEnd/>
          <a:tailEnd/>
        </a:ln>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明朝"/>
              <a:ea typeface="ＭＳ 明朝"/>
            </a:rPr>
            <a:t>5</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13</xdr:col>
      <xdr:colOff>638175</xdr:colOff>
      <xdr:row>0</xdr:row>
      <xdr:rowOff>161925</xdr:rowOff>
    </xdr:from>
    <xdr:to>
      <xdr:col>18</xdr:col>
      <xdr:colOff>376238</xdr:colOff>
      <xdr:row>5</xdr:row>
      <xdr:rowOff>38100</xdr:rowOff>
    </xdr:to>
    <xdr:sp macro="" textlink="">
      <xdr:nvSpPr>
        <xdr:cNvPr id="2" name="吹き出し: 四角形 1">
          <a:extLst>
            <a:ext uri="{FF2B5EF4-FFF2-40B4-BE49-F238E27FC236}">
              <a16:creationId xmlns:a16="http://schemas.microsoft.com/office/drawing/2014/main" id="{48DD832D-D188-4FA6-A2E0-D9557D073018}"/>
            </a:ext>
          </a:extLst>
        </xdr:cNvPr>
        <xdr:cNvSpPr/>
      </xdr:nvSpPr>
      <xdr:spPr>
        <a:xfrm>
          <a:off x="13401675" y="161925"/>
          <a:ext cx="3167063" cy="1714500"/>
        </a:xfrm>
        <a:prstGeom prst="wedgeRectCallout">
          <a:avLst>
            <a:gd name="adj1" fmla="val -98277"/>
            <a:gd name="adj2" fmla="val -3750"/>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a:t>この列にその月の発注数量を入力していただければ納品内訳、代金内訳の数量に反映します。</a:t>
          </a:r>
          <a:endParaRPr kumimoji="1" lang="en-US" altLang="ja-JP" sz="2000"/>
        </a:p>
        <a:p>
          <a:pPr algn="l"/>
          <a:endParaRPr kumimoji="1" lang="ja-JP" altLang="en-US" sz="1100"/>
        </a:p>
      </xdr:txBody>
    </xdr:sp>
    <xdr:clientData/>
  </xdr:twoCellAnchor>
  <xdr:twoCellAnchor>
    <xdr:from>
      <xdr:col>13</xdr:col>
      <xdr:colOff>628650</xdr:colOff>
      <xdr:row>6</xdr:row>
      <xdr:rowOff>304800</xdr:rowOff>
    </xdr:from>
    <xdr:to>
      <xdr:col>18</xdr:col>
      <xdr:colOff>366713</xdr:colOff>
      <xdr:row>8</xdr:row>
      <xdr:rowOff>531019</xdr:rowOff>
    </xdr:to>
    <xdr:sp macro="" textlink="">
      <xdr:nvSpPr>
        <xdr:cNvPr id="3" name="吹き出し: 四角形 2">
          <a:extLst>
            <a:ext uri="{FF2B5EF4-FFF2-40B4-BE49-F238E27FC236}">
              <a16:creationId xmlns:a16="http://schemas.microsoft.com/office/drawing/2014/main" id="{0530DD92-3AAD-4113-BADC-5D688614222F}"/>
            </a:ext>
          </a:extLst>
        </xdr:cNvPr>
        <xdr:cNvSpPr/>
      </xdr:nvSpPr>
      <xdr:spPr>
        <a:xfrm>
          <a:off x="13392150" y="2714625"/>
          <a:ext cx="3167063" cy="1416844"/>
        </a:xfrm>
        <a:prstGeom prst="wedgeRectCallout">
          <a:avLst>
            <a:gd name="adj1" fmla="val -117075"/>
            <a:gd name="adj2" fmla="val -16674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a:t>この列に落札価格（税込）を入力していただければ納品内訳、代金内訳に反映します。</a:t>
          </a:r>
          <a:endParaRPr kumimoji="1" lang="en-US" altLang="ja-JP" sz="2000"/>
        </a:p>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9525</xdr:colOff>
      <xdr:row>17</xdr:row>
      <xdr:rowOff>228600</xdr:rowOff>
    </xdr:from>
    <xdr:to>
      <xdr:col>3</xdr:col>
      <xdr:colOff>9525</xdr:colOff>
      <xdr:row>18</xdr:row>
      <xdr:rowOff>228600</xdr:rowOff>
    </xdr:to>
    <xdr:sp macro="" textlink="">
      <xdr:nvSpPr>
        <xdr:cNvPr id="2" name="Text Box 1">
          <a:extLst>
            <a:ext uri="{FF2B5EF4-FFF2-40B4-BE49-F238E27FC236}">
              <a16:creationId xmlns:a16="http://schemas.microsoft.com/office/drawing/2014/main" id="{BCA5FA5E-E84B-4DC7-A3CE-83C32946D572}"/>
            </a:ext>
          </a:extLst>
        </xdr:cNvPr>
        <xdr:cNvSpPr txBox="1">
          <a:spLocks noChangeArrowheads="1"/>
        </xdr:cNvSpPr>
      </xdr:nvSpPr>
      <xdr:spPr bwMode="auto">
        <a:xfrm>
          <a:off x="695325" y="4419600"/>
          <a:ext cx="247650" cy="381000"/>
        </a:xfrm>
        <a:prstGeom prst="rect">
          <a:avLst/>
        </a:prstGeom>
        <a:noFill/>
        <a:ln w="9525">
          <a:noFill/>
          <a:miter lim="800000"/>
          <a:headEnd/>
          <a:tailEnd/>
        </a:ln>
      </xdr:spPr>
      <xdr:txBody>
        <a:bodyPr vertOverflow="clip" wrap="square" lIns="27432" tIns="18288" rIns="27432" bIns="18288" anchor="ctr" upright="1"/>
        <a:lstStyle/>
        <a:p>
          <a:pPr algn="ctr" rtl="0">
            <a:defRPr sz="1000"/>
          </a:pPr>
          <a:r>
            <a:rPr lang="en-US" altLang="ja-JP" sz="1000" b="0" i="0" u="none" strike="noStrike" baseline="0">
              <a:solidFill>
                <a:srgbClr val="000000"/>
              </a:solidFill>
              <a:latin typeface="ＭＳ 明朝"/>
              <a:ea typeface="ＭＳ 明朝"/>
            </a:rPr>
            <a:t>10</a:t>
          </a:r>
        </a:p>
      </xdr:txBody>
    </xdr:sp>
    <xdr:clientData/>
  </xdr:twoCellAnchor>
  <xdr:twoCellAnchor>
    <xdr:from>
      <xdr:col>1</xdr:col>
      <xdr:colOff>28575</xdr:colOff>
      <xdr:row>22</xdr:row>
      <xdr:rowOff>209550</xdr:rowOff>
    </xdr:from>
    <xdr:to>
      <xdr:col>3</xdr:col>
      <xdr:colOff>19050</xdr:colOff>
      <xdr:row>23</xdr:row>
      <xdr:rowOff>209550</xdr:rowOff>
    </xdr:to>
    <xdr:sp macro="" textlink="">
      <xdr:nvSpPr>
        <xdr:cNvPr id="3" name="Text Box 3">
          <a:extLst>
            <a:ext uri="{FF2B5EF4-FFF2-40B4-BE49-F238E27FC236}">
              <a16:creationId xmlns:a16="http://schemas.microsoft.com/office/drawing/2014/main" id="{00C93749-9F62-4ADD-8DC7-0D9030636DF3}"/>
            </a:ext>
          </a:extLst>
        </xdr:cNvPr>
        <xdr:cNvSpPr txBox="1">
          <a:spLocks noChangeArrowheads="1"/>
        </xdr:cNvSpPr>
      </xdr:nvSpPr>
      <xdr:spPr bwMode="auto">
        <a:xfrm>
          <a:off x="714375" y="6305550"/>
          <a:ext cx="238125" cy="381000"/>
        </a:xfrm>
        <a:prstGeom prst="rect">
          <a:avLst/>
        </a:prstGeom>
        <a:noFill/>
        <a:ln w="9525">
          <a:noFill/>
          <a:miter lim="800000"/>
          <a:headEnd/>
          <a:tailEnd/>
        </a:ln>
      </xdr:spPr>
      <xdr:txBody>
        <a:bodyPr vertOverflow="clip" wrap="square" lIns="27432" tIns="18288" rIns="27432" bIns="18288" anchor="ctr" upright="1"/>
        <a:lstStyle/>
        <a:p>
          <a:pPr algn="ctr" rtl="0">
            <a:defRPr sz="1000"/>
          </a:pPr>
          <a:r>
            <a:rPr lang="en-US" altLang="ja-JP" sz="1000" b="0" i="0" u="none" strike="noStrike" baseline="0">
              <a:solidFill>
                <a:srgbClr val="000000"/>
              </a:solidFill>
              <a:latin typeface="ＭＳ 明朝"/>
              <a:ea typeface="ＭＳ 明朝"/>
            </a:rPr>
            <a:t>15</a:t>
          </a:r>
        </a:p>
      </xdr:txBody>
    </xdr:sp>
    <xdr:clientData/>
  </xdr:twoCellAnchor>
  <xdr:twoCellAnchor>
    <xdr:from>
      <xdr:col>1</xdr:col>
      <xdr:colOff>19050</xdr:colOff>
      <xdr:row>27</xdr:row>
      <xdr:rowOff>333375</xdr:rowOff>
    </xdr:from>
    <xdr:to>
      <xdr:col>3</xdr:col>
      <xdr:colOff>0</xdr:colOff>
      <xdr:row>29</xdr:row>
      <xdr:rowOff>19050</xdr:rowOff>
    </xdr:to>
    <xdr:sp macro="" textlink="">
      <xdr:nvSpPr>
        <xdr:cNvPr id="4" name="Text Box 4">
          <a:extLst>
            <a:ext uri="{FF2B5EF4-FFF2-40B4-BE49-F238E27FC236}">
              <a16:creationId xmlns:a16="http://schemas.microsoft.com/office/drawing/2014/main" id="{946A8B50-8FA1-4D50-B208-5130A7D5590E}"/>
            </a:ext>
          </a:extLst>
        </xdr:cNvPr>
        <xdr:cNvSpPr txBox="1">
          <a:spLocks noChangeArrowheads="1"/>
        </xdr:cNvSpPr>
      </xdr:nvSpPr>
      <xdr:spPr bwMode="auto">
        <a:xfrm>
          <a:off x="704850" y="8334375"/>
          <a:ext cx="228600" cy="161925"/>
        </a:xfrm>
        <a:prstGeom prst="rect">
          <a:avLst/>
        </a:prstGeom>
        <a:noFill/>
        <a:ln w="9525">
          <a:noFill/>
          <a:miter lim="800000"/>
          <a:headEnd/>
          <a:tailEnd/>
        </a:ln>
      </xdr:spPr>
      <xdr:txBody>
        <a:bodyPr vertOverflow="clip" wrap="square" lIns="27432" tIns="18288" rIns="27432" bIns="18288" anchor="ctr" upright="1"/>
        <a:lstStyle/>
        <a:p>
          <a:pPr algn="ctr" rtl="0">
            <a:defRPr sz="1000"/>
          </a:pPr>
          <a:r>
            <a:rPr lang="en-US" altLang="ja-JP" sz="1000" b="0" i="0" u="none" strike="noStrike" baseline="0">
              <a:solidFill>
                <a:srgbClr val="000000"/>
              </a:solidFill>
              <a:latin typeface="ＭＳ 明朝"/>
              <a:ea typeface="ＭＳ 明朝"/>
            </a:rPr>
            <a:t>20</a:t>
          </a:r>
        </a:p>
      </xdr:txBody>
    </xdr:sp>
    <xdr:clientData/>
  </xdr:twoCellAnchor>
  <xdr:twoCellAnchor>
    <xdr:from>
      <xdr:col>1</xdr:col>
      <xdr:colOff>38100</xdr:colOff>
      <xdr:row>12</xdr:row>
      <xdr:rowOff>180975</xdr:rowOff>
    </xdr:from>
    <xdr:to>
      <xdr:col>2</xdr:col>
      <xdr:colOff>95250</xdr:colOff>
      <xdr:row>13</xdr:row>
      <xdr:rowOff>209550</xdr:rowOff>
    </xdr:to>
    <xdr:sp macro="" textlink="">
      <xdr:nvSpPr>
        <xdr:cNvPr id="5" name="Text Box 5">
          <a:extLst>
            <a:ext uri="{FF2B5EF4-FFF2-40B4-BE49-F238E27FC236}">
              <a16:creationId xmlns:a16="http://schemas.microsoft.com/office/drawing/2014/main" id="{8AB89B67-EE22-45E5-A73F-F9B5A19E1B3D}"/>
            </a:ext>
          </a:extLst>
        </xdr:cNvPr>
        <xdr:cNvSpPr txBox="1">
          <a:spLocks noChangeArrowheads="1"/>
        </xdr:cNvSpPr>
      </xdr:nvSpPr>
      <xdr:spPr bwMode="auto">
        <a:xfrm>
          <a:off x="723900" y="2466975"/>
          <a:ext cx="180975" cy="409575"/>
        </a:xfrm>
        <a:prstGeom prst="rect">
          <a:avLst/>
        </a:prstGeom>
        <a:noFill/>
        <a:ln w="9525">
          <a:noFill/>
          <a:miter lim="800000"/>
          <a:headEnd/>
          <a:tailEnd/>
        </a:ln>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明朝"/>
              <a:ea typeface="ＭＳ 明朝"/>
            </a:rPr>
            <a:t>5</a:t>
          </a:r>
        </a:p>
      </xdr:txBody>
    </xdr:sp>
    <xdr:clientData/>
  </xdr:twoCellAnchor>
  <xdr:twoCellAnchor>
    <xdr:from>
      <xdr:col>1</xdr:col>
      <xdr:colOff>9525</xdr:colOff>
      <xdr:row>54</xdr:row>
      <xdr:rowOff>228600</xdr:rowOff>
    </xdr:from>
    <xdr:to>
      <xdr:col>3</xdr:col>
      <xdr:colOff>9525</xdr:colOff>
      <xdr:row>55</xdr:row>
      <xdr:rowOff>228600</xdr:rowOff>
    </xdr:to>
    <xdr:sp macro="" textlink="">
      <xdr:nvSpPr>
        <xdr:cNvPr id="6" name="Text Box 1">
          <a:extLst>
            <a:ext uri="{FF2B5EF4-FFF2-40B4-BE49-F238E27FC236}">
              <a16:creationId xmlns:a16="http://schemas.microsoft.com/office/drawing/2014/main" id="{EC2B2193-20E0-44DB-8EC1-6E331C20011D}"/>
            </a:ext>
          </a:extLst>
        </xdr:cNvPr>
        <xdr:cNvSpPr txBox="1">
          <a:spLocks noChangeArrowheads="1"/>
        </xdr:cNvSpPr>
      </xdr:nvSpPr>
      <xdr:spPr bwMode="auto">
        <a:xfrm>
          <a:off x="695325" y="13658850"/>
          <a:ext cx="247650" cy="381000"/>
        </a:xfrm>
        <a:prstGeom prst="rect">
          <a:avLst/>
        </a:prstGeom>
        <a:noFill/>
        <a:ln w="9525">
          <a:noFill/>
          <a:miter lim="800000"/>
          <a:headEnd/>
          <a:tailEnd/>
        </a:ln>
      </xdr:spPr>
      <xdr:txBody>
        <a:bodyPr vertOverflow="clip" wrap="square" lIns="27432" tIns="18288" rIns="27432" bIns="18288" anchor="ctr" upright="1"/>
        <a:lstStyle/>
        <a:p>
          <a:pPr algn="ctr" rtl="0">
            <a:defRPr sz="1000"/>
          </a:pPr>
          <a:r>
            <a:rPr lang="en-US" altLang="ja-JP" sz="1000" b="0" i="0" u="none" strike="noStrike" baseline="0">
              <a:solidFill>
                <a:srgbClr val="000000"/>
              </a:solidFill>
              <a:latin typeface="ＭＳ 明朝"/>
              <a:ea typeface="ＭＳ 明朝"/>
            </a:rPr>
            <a:t>10</a:t>
          </a:r>
        </a:p>
      </xdr:txBody>
    </xdr:sp>
    <xdr:clientData/>
  </xdr:twoCellAnchor>
  <xdr:twoCellAnchor>
    <xdr:from>
      <xdr:col>1</xdr:col>
      <xdr:colOff>28575</xdr:colOff>
      <xdr:row>59</xdr:row>
      <xdr:rowOff>209550</xdr:rowOff>
    </xdr:from>
    <xdr:to>
      <xdr:col>3</xdr:col>
      <xdr:colOff>19050</xdr:colOff>
      <xdr:row>60</xdr:row>
      <xdr:rowOff>209550</xdr:rowOff>
    </xdr:to>
    <xdr:sp macro="" textlink="">
      <xdr:nvSpPr>
        <xdr:cNvPr id="7" name="Text Box 3">
          <a:extLst>
            <a:ext uri="{FF2B5EF4-FFF2-40B4-BE49-F238E27FC236}">
              <a16:creationId xmlns:a16="http://schemas.microsoft.com/office/drawing/2014/main" id="{C7E9DAEF-8440-48A6-B5FD-A7F7B17D0703}"/>
            </a:ext>
          </a:extLst>
        </xdr:cNvPr>
        <xdr:cNvSpPr txBox="1">
          <a:spLocks noChangeArrowheads="1"/>
        </xdr:cNvSpPr>
      </xdr:nvSpPr>
      <xdr:spPr bwMode="auto">
        <a:xfrm>
          <a:off x="714375" y="15544800"/>
          <a:ext cx="238125" cy="381000"/>
        </a:xfrm>
        <a:prstGeom prst="rect">
          <a:avLst/>
        </a:prstGeom>
        <a:noFill/>
        <a:ln w="9525">
          <a:noFill/>
          <a:miter lim="800000"/>
          <a:headEnd/>
          <a:tailEnd/>
        </a:ln>
      </xdr:spPr>
      <xdr:txBody>
        <a:bodyPr vertOverflow="clip" wrap="square" lIns="27432" tIns="18288" rIns="27432" bIns="18288" anchor="ctr" upright="1"/>
        <a:lstStyle/>
        <a:p>
          <a:pPr algn="ctr" rtl="0">
            <a:defRPr sz="1000"/>
          </a:pPr>
          <a:r>
            <a:rPr lang="en-US" altLang="ja-JP" sz="1000" b="0" i="0" u="none" strike="noStrike" baseline="0">
              <a:solidFill>
                <a:srgbClr val="000000"/>
              </a:solidFill>
              <a:latin typeface="ＭＳ 明朝"/>
              <a:ea typeface="ＭＳ 明朝"/>
            </a:rPr>
            <a:t>15</a:t>
          </a:r>
        </a:p>
      </xdr:txBody>
    </xdr:sp>
    <xdr:clientData/>
  </xdr:twoCellAnchor>
  <xdr:twoCellAnchor>
    <xdr:from>
      <xdr:col>1</xdr:col>
      <xdr:colOff>19050</xdr:colOff>
      <xdr:row>64</xdr:row>
      <xdr:rowOff>333375</xdr:rowOff>
    </xdr:from>
    <xdr:to>
      <xdr:col>3</xdr:col>
      <xdr:colOff>0</xdr:colOff>
      <xdr:row>66</xdr:row>
      <xdr:rowOff>19050</xdr:rowOff>
    </xdr:to>
    <xdr:sp macro="" textlink="">
      <xdr:nvSpPr>
        <xdr:cNvPr id="8" name="Text Box 4">
          <a:extLst>
            <a:ext uri="{FF2B5EF4-FFF2-40B4-BE49-F238E27FC236}">
              <a16:creationId xmlns:a16="http://schemas.microsoft.com/office/drawing/2014/main" id="{8723D858-F783-4B14-80D1-DB8F121FABD0}"/>
            </a:ext>
          </a:extLst>
        </xdr:cNvPr>
        <xdr:cNvSpPr txBox="1">
          <a:spLocks noChangeArrowheads="1"/>
        </xdr:cNvSpPr>
      </xdr:nvSpPr>
      <xdr:spPr bwMode="auto">
        <a:xfrm>
          <a:off x="704850" y="17573625"/>
          <a:ext cx="228600" cy="161925"/>
        </a:xfrm>
        <a:prstGeom prst="rect">
          <a:avLst/>
        </a:prstGeom>
        <a:noFill/>
        <a:ln w="9525">
          <a:noFill/>
          <a:miter lim="800000"/>
          <a:headEnd/>
          <a:tailEnd/>
        </a:ln>
      </xdr:spPr>
      <xdr:txBody>
        <a:bodyPr vertOverflow="clip" wrap="square" lIns="27432" tIns="18288" rIns="27432" bIns="18288" anchor="ctr" upright="1"/>
        <a:lstStyle/>
        <a:p>
          <a:pPr algn="ctr" rtl="0">
            <a:defRPr sz="1000"/>
          </a:pPr>
          <a:r>
            <a:rPr lang="en-US" altLang="ja-JP" sz="1000" b="0" i="0" u="none" strike="noStrike" baseline="0">
              <a:solidFill>
                <a:srgbClr val="000000"/>
              </a:solidFill>
              <a:latin typeface="ＭＳ 明朝"/>
              <a:ea typeface="ＭＳ 明朝"/>
            </a:rPr>
            <a:t>20</a:t>
          </a:r>
        </a:p>
      </xdr:txBody>
    </xdr:sp>
    <xdr:clientData/>
  </xdr:twoCellAnchor>
  <xdr:twoCellAnchor>
    <xdr:from>
      <xdr:col>1</xdr:col>
      <xdr:colOff>38100</xdr:colOff>
      <xdr:row>49</xdr:row>
      <xdr:rowOff>180975</xdr:rowOff>
    </xdr:from>
    <xdr:to>
      <xdr:col>2</xdr:col>
      <xdr:colOff>95250</xdr:colOff>
      <xdr:row>50</xdr:row>
      <xdr:rowOff>209550</xdr:rowOff>
    </xdr:to>
    <xdr:sp macro="" textlink="">
      <xdr:nvSpPr>
        <xdr:cNvPr id="9" name="Text Box 5">
          <a:extLst>
            <a:ext uri="{FF2B5EF4-FFF2-40B4-BE49-F238E27FC236}">
              <a16:creationId xmlns:a16="http://schemas.microsoft.com/office/drawing/2014/main" id="{21E28529-8EA0-4F22-9F4A-E5C72BE250FC}"/>
            </a:ext>
          </a:extLst>
        </xdr:cNvPr>
        <xdr:cNvSpPr txBox="1">
          <a:spLocks noChangeArrowheads="1"/>
        </xdr:cNvSpPr>
      </xdr:nvSpPr>
      <xdr:spPr bwMode="auto">
        <a:xfrm>
          <a:off x="723900" y="11706225"/>
          <a:ext cx="180975" cy="409575"/>
        </a:xfrm>
        <a:prstGeom prst="rect">
          <a:avLst/>
        </a:prstGeom>
        <a:noFill/>
        <a:ln w="9525">
          <a:noFill/>
          <a:miter lim="800000"/>
          <a:headEnd/>
          <a:tailEnd/>
        </a:ln>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明朝"/>
              <a:ea typeface="ＭＳ 明朝"/>
            </a:rPr>
            <a:t>5</a:t>
          </a:r>
        </a:p>
      </xdr:txBody>
    </xdr:sp>
    <xdr:clientData/>
  </xdr:twoCellAnchor>
  <xdr:twoCellAnchor>
    <xdr:from>
      <xdr:col>1</xdr:col>
      <xdr:colOff>9525</xdr:colOff>
      <xdr:row>54</xdr:row>
      <xdr:rowOff>228600</xdr:rowOff>
    </xdr:from>
    <xdr:to>
      <xdr:col>3</xdr:col>
      <xdr:colOff>9525</xdr:colOff>
      <xdr:row>55</xdr:row>
      <xdr:rowOff>228600</xdr:rowOff>
    </xdr:to>
    <xdr:sp macro="" textlink="">
      <xdr:nvSpPr>
        <xdr:cNvPr id="10" name="Text Box 1">
          <a:extLst>
            <a:ext uri="{FF2B5EF4-FFF2-40B4-BE49-F238E27FC236}">
              <a16:creationId xmlns:a16="http://schemas.microsoft.com/office/drawing/2014/main" id="{363864EB-1359-4507-9367-217A481E7EF5}"/>
            </a:ext>
          </a:extLst>
        </xdr:cNvPr>
        <xdr:cNvSpPr txBox="1">
          <a:spLocks noChangeArrowheads="1"/>
        </xdr:cNvSpPr>
      </xdr:nvSpPr>
      <xdr:spPr bwMode="auto">
        <a:xfrm>
          <a:off x="695325" y="13658850"/>
          <a:ext cx="247650" cy="381000"/>
        </a:xfrm>
        <a:prstGeom prst="rect">
          <a:avLst/>
        </a:prstGeom>
        <a:noFill/>
        <a:ln w="9525">
          <a:noFill/>
          <a:miter lim="800000"/>
          <a:headEnd/>
          <a:tailEnd/>
        </a:ln>
      </xdr:spPr>
      <xdr:txBody>
        <a:bodyPr vertOverflow="clip" wrap="square" lIns="27432" tIns="18288" rIns="27432" bIns="18288" anchor="ctr" upright="1"/>
        <a:lstStyle/>
        <a:p>
          <a:pPr algn="ctr" rtl="0">
            <a:defRPr sz="1000"/>
          </a:pPr>
          <a:r>
            <a:rPr lang="en-US" altLang="ja-JP" sz="1000" b="0" i="0" u="none" strike="noStrike" baseline="0">
              <a:solidFill>
                <a:srgbClr val="000000"/>
              </a:solidFill>
              <a:latin typeface="ＭＳ 明朝"/>
              <a:ea typeface="ＭＳ 明朝"/>
            </a:rPr>
            <a:t>10</a:t>
          </a:r>
        </a:p>
      </xdr:txBody>
    </xdr:sp>
    <xdr:clientData/>
  </xdr:twoCellAnchor>
  <xdr:twoCellAnchor>
    <xdr:from>
      <xdr:col>1</xdr:col>
      <xdr:colOff>28575</xdr:colOff>
      <xdr:row>59</xdr:row>
      <xdr:rowOff>209550</xdr:rowOff>
    </xdr:from>
    <xdr:to>
      <xdr:col>3</xdr:col>
      <xdr:colOff>19050</xdr:colOff>
      <xdr:row>60</xdr:row>
      <xdr:rowOff>209550</xdr:rowOff>
    </xdr:to>
    <xdr:sp macro="" textlink="">
      <xdr:nvSpPr>
        <xdr:cNvPr id="11" name="Text Box 3">
          <a:extLst>
            <a:ext uri="{FF2B5EF4-FFF2-40B4-BE49-F238E27FC236}">
              <a16:creationId xmlns:a16="http://schemas.microsoft.com/office/drawing/2014/main" id="{44DA2C74-C542-4664-89AF-A625BDF8E428}"/>
            </a:ext>
          </a:extLst>
        </xdr:cNvPr>
        <xdr:cNvSpPr txBox="1">
          <a:spLocks noChangeArrowheads="1"/>
        </xdr:cNvSpPr>
      </xdr:nvSpPr>
      <xdr:spPr bwMode="auto">
        <a:xfrm>
          <a:off x="714375" y="15544800"/>
          <a:ext cx="238125" cy="381000"/>
        </a:xfrm>
        <a:prstGeom prst="rect">
          <a:avLst/>
        </a:prstGeom>
        <a:noFill/>
        <a:ln w="9525">
          <a:noFill/>
          <a:miter lim="800000"/>
          <a:headEnd/>
          <a:tailEnd/>
        </a:ln>
      </xdr:spPr>
      <xdr:txBody>
        <a:bodyPr vertOverflow="clip" wrap="square" lIns="27432" tIns="18288" rIns="27432" bIns="18288" anchor="ctr" upright="1"/>
        <a:lstStyle/>
        <a:p>
          <a:pPr algn="ctr" rtl="0">
            <a:defRPr sz="1000"/>
          </a:pPr>
          <a:r>
            <a:rPr lang="en-US" altLang="ja-JP" sz="1000" b="0" i="0" u="none" strike="noStrike" baseline="0">
              <a:solidFill>
                <a:srgbClr val="000000"/>
              </a:solidFill>
              <a:latin typeface="ＭＳ 明朝"/>
              <a:ea typeface="ＭＳ 明朝"/>
            </a:rPr>
            <a:t>15</a:t>
          </a:r>
        </a:p>
      </xdr:txBody>
    </xdr:sp>
    <xdr:clientData/>
  </xdr:twoCellAnchor>
  <xdr:twoCellAnchor>
    <xdr:from>
      <xdr:col>1</xdr:col>
      <xdr:colOff>19050</xdr:colOff>
      <xdr:row>64</xdr:row>
      <xdr:rowOff>333375</xdr:rowOff>
    </xdr:from>
    <xdr:to>
      <xdr:col>3</xdr:col>
      <xdr:colOff>0</xdr:colOff>
      <xdr:row>66</xdr:row>
      <xdr:rowOff>19050</xdr:rowOff>
    </xdr:to>
    <xdr:sp macro="" textlink="">
      <xdr:nvSpPr>
        <xdr:cNvPr id="12" name="Text Box 4">
          <a:extLst>
            <a:ext uri="{FF2B5EF4-FFF2-40B4-BE49-F238E27FC236}">
              <a16:creationId xmlns:a16="http://schemas.microsoft.com/office/drawing/2014/main" id="{5315DE88-F179-4F9D-9433-89E5A77D3C8F}"/>
            </a:ext>
          </a:extLst>
        </xdr:cNvPr>
        <xdr:cNvSpPr txBox="1">
          <a:spLocks noChangeArrowheads="1"/>
        </xdr:cNvSpPr>
      </xdr:nvSpPr>
      <xdr:spPr bwMode="auto">
        <a:xfrm>
          <a:off x="704850" y="17573625"/>
          <a:ext cx="228600" cy="161925"/>
        </a:xfrm>
        <a:prstGeom prst="rect">
          <a:avLst/>
        </a:prstGeom>
        <a:noFill/>
        <a:ln w="9525">
          <a:noFill/>
          <a:miter lim="800000"/>
          <a:headEnd/>
          <a:tailEnd/>
        </a:ln>
      </xdr:spPr>
      <xdr:txBody>
        <a:bodyPr vertOverflow="clip" wrap="square" lIns="27432" tIns="18288" rIns="27432" bIns="18288" anchor="ctr" upright="1"/>
        <a:lstStyle/>
        <a:p>
          <a:pPr algn="ctr" rtl="0">
            <a:defRPr sz="1000"/>
          </a:pPr>
          <a:r>
            <a:rPr lang="en-US" altLang="ja-JP" sz="1000" b="0" i="0" u="none" strike="noStrike" baseline="0">
              <a:solidFill>
                <a:srgbClr val="000000"/>
              </a:solidFill>
              <a:latin typeface="ＭＳ 明朝"/>
              <a:ea typeface="ＭＳ 明朝"/>
            </a:rPr>
            <a:t>20</a:t>
          </a:r>
        </a:p>
      </xdr:txBody>
    </xdr:sp>
    <xdr:clientData/>
  </xdr:twoCellAnchor>
  <xdr:twoCellAnchor>
    <xdr:from>
      <xdr:col>1</xdr:col>
      <xdr:colOff>38100</xdr:colOff>
      <xdr:row>49</xdr:row>
      <xdr:rowOff>180975</xdr:rowOff>
    </xdr:from>
    <xdr:to>
      <xdr:col>2</xdr:col>
      <xdr:colOff>95250</xdr:colOff>
      <xdr:row>50</xdr:row>
      <xdr:rowOff>209550</xdr:rowOff>
    </xdr:to>
    <xdr:sp macro="" textlink="">
      <xdr:nvSpPr>
        <xdr:cNvPr id="13" name="Text Box 5">
          <a:extLst>
            <a:ext uri="{FF2B5EF4-FFF2-40B4-BE49-F238E27FC236}">
              <a16:creationId xmlns:a16="http://schemas.microsoft.com/office/drawing/2014/main" id="{591188C4-F037-4E12-AFED-561DD0003BE8}"/>
            </a:ext>
          </a:extLst>
        </xdr:cNvPr>
        <xdr:cNvSpPr txBox="1">
          <a:spLocks noChangeArrowheads="1"/>
        </xdr:cNvSpPr>
      </xdr:nvSpPr>
      <xdr:spPr bwMode="auto">
        <a:xfrm>
          <a:off x="723900" y="11706225"/>
          <a:ext cx="180975" cy="409575"/>
        </a:xfrm>
        <a:prstGeom prst="rect">
          <a:avLst/>
        </a:prstGeom>
        <a:noFill/>
        <a:ln w="9525">
          <a:noFill/>
          <a:miter lim="800000"/>
          <a:headEnd/>
          <a:tailEnd/>
        </a:ln>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明朝"/>
              <a:ea typeface="ＭＳ 明朝"/>
            </a:rPr>
            <a:t>5</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14</xdr:col>
      <xdr:colOff>0</xdr:colOff>
      <xdr:row>0</xdr:row>
      <xdr:rowOff>127000</xdr:rowOff>
    </xdr:from>
    <xdr:to>
      <xdr:col>18</xdr:col>
      <xdr:colOff>415397</xdr:colOff>
      <xdr:row>5</xdr:row>
      <xdr:rowOff>52917</xdr:rowOff>
    </xdr:to>
    <xdr:sp macro="" textlink="">
      <xdr:nvSpPr>
        <xdr:cNvPr id="2" name="吹き出し: 四角形 1">
          <a:extLst>
            <a:ext uri="{FF2B5EF4-FFF2-40B4-BE49-F238E27FC236}">
              <a16:creationId xmlns:a16="http://schemas.microsoft.com/office/drawing/2014/main" id="{C44FF4F0-E61F-45E7-AFC5-61B25BB0EDD8}"/>
            </a:ext>
          </a:extLst>
        </xdr:cNvPr>
        <xdr:cNvSpPr/>
      </xdr:nvSpPr>
      <xdr:spPr>
        <a:xfrm>
          <a:off x="14022917" y="127000"/>
          <a:ext cx="3167063" cy="1714500"/>
        </a:xfrm>
        <a:prstGeom prst="wedgeRectCallout">
          <a:avLst>
            <a:gd name="adj1" fmla="val -98277"/>
            <a:gd name="adj2" fmla="val -3750"/>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a:t>この列にその月の発注数量を入力していただければ納品内訳、代金内訳の数量に反映します。</a:t>
          </a:r>
          <a:endParaRPr kumimoji="1" lang="en-US" altLang="ja-JP" sz="2000"/>
        </a:p>
        <a:p>
          <a:pPr algn="l"/>
          <a:endParaRPr kumimoji="1" lang="ja-JP" altLang="en-US" sz="1100"/>
        </a:p>
      </xdr:txBody>
    </xdr:sp>
    <xdr:clientData/>
  </xdr:twoCellAnchor>
  <xdr:twoCellAnchor>
    <xdr:from>
      <xdr:col>13</xdr:col>
      <xdr:colOff>560916</xdr:colOff>
      <xdr:row>6</xdr:row>
      <xdr:rowOff>370417</xdr:rowOff>
    </xdr:from>
    <xdr:to>
      <xdr:col>18</xdr:col>
      <xdr:colOff>288396</xdr:colOff>
      <xdr:row>9</xdr:row>
      <xdr:rowOff>72761</xdr:rowOff>
    </xdr:to>
    <xdr:sp macro="" textlink="">
      <xdr:nvSpPr>
        <xdr:cNvPr id="3" name="吹き出し: 四角形 2">
          <a:extLst>
            <a:ext uri="{FF2B5EF4-FFF2-40B4-BE49-F238E27FC236}">
              <a16:creationId xmlns:a16="http://schemas.microsoft.com/office/drawing/2014/main" id="{E804A667-E535-47C6-812B-DEA1B24C62EE}"/>
            </a:ext>
          </a:extLst>
        </xdr:cNvPr>
        <xdr:cNvSpPr/>
      </xdr:nvSpPr>
      <xdr:spPr>
        <a:xfrm>
          <a:off x="13895916" y="2730500"/>
          <a:ext cx="3167063" cy="1416844"/>
        </a:xfrm>
        <a:prstGeom prst="wedgeRectCallout">
          <a:avLst>
            <a:gd name="adj1" fmla="val -117075"/>
            <a:gd name="adj2" fmla="val -16674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a:t>この列に落札価格（税込）を入力していただければ納品内訳、代金内訳に反映します。</a:t>
          </a:r>
          <a:endParaRPr kumimoji="1" lang="en-US" altLang="ja-JP" sz="2000"/>
        </a:p>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9525</xdr:colOff>
      <xdr:row>17</xdr:row>
      <xdr:rowOff>228600</xdr:rowOff>
    </xdr:from>
    <xdr:to>
      <xdr:col>3</xdr:col>
      <xdr:colOff>9525</xdr:colOff>
      <xdr:row>18</xdr:row>
      <xdr:rowOff>228600</xdr:rowOff>
    </xdr:to>
    <xdr:sp macro="" textlink="">
      <xdr:nvSpPr>
        <xdr:cNvPr id="2" name="Text Box 1">
          <a:extLst>
            <a:ext uri="{FF2B5EF4-FFF2-40B4-BE49-F238E27FC236}">
              <a16:creationId xmlns:a16="http://schemas.microsoft.com/office/drawing/2014/main" id="{E2CA79FF-821D-40E4-AAF8-3E8334A0C630}"/>
            </a:ext>
          </a:extLst>
        </xdr:cNvPr>
        <xdr:cNvSpPr txBox="1">
          <a:spLocks noChangeArrowheads="1"/>
        </xdr:cNvSpPr>
      </xdr:nvSpPr>
      <xdr:spPr bwMode="auto">
        <a:xfrm>
          <a:off x="695325" y="4419600"/>
          <a:ext cx="247650" cy="381000"/>
        </a:xfrm>
        <a:prstGeom prst="rect">
          <a:avLst/>
        </a:prstGeom>
        <a:noFill/>
        <a:ln w="9525">
          <a:noFill/>
          <a:miter lim="800000"/>
          <a:headEnd/>
          <a:tailEnd/>
        </a:ln>
      </xdr:spPr>
      <xdr:txBody>
        <a:bodyPr vertOverflow="clip" wrap="square" lIns="27432" tIns="18288" rIns="27432" bIns="18288" anchor="ctr" upright="1"/>
        <a:lstStyle/>
        <a:p>
          <a:pPr algn="ctr" rtl="0">
            <a:defRPr sz="1000"/>
          </a:pPr>
          <a:r>
            <a:rPr lang="en-US" altLang="ja-JP" sz="1000" b="0" i="0" u="none" strike="noStrike" baseline="0">
              <a:solidFill>
                <a:srgbClr val="000000"/>
              </a:solidFill>
              <a:latin typeface="ＭＳ 明朝"/>
              <a:ea typeface="ＭＳ 明朝"/>
            </a:rPr>
            <a:t>10</a:t>
          </a:r>
        </a:p>
      </xdr:txBody>
    </xdr:sp>
    <xdr:clientData/>
  </xdr:twoCellAnchor>
  <xdr:twoCellAnchor>
    <xdr:from>
      <xdr:col>1</xdr:col>
      <xdr:colOff>28575</xdr:colOff>
      <xdr:row>22</xdr:row>
      <xdr:rowOff>209550</xdr:rowOff>
    </xdr:from>
    <xdr:to>
      <xdr:col>3</xdr:col>
      <xdr:colOff>19050</xdr:colOff>
      <xdr:row>23</xdr:row>
      <xdr:rowOff>209550</xdr:rowOff>
    </xdr:to>
    <xdr:sp macro="" textlink="">
      <xdr:nvSpPr>
        <xdr:cNvPr id="3" name="Text Box 3">
          <a:extLst>
            <a:ext uri="{FF2B5EF4-FFF2-40B4-BE49-F238E27FC236}">
              <a16:creationId xmlns:a16="http://schemas.microsoft.com/office/drawing/2014/main" id="{DC22E267-0588-4BD7-B9A1-EA705F90FF44}"/>
            </a:ext>
          </a:extLst>
        </xdr:cNvPr>
        <xdr:cNvSpPr txBox="1">
          <a:spLocks noChangeArrowheads="1"/>
        </xdr:cNvSpPr>
      </xdr:nvSpPr>
      <xdr:spPr bwMode="auto">
        <a:xfrm>
          <a:off x="714375" y="6305550"/>
          <a:ext cx="238125" cy="381000"/>
        </a:xfrm>
        <a:prstGeom prst="rect">
          <a:avLst/>
        </a:prstGeom>
        <a:noFill/>
        <a:ln w="9525">
          <a:noFill/>
          <a:miter lim="800000"/>
          <a:headEnd/>
          <a:tailEnd/>
        </a:ln>
      </xdr:spPr>
      <xdr:txBody>
        <a:bodyPr vertOverflow="clip" wrap="square" lIns="27432" tIns="18288" rIns="27432" bIns="18288" anchor="ctr" upright="1"/>
        <a:lstStyle/>
        <a:p>
          <a:pPr algn="ctr" rtl="0">
            <a:defRPr sz="1000"/>
          </a:pPr>
          <a:r>
            <a:rPr lang="en-US" altLang="ja-JP" sz="1000" b="0" i="0" u="none" strike="noStrike" baseline="0">
              <a:solidFill>
                <a:srgbClr val="000000"/>
              </a:solidFill>
              <a:latin typeface="ＭＳ 明朝"/>
              <a:ea typeface="ＭＳ 明朝"/>
            </a:rPr>
            <a:t>15</a:t>
          </a:r>
        </a:p>
      </xdr:txBody>
    </xdr:sp>
    <xdr:clientData/>
  </xdr:twoCellAnchor>
  <xdr:twoCellAnchor>
    <xdr:from>
      <xdr:col>1</xdr:col>
      <xdr:colOff>19050</xdr:colOff>
      <xdr:row>27</xdr:row>
      <xdr:rowOff>333375</xdr:rowOff>
    </xdr:from>
    <xdr:to>
      <xdr:col>3</xdr:col>
      <xdr:colOff>0</xdr:colOff>
      <xdr:row>29</xdr:row>
      <xdr:rowOff>19050</xdr:rowOff>
    </xdr:to>
    <xdr:sp macro="" textlink="">
      <xdr:nvSpPr>
        <xdr:cNvPr id="4" name="Text Box 4">
          <a:extLst>
            <a:ext uri="{FF2B5EF4-FFF2-40B4-BE49-F238E27FC236}">
              <a16:creationId xmlns:a16="http://schemas.microsoft.com/office/drawing/2014/main" id="{57233364-E140-4A7F-8D3A-0B724B8290F8}"/>
            </a:ext>
          </a:extLst>
        </xdr:cNvPr>
        <xdr:cNvSpPr txBox="1">
          <a:spLocks noChangeArrowheads="1"/>
        </xdr:cNvSpPr>
      </xdr:nvSpPr>
      <xdr:spPr bwMode="auto">
        <a:xfrm>
          <a:off x="704850" y="8334375"/>
          <a:ext cx="228600" cy="161925"/>
        </a:xfrm>
        <a:prstGeom prst="rect">
          <a:avLst/>
        </a:prstGeom>
        <a:noFill/>
        <a:ln w="9525">
          <a:noFill/>
          <a:miter lim="800000"/>
          <a:headEnd/>
          <a:tailEnd/>
        </a:ln>
      </xdr:spPr>
      <xdr:txBody>
        <a:bodyPr vertOverflow="clip" wrap="square" lIns="27432" tIns="18288" rIns="27432" bIns="18288" anchor="ctr" upright="1"/>
        <a:lstStyle/>
        <a:p>
          <a:pPr algn="ctr" rtl="0">
            <a:defRPr sz="1000"/>
          </a:pPr>
          <a:r>
            <a:rPr lang="en-US" altLang="ja-JP" sz="1000" b="0" i="0" u="none" strike="noStrike" baseline="0">
              <a:solidFill>
                <a:srgbClr val="000000"/>
              </a:solidFill>
              <a:latin typeface="ＭＳ 明朝"/>
              <a:ea typeface="ＭＳ 明朝"/>
            </a:rPr>
            <a:t>20</a:t>
          </a:r>
        </a:p>
      </xdr:txBody>
    </xdr:sp>
    <xdr:clientData/>
  </xdr:twoCellAnchor>
  <xdr:twoCellAnchor>
    <xdr:from>
      <xdr:col>1</xdr:col>
      <xdr:colOff>38100</xdr:colOff>
      <xdr:row>12</xdr:row>
      <xdr:rowOff>180975</xdr:rowOff>
    </xdr:from>
    <xdr:to>
      <xdr:col>2</xdr:col>
      <xdr:colOff>95250</xdr:colOff>
      <xdr:row>13</xdr:row>
      <xdr:rowOff>209550</xdr:rowOff>
    </xdr:to>
    <xdr:sp macro="" textlink="">
      <xdr:nvSpPr>
        <xdr:cNvPr id="5" name="Text Box 5">
          <a:extLst>
            <a:ext uri="{FF2B5EF4-FFF2-40B4-BE49-F238E27FC236}">
              <a16:creationId xmlns:a16="http://schemas.microsoft.com/office/drawing/2014/main" id="{74AB6DDF-D6B9-4D26-8992-C14D0BC52B0A}"/>
            </a:ext>
          </a:extLst>
        </xdr:cNvPr>
        <xdr:cNvSpPr txBox="1">
          <a:spLocks noChangeArrowheads="1"/>
        </xdr:cNvSpPr>
      </xdr:nvSpPr>
      <xdr:spPr bwMode="auto">
        <a:xfrm>
          <a:off x="723900" y="2466975"/>
          <a:ext cx="180975" cy="409575"/>
        </a:xfrm>
        <a:prstGeom prst="rect">
          <a:avLst/>
        </a:prstGeom>
        <a:noFill/>
        <a:ln w="9525">
          <a:noFill/>
          <a:miter lim="800000"/>
          <a:headEnd/>
          <a:tailEnd/>
        </a:ln>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明朝"/>
              <a:ea typeface="ＭＳ 明朝"/>
            </a:rPr>
            <a:t>5</a:t>
          </a:r>
        </a:p>
      </xdr:txBody>
    </xdr:sp>
    <xdr:clientData/>
  </xdr:twoCellAnchor>
  <xdr:twoCellAnchor>
    <xdr:from>
      <xdr:col>1</xdr:col>
      <xdr:colOff>9525</xdr:colOff>
      <xdr:row>54</xdr:row>
      <xdr:rowOff>228600</xdr:rowOff>
    </xdr:from>
    <xdr:to>
      <xdr:col>3</xdr:col>
      <xdr:colOff>9525</xdr:colOff>
      <xdr:row>55</xdr:row>
      <xdr:rowOff>228600</xdr:rowOff>
    </xdr:to>
    <xdr:sp macro="" textlink="">
      <xdr:nvSpPr>
        <xdr:cNvPr id="6" name="Text Box 1">
          <a:extLst>
            <a:ext uri="{FF2B5EF4-FFF2-40B4-BE49-F238E27FC236}">
              <a16:creationId xmlns:a16="http://schemas.microsoft.com/office/drawing/2014/main" id="{C977E753-35E6-492E-A97E-9F23731FE102}"/>
            </a:ext>
          </a:extLst>
        </xdr:cNvPr>
        <xdr:cNvSpPr txBox="1">
          <a:spLocks noChangeArrowheads="1"/>
        </xdr:cNvSpPr>
      </xdr:nvSpPr>
      <xdr:spPr bwMode="auto">
        <a:xfrm>
          <a:off x="695325" y="13658850"/>
          <a:ext cx="247650" cy="381000"/>
        </a:xfrm>
        <a:prstGeom prst="rect">
          <a:avLst/>
        </a:prstGeom>
        <a:noFill/>
        <a:ln w="9525">
          <a:noFill/>
          <a:miter lim="800000"/>
          <a:headEnd/>
          <a:tailEnd/>
        </a:ln>
      </xdr:spPr>
      <xdr:txBody>
        <a:bodyPr vertOverflow="clip" wrap="square" lIns="27432" tIns="18288" rIns="27432" bIns="18288" anchor="ctr" upright="1"/>
        <a:lstStyle/>
        <a:p>
          <a:pPr algn="ctr" rtl="0">
            <a:defRPr sz="1000"/>
          </a:pPr>
          <a:r>
            <a:rPr lang="en-US" altLang="ja-JP" sz="1000" b="0" i="0" u="none" strike="noStrike" baseline="0">
              <a:solidFill>
                <a:srgbClr val="000000"/>
              </a:solidFill>
              <a:latin typeface="ＭＳ 明朝"/>
              <a:ea typeface="ＭＳ 明朝"/>
            </a:rPr>
            <a:t>10</a:t>
          </a:r>
        </a:p>
      </xdr:txBody>
    </xdr:sp>
    <xdr:clientData/>
  </xdr:twoCellAnchor>
  <xdr:twoCellAnchor>
    <xdr:from>
      <xdr:col>1</xdr:col>
      <xdr:colOff>28575</xdr:colOff>
      <xdr:row>59</xdr:row>
      <xdr:rowOff>209550</xdr:rowOff>
    </xdr:from>
    <xdr:to>
      <xdr:col>3</xdr:col>
      <xdr:colOff>19050</xdr:colOff>
      <xdr:row>60</xdr:row>
      <xdr:rowOff>209550</xdr:rowOff>
    </xdr:to>
    <xdr:sp macro="" textlink="">
      <xdr:nvSpPr>
        <xdr:cNvPr id="7" name="Text Box 3">
          <a:extLst>
            <a:ext uri="{FF2B5EF4-FFF2-40B4-BE49-F238E27FC236}">
              <a16:creationId xmlns:a16="http://schemas.microsoft.com/office/drawing/2014/main" id="{49AAA319-235F-4630-B5FE-4112BE61A40D}"/>
            </a:ext>
          </a:extLst>
        </xdr:cNvPr>
        <xdr:cNvSpPr txBox="1">
          <a:spLocks noChangeArrowheads="1"/>
        </xdr:cNvSpPr>
      </xdr:nvSpPr>
      <xdr:spPr bwMode="auto">
        <a:xfrm>
          <a:off x="714375" y="15544800"/>
          <a:ext cx="238125" cy="381000"/>
        </a:xfrm>
        <a:prstGeom prst="rect">
          <a:avLst/>
        </a:prstGeom>
        <a:noFill/>
        <a:ln w="9525">
          <a:noFill/>
          <a:miter lim="800000"/>
          <a:headEnd/>
          <a:tailEnd/>
        </a:ln>
      </xdr:spPr>
      <xdr:txBody>
        <a:bodyPr vertOverflow="clip" wrap="square" lIns="27432" tIns="18288" rIns="27432" bIns="18288" anchor="ctr" upright="1"/>
        <a:lstStyle/>
        <a:p>
          <a:pPr algn="ctr" rtl="0">
            <a:defRPr sz="1000"/>
          </a:pPr>
          <a:r>
            <a:rPr lang="en-US" altLang="ja-JP" sz="1000" b="0" i="0" u="none" strike="noStrike" baseline="0">
              <a:solidFill>
                <a:srgbClr val="000000"/>
              </a:solidFill>
              <a:latin typeface="ＭＳ 明朝"/>
              <a:ea typeface="ＭＳ 明朝"/>
            </a:rPr>
            <a:t>15</a:t>
          </a:r>
        </a:p>
      </xdr:txBody>
    </xdr:sp>
    <xdr:clientData/>
  </xdr:twoCellAnchor>
  <xdr:twoCellAnchor>
    <xdr:from>
      <xdr:col>1</xdr:col>
      <xdr:colOff>19050</xdr:colOff>
      <xdr:row>64</xdr:row>
      <xdr:rowOff>333375</xdr:rowOff>
    </xdr:from>
    <xdr:to>
      <xdr:col>3</xdr:col>
      <xdr:colOff>0</xdr:colOff>
      <xdr:row>66</xdr:row>
      <xdr:rowOff>19050</xdr:rowOff>
    </xdr:to>
    <xdr:sp macro="" textlink="">
      <xdr:nvSpPr>
        <xdr:cNvPr id="8" name="Text Box 4">
          <a:extLst>
            <a:ext uri="{FF2B5EF4-FFF2-40B4-BE49-F238E27FC236}">
              <a16:creationId xmlns:a16="http://schemas.microsoft.com/office/drawing/2014/main" id="{F2289137-B9ED-4C22-9F30-C5E9AEDFF0AD}"/>
            </a:ext>
          </a:extLst>
        </xdr:cNvPr>
        <xdr:cNvSpPr txBox="1">
          <a:spLocks noChangeArrowheads="1"/>
        </xdr:cNvSpPr>
      </xdr:nvSpPr>
      <xdr:spPr bwMode="auto">
        <a:xfrm>
          <a:off x="704850" y="17573625"/>
          <a:ext cx="228600" cy="161925"/>
        </a:xfrm>
        <a:prstGeom prst="rect">
          <a:avLst/>
        </a:prstGeom>
        <a:noFill/>
        <a:ln w="9525">
          <a:noFill/>
          <a:miter lim="800000"/>
          <a:headEnd/>
          <a:tailEnd/>
        </a:ln>
      </xdr:spPr>
      <xdr:txBody>
        <a:bodyPr vertOverflow="clip" wrap="square" lIns="27432" tIns="18288" rIns="27432" bIns="18288" anchor="ctr" upright="1"/>
        <a:lstStyle/>
        <a:p>
          <a:pPr algn="ctr" rtl="0">
            <a:defRPr sz="1000"/>
          </a:pPr>
          <a:r>
            <a:rPr lang="en-US" altLang="ja-JP" sz="1000" b="0" i="0" u="none" strike="noStrike" baseline="0">
              <a:solidFill>
                <a:srgbClr val="000000"/>
              </a:solidFill>
              <a:latin typeface="ＭＳ 明朝"/>
              <a:ea typeface="ＭＳ 明朝"/>
            </a:rPr>
            <a:t>20</a:t>
          </a:r>
        </a:p>
      </xdr:txBody>
    </xdr:sp>
    <xdr:clientData/>
  </xdr:twoCellAnchor>
  <xdr:twoCellAnchor>
    <xdr:from>
      <xdr:col>1</xdr:col>
      <xdr:colOff>38100</xdr:colOff>
      <xdr:row>49</xdr:row>
      <xdr:rowOff>180975</xdr:rowOff>
    </xdr:from>
    <xdr:to>
      <xdr:col>2</xdr:col>
      <xdr:colOff>95250</xdr:colOff>
      <xdr:row>50</xdr:row>
      <xdr:rowOff>209550</xdr:rowOff>
    </xdr:to>
    <xdr:sp macro="" textlink="">
      <xdr:nvSpPr>
        <xdr:cNvPr id="9" name="Text Box 5">
          <a:extLst>
            <a:ext uri="{FF2B5EF4-FFF2-40B4-BE49-F238E27FC236}">
              <a16:creationId xmlns:a16="http://schemas.microsoft.com/office/drawing/2014/main" id="{919512E8-CE02-453A-818F-F18B68CB8D75}"/>
            </a:ext>
          </a:extLst>
        </xdr:cNvPr>
        <xdr:cNvSpPr txBox="1">
          <a:spLocks noChangeArrowheads="1"/>
        </xdr:cNvSpPr>
      </xdr:nvSpPr>
      <xdr:spPr bwMode="auto">
        <a:xfrm>
          <a:off x="723900" y="11706225"/>
          <a:ext cx="180975" cy="409575"/>
        </a:xfrm>
        <a:prstGeom prst="rect">
          <a:avLst/>
        </a:prstGeom>
        <a:noFill/>
        <a:ln w="9525">
          <a:noFill/>
          <a:miter lim="800000"/>
          <a:headEnd/>
          <a:tailEnd/>
        </a:ln>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明朝"/>
              <a:ea typeface="ＭＳ 明朝"/>
            </a:rPr>
            <a:t>5</a:t>
          </a:r>
        </a:p>
      </xdr:txBody>
    </xdr:sp>
    <xdr:clientData/>
  </xdr:twoCellAnchor>
  <xdr:twoCellAnchor>
    <xdr:from>
      <xdr:col>1</xdr:col>
      <xdr:colOff>9525</xdr:colOff>
      <xdr:row>54</xdr:row>
      <xdr:rowOff>228600</xdr:rowOff>
    </xdr:from>
    <xdr:to>
      <xdr:col>3</xdr:col>
      <xdr:colOff>9525</xdr:colOff>
      <xdr:row>55</xdr:row>
      <xdr:rowOff>228600</xdr:rowOff>
    </xdr:to>
    <xdr:sp macro="" textlink="">
      <xdr:nvSpPr>
        <xdr:cNvPr id="10" name="Text Box 1">
          <a:extLst>
            <a:ext uri="{FF2B5EF4-FFF2-40B4-BE49-F238E27FC236}">
              <a16:creationId xmlns:a16="http://schemas.microsoft.com/office/drawing/2014/main" id="{5A66FE30-98CF-47D4-B2AB-8388E080E10B}"/>
            </a:ext>
          </a:extLst>
        </xdr:cNvPr>
        <xdr:cNvSpPr txBox="1">
          <a:spLocks noChangeArrowheads="1"/>
        </xdr:cNvSpPr>
      </xdr:nvSpPr>
      <xdr:spPr bwMode="auto">
        <a:xfrm>
          <a:off x="695325" y="13658850"/>
          <a:ext cx="247650" cy="381000"/>
        </a:xfrm>
        <a:prstGeom prst="rect">
          <a:avLst/>
        </a:prstGeom>
        <a:noFill/>
        <a:ln w="9525">
          <a:noFill/>
          <a:miter lim="800000"/>
          <a:headEnd/>
          <a:tailEnd/>
        </a:ln>
      </xdr:spPr>
      <xdr:txBody>
        <a:bodyPr vertOverflow="clip" wrap="square" lIns="27432" tIns="18288" rIns="27432" bIns="18288" anchor="ctr" upright="1"/>
        <a:lstStyle/>
        <a:p>
          <a:pPr algn="ctr" rtl="0">
            <a:defRPr sz="1000"/>
          </a:pPr>
          <a:r>
            <a:rPr lang="en-US" altLang="ja-JP" sz="1000" b="0" i="0" u="none" strike="noStrike" baseline="0">
              <a:solidFill>
                <a:srgbClr val="000000"/>
              </a:solidFill>
              <a:latin typeface="ＭＳ 明朝"/>
              <a:ea typeface="ＭＳ 明朝"/>
            </a:rPr>
            <a:t>10</a:t>
          </a:r>
        </a:p>
      </xdr:txBody>
    </xdr:sp>
    <xdr:clientData/>
  </xdr:twoCellAnchor>
  <xdr:twoCellAnchor>
    <xdr:from>
      <xdr:col>1</xdr:col>
      <xdr:colOff>28575</xdr:colOff>
      <xdr:row>59</xdr:row>
      <xdr:rowOff>209550</xdr:rowOff>
    </xdr:from>
    <xdr:to>
      <xdr:col>3</xdr:col>
      <xdr:colOff>19050</xdr:colOff>
      <xdr:row>60</xdr:row>
      <xdr:rowOff>209550</xdr:rowOff>
    </xdr:to>
    <xdr:sp macro="" textlink="">
      <xdr:nvSpPr>
        <xdr:cNvPr id="11" name="Text Box 3">
          <a:extLst>
            <a:ext uri="{FF2B5EF4-FFF2-40B4-BE49-F238E27FC236}">
              <a16:creationId xmlns:a16="http://schemas.microsoft.com/office/drawing/2014/main" id="{F0887B59-740B-4F8C-A444-C7E8C3C3C2A0}"/>
            </a:ext>
          </a:extLst>
        </xdr:cNvPr>
        <xdr:cNvSpPr txBox="1">
          <a:spLocks noChangeArrowheads="1"/>
        </xdr:cNvSpPr>
      </xdr:nvSpPr>
      <xdr:spPr bwMode="auto">
        <a:xfrm>
          <a:off x="714375" y="15544800"/>
          <a:ext cx="238125" cy="381000"/>
        </a:xfrm>
        <a:prstGeom prst="rect">
          <a:avLst/>
        </a:prstGeom>
        <a:noFill/>
        <a:ln w="9525">
          <a:noFill/>
          <a:miter lim="800000"/>
          <a:headEnd/>
          <a:tailEnd/>
        </a:ln>
      </xdr:spPr>
      <xdr:txBody>
        <a:bodyPr vertOverflow="clip" wrap="square" lIns="27432" tIns="18288" rIns="27432" bIns="18288" anchor="ctr" upright="1"/>
        <a:lstStyle/>
        <a:p>
          <a:pPr algn="ctr" rtl="0">
            <a:defRPr sz="1000"/>
          </a:pPr>
          <a:r>
            <a:rPr lang="en-US" altLang="ja-JP" sz="1000" b="0" i="0" u="none" strike="noStrike" baseline="0">
              <a:solidFill>
                <a:srgbClr val="000000"/>
              </a:solidFill>
              <a:latin typeface="ＭＳ 明朝"/>
              <a:ea typeface="ＭＳ 明朝"/>
            </a:rPr>
            <a:t>15</a:t>
          </a:r>
        </a:p>
      </xdr:txBody>
    </xdr:sp>
    <xdr:clientData/>
  </xdr:twoCellAnchor>
  <xdr:twoCellAnchor>
    <xdr:from>
      <xdr:col>1</xdr:col>
      <xdr:colOff>19050</xdr:colOff>
      <xdr:row>64</xdr:row>
      <xdr:rowOff>333375</xdr:rowOff>
    </xdr:from>
    <xdr:to>
      <xdr:col>3</xdr:col>
      <xdr:colOff>0</xdr:colOff>
      <xdr:row>66</xdr:row>
      <xdr:rowOff>19050</xdr:rowOff>
    </xdr:to>
    <xdr:sp macro="" textlink="">
      <xdr:nvSpPr>
        <xdr:cNvPr id="12" name="Text Box 4">
          <a:extLst>
            <a:ext uri="{FF2B5EF4-FFF2-40B4-BE49-F238E27FC236}">
              <a16:creationId xmlns:a16="http://schemas.microsoft.com/office/drawing/2014/main" id="{BB98CEFE-EFD0-4F57-BD80-E37533E68F4E}"/>
            </a:ext>
          </a:extLst>
        </xdr:cNvPr>
        <xdr:cNvSpPr txBox="1">
          <a:spLocks noChangeArrowheads="1"/>
        </xdr:cNvSpPr>
      </xdr:nvSpPr>
      <xdr:spPr bwMode="auto">
        <a:xfrm>
          <a:off x="704850" y="17573625"/>
          <a:ext cx="228600" cy="161925"/>
        </a:xfrm>
        <a:prstGeom prst="rect">
          <a:avLst/>
        </a:prstGeom>
        <a:noFill/>
        <a:ln w="9525">
          <a:noFill/>
          <a:miter lim="800000"/>
          <a:headEnd/>
          <a:tailEnd/>
        </a:ln>
      </xdr:spPr>
      <xdr:txBody>
        <a:bodyPr vertOverflow="clip" wrap="square" lIns="27432" tIns="18288" rIns="27432" bIns="18288" anchor="ctr" upright="1"/>
        <a:lstStyle/>
        <a:p>
          <a:pPr algn="ctr" rtl="0">
            <a:defRPr sz="1000"/>
          </a:pPr>
          <a:r>
            <a:rPr lang="en-US" altLang="ja-JP" sz="1000" b="0" i="0" u="none" strike="noStrike" baseline="0">
              <a:solidFill>
                <a:srgbClr val="000000"/>
              </a:solidFill>
              <a:latin typeface="ＭＳ 明朝"/>
              <a:ea typeface="ＭＳ 明朝"/>
            </a:rPr>
            <a:t>20</a:t>
          </a:r>
        </a:p>
      </xdr:txBody>
    </xdr:sp>
    <xdr:clientData/>
  </xdr:twoCellAnchor>
  <xdr:twoCellAnchor>
    <xdr:from>
      <xdr:col>1</xdr:col>
      <xdr:colOff>38100</xdr:colOff>
      <xdr:row>49</xdr:row>
      <xdr:rowOff>180975</xdr:rowOff>
    </xdr:from>
    <xdr:to>
      <xdr:col>2</xdr:col>
      <xdr:colOff>95250</xdr:colOff>
      <xdr:row>50</xdr:row>
      <xdr:rowOff>209550</xdr:rowOff>
    </xdr:to>
    <xdr:sp macro="" textlink="">
      <xdr:nvSpPr>
        <xdr:cNvPr id="13" name="Text Box 5">
          <a:extLst>
            <a:ext uri="{FF2B5EF4-FFF2-40B4-BE49-F238E27FC236}">
              <a16:creationId xmlns:a16="http://schemas.microsoft.com/office/drawing/2014/main" id="{DEFA11BE-D2EE-40B6-A56D-100E6F93C899}"/>
            </a:ext>
          </a:extLst>
        </xdr:cNvPr>
        <xdr:cNvSpPr txBox="1">
          <a:spLocks noChangeArrowheads="1"/>
        </xdr:cNvSpPr>
      </xdr:nvSpPr>
      <xdr:spPr bwMode="auto">
        <a:xfrm>
          <a:off x="723900" y="11706225"/>
          <a:ext cx="180975" cy="409575"/>
        </a:xfrm>
        <a:prstGeom prst="rect">
          <a:avLst/>
        </a:prstGeom>
        <a:noFill/>
        <a:ln w="9525">
          <a:noFill/>
          <a:miter lim="800000"/>
          <a:headEnd/>
          <a:tailEnd/>
        </a:ln>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明朝"/>
              <a:ea typeface="ＭＳ 明朝"/>
            </a:rPr>
            <a:t>5</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9525</xdr:colOff>
      <xdr:row>17</xdr:row>
      <xdr:rowOff>228600</xdr:rowOff>
    </xdr:from>
    <xdr:to>
      <xdr:col>3</xdr:col>
      <xdr:colOff>9525</xdr:colOff>
      <xdr:row>18</xdr:row>
      <xdr:rowOff>228600</xdr:rowOff>
    </xdr:to>
    <xdr:sp macro="" textlink="">
      <xdr:nvSpPr>
        <xdr:cNvPr id="2" name="Text Box 1">
          <a:extLst>
            <a:ext uri="{FF2B5EF4-FFF2-40B4-BE49-F238E27FC236}">
              <a16:creationId xmlns:a16="http://schemas.microsoft.com/office/drawing/2014/main" id="{8876506B-8A1B-448D-80AC-98A7597B6911}"/>
            </a:ext>
          </a:extLst>
        </xdr:cNvPr>
        <xdr:cNvSpPr txBox="1">
          <a:spLocks noChangeArrowheads="1"/>
        </xdr:cNvSpPr>
      </xdr:nvSpPr>
      <xdr:spPr bwMode="auto">
        <a:xfrm>
          <a:off x="695325" y="4419600"/>
          <a:ext cx="247650" cy="381000"/>
        </a:xfrm>
        <a:prstGeom prst="rect">
          <a:avLst/>
        </a:prstGeom>
        <a:noFill/>
        <a:ln w="9525">
          <a:noFill/>
          <a:miter lim="800000"/>
          <a:headEnd/>
          <a:tailEnd/>
        </a:ln>
      </xdr:spPr>
      <xdr:txBody>
        <a:bodyPr vertOverflow="clip" wrap="square" lIns="27432" tIns="18288" rIns="27432" bIns="18288" anchor="ctr" upright="1"/>
        <a:lstStyle/>
        <a:p>
          <a:pPr algn="ctr" rtl="0">
            <a:defRPr sz="1000"/>
          </a:pPr>
          <a:r>
            <a:rPr lang="en-US" altLang="ja-JP" sz="1000" b="0" i="0" u="none" strike="noStrike" baseline="0">
              <a:solidFill>
                <a:srgbClr val="000000"/>
              </a:solidFill>
              <a:latin typeface="ＭＳ 明朝"/>
              <a:ea typeface="ＭＳ 明朝"/>
            </a:rPr>
            <a:t>10</a:t>
          </a:r>
        </a:p>
      </xdr:txBody>
    </xdr:sp>
    <xdr:clientData/>
  </xdr:twoCellAnchor>
  <xdr:twoCellAnchor>
    <xdr:from>
      <xdr:col>1</xdr:col>
      <xdr:colOff>28575</xdr:colOff>
      <xdr:row>22</xdr:row>
      <xdr:rowOff>209550</xdr:rowOff>
    </xdr:from>
    <xdr:to>
      <xdr:col>3</xdr:col>
      <xdr:colOff>19050</xdr:colOff>
      <xdr:row>23</xdr:row>
      <xdr:rowOff>209550</xdr:rowOff>
    </xdr:to>
    <xdr:sp macro="" textlink="">
      <xdr:nvSpPr>
        <xdr:cNvPr id="3" name="Text Box 3">
          <a:extLst>
            <a:ext uri="{FF2B5EF4-FFF2-40B4-BE49-F238E27FC236}">
              <a16:creationId xmlns:a16="http://schemas.microsoft.com/office/drawing/2014/main" id="{94B1B78B-96DC-4D41-A39F-3E151B3CA769}"/>
            </a:ext>
          </a:extLst>
        </xdr:cNvPr>
        <xdr:cNvSpPr txBox="1">
          <a:spLocks noChangeArrowheads="1"/>
        </xdr:cNvSpPr>
      </xdr:nvSpPr>
      <xdr:spPr bwMode="auto">
        <a:xfrm>
          <a:off x="714375" y="6305550"/>
          <a:ext cx="238125" cy="381000"/>
        </a:xfrm>
        <a:prstGeom prst="rect">
          <a:avLst/>
        </a:prstGeom>
        <a:noFill/>
        <a:ln w="9525">
          <a:noFill/>
          <a:miter lim="800000"/>
          <a:headEnd/>
          <a:tailEnd/>
        </a:ln>
      </xdr:spPr>
      <xdr:txBody>
        <a:bodyPr vertOverflow="clip" wrap="square" lIns="27432" tIns="18288" rIns="27432" bIns="18288" anchor="ctr" upright="1"/>
        <a:lstStyle/>
        <a:p>
          <a:pPr algn="ctr" rtl="0">
            <a:defRPr sz="1000"/>
          </a:pPr>
          <a:r>
            <a:rPr lang="en-US" altLang="ja-JP" sz="1000" b="0" i="0" u="none" strike="noStrike" baseline="0">
              <a:solidFill>
                <a:srgbClr val="000000"/>
              </a:solidFill>
              <a:latin typeface="ＭＳ 明朝"/>
              <a:ea typeface="ＭＳ 明朝"/>
            </a:rPr>
            <a:t>15</a:t>
          </a:r>
        </a:p>
      </xdr:txBody>
    </xdr:sp>
    <xdr:clientData/>
  </xdr:twoCellAnchor>
  <xdr:twoCellAnchor>
    <xdr:from>
      <xdr:col>1</xdr:col>
      <xdr:colOff>19050</xdr:colOff>
      <xdr:row>27</xdr:row>
      <xdr:rowOff>333375</xdr:rowOff>
    </xdr:from>
    <xdr:to>
      <xdr:col>3</xdr:col>
      <xdr:colOff>0</xdr:colOff>
      <xdr:row>29</xdr:row>
      <xdr:rowOff>19050</xdr:rowOff>
    </xdr:to>
    <xdr:sp macro="" textlink="">
      <xdr:nvSpPr>
        <xdr:cNvPr id="4" name="Text Box 4">
          <a:extLst>
            <a:ext uri="{FF2B5EF4-FFF2-40B4-BE49-F238E27FC236}">
              <a16:creationId xmlns:a16="http://schemas.microsoft.com/office/drawing/2014/main" id="{8D1FCBE4-BBB2-40E7-9107-56046690BE4B}"/>
            </a:ext>
          </a:extLst>
        </xdr:cNvPr>
        <xdr:cNvSpPr txBox="1">
          <a:spLocks noChangeArrowheads="1"/>
        </xdr:cNvSpPr>
      </xdr:nvSpPr>
      <xdr:spPr bwMode="auto">
        <a:xfrm>
          <a:off x="704850" y="8334375"/>
          <a:ext cx="228600" cy="161925"/>
        </a:xfrm>
        <a:prstGeom prst="rect">
          <a:avLst/>
        </a:prstGeom>
        <a:noFill/>
        <a:ln w="9525">
          <a:noFill/>
          <a:miter lim="800000"/>
          <a:headEnd/>
          <a:tailEnd/>
        </a:ln>
      </xdr:spPr>
      <xdr:txBody>
        <a:bodyPr vertOverflow="clip" wrap="square" lIns="27432" tIns="18288" rIns="27432" bIns="18288" anchor="ctr" upright="1"/>
        <a:lstStyle/>
        <a:p>
          <a:pPr algn="ctr" rtl="0">
            <a:defRPr sz="1000"/>
          </a:pPr>
          <a:r>
            <a:rPr lang="en-US" altLang="ja-JP" sz="1000" b="0" i="0" u="none" strike="noStrike" baseline="0">
              <a:solidFill>
                <a:srgbClr val="000000"/>
              </a:solidFill>
              <a:latin typeface="ＭＳ 明朝"/>
              <a:ea typeface="ＭＳ 明朝"/>
            </a:rPr>
            <a:t>20</a:t>
          </a:r>
        </a:p>
      </xdr:txBody>
    </xdr:sp>
    <xdr:clientData/>
  </xdr:twoCellAnchor>
  <xdr:twoCellAnchor>
    <xdr:from>
      <xdr:col>1</xdr:col>
      <xdr:colOff>38100</xdr:colOff>
      <xdr:row>12</xdr:row>
      <xdr:rowOff>180975</xdr:rowOff>
    </xdr:from>
    <xdr:to>
      <xdr:col>2</xdr:col>
      <xdr:colOff>95250</xdr:colOff>
      <xdr:row>13</xdr:row>
      <xdr:rowOff>209550</xdr:rowOff>
    </xdr:to>
    <xdr:sp macro="" textlink="">
      <xdr:nvSpPr>
        <xdr:cNvPr id="5" name="Text Box 5">
          <a:extLst>
            <a:ext uri="{FF2B5EF4-FFF2-40B4-BE49-F238E27FC236}">
              <a16:creationId xmlns:a16="http://schemas.microsoft.com/office/drawing/2014/main" id="{A2CA3931-698E-45BB-831B-55BAEF731BD2}"/>
            </a:ext>
          </a:extLst>
        </xdr:cNvPr>
        <xdr:cNvSpPr txBox="1">
          <a:spLocks noChangeArrowheads="1"/>
        </xdr:cNvSpPr>
      </xdr:nvSpPr>
      <xdr:spPr bwMode="auto">
        <a:xfrm>
          <a:off x="723900" y="2466975"/>
          <a:ext cx="180975" cy="409575"/>
        </a:xfrm>
        <a:prstGeom prst="rect">
          <a:avLst/>
        </a:prstGeom>
        <a:noFill/>
        <a:ln w="9525">
          <a:noFill/>
          <a:miter lim="800000"/>
          <a:headEnd/>
          <a:tailEnd/>
        </a:ln>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明朝"/>
              <a:ea typeface="ＭＳ 明朝"/>
            </a:rPr>
            <a:t>5</a:t>
          </a:r>
        </a:p>
      </xdr:txBody>
    </xdr:sp>
    <xdr:clientData/>
  </xdr:twoCellAnchor>
  <xdr:twoCellAnchor>
    <xdr:from>
      <xdr:col>1</xdr:col>
      <xdr:colOff>9525</xdr:colOff>
      <xdr:row>54</xdr:row>
      <xdr:rowOff>228600</xdr:rowOff>
    </xdr:from>
    <xdr:to>
      <xdr:col>3</xdr:col>
      <xdr:colOff>9525</xdr:colOff>
      <xdr:row>55</xdr:row>
      <xdr:rowOff>228600</xdr:rowOff>
    </xdr:to>
    <xdr:sp macro="" textlink="">
      <xdr:nvSpPr>
        <xdr:cNvPr id="6" name="Text Box 1">
          <a:extLst>
            <a:ext uri="{FF2B5EF4-FFF2-40B4-BE49-F238E27FC236}">
              <a16:creationId xmlns:a16="http://schemas.microsoft.com/office/drawing/2014/main" id="{540097EF-8D39-417C-99F6-DB44F7137D7D}"/>
            </a:ext>
          </a:extLst>
        </xdr:cNvPr>
        <xdr:cNvSpPr txBox="1">
          <a:spLocks noChangeArrowheads="1"/>
        </xdr:cNvSpPr>
      </xdr:nvSpPr>
      <xdr:spPr bwMode="auto">
        <a:xfrm>
          <a:off x="695325" y="13658850"/>
          <a:ext cx="247650" cy="381000"/>
        </a:xfrm>
        <a:prstGeom prst="rect">
          <a:avLst/>
        </a:prstGeom>
        <a:noFill/>
        <a:ln w="9525">
          <a:noFill/>
          <a:miter lim="800000"/>
          <a:headEnd/>
          <a:tailEnd/>
        </a:ln>
      </xdr:spPr>
      <xdr:txBody>
        <a:bodyPr vertOverflow="clip" wrap="square" lIns="27432" tIns="18288" rIns="27432" bIns="18288" anchor="ctr" upright="1"/>
        <a:lstStyle/>
        <a:p>
          <a:pPr algn="ctr" rtl="0">
            <a:defRPr sz="1000"/>
          </a:pPr>
          <a:r>
            <a:rPr lang="en-US" altLang="ja-JP" sz="1000" b="0" i="0" u="none" strike="noStrike" baseline="0">
              <a:solidFill>
                <a:srgbClr val="000000"/>
              </a:solidFill>
              <a:latin typeface="ＭＳ 明朝"/>
              <a:ea typeface="ＭＳ 明朝"/>
            </a:rPr>
            <a:t>10</a:t>
          </a:r>
        </a:p>
      </xdr:txBody>
    </xdr:sp>
    <xdr:clientData/>
  </xdr:twoCellAnchor>
  <xdr:twoCellAnchor>
    <xdr:from>
      <xdr:col>1</xdr:col>
      <xdr:colOff>28575</xdr:colOff>
      <xdr:row>59</xdr:row>
      <xdr:rowOff>209550</xdr:rowOff>
    </xdr:from>
    <xdr:to>
      <xdr:col>3</xdr:col>
      <xdr:colOff>19050</xdr:colOff>
      <xdr:row>60</xdr:row>
      <xdr:rowOff>209550</xdr:rowOff>
    </xdr:to>
    <xdr:sp macro="" textlink="">
      <xdr:nvSpPr>
        <xdr:cNvPr id="7" name="Text Box 3">
          <a:extLst>
            <a:ext uri="{FF2B5EF4-FFF2-40B4-BE49-F238E27FC236}">
              <a16:creationId xmlns:a16="http://schemas.microsoft.com/office/drawing/2014/main" id="{089E727B-C2EC-419B-B324-17847A3A9564}"/>
            </a:ext>
          </a:extLst>
        </xdr:cNvPr>
        <xdr:cNvSpPr txBox="1">
          <a:spLocks noChangeArrowheads="1"/>
        </xdr:cNvSpPr>
      </xdr:nvSpPr>
      <xdr:spPr bwMode="auto">
        <a:xfrm>
          <a:off x="714375" y="15544800"/>
          <a:ext cx="238125" cy="381000"/>
        </a:xfrm>
        <a:prstGeom prst="rect">
          <a:avLst/>
        </a:prstGeom>
        <a:noFill/>
        <a:ln w="9525">
          <a:noFill/>
          <a:miter lim="800000"/>
          <a:headEnd/>
          <a:tailEnd/>
        </a:ln>
      </xdr:spPr>
      <xdr:txBody>
        <a:bodyPr vertOverflow="clip" wrap="square" lIns="27432" tIns="18288" rIns="27432" bIns="18288" anchor="ctr" upright="1"/>
        <a:lstStyle/>
        <a:p>
          <a:pPr algn="ctr" rtl="0">
            <a:defRPr sz="1000"/>
          </a:pPr>
          <a:r>
            <a:rPr lang="en-US" altLang="ja-JP" sz="1000" b="0" i="0" u="none" strike="noStrike" baseline="0">
              <a:solidFill>
                <a:srgbClr val="000000"/>
              </a:solidFill>
              <a:latin typeface="ＭＳ 明朝"/>
              <a:ea typeface="ＭＳ 明朝"/>
            </a:rPr>
            <a:t>15</a:t>
          </a:r>
        </a:p>
      </xdr:txBody>
    </xdr:sp>
    <xdr:clientData/>
  </xdr:twoCellAnchor>
  <xdr:twoCellAnchor>
    <xdr:from>
      <xdr:col>1</xdr:col>
      <xdr:colOff>19050</xdr:colOff>
      <xdr:row>64</xdr:row>
      <xdr:rowOff>333375</xdr:rowOff>
    </xdr:from>
    <xdr:to>
      <xdr:col>3</xdr:col>
      <xdr:colOff>0</xdr:colOff>
      <xdr:row>66</xdr:row>
      <xdr:rowOff>19050</xdr:rowOff>
    </xdr:to>
    <xdr:sp macro="" textlink="">
      <xdr:nvSpPr>
        <xdr:cNvPr id="8" name="Text Box 4">
          <a:extLst>
            <a:ext uri="{FF2B5EF4-FFF2-40B4-BE49-F238E27FC236}">
              <a16:creationId xmlns:a16="http://schemas.microsoft.com/office/drawing/2014/main" id="{1FFDE9A2-2B5D-436E-86FF-DF2F8571681B}"/>
            </a:ext>
          </a:extLst>
        </xdr:cNvPr>
        <xdr:cNvSpPr txBox="1">
          <a:spLocks noChangeArrowheads="1"/>
        </xdr:cNvSpPr>
      </xdr:nvSpPr>
      <xdr:spPr bwMode="auto">
        <a:xfrm>
          <a:off x="704850" y="17573625"/>
          <a:ext cx="228600" cy="161925"/>
        </a:xfrm>
        <a:prstGeom prst="rect">
          <a:avLst/>
        </a:prstGeom>
        <a:noFill/>
        <a:ln w="9525">
          <a:noFill/>
          <a:miter lim="800000"/>
          <a:headEnd/>
          <a:tailEnd/>
        </a:ln>
      </xdr:spPr>
      <xdr:txBody>
        <a:bodyPr vertOverflow="clip" wrap="square" lIns="27432" tIns="18288" rIns="27432" bIns="18288" anchor="ctr" upright="1"/>
        <a:lstStyle/>
        <a:p>
          <a:pPr algn="ctr" rtl="0">
            <a:defRPr sz="1000"/>
          </a:pPr>
          <a:r>
            <a:rPr lang="en-US" altLang="ja-JP" sz="1000" b="0" i="0" u="none" strike="noStrike" baseline="0">
              <a:solidFill>
                <a:srgbClr val="000000"/>
              </a:solidFill>
              <a:latin typeface="ＭＳ 明朝"/>
              <a:ea typeface="ＭＳ 明朝"/>
            </a:rPr>
            <a:t>20</a:t>
          </a:r>
        </a:p>
      </xdr:txBody>
    </xdr:sp>
    <xdr:clientData/>
  </xdr:twoCellAnchor>
  <xdr:twoCellAnchor>
    <xdr:from>
      <xdr:col>1</xdr:col>
      <xdr:colOff>38100</xdr:colOff>
      <xdr:row>49</xdr:row>
      <xdr:rowOff>180975</xdr:rowOff>
    </xdr:from>
    <xdr:to>
      <xdr:col>2</xdr:col>
      <xdr:colOff>95250</xdr:colOff>
      <xdr:row>50</xdr:row>
      <xdr:rowOff>209550</xdr:rowOff>
    </xdr:to>
    <xdr:sp macro="" textlink="">
      <xdr:nvSpPr>
        <xdr:cNvPr id="9" name="Text Box 5">
          <a:extLst>
            <a:ext uri="{FF2B5EF4-FFF2-40B4-BE49-F238E27FC236}">
              <a16:creationId xmlns:a16="http://schemas.microsoft.com/office/drawing/2014/main" id="{60D70CED-5134-4EA0-AB74-4084D1195D48}"/>
            </a:ext>
          </a:extLst>
        </xdr:cNvPr>
        <xdr:cNvSpPr txBox="1">
          <a:spLocks noChangeArrowheads="1"/>
        </xdr:cNvSpPr>
      </xdr:nvSpPr>
      <xdr:spPr bwMode="auto">
        <a:xfrm>
          <a:off x="723900" y="11706225"/>
          <a:ext cx="180975" cy="409575"/>
        </a:xfrm>
        <a:prstGeom prst="rect">
          <a:avLst/>
        </a:prstGeom>
        <a:noFill/>
        <a:ln w="9525">
          <a:noFill/>
          <a:miter lim="800000"/>
          <a:headEnd/>
          <a:tailEnd/>
        </a:ln>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明朝"/>
              <a:ea typeface="ＭＳ 明朝"/>
            </a:rPr>
            <a:t>5</a:t>
          </a:r>
        </a:p>
      </xdr:txBody>
    </xdr:sp>
    <xdr:clientData/>
  </xdr:twoCellAnchor>
  <xdr:twoCellAnchor>
    <xdr:from>
      <xdr:col>1</xdr:col>
      <xdr:colOff>9525</xdr:colOff>
      <xdr:row>54</xdr:row>
      <xdr:rowOff>228600</xdr:rowOff>
    </xdr:from>
    <xdr:to>
      <xdr:col>3</xdr:col>
      <xdr:colOff>9525</xdr:colOff>
      <xdr:row>55</xdr:row>
      <xdr:rowOff>228600</xdr:rowOff>
    </xdr:to>
    <xdr:sp macro="" textlink="">
      <xdr:nvSpPr>
        <xdr:cNvPr id="10" name="Text Box 1">
          <a:extLst>
            <a:ext uri="{FF2B5EF4-FFF2-40B4-BE49-F238E27FC236}">
              <a16:creationId xmlns:a16="http://schemas.microsoft.com/office/drawing/2014/main" id="{E2661FF5-7929-42B4-807F-A64D8CFAC2E2}"/>
            </a:ext>
          </a:extLst>
        </xdr:cNvPr>
        <xdr:cNvSpPr txBox="1">
          <a:spLocks noChangeArrowheads="1"/>
        </xdr:cNvSpPr>
      </xdr:nvSpPr>
      <xdr:spPr bwMode="auto">
        <a:xfrm>
          <a:off x="695325" y="13658850"/>
          <a:ext cx="247650" cy="381000"/>
        </a:xfrm>
        <a:prstGeom prst="rect">
          <a:avLst/>
        </a:prstGeom>
        <a:noFill/>
        <a:ln w="9525">
          <a:noFill/>
          <a:miter lim="800000"/>
          <a:headEnd/>
          <a:tailEnd/>
        </a:ln>
      </xdr:spPr>
      <xdr:txBody>
        <a:bodyPr vertOverflow="clip" wrap="square" lIns="27432" tIns="18288" rIns="27432" bIns="18288" anchor="ctr" upright="1"/>
        <a:lstStyle/>
        <a:p>
          <a:pPr algn="ctr" rtl="0">
            <a:defRPr sz="1000"/>
          </a:pPr>
          <a:r>
            <a:rPr lang="en-US" altLang="ja-JP" sz="1000" b="0" i="0" u="none" strike="noStrike" baseline="0">
              <a:solidFill>
                <a:srgbClr val="000000"/>
              </a:solidFill>
              <a:latin typeface="ＭＳ 明朝"/>
              <a:ea typeface="ＭＳ 明朝"/>
            </a:rPr>
            <a:t>10</a:t>
          </a:r>
        </a:p>
      </xdr:txBody>
    </xdr:sp>
    <xdr:clientData/>
  </xdr:twoCellAnchor>
  <xdr:twoCellAnchor>
    <xdr:from>
      <xdr:col>1</xdr:col>
      <xdr:colOff>28575</xdr:colOff>
      <xdr:row>59</xdr:row>
      <xdr:rowOff>209550</xdr:rowOff>
    </xdr:from>
    <xdr:to>
      <xdr:col>3</xdr:col>
      <xdr:colOff>19050</xdr:colOff>
      <xdr:row>60</xdr:row>
      <xdr:rowOff>209550</xdr:rowOff>
    </xdr:to>
    <xdr:sp macro="" textlink="">
      <xdr:nvSpPr>
        <xdr:cNvPr id="11" name="Text Box 3">
          <a:extLst>
            <a:ext uri="{FF2B5EF4-FFF2-40B4-BE49-F238E27FC236}">
              <a16:creationId xmlns:a16="http://schemas.microsoft.com/office/drawing/2014/main" id="{0A2B4C8B-FBCD-4C32-AB72-345A49A1CBE7}"/>
            </a:ext>
          </a:extLst>
        </xdr:cNvPr>
        <xdr:cNvSpPr txBox="1">
          <a:spLocks noChangeArrowheads="1"/>
        </xdr:cNvSpPr>
      </xdr:nvSpPr>
      <xdr:spPr bwMode="auto">
        <a:xfrm>
          <a:off x="714375" y="15544800"/>
          <a:ext cx="238125" cy="381000"/>
        </a:xfrm>
        <a:prstGeom prst="rect">
          <a:avLst/>
        </a:prstGeom>
        <a:noFill/>
        <a:ln w="9525">
          <a:noFill/>
          <a:miter lim="800000"/>
          <a:headEnd/>
          <a:tailEnd/>
        </a:ln>
      </xdr:spPr>
      <xdr:txBody>
        <a:bodyPr vertOverflow="clip" wrap="square" lIns="27432" tIns="18288" rIns="27432" bIns="18288" anchor="ctr" upright="1"/>
        <a:lstStyle/>
        <a:p>
          <a:pPr algn="ctr" rtl="0">
            <a:defRPr sz="1000"/>
          </a:pPr>
          <a:r>
            <a:rPr lang="en-US" altLang="ja-JP" sz="1000" b="0" i="0" u="none" strike="noStrike" baseline="0">
              <a:solidFill>
                <a:srgbClr val="000000"/>
              </a:solidFill>
              <a:latin typeface="ＭＳ 明朝"/>
              <a:ea typeface="ＭＳ 明朝"/>
            </a:rPr>
            <a:t>15</a:t>
          </a:r>
        </a:p>
      </xdr:txBody>
    </xdr:sp>
    <xdr:clientData/>
  </xdr:twoCellAnchor>
  <xdr:twoCellAnchor>
    <xdr:from>
      <xdr:col>1</xdr:col>
      <xdr:colOff>19050</xdr:colOff>
      <xdr:row>64</xdr:row>
      <xdr:rowOff>333375</xdr:rowOff>
    </xdr:from>
    <xdr:to>
      <xdr:col>3</xdr:col>
      <xdr:colOff>0</xdr:colOff>
      <xdr:row>66</xdr:row>
      <xdr:rowOff>19050</xdr:rowOff>
    </xdr:to>
    <xdr:sp macro="" textlink="">
      <xdr:nvSpPr>
        <xdr:cNvPr id="12" name="Text Box 4">
          <a:extLst>
            <a:ext uri="{FF2B5EF4-FFF2-40B4-BE49-F238E27FC236}">
              <a16:creationId xmlns:a16="http://schemas.microsoft.com/office/drawing/2014/main" id="{3DC7DE4D-A43F-4BF4-8505-F51620DF36AB}"/>
            </a:ext>
          </a:extLst>
        </xdr:cNvPr>
        <xdr:cNvSpPr txBox="1">
          <a:spLocks noChangeArrowheads="1"/>
        </xdr:cNvSpPr>
      </xdr:nvSpPr>
      <xdr:spPr bwMode="auto">
        <a:xfrm>
          <a:off x="704850" y="17573625"/>
          <a:ext cx="228600" cy="161925"/>
        </a:xfrm>
        <a:prstGeom prst="rect">
          <a:avLst/>
        </a:prstGeom>
        <a:noFill/>
        <a:ln w="9525">
          <a:noFill/>
          <a:miter lim="800000"/>
          <a:headEnd/>
          <a:tailEnd/>
        </a:ln>
      </xdr:spPr>
      <xdr:txBody>
        <a:bodyPr vertOverflow="clip" wrap="square" lIns="27432" tIns="18288" rIns="27432" bIns="18288" anchor="ctr" upright="1"/>
        <a:lstStyle/>
        <a:p>
          <a:pPr algn="ctr" rtl="0">
            <a:defRPr sz="1000"/>
          </a:pPr>
          <a:r>
            <a:rPr lang="en-US" altLang="ja-JP" sz="1000" b="0" i="0" u="none" strike="noStrike" baseline="0">
              <a:solidFill>
                <a:srgbClr val="000000"/>
              </a:solidFill>
              <a:latin typeface="ＭＳ 明朝"/>
              <a:ea typeface="ＭＳ 明朝"/>
            </a:rPr>
            <a:t>20</a:t>
          </a:r>
        </a:p>
      </xdr:txBody>
    </xdr:sp>
    <xdr:clientData/>
  </xdr:twoCellAnchor>
  <xdr:twoCellAnchor>
    <xdr:from>
      <xdr:col>1</xdr:col>
      <xdr:colOff>38100</xdr:colOff>
      <xdr:row>49</xdr:row>
      <xdr:rowOff>180975</xdr:rowOff>
    </xdr:from>
    <xdr:to>
      <xdr:col>2</xdr:col>
      <xdr:colOff>95250</xdr:colOff>
      <xdr:row>50</xdr:row>
      <xdr:rowOff>209550</xdr:rowOff>
    </xdr:to>
    <xdr:sp macro="" textlink="">
      <xdr:nvSpPr>
        <xdr:cNvPr id="13" name="Text Box 5">
          <a:extLst>
            <a:ext uri="{FF2B5EF4-FFF2-40B4-BE49-F238E27FC236}">
              <a16:creationId xmlns:a16="http://schemas.microsoft.com/office/drawing/2014/main" id="{F5257CDF-AE36-4B49-B012-BD77DC902DC3}"/>
            </a:ext>
          </a:extLst>
        </xdr:cNvPr>
        <xdr:cNvSpPr txBox="1">
          <a:spLocks noChangeArrowheads="1"/>
        </xdr:cNvSpPr>
      </xdr:nvSpPr>
      <xdr:spPr bwMode="auto">
        <a:xfrm>
          <a:off x="723900" y="11706225"/>
          <a:ext cx="180975" cy="409575"/>
        </a:xfrm>
        <a:prstGeom prst="rect">
          <a:avLst/>
        </a:prstGeom>
        <a:noFill/>
        <a:ln w="9525">
          <a:noFill/>
          <a:miter lim="800000"/>
          <a:headEnd/>
          <a:tailEnd/>
        </a:ln>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明朝"/>
              <a:ea typeface="ＭＳ 明朝"/>
            </a:rPr>
            <a:t>5</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s.yy.msdf.mod.go.jp\&#27178;&#38920;&#36032;&#36896;&#20462;&#35036;&#32102;&#25152;\&#27178;&#38920;&#36032;&#36896;&#20462;&#35036;&#32102;&#25152;&#20849;&#26377;\02_&#37096;&#20869;&#20849;&#26377;\21_&#35336;&#30011;&#35519;&#25972;&#37096;\23_&#38656;&#21697;&#31649;&#21046;&#31185;\02%20&#19968;&#33324;&#29992;&#21697;&#20418;\&#23567;&#21407;\01_&#35519;&#36948;&#26989;&#21209;\01_&#35519;&#36948;&#35201;&#27714;&#26360;\31&#24180;&#24230;\&#21307;&#30274;&#26045;&#34892;&#36027;\3152-9003&#12288;&#12450;&#12514;&#12461;&#12471;&#12471;&#12522;&#12531;&#12459;&#12503;&#12475;&#12523;&#20197;&#19979;&#65288;&#21336;&#22865;&#65289;\&#9825;&#21336;&#20385;&#22865;&#32004;&#30330;&#27880;&#26360;&#12501;&#12457;&#12540;&#12510;&#12483;&#12488;&#982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s1.ic.msdf.mod.go.jp\&#21577;&#22320;&#26041;&#32207;&#30435;&#37096;&#32076;&#29702;&#37096;&#22865;&#32004;&#35506;\Users\tsukiashi4a7\Desktop\&#12491;&#12483;&#12467;&#12540;\&#12467;&#12500;&#12540;07-1-3153-5700-8001-00&#12288;&#20124;&#37467;&#33775;&#21336;&#36575;&#33167;&#65378;&#12491;&#12483;&#12467;&#12540;&#65379;%20%20%20%20&#22806;%20539&#2021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s1.ic.msdf.mod.go.jp\&#21577;&#22320;&#26041;&#32207;&#30435;&#37096;&#32076;&#29702;&#37096;&#22865;&#32004;&#35506;\Users\tsukiashi4a7\Desktop\&#12461;&#12515;&#12522;&#12502;&#12524;&#12540;&#12479;&#12540;&#65299;&#26376;&#65297;&#65300;&#26085;&#20837;&#26413;\&#12467;&#12500;&#12540;07-1-3153-5700-8003-00&#12288;&#26908;&#26619;&#29992;&#21697;&#12288;&#22806;226&#2021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作業用！（入力用）"/>
      <sheetName val="発注書（ゴム印）"/>
      <sheetName val="総括表（新年度は単価入力する）"/>
      <sheetName val="内訳表"/>
      <sheetName val="部隊コード表"/>
      <sheetName val="部隊表"/>
      <sheetName val="集計"/>
    </sheetNames>
    <sheetDataSet>
      <sheetData sheetId="0">
        <row r="13">
          <cell r="D13">
            <v>42921</v>
          </cell>
        </row>
      </sheetData>
      <sheetData sheetId="1" refreshError="1"/>
      <sheetData sheetId="2">
        <row r="18">
          <cell r="F18">
            <v>62832</v>
          </cell>
        </row>
      </sheetData>
      <sheetData sheetId="3"/>
      <sheetData sheetId="4" refreshError="1"/>
      <sheetData sheetId="5" refreshError="1"/>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確認表"/>
      <sheetName val="物品整理番号付与要求書"/>
      <sheetName val="物品整理番号付与要求書【別紙】式反映されない"/>
      <sheetName val="物品整理番号付与要求書【別紙】 式ぶっ壊した方"/>
      <sheetName val="表紙"/>
      <sheetName val="内訳"/>
      <sheetName val="内訳（印刷用）"/>
      <sheetName val="調査結果報告書"/>
      <sheetName val="製品指定理由書"/>
      <sheetName val="払出票"/>
      <sheetName val="XB"/>
      <sheetName val="チェックシート"/>
      <sheetName val="【ツール】内訳_全角半角変換"/>
    </sheetNames>
    <sheetDataSet>
      <sheetData sheetId="0"/>
      <sheetData sheetId="1"/>
      <sheetData sheetId="2"/>
      <sheetData sheetId="3"/>
      <sheetData sheetId="4">
        <row r="5">
          <cell r="BD5" t="str">
            <v>LL</v>
          </cell>
        </row>
      </sheetData>
      <sheetData sheetId="5"/>
      <sheetData sheetId="6"/>
      <sheetData sheetId="7"/>
      <sheetData sheetId="8"/>
      <sheetData sheetId="9"/>
      <sheetData sheetId="10"/>
      <sheetData sheetId="11"/>
      <sheetData sheetId="1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確認表"/>
      <sheetName val="物品整理番号付与要求書"/>
      <sheetName val="物品整理番号付与要求書【別紙】"/>
      <sheetName val="表紙"/>
      <sheetName val="内訳"/>
      <sheetName val="内訳（印刷用）"/>
      <sheetName val="見積もり"/>
      <sheetName val="調査結果報告書"/>
      <sheetName val="製品指定理由書"/>
      <sheetName val="払出票"/>
      <sheetName val="XB"/>
      <sheetName val="チェックシート"/>
      <sheetName val="【ツール】内訳_全角半角変換"/>
    </sheetNames>
    <sheetDataSet>
      <sheetData sheetId="0"/>
      <sheetData sheetId="1"/>
      <sheetData sheetId="2"/>
      <sheetData sheetId="3">
        <row r="5">
          <cell r="BD5" t="str">
            <v>QL</v>
          </cell>
        </row>
      </sheetData>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7.xml"/><Relationship Id="rId1" Type="http://schemas.openxmlformats.org/officeDocument/2006/relationships/printerSettings" Target="../printerSettings/printerSettings13.bin"/><Relationship Id="rId4" Type="http://schemas.openxmlformats.org/officeDocument/2006/relationships/comments" Target="../comments2.xm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AD5364-0719-460E-95F8-B597F17BE33E}">
  <sheetPr>
    <tabColor theme="7" tint="0.39997558519241921"/>
    <pageSetUpPr fitToPage="1"/>
  </sheetPr>
  <dimension ref="A1:J173"/>
  <sheetViews>
    <sheetView tabSelected="1" view="pageBreakPreview" topLeftCell="A118" zoomScale="80" zoomScaleNormal="96" zoomScaleSheetLayoutView="80" workbookViewId="0">
      <selection activeCell="C169" sqref="C169"/>
    </sheetView>
  </sheetViews>
  <sheetFormatPr defaultRowHeight="14.25"/>
  <cols>
    <col min="1" max="1" width="6.625" style="158" customWidth="1"/>
    <col min="2" max="2" width="29.375" style="158" customWidth="1"/>
    <col min="3" max="3" width="32.375" style="158" customWidth="1"/>
    <col min="4" max="6" width="6.625" style="158" customWidth="1"/>
    <col min="7" max="7" width="65.625" style="158" customWidth="1"/>
    <col min="8" max="8" width="21.875" style="172" customWidth="1"/>
    <col min="9" max="16384" width="9" style="146"/>
  </cols>
  <sheetData>
    <row r="1" spans="1:10" ht="21" customHeight="1">
      <c r="H1" s="159" t="s">
        <v>69</v>
      </c>
    </row>
    <row r="2" spans="1:10" ht="33" customHeight="1">
      <c r="A2" s="433"/>
      <c r="B2" s="433"/>
      <c r="C2" s="433"/>
      <c r="D2" s="433"/>
      <c r="E2" s="433"/>
      <c r="F2" s="433"/>
      <c r="G2" s="433"/>
      <c r="H2" s="433"/>
    </row>
    <row r="3" spans="1:10">
      <c r="A3" s="160" t="s">
        <v>4</v>
      </c>
      <c r="B3" s="161" t="s">
        <v>4</v>
      </c>
      <c r="C3" s="161" t="s">
        <v>4</v>
      </c>
      <c r="D3" s="160" t="s">
        <v>4</v>
      </c>
      <c r="E3" s="160" t="s">
        <v>4</v>
      </c>
      <c r="F3" s="160" t="s">
        <v>4</v>
      </c>
      <c r="G3" s="162" t="s">
        <v>4</v>
      </c>
      <c r="H3" s="163" t="s">
        <v>4</v>
      </c>
      <c r="I3" s="435" t="s">
        <v>78</v>
      </c>
      <c r="J3" s="434" t="s">
        <v>75</v>
      </c>
    </row>
    <row r="4" spans="1:10">
      <c r="A4" s="164" t="s">
        <v>70</v>
      </c>
      <c r="B4" s="165" t="s">
        <v>12</v>
      </c>
      <c r="C4" s="165" t="s">
        <v>74</v>
      </c>
      <c r="D4" s="164" t="s">
        <v>71</v>
      </c>
      <c r="E4" s="164" t="s">
        <v>6</v>
      </c>
      <c r="F4" s="164" t="s">
        <v>72</v>
      </c>
      <c r="G4" s="166" t="s">
        <v>16</v>
      </c>
      <c r="H4" s="167" t="s">
        <v>17</v>
      </c>
      <c r="I4" s="434"/>
      <c r="J4" s="434"/>
    </row>
    <row r="5" spans="1:10">
      <c r="A5" s="168"/>
      <c r="B5" s="168"/>
      <c r="C5" s="168"/>
      <c r="D5" s="169" t="s">
        <v>73</v>
      </c>
      <c r="E5" s="169"/>
      <c r="F5" s="164" t="s">
        <v>7</v>
      </c>
      <c r="G5" s="170"/>
      <c r="H5" s="171"/>
      <c r="I5" s="434"/>
      <c r="J5" s="434"/>
    </row>
    <row r="6" spans="1:10" ht="40.5" customHeight="1">
      <c r="A6" s="154">
        <v>1</v>
      </c>
      <c r="B6" s="512" t="s">
        <v>2287</v>
      </c>
      <c r="C6" s="513" t="s">
        <v>2288</v>
      </c>
      <c r="D6" s="514" t="s">
        <v>227</v>
      </c>
      <c r="E6" s="515" t="s">
        <v>1</v>
      </c>
      <c r="F6" s="516">
        <v>64</v>
      </c>
      <c r="G6" s="528" t="s">
        <v>2289</v>
      </c>
      <c r="H6" s="155"/>
      <c r="I6" s="175"/>
      <c r="J6" s="175"/>
    </row>
    <row r="7" spans="1:10" ht="40.5" customHeight="1">
      <c r="A7" s="154">
        <v>2</v>
      </c>
      <c r="B7" s="512" t="s">
        <v>2290</v>
      </c>
      <c r="C7" s="513" t="s">
        <v>2291</v>
      </c>
      <c r="D7" s="514" t="s">
        <v>227</v>
      </c>
      <c r="E7" s="515" t="s">
        <v>1</v>
      </c>
      <c r="F7" s="516">
        <v>32</v>
      </c>
      <c r="G7" s="529" t="s">
        <v>2292</v>
      </c>
      <c r="H7" s="239"/>
      <c r="I7" s="175"/>
      <c r="J7" s="175"/>
    </row>
    <row r="8" spans="1:10" ht="40.5" customHeight="1">
      <c r="A8" s="154">
        <v>3</v>
      </c>
      <c r="B8" s="512" t="s">
        <v>2293</v>
      </c>
      <c r="C8" s="513" t="s">
        <v>2294</v>
      </c>
      <c r="D8" s="514" t="s">
        <v>227</v>
      </c>
      <c r="E8" s="515" t="s">
        <v>1</v>
      </c>
      <c r="F8" s="516">
        <v>35</v>
      </c>
      <c r="G8" s="528" t="s">
        <v>2295</v>
      </c>
      <c r="H8" s="155"/>
      <c r="I8" s="175"/>
      <c r="J8" s="175"/>
    </row>
    <row r="9" spans="1:10" ht="40.5" customHeight="1">
      <c r="A9" s="154">
        <v>4</v>
      </c>
      <c r="B9" s="512" t="s">
        <v>2296</v>
      </c>
      <c r="C9" s="513" t="s">
        <v>2297</v>
      </c>
      <c r="D9" s="514" t="s">
        <v>227</v>
      </c>
      <c r="E9" s="515" t="s">
        <v>1</v>
      </c>
      <c r="F9" s="516">
        <v>28</v>
      </c>
      <c r="G9" s="528" t="s">
        <v>2298</v>
      </c>
      <c r="H9" s="155"/>
      <c r="I9" s="175"/>
      <c r="J9" s="175"/>
    </row>
    <row r="10" spans="1:10" ht="40.5" customHeight="1">
      <c r="A10" s="154">
        <v>5</v>
      </c>
      <c r="B10" s="512" t="s">
        <v>2299</v>
      </c>
      <c r="C10" s="513" t="s">
        <v>2300</v>
      </c>
      <c r="D10" s="514" t="s">
        <v>227</v>
      </c>
      <c r="E10" s="515" t="s">
        <v>1</v>
      </c>
      <c r="F10" s="516">
        <v>38</v>
      </c>
      <c r="G10" s="528" t="s">
        <v>2301</v>
      </c>
      <c r="H10" s="155"/>
      <c r="I10" s="175"/>
      <c r="J10" s="175"/>
    </row>
    <row r="11" spans="1:10" ht="40.5" customHeight="1">
      <c r="A11" s="154">
        <v>6</v>
      </c>
      <c r="B11" s="512" t="s">
        <v>2302</v>
      </c>
      <c r="C11" s="513" t="s">
        <v>2303</v>
      </c>
      <c r="D11" s="514" t="s">
        <v>227</v>
      </c>
      <c r="E11" s="515" t="s">
        <v>1</v>
      </c>
      <c r="F11" s="516">
        <v>10</v>
      </c>
      <c r="G11" s="528" t="s">
        <v>2304</v>
      </c>
      <c r="H11" s="155"/>
      <c r="I11" s="175"/>
      <c r="J11" s="175"/>
    </row>
    <row r="12" spans="1:10" ht="40.5" customHeight="1">
      <c r="A12" s="154">
        <v>7</v>
      </c>
      <c r="B12" s="512" t="s">
        <v>2305</v>
      </c>
      <c r="C12" s="513" t="s">
        <v>2306</v>
      </c>
      <c r="D12" s="514" t="s">
        <v>227</v>
      </c>
      <c r="E12" s="515" t="s">
        <v>1</v>
      </c>
      <c r="F12" s="516">
        <v>17</v>
      </c>
      <c r="G12" s="528" t="s">
        <v>2307</v>
      </c>
      <c r="H12" s="155"/>
      <c r="I12" s="175"/>
      <c r="J12" s="175"/>
    </row>
    <row r="13" spans="1:10" ht="40.5" customHeight="1">
      <c r="A13" s="154">
        <v>8</v>
      </c>
      <c r="B13" s="512" t="s">
        <v>2308</v>
      </c>
      <c r="C13" s="513" t="s">
        <v>2309</v>
      </c>
      <c r="D13" s="514" t="s">
        <v>227</v>
      </c>
      <c r="E13" s="515" t="s">
        <v>1</v>
      </c>
      <c r="F13" s="516">
        <v>8</v>
      </c>
      <c r="G13" s="529" t="s">
        <v>2310</v>
      </c>
      <c r="H13" s="155"/>
      <c r="I13" s="175"/>
      <c r="J13" s="175"/>
    </row>
    <row r="14" spans="1:10" ht="40.5" customHeight="1">
      <c r="A14" s="154">
        <v>9</v>
      </c>
      <c r="B14" s="512" t="s">
        <v>2311</v>
      </c>
      <c r="C14" s="513" t="s">
        <v>2312</v>
      </c>
      <c r="D14" s="514" t="s">
        <v>227</v>
      </c>
      <c r="E14" s="515" t="s">
        <v>1</v>
      </c>
      <c r="F14" s="516">
        <v>62</v>
      </c>
      <c r="G14" s="529" t="s">
        <v>2313</v>
      </c>
      <c r="H14" s="155"/>
      <c r="I14" s="175"/>
      <c r="J14" s="175"/>
    </row>
    <row r="15" spans="1:10" ht="40.5" customHeight="1">
      <c r="A15" s="154">
        <v>10</v>
      </c>
      <c r="B15" s="512" t="s">
        <v>2314</v>
      </c>
      <c r="C15" s="513" t="s">
        <v>2315</v>
      </c>
      <c r="D15" s="514" t="s">
        <v>227</v>
      </c>
      <c r="E15" s="515" t="s">
        <v>1</v>
      </c>
      <c r="F15" s="516">
        <v>30</v>
      </c>
      <c r="G15" s="529" t="s">
        <v>2316</v>
      </c>
      <c r="H15" s="155"/>
      <c r="I15" s="175"/>
      <c r="J15" s="175"/>
    </row>
    <row r="16" spans="1:10" ht="40.5" customHeight="1">
      <c r="A16" s="154">
        <v>11</v>
      </c>
      <c r="B16" s="512" t="s">
        <v>2317</v>
      </c>
      <c r="C16" s="513" t="s">
        <v>2318</v>
      </c>
      <c r="D16" s="514" t="s">
        <v>227</v>
      </c>
      <c r="E16" s="515" t="s">
        <v>1</v>
      </c>
      <c r="F16" s="516">
        <v>48</v>
      </c>
      <c r="G16" s="528" t="s">
        <v>2319</v>
      </c>
      <c r="H16" s="155"/>
      <c r="I16" s="175"/>
      <c r="J16" s="175"/>
    </row>
    <row r="17" spans="1:10" ht="40.5" customHeight="1">
      <c r="A17" s="154">
        <v>12</v>
      </c>
      <c r="B17" s="512" t="s">
        <v>2320</v>
      </c>
      <c r="C17" s="513" t="s">
        <v>2321</v>
      </c>
      <c r="D17" s="514" t="s">
        <v>68</v>
      </c>
      <c r="E17" s="515" t="s">
        <v>1</v>
      </c>
      <c r="F17" s="516">
        <v>22</v>
      </c>
      <c r="G17" s="528" t="s">
        <v>2322</v>
      </c>
      <c r="H17" s="155"/>
      <c r="I17" s="175"/>
      <c r="J17" s="175"/>
    </row>
    <row r="18" spans="1:10" ht="40.5" customHeight="1">
      <c r="A18" s="154">
        <v>13</v>
      </c>
      <c r="B18" s="512" t="s">
        <v>2323</v>
      </c>
      <c r="C18" s="513" t="s">
        <v>2324</v>
      </c>
      <c r="D18" s="514" t="s">
        <v>68</v>
      </c>
      <c r="E18" s="515" t="s">
        <v>1</v>
      </c>
      <c r="F18" s="516">
        <v>41</v>
      </c>
      <c r="G18" s="528" t="s">
        <v>2325</v>
      </c>
      <c r="H18" s="155"/>
      <c r="I18" s="175"/>
      <c r="J18" s="175"/>
    </row>
    <row r="19" spans="1:10" ht="40.5" customHeight="1">
      <c r="A19" s="154">
        <v>14</v>
      </c>
      <c r="B19" s="512" t="s">
        <v>2326</v>
      </c>
      <c r="C19" s="513" t="s">
        <v>2327</v>
      </c>
      <c r="D19" s="514" t="s">
        <v>227</v>
      </c>
      <c r="E19" s="515" t="s">
        <v>1</v>
      </c>
      <c r="F19" s="516">
        <v>22</v>
      </c>
      <c r="G19" s="528" t="s">
        <v>2328</v>
      </c>
      <c r="H19" s="155"/>
      <c r="I19" s="175"/>
      <c r="J19" s="175"/>
    </row>
    <row r="20" spans="1:10" ht="40.5" customHeight="1">
      <c r="A20" s="154">
        <v>15</v>
      </c>
      <c r="B20" s="512" t="s">
        <v>2329</v>
      </c>
      <c r="C20" s="513" t="s">
        <v>2330</v>
      </c>
      <c r="D20" s="514" t="s">
        <v>227</v>
      </c>
      <c r="E20" s="515" t="s">
        <v>1</v>
      </c>
      <c r="F20" s="516">
        <v>32</v>
      </c>
      <c r="G20" s="528" t="s">
        <v>2331</v>
      </c>
      <c r="H20" s="155"/>
      <c r="I20" s="175"/>
      <c r="J20" s="175"/>
    </row>
    <row r="21" spans="1:10" ht="40.5" customHeight="1">
      <c r="A21" s="154">
        <v>16</v>
      </c>
      <c r="B21" s="512" t="s">
        <v>2332</v>
      </c>
      <c r="C21" s="513" t="s">
        <v>2333</v>
      </c>
      <c r="D21" s="514" t="s">
        <v>227</v>
      </c>
      <c r="E21" s="515" t="s">
        <v>1</v>
      </c>
      <c r="F21" s="516">
        <v>8</v>
      </c>
      <c r="G21" s="528" t="s">
        <v>2334</v>
      </c>
      <c r="H21" s="155"/>
      <c r="I21" s="175"/>
      <c r="J21" s="175"/>
    </row>
    <row r="22" spans="1:10" ht="40.5" customHeight="1">
      <c r="A22" s="154">
        <v>17</v>
      </c>
      <c r="B22" s="512" t="s">
        <v>2335</v>
      </c>
      <c r="C22" s="513" t="s">
        <v>2336</v>
      </c>
      <c r="D22" s="514" t="s">
        <v>227</v>
      </c>
      <c r="E22" s="515" t="s">
        <v>1</v>
      </c>
      <c r="F22" s="516">
        <v>9</v>
      </c>
      <c r="G22" s="528" t="s">
        <v>2337</v>
      </c>
      <c r="H22" s="155"/>
      <c r="I22" s="175"/>
      <c r="J22" s="175"/>
    </row>
    <row r="23" spans="1:10" ht="40.5" customHeight="1">
      <c r="A23" s="154">
        <v>18</v>
      </c>
      <c r="B23" s="512" t="s">
        <v>2338</v>
      </c>
      <c r="C23" s="513" t="s">
        <v>2339</v>
      </c>
      <c r="D23" s="514" t="s">
        <v>227</v>
      </c>
      <c r="E23" s="515" t="s">
        <v>1</v>
      </c>
      <c r="F23" s="516">
        <v>21</v>
      </c>
      <c r="G23" s="528" t="s">
        <v>2340</v>
      </c>
      <c r="H23" s="155"/>
      <c r="I23" s="175"/>
      <c r="J23" s="175"/>
    </row>
    <row r="24" spans="1:10" ht="40.5" customHeight="1">
      <c r="A24" s="154">
        <v>19</v>
      </c>
      <c r="B24" s="512" t="s">
        <v>2341</v>
      </c>
      <c r="C24" s="513" t="s">
        <v>2342</v>
      </c>
      <c r="D24" s="514" t="s">
        <v>227</v>
      </c>
      <c r="E24" s="515" t="s">
        <v>1</v>
      </c>
      <c r="F24" s="516">
        <v>25</v>
      </c>
      <c r="G24" s="528" t="s">
        <v>2343</v>
      </c>
      <c r="H24" s="155"/>
      <c r="I24" s="175"/>
      <c r="J24" s="175"/>
    </row>
    <row r="25" spans="1:10" ht="40.5" customHeight="1">
      <c r="A25" s="154">
        <v>20</v>
      </c>
      <c r="B25" s="512" t="s">
        <v>2344</v>
      </c>
      <c r="C25" s="513" t="s">
        <v>2345</v>
      </c>
      <c r="D25" s="514" t="s">
        <v>227</v>
      </c>
      <c r="E25" s="515" t="s">
        <v>1</v>
      </c>
      <c r="F25" s="516">
        <v>15</v>
      </c>
      <c r="G25" s="528" t="s">
        <v>2346</v>
      </c>
      <c r="H25" s="155"/>
      <c r="I25" s="175"/>
      <c r="J25" s="175"/>
    </row>
    <row r="26" spans="1:10" ht="40.5" customHeight="1">
      <c r="A26" s="154">
        <v>21</v>
      </c>
      <c r="B26" s="512" t="s">
        <v>2347</v>
      </c>
      <c r="C26" s="513" t="s">
        <v>2348</v>
      </c>
      <c r="D26" s="514" t="s">
        <v>227</v>
      </c>
      <c r="E26" s="515" t="s">
        <v>1</v>
      </c>
      <c r="F26" s="516">
        <v>20</v>
      </c>
      <c r="G26" s="528" t="s">
        <v>2349</v>
      </c>
      <c r="H26" s="155"/>
      <c r="I26" s="175"/>
      <c r="J26" s="175"/>
    </row>
    <row r="27" spans="1:10" ht="40.5" customHeight="1">
      <c r="A27" s="154">
        <v>22</v>
      </c>
      <c r="B27" s="512" t="s">
        <v>2350</v>
      </c>
      <c r="C27" s="513" t="s">
        <v>2351</v>
      </c>
      <c r="D27" s="514" t="s">
        <v>227</v>
      </c>
      <c r="E27" s="515" t="s">
        <v>1</v>
      </c>
      <c r="F27" s="516">
        <v>105</v>
      </c>
      <c r="G27" s="528" t="s">
        <v>2352</v>
      </c>
      <c r="H27" s="155"/>
      <c r="I27" s="175"/>
      <c r="J27" s="175"/>
    </row>
    <row r="28" spans="1:10" ht="40.5" customHeight="1">
      <c r="A28" s="154">
        <v>23</v>
      </c>
      <c r="B28" s="512" t="s">
        <v>2353</v>
      </c>
      <c r="C28" s="513" t="s">
        <v>2354</v>
      </c>
      <c r="D28" s="514" t="s">
        <v>227</v>
      </c>
      <c r="E28" s="515" t="s">
        <v>0</v>
      </c>
      <c r="F28" s="516">
        <v>32</v>
      </c>
      <c r="G28" s="529" t="s">
        <v>2355</v>
      </c>
      <c r="H28" s="155"/>
      <c r="I28" s="175"/>
      <c r="J28" s="175"/>
    </row>
    <row r="29" spans="1:10" ht="40.5" customHeight="1">
      <c r="A29" s="154">
        <v>24</v>
      </c>
      <c r="B29" s="512" t="s">
        <v>2356</v>
      </c>
      <c r="C29" s="513" t="s">
        <v>2357</v>
      </c>
      <c r="D29" s="514" t="s">
        <v>227</v>
      </c>
      <c r="E29" s="515" t="s">
        <v>1</v>
      </c>
      <c r="F29" s="516">
        <v>29</v>
      </c>
      <c r="G29" s="528" t="s">
        <v>2358</v>
      </c>
      <c r="H29" s="155"/>
      <c r="I29" s="175"/>
      <c r="J29" s="175"/>
    </row>
    <row r="30" spans="1:10" ht="40.5" customHeight="1">
      <c r="A30" s="154">
        <v>25</v>
      </c>
      <c r="B30" s="512" t="s">
        <v>2359</v>
      </c>
      <c r="C30" s="513" t="s">
        <v>2360</v>
      </c>
      <c r="D30" s="514" t="s">
        <v>227</v>
      </c>
      <c r="E30" s="515" t="s">
        <v>1</v>
      </c>
      <c r="F30" s="516">
        <v>46</v>
      </c>
      <c r="G30" s="528" t="s">
        <v>2361</v>
      </c>
      <c r="H30" s="155"/>
      <c r="I30" s="175"/>
      <c r="J30" s="175"/>
    </row>
    <row r="31" spans="1:10" ht="40.5" customHeight="1">
      <c r="A31" s="154">
        <v>26</v>
      </c>
      <c r="B31" s="512" t="s">
        <v>2362</v>
      </c>
      <c r="C31" s="513" t="s">
        <v>2363</v>
      </c>
      <c r="D31" s="514" t="s">
        <v>227</v>
      </c>
      <c r="E31" s="515" t="s">
        <v>1</v>
      </c>
      <c r="F31" s="516">
        <v>23</v>
      </c>
      <c r="G31" s="528" t="s">
        <v>2364</v>
      </c>
      <c r="H31" s="155"/>
      <c r="I31" s="175"/>
      <c r="J31" s="175"/>
    </row>
    <row r="32" spans="1:10" ht="40.5" customHeight="1">
      <c r="A32" s="154">
        <v>27</v>
      </c>
      <c r="B32" s="512" t="s">
        <v>2365</v>
      </c>
      <c r="C32" s="513" t="s">
        <v>2366</v>
      </c>
      <c r="D32" s="514" t="s">
        <v>227</v>
      </c>
      <c r="E32" s="515" t="s">
        <v>1</v>
      </c>
      <c r="F32" s="516">
        <v>40</v>
      </c>
      <c r="G32" s="528" t="s">
        <v>2367</v>
      </c>
      <c r="H32" s="155"/>
      <c r="I32" s="175"/>
      <c r="J32" s="175"/>
    </row>
    <row r="33" spans="1:10" ht="40.5" customHeight="1">
      <c r="A33" s="154">
        <v>28</v>
      </c>
      <c r="B33" s="512" t="s">
        <v>2368</v>
      </c>
      <c r="C33" s="513" t="s">
        <v>2369</v>
      </c>
      <c r="D33" s="514" t="s">
        <v>227</v>
      </c>
      <c r="E33" s="515" t="s">
        <v>1</v>
      </c>
      <c r="F33" s="516">
        <v>27</v>
      </c>
      <c r="G33" s="528" t="s">
        <v>2370</v>
      </c>
      <c r="H33" s="155"/>
      <c r="I33" s="175"/>
      <c r="J33" s="175"/>
    </row>
    <row r="34" spans="1:10" ht="40.5" customHeight="1">
      <c r="A34" s="154">
        <v>29</v>
      </c>
      <c r="B34" s="512" t="s">
        <v>2371</v>
      </c>
      <c r="C34" s="513" t="s">
        <v>2372</v>
      </c>
      <c r="D34" s="514" t="s">
        <v>227</v>
      </c>
      <c r="E34" s="515" t="s">
        <v>1</v>
      </c>
      <c r="F34" s="516">
        <v>23</v>
      </c>
      <c r="G34" s="528" t="s">
        <v>2373</v>
      </c>
      <c r="H34" s="155"/>
      <c r="I34" s="175"/>
      <c r="J34" s="175"/>
    </row>
    <row r="35" spans="1:10" ht="40.5" customHeight="1">
      <c r="A35" s="154">
        <v>30</v>
      </c>
      <c r="B35" s="512" t="s">
        <v>2374</v>
      </c>
      <c r="C35" s="513" t="s">
        <v>2375</v>
      </c>
      <c r="D35" s="514" t="s">
        <v>227</v>
      </c>
      <c r="E35" s="515" t="s">
        <v>1</v>
      </c>
      <c r="F35" s="516">
        <v>15</v>
      </c>
      <c r="G35" s="528" t="s">
        <v>2376</v>
      </c>
      <c r="H35" s="155"/>
      <c r="I35" s="175"/>
      <c r="J35" s="175"/>
    </row>
    <row r="36" spans="1:10" ht="40.5" customHeight="1">
      <c r="A36" s="154">
        <v>31</v>
      </c>
      <c r="B36" s="512" t="s">
        <v>2377</v>
      </c>
      <c r="C36" s="513" t="s">
        <v>2378</v>
      </c>
      <c r="D36" s="514" t="s">
        <v>227</v>
      </c>
      <c r="E36" s="515" t="s">
        <v>1</v>
      </c>
      <c r="F36" s="516">
        <v>30</v>
      </c>
      <c r="G36" s="529" t="s">
        <v>2379</v>
      </c>
      <c r="H36" s="155"/>
      <c r="I36" s="175"/>
      <c r="J36" s="175"/>
    </row>
    <row r="37" spans="1:10" ht="40.5" customHeight="1">
      <c r="A37" s="154">
        <v>32</v>
      </c>
      <c r="B37" s="512" t="s">
        <v>2380</v>
      </c>
      <c r="C37" s="513" t="s">
        <v>2381</v>
      </c>
      <c r="D37" s="514" t="s">
        <v>227</v>
      </c>
      <c r="E37" s="515" t="s">
        <v>1</v>
      </c>
      <c r="F37" s="516">
        <v>15</v>
      </c>
      <c r="G37" s="528" t="s">
        <v>2382</v>
      </c>
      <c r="H37" s="155"/>
      <c r="I37" s="175"/>
      <c r="J37" s="175"/>
    </row>
    <row r="38" spans="1:10" ht="40.5" customHeight="1">
      <c r="A38" s="154">
        <v>33</v>
      </c>
      <c r="B38" s="512" t="s">
        <v>2383</v>
      </c>
      <c r="C38" s="513" t="s">
        <v>2384</v>
      </c>
      <c r="D38" s="514" t="s">
        <v>227</v>
      </c>
      <c r="E38" s="515" t="s">
        <v>1</v>
      </c>
      <c r="F38" s="516">
        <v>7</v>
      </c>
      <c r="G38" s="528" t="s">
        <v>2385</v>
      </c>
      <c r="H38" s="155"/>
      <c r="I38" s="175"/>
      <c r="J38" s="175"/>
    </row>
    <row r="39" spans="1:10" ht="40.5" customHeight="1">
      <c r="A39" s="154">
        <v>34</v>
      </c>
      <c r="B39" s="512" t="s">
        <v>2386</v>
      </c>
      <c r="C39" s="513" t="s">
        <v>2387</v>
      </c>
      <c r="D39" s="514" t="s">
        <v>227</v>
      </c>
      <c r="E39" s="515" t="s">
        <v>1</v>
      </c>
      <c r="F39" s="516">
        <v>38</v>
      </c>
      <c r="G39" s="528" t="s">
        <v>2388</v>
      </c>
      <c r="H39" s="155"/>
      <c r="I39" s="175"/>
      <c r="J39" s="175"/>
    </row>
    <row r="40" spans="1:10" ht="40.5" customHeight="1">
      <c r="A40" s="154">
        <v>35</v>
      </c>
      <c r="B40" s="512" t="s">
        <v>2389</v>
      </c>
      <c r="C40" s="513" t="s">
        <v>2390</v>
      </c>
      <c r="D40" s="514" t="s">
        <v>227</v>
      </c>
      <c r="E40" s="515" t="s">
        <v>1</v>
      </c>
      <c r="F40" s="516">
        <v>20</v>
      </c>
      <c r="G40" s="528" t="s">
        <v>2391</v>
      </c>
      <c r="H40" s="155"/>
      <c r="I40" s="175"/>
      <c r="J40" s="175"/>
    </row>
    <row r="41" spans="1:10" ht="40.5" customHeight="1">
      <c r="A41" s="154">
        <v>36</v>
      </c>
      <c r="B41" s="512" t="s">
        <v>2392</v>
      </c>
      <c r="C41" s="513" t="s">
        <v>2393</v>
      </c>
      <c r="D41" s="514" t="s">
        <v>227</v>
      </c>
      <c r="E41" s="515" t="s">
        <v>1</v>
      </c>
      <c r="F41" s="516">
        <v>10</v>
      </c>
      <c r="G41" s="528" t="s">
        <v>2394</v>
      </c>
      <c r="H41" s="155"/>
      <c r="I41" s="175"/>
      <c r="J41" s="175"/>
    </row>
    <row r="42" spans="1:10" ht="40.5" customHeight="1">
      <c r="A42" s="154">
        <v>37</v>
      </c>
      <c r="B42" s="512" t="s">
        <v>2395</v>
      </c>
      <c r="C42" s="517" t="s">
        <v>2396</v>
      </c>
      <c r="D42" s="514" t="s">
        <v>227</v>
      </c>
      <c r="E42" s="518" t="s">
        <v>0</v>
      </c>
      <c r="F42" s="518">
        <v>37</v>
      </c>
      <c r="G42" s="530" t="s">
        <v>2397</v>
      </c>
      <c r="H42" s="155"/>
      <c r="I42" s="175"/>
      <c r="J42" s="175"/>
    </row>
    <row r="43" spans="1:10" ht="40.5" customHeight="1">
      <c r="A43" s="154">
        <v>38</v>
      </c>
      <c r="B43" s="512" t="s">
        <v>2398</v>
      </c>
      <c r="C43" s="513" t="s">
        <v>2399</v>
      </c>
      <c r="D43" s="514" t="s">
        <v>227</v>
      </c>
      <c r="E43" s="515" t="s">
        <v>1</v>
      </c>
      <c r="F43" s="516">
        <v>62</v>
      </c>
      <c r="G43" s="529" t="s">
        <v>2400</v>
      </c>
      <c r="H43" s="155"/>
      <c r="I43" s="175"/>
      <c r="J43" s="175"/>
    </row>
    <row r="44" spans="1:10" ht="40.5" customHeight="1">
      <c r="A44" s="154">
        <v>39</v>
      </c>
      <c r="B44" s="512" t="s">
        <v>2401</v>
      </c>
      <c r="C44" s="513" t="s">
        <v>2402</v>
      </c>
      <c r="D44" s="514" t="s">
        <v>227</v>
      </c>
      <c r="E44" s="515" t="s">
        <v>1</v>
      </c>
      <c r="F44" s="516">
        <v>47</v>
      </c>
      <c r="G44" s="528" t="s">
        <v>2403</v>
      </c>
      <c r="H44" s="155"/>
      <c r="I44" s="175"/>
      <c r="J44" s="175"/>
    </row>
    <row r="45" spans="1:10" ht="40.5" customHeight="1">
      <c r="A45" s="154">
        <v>40</v>
      </c>
      <c r="B45" s="512" t="s">
        <v>2404</v>
      </c>
      <c r="C45" s="513" t="s">
        <v>2405</v>
      </c>
      <c r="D45" s="514" t="s">
        <v>227</v>
      </c>
      <c r="E45" s="515" t="s">
        <v>1</v>
      </c>
      <c r="F45" s="516">
        <v>14</v>
      </c>
      <c r="G45" s="528" t="s">
        <v>2406</v>
      </c>
      <c r="H45" s="155"/>
      <c r="I45" s="175"/>
      <c r="J45" s="175"/>
    </row>
    <row r="46" spans="1:10" ht="40.5" customHeight="1">
      <c r="A46" s="154">
        <v>41</v>
      </c>
      <c r="B46" s="512" t="s">
        <v>2407</v>
      </c>
      <c r="C46" s="513" t="s">
        <v>2408</v>
      </c>
      <c r="D46" s="514" t="s">
        <v>227</v>
      </c>
      <c r="E46" s="515" t="s">
        <v>0</v>
      </c>
      <c r="F46" s="516">
        <v>30</v>
      </c>
      <c r="G46" s="529" t="s">
        <v>2409</v>
      </c>
      <c r="H46" s="155"/>
      <c r="I46" s="175"/>
      <c r="J46" s="175"/>
    </row>
    <row r="47" spans="1:10" ht="40.5" customHeight="1">
      <c r="A47" s="154">
        <v>42</v>
      </c>
      <c r="B47" s="512" t="s">
        <v>2410</v>
      </c>
      <c r="C47" s="513" t="s">
        <v>2411</v>
      </c>
      <c r="D47" s="514" t="s">
        <v>227</v>
      </c>
      <c r="E47" s="515" t="s">
        <v>1</v>
      </c>
      <c r="F47" s="516">
        <v>23</v>
      </c>
      <c r="G47" s="528" t="s">
        <v>2412</v>
      </c>
      <c r="H47" s="155"/>
      <c r="I47" s="175"/>
      <c r="J47" s="175"/>
    </row>
    <row r="48" spans="1:10" ht="40.5" customHeight="1">
      <c r="A48" s="154">
        <v>43</v>
      </c>
      <c r="B48" s="512" t="s">
        <v>2413</v>
      </c>
      <c r="C48" s="513" t="s">
        <v>2414</v>
      </c>
      <c r="D48" s="514" t="s">
        <v>227</v>
      </c>
      <c r="E48" s="515" t="s">
        <v>1</v>
      </c>
      <c r="F48" s="516">
        <v>29</v>
      </c>
      <c r="G48" s="528" t="s">
        <v>2415</v>
      </c>
      <c r="H48" s="155"/>
      <c r="I48" s="175"/>
      <c r="J48" s="175"/>
    </row>
    <row r="49" spans="1:10" ht="40.5" customHeight="1">
      <c r="A49" s="154">
        <v>44</v>
      </c>
      <c r="B49" s="512" t="s">
        <v>2416</v>
      </c>
      <c r="C49" s="513" t="s">
        <v>2417</v>
      </c>
      <c r="D49" s="514" t="s">
        <v>227</v>
      </c>
      <c r="E49" s="515" t="s">
        <v>1362</v>
      </c>
      <c r="F49" s="516">
        <v>80</v>
      </c>
      <c r="G49" s="528" t="s">
        <v>2418</v>
      </c>
      <c r="H49" s="155"/>
      <c r="I49" s="175"/>
      <c r="J49" s="175"/>
    </row>
    <row r="50" spans="1:10" ht="40.5" customHeight="1">
      <c r="A50" s="154">
        <v>45</v>
      </c>
      <c r="B50" s="512" t="s">
        <v>2419</v>
      </c>
      <c r="C50" s="513" t="s">
        <v>2420</v>
      </c>
      <c r="D50" s="514" t="s">
        <v>227</v>
      </c>
      <c r="E50" s="515" t="s">
        <v>1</v>
      </c>
      <c r="F50" s="516">
        <v>21</v>
      </c>
      <c r="G50" s="528" t="s">
        <v>2421</v>
      </c>
      <c r="H50" s="155"/>
      <c r="I50" s="175"/>
      <c r="J50" s="175"/>
    </row>
    <row r="51" spans="1:10" ht="40.5" customHeight="1">
      <c r="A51" s="154">
        <v>46</v>
      </c>
      <c r="B51" s="512" t="s">
        <v>2422</v>
      </c>
      <c r="C51" s="513" t="s">
        <v>2423</v>
      </c>
      <c r="D51" s="514" t="s">
        <v>227</v>
      </c>
      <c r="E51" s="515" t="s">
        <v>1</v>
      </c>
      <c r="F51" s="516">
        <v>11</v>
      </c>
      <c r="G51" s="528" t="s">
        <v>2424</v>
      </c>
      <c r="H51" s="155"/>
      <c r="I51" s="175"/>
      <c r="J51" s="175"/>
    </row>
    <row r="52" spans="1:10" ht="40.5" customHeight="1">
      <c r="A52" s="154">
        <v>47</v>
      </c>
      <c r="B52" s="512" t="s">
        <v>2425</v>
      </c>
      <c r="C52" s="513" t="s">
        <v>2426</v>
      </c>
      <c r="D52" s="514" t="s">
        <v>227</v>
      </c>
      <c r="E52" s="515" t="s">
        <v>1</v>
      </c>
      <c r="F52" s="519">
        <v>25</v>
      </c>
      <c r="G52" s="528" t="s">
        <v>2427</v>
      </c>
      <c r="H52" s="155"/>
      <c r="I52" s="175"/>
      <c r="J52" s="175"/>
    </row>
    <row r="53" spans="1:10" ht="40.5" customHeight="1">
      <c r="A53" s="154">
        <v>48</v>
      </c>
      <c r="B53" s="512" t="s">
        <v>2428</v>
      </c>
      <c r="C53" s="513" t="s">
        <v>2429</v>
      </c>
      <c r="D53" s="514" t="s">
        <v>227</v>
      </c>
      <c r="E53" s="515" t="s">
        <v>0</v>
      </c>
      <c r="F53" s="516">
        <v>25</v>
      </c>
      <c r="G53" s="528" t="s">
        <v>2430</v>
      </c>
      <c r="H53" s="155"/>
      <c r="I53" s="175"/>
      <c r="J53" s="175"/>
    </row>
    <row r="54" spans="1:10" ht="40.5" customHeight="1">
      <c r="A54" s="154">
        <v>49</v>
      </c>
      <c r="B54" s="512" t="s">
        <v>2431</v>
      </c>
      <c r="C54" s="513" t="s">
        <v>2432</v>
      </c>
      <c r="D54" s="514" t="s">
        <v>227</v>
      </c>
      <c r="E54" s="515" t="s">
        <v>1</v>
      </c>
      <c r="F54" s="516">
        <v>15</v>
      </c>
      <c r="G54" s="528" t="s">
        <v>2433</v>
      </c>
      <c r="H54" s="155"/>
      <c r="I54" s="175"/>
      <c r="J54" s="175"/>
    </row>
    <row r="55" spans="1:10" ht="40.5" customHeight="1">
      <c r="A55" s="154">
        <v>50</v>
      </c>
      <c r="B55" s="512" t="s">
        <v>2434</v>
      </c>
      <c r="C55" s="513" t="s">
        <v>2435</v>
      </c>
      <c r="D55" s="514" t="s">
        <v>227</v>
      </c>
      <c r="E55" s="515" t="s">
        <v>1</v>
      </c>
      <c r="F55" s="516">
        <v>21</v>
      </c>
      <c r="G55" s="529" t="s">
        <v>2436</v>
      </c>
      <c r="H55" s="155"/>
      <c r="I55" s="175"/>
      <c r="J55" s="175"/>
    </row>
    <row r="56" spans="1:10" ht="40.5" customHeight="1">
      <c r="A56" s="154">
        <v>51</v>
      </c>
      <c r="B56" s="512" t="s">
        <v>2437</v>
      </c>
      <c r="C56" s="513" t="s">
        <v>2438</v>
      </c>
      <c r="D56" s="514" t="s">
        <v>227</v>
      </c>
      <c r="E56" s="515" t="s">
        <v>1</v>
      </c>
      <c r="F56" s="516">
        <v>7</v>
      </c>
      <c r="G56" s="528" t="s">
        <v>2439</v>
      </c>
      <c r="H56" s="155"/>
      <c r="I56" s="175"/>
      <c r="J56" s="175"/>
    </row>
    <row r="57" spans="1:10" ht="40.5" customHeight="1">
      <c r="A57" s="154">
        <v>52</v>
      </c>
      <c r="B57" s="512" t="s">
        <v>2440</v>
      </c>
      <c r="C57" s="513" t="s">
        <v>2441</v>
      </c>
      <c r="D57" s="514" t="s">
        <v>227</v>
      </c>
      <c r="E57" s="515" t="s">
        <v>1</v>
      </c>
      <c r="F57" s="516">
        <v>120</v>
      </c>
      <c r="G57" s="528" t="s">
        <v>2442</v>
      </c>
      <c r="H57" s="155"/>
      <c r="I57" s="175"/>
      <c r="J57" s="175"/>
    </row>
    <row r="58" spans="1:10" ht="40.5" customHeight="1">
      <c r="A58" s="154">
        <v>53</v>
      </c>
      <c r="B58" s="512" t="s">
        <v>2443</v>
      </c>
      <c r="C58" s="513" t="s">
        <v>2444</v>
      </c>
      <c r="D58" s="514" t="s">
        <v>227</v>
      </c>
      <c r="E58" s="515" t="s">
        <v>1</v>
      </c>
      <c r="F58" s="516">
        <v>100</v>
      </c>
      <c r="G58" s="528" t="s">
        <v>2445</v>
      </c>
      <c r="H58" s="155"/>
      <c r="I58" s="175"/>
      <c r="J58" s="175"/>
    </row>
    <row r="59" spans="1:10" ht="40.5" customHeight="1">
      <c r="A59" s="154">
        <v>54</v>
      </c>
      <c r="B59" s="512" t="s">
        <v>2446</v>
      </c>
      <c r="C59" s="513" t="s">
        <v>2447</v>
      </c>
      <c r="D59" s="514" t="s">
        <v>227</v>
      </c>
      <c r="E59" s="515" t="s">
        <v>1</v>
      </c>
      <c r="F59" s="516">
        <v>28</v>
      </c>
      <c r="G59" s="528" t="s">
        <v>2448</v>
      </c>
      <c r="H59" s="155"/>
      <c r="I59" s="175"/>
      <c r="J59" s="175"/>
    </row>
    <row r="60" spans="1:10" ht="40.5" customHeight="1">
      <c r="A60" s="154">
        <v>55</v>
      </c>
      <c r="B60" s="512" t="s">
        <v>2449</v>
      </c>
      <c r="C60" s="513" t="s">
        <v>2450</v>
      </c>
      <c r="D60" s="514" t="s">
        <v>227</v>
      </c>
      <c r="E60" s="515" t="s">
        <v>1</v>
      </c>
      <c r="F60" s="516">
        <v>200</v>
      </c>
      <c r="G60" s="528" t="s">
        <v>2451</v>
      </c>
      <c r="H60" s="155"/>
      <c r="I60" s="175"/>
      <c r="J60" s="175"/>
    </row>
    <row r="61" spans="1:10" ht="40.5" customHeight="1">
      <c r="A61" s="154">
        <v>56</v>
      </c>
      <c r="B61" s="512" t="s">
        <v>2452</v>
      </c>
      <c r="C61" s="513" t="s">
        <v>2453</v>
      </c>
      <c r="D61" s="514" t="s">
        <v>227</v>
      </c>
      <c r="E61" s="515" t="s">
        <v>1</v>
      </c>
      <c r="F61" s="516">
        <v>40</v>
      </c>
      <c r="G61" s="528" t="s">
        <v>2454</v>
      </c>
      <c r="H61" s="155"/>
      <c r="I61" s="175"/>
      <c r="J61" s="175"/>
    </row>
    <row r="62" spans="1:10" ht="40.5" customHeight="1">
      <c r="A62" s="154">
        <v>57</v>
      </c>
      <c r="B62" s="512" t="s">
        <v>2455</v>
      </c>
      <c r="C62" s="513" t="s">
        <v>2456</v>
      </c>
      <c r="D62" s="514" t="s">
        <v>227</v>
      </c>
      <c r="E62" s="515" t="s">
        <v>1</v>
      </c>
      <c r="F62" s="516">
        <v>12</v>
      </c>
      <c r="G62" s="528" t="s">
        <v>2457</v>
      </c>
      <c r="H62" s="155"/>
      <c r="I62" s="175"/>
      <c r="J62" s="175"/>
    </row>
    <row r="63" spans="1:10" ht="40.5" customHeight="1">
      <c r="A63" s="154">
        <v>58</v>
      </c>
      <c r="B63" s="512" t="s">
        <v>2458</v>
      </c>
      <c r="C63" s="513" t="s">
        <v>2459</v>
      </c>
      <c r="D63" s="514" t="s">
        <v>227</v>
      </c>
      <c r="E63" s="515" t="s">
        <v>1</v>
      </c>
      <c r="F63" s="516">
        <v>11</v>
      </c>
      <c r="G63" s="528" t="s">
        <v>2460</v>
      </c>
      <c r="H63" s="155"/>
      <c r="I63" s="175"/>
      <c r="J63" s="175"/>
    </row>
    <row r="64" spans="1:10" ht="40.5" customHeight="1">
      <c r="A64" s="154">
        <v>59</v>
      </c>
      <c r="B64" s="512" t="s">
        <v>2461</v>
      </c>
      <c r="C64" s="513" t="s">
        <v>2462</v>
      </c>
      <c r="D64" s="514" t="s">
        <v>227</v>
      </c>
      <c r="E64" s="515" t="s">
        <v>1</v>
      </c>
      <c r="F64" s="516">
        <v>1282</v>
      </c>
      <c r="G64" s="529" t="s">
        <v>2463</v>
      </c>
      <c r="H64" s="155"/>
      <c r="I64" s="175"/>
      <c r="J64" s="175"/>
    </row>
    <row r="65" spans="1:10" ht="40.5" customHeight="1">
      <c r="A65" s="154">
        <v>60</v>
      </c>
      <c r="B65" s="512" t="s">
        <v>2464</v>
      </c>
      <c r="C65" s="513" t="s">
        <v>2465</v>
      </c>
      <c r="D65" s="514" t="s">
        <v>227</v>
      </c>
      <c r="E65" s="515" t="s">
        <v>20</v>
      </c>
      <c r="F65" s="516">
        <v>40</v>
      </c>
      <c r="G65" s="528" t="s">
        <v>2466</v>
      </c>
      <c r="H65" s="155"/>
      <c r="I65" s="175"/>
      <c r="J65" s="175"/>
    </row>
    <row r="66" spans="1:10" ht="40.5" customHeight="1">
      <c r="A66" s="154">
        <v>61</v>
      </c>
      <c r="B66" s="512" t="s">
        <v>2467</v>
      </c>
      <c r="C66" s="513" t="s">
        <v>2468</v>
      </c>
      <c r="D66" s="514" t="s">
        <v>227</v>
      </c>
      <c r="E66" s="515" t="s">
        <v>1</v>
      </c>
      <c r="F66" s="516">
        <v>52</v>
      </c>
      <c r="G66" s="528" t="s">
        <v>2469</v>
      </c>
      <c r="H66" s="155"/>
      <c r="I66" s="175"/>
      <c r="J66" s="175"/>
    </row>
    <row r="67" spans="1:10" ht="40.5" customHeight="1">
      <c r="A67" s="154">
        <v>62</v>
      </c>
      <c r="B67" s="512" t="s">
        <v>2470</v>
      </c>
      <c r="C67" s="513" t="s">
        <v>2471</v>
      </c>
      <c r="D67" s="514" t="s">
        <v>227</v>
      </c>
      <c r="E67" s="515" t="s">
        <v>1</v>
      </c>
      <c r="F67" s="519">
        <v>260</v>
      </c>
      <c r="G67" s="528" t="s">
        <v>2472</v>
      </c>
      <c r="H67" s="155"/>
      <c r="I67" s="175"/>
      <c r="J67" s="175"/>
    </row>
    <row r="68" spans="1:10" ht="40.5" customHeight="1">
      <c r="A68" s="154">
        <v>63</v>
      </c>
      <c r="B68" s="512" t="s">
        <v>2473</v>
      </c>
      <c r="C68" s="513" t="s">
        <v>2474</v>
      </c>
      <c r="D68" s="514" t="s">
        <v>227</v>
      </c>
      <c r="E68" s="515" t="s">
        <v>20</v>
      </c>
      <c r="F68" s="516">
        <v>80</v>
      </c>
      <c r="G68" s="528" t="s">
        <v>2475</v>
      </c>
      <c r="H68" s="155"/>
      <c r="I68" s="175"/>
      <c r="J68" s="175"/>
    </row>
    <row r="69" spans="1:10" ht="40.5" customHeight="1">
      <c r="A69" s="154">
        <v>64</v>
      </c>
      <c r="B69" s="512" t="s">
        <v>2476</v>
      </c>
      <c r="C69" s="513" t="s">
        <v>2477</v>
      </c>
      <c r="D69" s="514" t="s">
        <v>227</v>
      </c>
      <c r="E69" s="515" t="s">
        <v>20</v>
      </c>
      <c r="F69" s="516">
        <v>35</v>
      </c>
      <c r="G69" s="528" t="s">
        <v>2478</v>
      </c>
      <c r="H69" s="155"/>
      <c r="I69" s="175"/>
      <c r="J69" s="175"/>
    </row>
    <row r="70" spans="1:10" ht="40.5" customHeight="1">
      <c r="A70" s="154">
        <v>65</v>
      </c>
      <c r="B70" s="512" t="s">
        <v>2479</v>
      </c>
      <c r="C70" s="513" t="s">
        <v>2480</v>
      </c>
      <c r="D70" s="514" t="s">
        <v>227</v>
      </c>
      <c r="E70" s="515" t="s">
        <v>1</v>
      </c>
      <c r="F70" s="516">
        <v>99</v>
      </c>
      <c r="G70" s="528" t="s">
        <v>2481</v>
      </c>
      <c r="H70" s="155"/>
      <c r="I70" s="175"/>
      <c r="J70" s="175"/>
    </row>
    <row r="71" spans="1:10" ht="40.5" customHeight="1">
      <c r="A71" s="154">
        <v>66</v>
      </c>
      <c r="B71" s="512" t="s">
        <v>2482</v>
      </c>
      <c r="C71" s="513" t="s">
        <v>2483</v>
      </c>
      <c r="D71" s="514" t="s">
        <v>227</v>
      </c>
      <c r="E71" s="515" t="s">
        <v>20</v>
      </c>
      <c r="F71" s="516">
        <v>34</v>
      </c>
      <c r="G71" s="528" t="s">
        <v>2484</v>
      </c>
      <c r="H71" s="155"/>
      <c r="I71" s="175"/>
      <c r="J71" s="175"/>
    </row>
    <row r="72" spans="1:10" ht="40.5" customHeight="1">
      <c r="A72" s="154">
        <v>67</v>
      </c>
      <c r="B72" s="512" t="s">
        <v>2485</v>
      </c>
      <c r="C72" s="513" t="s">
        <v>2486</v>
      </c>
      <c r="D72" s="514" t="s">
        <v>227</v>
      </c>
      <c r="E72" s="515" t="s">
        <v>20</v>
      </c>
      <c r="F72" s="516">
        <v>29</v>
      </c>
      <c r="G72" s="528" t="s">
        <v>2487</v>
      </c>
      <c r="H72" s="155"/>
      <c r="I72" s="175"/>
      <c r="J72" s="175"/>
    </row>
    <row r="73" spans="1:10" ht="40.5" customHeight="1">
      <c r="A73" s="154">
        <v>68</v>
      </c>
      <c r="B73" s="512" t="s">
        <v>2488</v>
      </c>
      <c r="C73" s="513" t="s">
        <v>2489</v>
      </c>
      <c r="D73" s="514" t="s">
        <v>227</v>
      </c>
      <c r="E73" s="515" t="s">
        <v>1</v>
      </c>
      <c r="F73" s="516">
        <v>140</v>
      </c>
      <c r="G73" s="528" t="s">
        <v>2490</v>
      </c>
      <c r="H73" s="155"/>
      <c r="I73" s="175"/>
      <c r="J73" s="175"/>
    </row>
    <row r="74" spans="1:10" ht="40.5" customHeight="1">
      <c r="A74" s="154">
        <v>69</v>
      </c>
      <c r="B74" s="512" t="s">
        <v>2491</v>
      </c>
      <c r="C74" s="513" t="s">
        <v>2492</v>
      </c>
      <c r="D74" s="514" t="s">
        <v>227</v>
      </c>
      <c r="E74" s="515" t="s">
        <v>1</v>
      </c>
      <c r="F74" s="516">
        <v>34</v>
      </c>
      <c r="G74" s="528" t="s">
        <v>2493</v>
      </c>
      <c r="H74" s="155"/>
      <c r="I74" s="175"/>
      <c r="J74" s="175"/>
    </row>
    <row r="75" spans="1:10" ht="40.5" customHeight="1">
      <c r="A75" s="154">
        <v>70</v>
      </c>
      <c r="B75" s="512" t="s">
        <v>2494</v>
      </c>
      <c r="C75" s="513" t="s">
        <v>2495</v>
      </c>
      <c r="D75" s="514" t="s">
        <v>227</v>
      </c>
      <c r="E75" s="515" t="s">
        <v>1</v>
      </c>
      <c r="F75" s="516">
        <v>32</v>
      </c>
      <c r="G75" s="528" t="s">
        <v>2496</v>
      </c>
      <c r="H75" s="155"/>
      <c r="I75" s="175"/>
      <c r="J75" s="175"/>
    </row>
    <row r="76" spans="1:10" ht="40.5" customHeight="1">
      <c r="A76" s="154">
        <v>71</v>
      </c>
      <c r="B76" s="512" t="s">
        <v>2497</v>
      </c>
      <c r="C76" s="513" t="s">
        <v>2498</v>
      </c>
      <c r="D76" s="514" t="s">
        <v>227</v>
      </c>
      <c r="E76" s="515" t="s">
        <v>0</v>
      </c>
      <c r="F76" s="516">
        <v>43</v>
      </c>
      <c r="G76" s="528" t="s">
        <v>2499</v>
      </c>
      <c r="H76" s="155"/>
      <c r="I76" s="175"/>
      <c r="J76" s="175"/>
    </row>
    <row r="77" spans="1:10" ht="40.5" customHeight="1">
      <c r="A77" s="154">
        <v>72</v>
      </c>
      <c r="B77" s="512" t="s">
        <v>2500</v>
      </c>
      <c r="C77" s="513" t="s">
        <v>2501</v>
      </c>
      <c r="D77" s="514" t="s">
        <v>227</v>
      </c>
      <c r="E77" s="515" t="s">
        <v>1</v>
      </c>
      <c r="F77" s="516">
        <v>14</v>
      </c>
      <c r="G77" s="528" t="s">
        <v>2502</v>
      </c>
      <c r="H77" s="155"/>
      <c r="I77" s="175"/>
      <c r="J77" s="175"/>
    </row>
    <row r="78" spans="1:10" ht="40.5" customHeight="1">
      <c r="A78" s="154">
        <v>73</v>
      </c>
      <c r="B78" s="512" t="s">
        <v>2503</v>
      </c>
      <c r="C78" s="513" t="s">
        <v>2504</v>
      </c>
      <c r="D78" s="514" t="s">
        <v>227</v>
      </c>
      <c r="E78" s="515" t="s">
        <v>1</v>
      </c>
      <c r="F78" s="516">
        <v>19</v>
      </c>
      <c r="G78" s="528" t="s">
        <v>2505</v>
      </c>
      <c r="H78" s="155"/>
      <c r="I78" s="175"/>
      <c r="J78" s="175"/>
    </row>
    <row r="79" spans="1:10" ht="40.5" customHeight="1">
      <c r="A79" s="154">
        <v>74</v>
      </c>
      <c r="B79" s="512" t="s">
        <v>2506</v>
      </c>
      <c r="C79" s="513" t="s">
        <v>2507</v>
      </c>
      <c r="D79" s="514" t="s">
        <v>227</v>
      </c>
      <c r="E79" s="515" t="s">
        <v>1</v>
      </c>
      <c r="F79" s="516">
        <v>39</v>
      </c>
      <c r="G79" s="528" t="s">
        <v>2508</v>
      </c>
      <c r="H79" s="155"/>
      <c r="I79" s="175"/>
      <c r="J79" s="175"/>
    </row>
    <row r="80" spans="1:10" ht="40.5" customHeight="1">
      <c r="A80" s="154">
        <v>75</v>
      </c>
      <c r="B80" s="512" t="s">
        <v>2509</v>
      </c>
      <c r="C80" s="513" t="s">
        <v>2510</v>
      </c>
      <c r="D80" s="514" t="s">
        <v>227</v>
      </c>
      <c r="E80" s="515" t="s">
        <v>0</v>
      </c>
      <c r="F80" s="516">
        <v>29</v>
      </c>
      <c r="G80" s="528" t="s">
        <v>2796</v>
      </c>
      <c r="H80" s="155"/>
      <c r="I80" s="175"/>
      <c r="J80" s="175"/>
    </row>
    <row r="81" spans="1:10" ht="40.5" customHeight="1">
      <c r="A81" s="154">
        <v>76</v>
      </c>
      <c r="B81" s="512" t="s">
        <v>2511</v>
      </c>
      <c r="C81" s="513" t="s">
        <v>2512</v>
      </c>
      <c r="D81" s="514" t="s">
        <v>227</v>
      </c>
      <c r="E81" s="515" t="s">
        <v>1</v>
      </c>
      <c r="F81" s="516">
        <v>21</v>
      </c>
      <c r="G81" s="529" t="s">
        <v>2513</v>
      </c>
      <c r="H81" s="155"/>
      <c r="I81" s="175"/>
      <c r="J81" s="175"/>
    </row>
    <row r="82" spans="1:10" ht="40.5" customHeight="1">
      <c r="A82" s="154">
        <v>77</v>
      </c>
      <c r="B82" s="512" t="s">
        <v>2514</v>
      </c>
      <c r="C82" s="513" t="s">
        <v>2515</v>
      </c>
      <c r="D82" s="514" t="s">
        <v>227</v>
      </c>
      <c r="E82" s="515" t="s">
        <v>1</v>
      </c>
      <c r="F82" s="516">
        <v>60</v>
      </c>
      <c r="G82" s="528" t="s">
        <v>2516</v>
      </c>
      <c r="H82" s="155"/>
      <c r="I82" s="175"/>
      <c r="J82" s="175"/>
    </row>
    <row r="83" spans="1:10" ht="40.5" customHeight="1">
      <c r="A83" s="154">
        <v>78</v>
      </c>
      <c r="B83" s="512" t="s">
        <v>2517</v>
      </c>
      <c r="C83" s="513" t="s">
        <v>2518</v>
      </c>
      <c r="D83" s="514" t="s">
        <v>227</v>
      </c>
      <c r="E83" s="515" t="s">
        <v>1</v>
      </c>
      <c r="F83" s="516">
        <v>24</v>
      </c>
      <c r="G83" s="528" t="s">
        <v>2519</v>
      </c>
      <c r="H83" s="155"/>
      <c r="I83" s="175"/>
      <c r="J83" s="175"/>
    </row>
    <row r="84" spans="1:10" ht="40.5" customHeight="1">
      <c r="A84" s="154">
        <v>79</v>
      </c>
      <c r="B84" s="512" t="s">
        <v>2520</v>
      </c>
      <c r="C84" s="513" t="s">
        <v>2521</v>
      </c>
      <c r="D84" s="514" t="s">
        <v>227</v>
      </c>
      <c r="E84" s="515" t="s">
        <v>1</v>
      </c>
      <c r="F84" s="516">
        <v>30</v>
      </c>
      <c r="G84" s="528" t="s">
        <v>2522</v>
      </c>
      <c r="H84" s="155"/>
      <c r="I84" s="175"/>
      <c r="J84" s="175"/>
    </row>
    <row r="85" spans="1:10" ht="40.5" customHeight="1">
      <c r="A85" s="154">
        <v>80</v>
      </c>
      <c r="B85" s="512" t="s">
        <v>2523</v>
      </c>
      <c r="C85" s="513" t="s">
        <v>2524</v>
      </c>
      <c r="D85" s="514" t="s">
        <v>227</v>
      </c>
      <c r="E85" s="515" t="s">
        <v>1</v>
      </c>
      <c r="F85" s="516">
        <v>50</v>
      </c>
      <c r="G85" s="529" t="s">
        <v>2525</v>
      </c>
      <c r="H85" s="155"/>
      <c r="I85" s="175"/>
      <c r="J85" s="175"/>
    </row>
    <row r="86" spans="1:10" ht="40.5" customHeight="1">
      <c r="A86" s="154">
        <v>81</v>
      </c>
      <c r="B86" s="512" t="s">
        <v>2526</v>
      </c>
      <c r="C86" s="513" t="s">
        <v>2527</v>
      </c>
      <c r="D86" s="514" t="s">
        <v>227</v>
      </c>
      <c r="E86" s="515" t="s">
        <v>1</v>
      </c>
      <c r="F86" s="516">
        <v>35</v>
      </c>
      <c r="G86" s="528" t="s">
        <v>2528</v>
      </c>
      <c r="H86" s="155"/>
      <c r="I86" s="175"/>
      <c r="J86" s="175"/>
    </row>
    <row r="87" spans="1:10" ht="40.5" customHeight="1">
      <c r="A87" s="154">
        <v>82</v>
      </c>
      <c r="B87" s="512" t="s">
        <v>2529</v>
      </c>
      <c r="C87" s="513" t="s">
        <v>2530</v>
      </c>
      <c r="D87" s="514" t="s">
        <v>227</v>
      </c>
      <c r="E87" s="515" t="s">
        <v>1</v>
      </c>
      <c r="F87" s="516">
        <v>23</v>
      </c>
      <c r="G87" s="528" t="s">
        <v>2531</v>
      </c>
      <c r="H87" s="155"/>
      <c r="I87" s="175"/>
      <c r="J87" s="175"/>
    </row>
    <row r="88" spans="1:10" ht="40.5" customHeight="1">
      <c r="A88" s="154">
        <v>83</v>
      </c>
      <c r="B88" s="512" t="s">
        <v>2532</v>
      </c>
      <c r="C88" s="513" t="s">
        <v>2533</v>
      </c>
      <c r="D88" s="514" t="s">
        <v>227</v>
      </c>
      <c r="E88" s="515" t="s">
        <v>1</v>
      </c>
      <c r="F88" s="516">
        <v>107</v>
      </c>
      <c r="G88" s="528" t="s">
        <v>2534</v>
      </c>
      <c r="H88" s="155"/>
      <c r="I88" s="175"/>
      <c r="J88" s="175"/>
    </row>
    <row r="89" spans="1:10" ht="40.5" customHeight="1">
      <c r="A89" s="154">
        <v>84</v>
      </c>
      <c r="B89" s="512" t="s">
        <v>2535</v>
      </c>
      <c r="C89" s="513" t="s">
        <v>2536</v>
      </c>
      <c r="D89" s="514" t="s">
        <v>227</v>
      </c>
      <c r="E89" s="515" t="s">
        <v>1</v>
      </c>
      <c r="F89" s="516">
        <v>28</v>
      </c>
      <c r="G89" s="528" t="s">
        <v>2537</v>
      </c>
      <c r="H89" s="155"/>
      <c r="I89" s="175"/>
      <c r="J89" s="175"/>
    </row>
    <row r="90" spans="1:10" ht="40.5" customHeight="1">
      <c r="A90" s="154">
        <v>85</v>
      </c>
      <c r="B90" s="512" t="s">
        <v>2538</v>
      </c>
      <c r="C90" s="513" t="s">
        <v>2539</v>
      </c>
      <c r="D90" s="514" t="s">
        <v>227</v>
      </c>
      <c r="E90" s="515" t="s">
        <v>1</v>
      </c>
      <c r="F90" s="516">
        <v>20</v>
      </c>
      <c r="G90" s="528" t="s">
        <v>2540</v>
      </c>
      <c r="H90" s="155"/>
      <c r="I90" s="175"/>
      <c r="J90" s="175"/>
    </row>
    <row r="91" spans="1:10" ht="40.5" customHeight="1">
      <c r="A91" s="154">
        <v>86</v>
      </c>
      <c r="B91" s="512" t="s">
        <v>2541</v>
      </c>
      <c r="C91" s="513" t="s">
        <v>2542</v>
      </c>
      <c r="D91" s="514" t="s">
        <v>227</v>
      </c>
      <c r="E91" s="515" t="s">
        <v>1</v>
      </c>
      <c r="F91" s="516">
        <v>100</v>
      </c>
      <c r="G91" s="528" t="s">
        <v>2543</v>
      </c>
      <c r="H91" s="155"/>
      <c r="I91" s="175"/>
      <c r="J91" s="175"/>
    </row>
    <row r="92" spans="1:10" ht="40.5" customHeight="1">
      <c r="A92" s="154">
        <v>87</v>
      </c>
      <c r="B92" s="512" t="s">
        <v>2544</v>
      </c>
      <c r="C92" s="513" t="s">
        <v>2545</v>
      </c>
      <c r="D92" s="514" t="s">
        <v>227</v>
      </c>
      <c r="E92" s="515" t="s">
        <v>1</v>
      </c>
      <c r="F92" s="516">
        <v>55</v>
      </c>
      <c r="G92" s="528" t="s">
        <v>2546</v>
      </c>
      <c r="H92" s="155"/>
      <c r="I92" s="175"/>
      <c r="J92" s="175"/>
    </row>
    <row r="93" spans="1:10" ht="40.5" customHeight="1">
      <c r="A93" s="154">
        <v>88</v>
      </c>
      <c r="B93" s="512" t="s">
        <v>2547</v>
      </c>
      <c r="C93" s="513" t="s">
        <v>2548</v>
      </c>
      <c r="D93" s="514" t="s">
        <v>227</v>
      </c>
      <c r="E93" s="515" t="s">
        <v>20</v>
      </c>
      <c r="F93" s="516">
        <v>15</v>
      </c>
      <c r="G93" s="528" t="s">
        <v>2549</v>
      </c>
      <c r="H93" s="155"/>
      <c r="I93" s="175"/>
      <c r="J93" s="175"/>
    </row>
    <row r="94" spans="1:10" ht="40.5" customHeight="1">
      <c r="A94" s="154">
        <v>89</v>
      </c>
      <c r="B94" s="512" t="s">
        <v>2550</v>
      </c>
      <c r="C94" s="513" t="s">
        <v>2551</v>
      </c>
      <c r="D94" s="514" t="s">
        <v>227</v>
      </c>
      <c r="E94" s="515" t="s">
        <v>20</v>
      </c>
      <c r="F94" s="516">
        <v>55</v>
      </c>
      <c r="G94" s="528" t="s">
        <v>2552</v>
      </c>
      <c r="H94" s="155"/>
      <c r="I94" s="175"/>
      <c r="J94" s="175"/>
    </row>
    <row r="95" spans="1:10" ht="40.5" customHeight="1">
      <c r="A95" s="154">
        <v>90</v>
      </c>
      <c r="B95" s="512" t="s">
        <v>2553</v>
      </c>
      <c r="C95" s="513" t="s">
        <v>2554</v>
      </c>
      <c r="D95" s="520" t="s">
        <v>227</v>
      </c>
      <c r="E95" s="521" t="s">
        <v>2555</v>
      </c>
      <c r="F95" s="519">
        <v>41</v>
      </c>
      <c r="G95" s="529" t="s">
        <v>2556</v>
      </c>
      <c r="H95" s="155"/>
      <c r="I95" s="175"/>
      <c r="J95" s="175"/>
    </row>
    <row r="96" spans="1:10" ht="40.5" customHeight="1">
      <c r="A96" s="154">
        <v>91</v>
      </c>
      <c r="B96" s="512" t="s">
        <v>2557</v>
      </c>
      <c r="C96" s="513" t="s">
        <v>2558</v>
      </c>
      <c r="D96" s="514" t="s">
        <v>227</v>
      </c>
      <c r="E96" s="515" t="s">
        <v>2559</v>
      </c>
      <c r="F96" s="516">
        <v>275</v>
      </c>
      <c r="G96" s="528" t="s">
        <v>2560</v>
      </c>
      <c r="H96" s="155"/>
      <c r="I96" s="175"/>
      <c r="J96" s="175"/>
    </row>
    <row r="97" spans="1:10" ht="40.5" customHeight="1">
      <c r="A97" s="154">
        <v>92</v>
      </c>
      <c r="B97" s="512" t="s">
        <v>2561</v>
      </c>
      <c r="C97" s="513" t="s">
        <v>2562</v>
      </c>
      <c r="D97" s="520" t="s">
        <v>227</v>
      </c>
      <c r="E97" s="521" t="s">
        <v>1</v>
      </c>
      <c r="F97" s="519">
        <v>39</v>
      </c>
      <c r="G97" s="529" t="s">
        <v>2563</v>
      </c>
      <c r="H97" s="155"/>
      <c r="I97" s="175"/>
      <c r="J97" s="175"/>
    </row>
    <row r="98" spans="1:10" ht="40.5" customHeight="1">
      <c r="A98" s="154">
        <v>93</v>
      </c>
      <c r="B98" s="512" t="s">
        <v>2564</v>
      </c>
      <c r="C98" s="513" t="s">
        <v>2565</v>
      </c>
      <c r="D98" s="514" t="s">
        <v>227</v>
      </c>
      <c r="E98" s="515" t="s">
        <v>2555</v>
      </c>
      <c r="F98" s="516">
        <v>15</v>
      </c>
      <c r="G98" s="528" t="s">
        <v>2566</v>
      </c>
      <c r="H98" s="155"/>
      <c r="I98" s="175"/>
      <c r="J98" s="175"/>
    </row>
    <row r="99" spans="1:10" ht="40.5" customHeight="1">
      <c r="A99" s="154">
        <v>94</v>
      </c>
      <c r="B99" s="512" t="s">
        <v>2567</v>
      </c>
      <c r="C99" s="513" t="s">
        <v>2568</v>
      </c>
      <c r="D99" s="514" t="s">
        <v>227</v>
      </c>
      <c r="E99" s="515" t="s">
        <v>0</v>
      </c>
      <c r="F99" s="516">
        <v>3</v>
      </c>
      <c r="G99" s="529" t="s">
        <v>2569</v>
      </c>
      <c r="H99" s="155"/>
      <c r="I99" s="175"/>
      <c r="J99" s="175"/>
    </row>
    <row r="100" spans="1:10" ht="40.5" customHeight="1">
      <c r="A100" s="154">
        <v>95</v>
      </c>
      <c r="B100" s="512" t="s">
        <v>2570</v>
      </c>
      <c r="C100" s="513" t="s">
        <v>2571</v>
      </c>
      <c r="D100" s="514" t="s">
        <v>227</v>
      </c>
      <c r="E100" s="515" t="s">
        <v>0</v>
      </c>
      <c r="F100" s="516">
        <v>4</v>
      </c>
      <c r="G100" s="528" t="s">
        <v>2572</v>
      </c>
      <c r="H100" s="155"/>
      <c r="I100" s="175"/>
      <c r="J100" s="175"/>
    </row>
    <row r="101" spans="1:10" ht="40.5" customHeight="1">
      <c r="A101" s="154">
        <v>96</v>
      </c>
      <c r="B101" s="512" t="s">
        <v>2573</v>
      </c>
      <c r="C101" s="513" t="s">
        <v>2574</v>
      </c>
      <c r="D101" s="514" t="s">
        <v>227</v>
      </c>
      <c r="E101" s="515" t="s">
        <v>0</v>
      </c>
      <c r="F101" s="516">
        <v>6</v>
      </c>
      <c r="G101" s="529" t="s">
        <v>2575</v>
      </c>
      <c r="H101" s="155"/>
      <c r="I101" s="175"/>
      <c r="J101" s="175"/>
    </row>
    <row r="102" spans="1:10" ht="40.5" customHeight="1">
      <c r="A102" s="154">
        <v>97</v>
      </c>
      <c r="B102" s="512" t="s">
        <v>2576</v>
      </c>
      <c r="C102" s="513" t="s">
        <v>2577</v>
      </c>
      <c r="D102" s="514" t="s">
        <v>227</v>
      </c>
      <c r="E102" s="515" t="s">
        <v>0</v>
      </c>
      <c r="F102" s="516">
        <v>6</v>
      </c>
      <c r="G102" s="528" t="s">
        <v>2578</v>
      </c>
      <c r="H102" s="155"/>
      <c r="I102" s="175"/>
      <c r="J102" s="175"/>
    </row>
    <row r="103" spans="1:10" ht="40.5" customHeight="1">
      <c r="A103" s="154">
        <v>98</v>
      </c>
      <c r="B103" s="512" t="s">
        <v>2579</v>
      </c>
      <c r="C103" s="513" t="s">
        <v>2580</v>
      </c>
      <c r="D103" s="514" t="s">
        <v>227</v>
      </c>
      <c r="E103" s="515" t="s">
        <v>0</v>
      </c>
      <c r="F103" s="516">
        <v>12</v>
      </c>
      <c r="G103" s="529" t="s">
        <v>2581</v>
      </c>
      <c r="H103" s="155"/>
      <c r="I103" s="175"/>
      <c r="J103" s="175"/>
    </row>
    <row r="104" spans="1:10" ht="40.5" customHeight="1">
      <c r="A104" s="154">
        <v>99</v>
      </c>
      <c r="B104" s="512" t="s">
        <v>2582</v>
      </c>
      <c r="C104" s="513" t="s">
        <v>2583</v>
      </c>
      <c r="D104" s="514" t="s">
        <v>227</v>
      </c>
      <c r="E104" s="515" t="s">
        <v>0</v>
      </c>
      <c r="F104" s="516">
        <v>3</v>
      </c>
      <c r="G104" s="528" t="s">
        <v>2584</v>
      </c>
      <c r="H104" s="155"/>
      <c r="I104" s="175"/>
      <c r="J104" s="175"/>
    </row>
    <row r="105" spans="1:10" ht="40.5" customHeight="1">
      <c r="A105" s="154">
        <v>100</v>
      </c>
      <c r="B105" s="512" t="s">
        <v>2585</v>
      </c>
      <c r="C105" s="513" t="s">
        <v>2586</v>
      </c>
      <c r="D105" s="514" t="s">
        <v>227</v>
      </c>
      <c r="E105" s="515" t="s">
        <v>0</v>
      </c>
      <c r="F105" s="516">
        <v>5</v>
      </c>
      <c r="G105" s="528" t="s">
        <v>2587</v>
      </c>
      <c r="H105" s="155"/>
      <c r="I105" s="175"/>
      <c r="J105" s="175"/>
    </row>
    <row r="106" spans="1:10" ht="40.5" customHeight="1">
      <c r="A106" s="154">
        <v>101</v>
      </c>
      <c r="B106" s="512" t="s">
        <v>2588</v>
      </c>
      <c r="C106" s="513" t="s">
        <v>2589</v>
      </c>
      <c r="D106" s="514" t="s">
        <v>227</v>
      </c>
      <c r="E106" s="515" t="s">
        <v>0</v>
      </c>
      <c r="F106" s="516">
        <v>5</v>
      </c>
      <c r="G106" s="528" t="s">
        <v>2590</v>
      </c>
      <c r="H106" s="155"/>
      <c r="I106" s="175"/>
      <c r="J106" s="175"/>
    </row>
    <row r="107" spans="1:10" ht="40.5" customHeight="1">
      <c r="A107" s="154">
        <v>102</v>
      </c>
      <c r="B107" s="512" t="s">
        <v>2591</v>
      </c>
      <c r="C107" s="513" t="s">
        <v>2592</v>
      </c>
      <c r="D107" s="520" t="s">
        <v>227</v>
      </c>
      <c r="E107" s="521" t="s">
        <v>2559</v>
      </c>
      <c r="F107" s="519">
        <v>3</v>
      </c>
      <c r="G107" s="529" t="s">
        <v>2593</v>
      </c>
      <c r="H107" s="155"/>
      <c r="I107" s="175"/>
      <c r="J107" s="175"/>
    </row>
    <row r="108" spans="1:10" ht="40.5" customHeight="1">
      <c r="A108" s="154">
        <v>103</v>
      </c>
      <c r="B108" s="512" t="s">
        <v>2594</v>
      </c>
      <c r="C108" s="522" t="s">
        <v>2595</v>
      </c>
      <c r="D108" s="520" t="s">
        <v>227</v>
      </c>
      <c r="E108" s="521" t="s">
        <v>0</v>
      </c>
      <c r="F108" s="523" t="s">
        <v>2596</v>
      </c>
      <c r="G108" s="531" t="s">
        <v>2597</v>
      </c>
      <c r="H108" s="155"/>
      <c r="I108" s="175"/>
      <c r="J108" s="175"/>
    </row>
    <row r="109" spans="1:10" ht="34.5">
      <c r="A109" s="154">
        <v>104</v>
      </c>
      <c r="B109" s="512" t="s">
        <v>2598</v>
      </c>
      <c r="C109" s="513" t="s">
        <v>2599</v>
      </c>
      <c r="D109" s="514" t="s">
        <v>227</v>
      </c>
      <c r="E109" s="515" t="s">
        <v>0</v>
      </c>
      <c r="F109" s="524" t="s">
        <v>2600</v>
      </c>
      <c r="G109" s="528" t="s">
        <v>2601</v>
      </c>
      <c r="H109" s="155"/>
    </row>
    <row r="110" spans="1:10" ht="34.5">
      <c r="A110" s="154">
        <v>105</v>
      </c>
      <c r="B110" s="512" t="s">
        <v>2602</v>
      </c>
      <c r="C110" s="513" t="s">
        <v>2603</v>
      </c>
      <c r="D110" s="514" t="s">
        <v>227</v>
      </c>
      <c r="E110" s="515" t="s">
        <v>0</v>
      </c>
      <c r="F110" s="524">
        <v>4</v>
      </c>
      <c r="G110" s="532" t="s">
        <v>2604</v>
      </c>
      <c r="H110" s="155"/>
    </row>
    <row r="111" spans="1:10" ht="24">
      <c r="A111" s="154">
        <v>106</v>
      </c>
      <c r="B111" s="512" t="s">
        <v>2605</v>
      </c>
      <c r="C111" s="513" t="s">
        <v>2606</v>
      </c>
      <c r="D111" s="514" t="s">
        <v>227</v>
      </c>
      <c r="E111" s="515" t="s">
        <v>0</v>
      </c>
      <c r="F111" s="524" t="s">
        <v>2596</v>
      </c>
      <c r="G111" s="531" t="s">
        <v>2607</v>
      </c>
      <c r="H111" s="155"/>
    </row>
    <row r="112" spans="1:10" ht="34.5">
      <c r="A112" s="154">
        <v>107</v>
      </c>
      <c r="B112" s="512" t="s">
        <v>2608</v>
      </c>
      <c r="C112" s="513" t="s">
        <v>2609</v>
      </c>
      <c r="D112" s="514" t="s">
        <v>227</v>
      </c>
      <c r="E112" s="515" t="s">
        <v>0</v>
      </c>
      <c r="F112" s="524" t="s">
        <v>2610</v>
      </c>
      <c r="G112" s="528" t="s">
        <v>2611</v>
      </c>
      <c r="H112" s="155"/>
    </row>
    <row r="113" spans="1:8" ht="24">
      <c r="A113" s="154">
        <v>108</v>
      </c>
      <c r="B113" s="512" t="s">
        <v>2612</v>
      </c>
      <c r="C113" s="513" t="s">
        <v>2613</v>
      </c>
      <c r="D113" s="514" t="s">
        <v>227</v>
      </c>
      <c r="E113" s="515" t="s">
        <v>0</v>
      </c>
      <c r="F113" s="524" t="s">
        <v>2614</v>
      </c>
      <c r="G113" s="532" t="s">
        <v>2615</v>
      </c>
      <c r="H113" s="155"/>
    </row>
    <row r="114" spans="1:8" ht="36">
      <c r="A114" s="154">
        <v>109</v>
      </c>
      <c r="B114" s="512" t="s">
        <v>2616</v>
      </c>
      <c r="C114" s="513" t="s">
        <v>2617</v>
      </c>
      <c r="D114" s="520" t="s">
        <v>227</v>
      </c>
      <c r="E114" s="521" t="s">
        <v>0</v>
      </c>
      <c r="F114" s="523">
        <v>3</v>
      </c>
      <c r="G114" s="531" t="s">
        <v>2618</v>
      </c>
      <c r="H114" s="155"/>
    </row>
    <row r="115" spans="1:8" ht="24">
      <c r="A115" s="154">
        <v>110</v>
      </c>
      <c r="B115" s="512" t="s">
        <v>2619</v>
      </c>
      <c r="C115" s="513" t="s">
        <v>2620</v>
      </c>
      <c r="D115" s="514" t="s">
        <v>227</v>
      </c>
      <c r="E115" s="515" t="s">
        <v>1</v>
      </c>
      <c r="F115" s="524" t="s">
        <v>2596</v>
      </c>
      <c r="G115" s="532" t="s">
        <v>2621</v>
      </c>
      <c r="H115" s="155"/>
    </row>
    <row r="116" spans="1:8" ht="24">
      <c r="A116" s="154">
        <v>111</v>
      </c>
      <c r="B116" s="512" t="s">
        <v>2622</v>
      </c>
      <c r="C116" s="513" t="s">
        <v>2623</v>
      </c>
      <c r="D116" s="514" t="s">
        <v>227</v>
      </c>
      <c r="E116" s="515" t="s">
        <v>0</v>
      </c>
      <c r="F116" s="524">
        <v>3</v>
      </c>
      <c r="G116" s="531" t="s">
        <v>2624</v>
      </c>
      <c r="H116" s="155"/>
    </row>
    <row r="117" spans="1:8" ht="36">
      <c r="A117" s="154">
        <v>112</v>
      </c>
      <c r="B117" s="512" t="s">
        <v>2625</v>
      </c>
      <c r="C117" s="513" t="s">
        <v>2626</v>
      </c>
      <c r="D117" s="514" t="s">
        <v>227</v>
      </c>
      <c r="E117" s="515" t="s">
        <v>0</v>
      </c>
      <c r="F117" s="524">
        <v>4</v>
      </c>
      <c r="G117" s="532" t="s">
        <v>2627</v>
      </c>
      <c r="H117" s="155"/>
    </row>
    <row r="118" spans="1:8" ht="34.5">
      <c r="A118" s="154">
        <v>113</v>
      </c>
      <c r="B118" s="512" t="s">
        <v>2628</v>
      </c>
      <c r="C118" s="513" t="s">
        <v>2629</v>
      </c>
      <c r="D118" s="514" t="s">
        <v>227</v>
      </c>
      <c r="E118" s="515" t="s">
        <v>0</v>
      </c>
      <c r="F118" s="524" t="s">
        <v>2614</v>
      </c>
      <c r="G118" s="531" t="s">
        <v>2630</v>
      </c>
      <c r="H118" s="155"/>
    </row>
    <row r="119" spans="1:8" ht="24">
      <c r="A119" s="154">
        <v>114</v>
      </c>
      <c r="B119" s="512" t="s">
        <v>2631</v>
      </c>
      <c r="C119" s="513" t="s">
        <v>2632</v>
      </c>
      <c r="D119" s="514" t="s">
        <v>227</v>
      </c>
      <c r="E119" s="515" t="s">
        <v>0</v>
      </c>
      <c r="F119" s="524">
        <v>4</v>
      </c>
      <c r="G119" s="532" t="s">
        <v>2633</v>
      </c>
      <c r="H119" s="155"/>
    </row>
    <row r="120" spans="1:8" ht="24">
      <c r="A120" s="154">
        <v>115</v>
      </c>
      <c r="B120" s="512" t="s">
        <v>2634</v>
      </c>
      <c r="C120" s="513" t="s">
        <v>2635</v>
      </c>
      <c r="D120" s="514" t="s">
        <v>227</v>
      </c>
      <c r="E120" s="515" t="s">
        <v>0</v>
      </c>
      <c r="F120" s="524" t="s">
        <v>2614</v>
      </c>
      <c r="G120" s="532" t="s">
        <v>2636</v>
      </c>
      <c r="H120" s="155"/>
    </row>
    <row r="121" spans="1:8" ht="34.5">
      <c r="A121" s="154">
        <v>116</v>
      </c>
      <c r="B121" s="512" t="s">
        <v>2637</v>
      </c>
      <c r="C121" s="513" t="s">
        <v>2638</v>
      </c>
      <c r="D121" s="520" t="s">
        <v>227</v>
      </c>
      <c r="E121" s="521" t="s">
        <v>0</v>
      </c>
      <c r="F121" s="523" t="s">
        <v>2610</v>
      </c>
      <c r="G121" s="529" t="s">
        <v>2639</v>
      </c>
      <c r="H121" s="155"/>
    </row>
    <row r="122" spans="1:8" ht="24">
      <c r="A122" s="154">
        <v>117</v>
      </c>
      <c r="B122" s="512" t="s">
        <v>2640</v>
      </c>
      <c r="C122" s="513" t="s">
        <v>2641</v>
      </c>
      <c r="D122" s="514" t="s">
        <v>227</v>
      </c>
      <c r="E122" s="525" t="s">
        <v>0</v>
      </c>
      <c r="F122" s="525">
        <v>3</v>
      </c>
      <c r="G122" s="532" t="s">
        <v>2642</v>
      </c>
      <c r="H122" s="155"/>
    </row>
    <row r="123" spans="1:8" ht="24">
      <c r="A123" s="154">
        <v>118</v>
      </c>
      <c r="B123" s="512" t="s">
        <v>2643</v>
      </c>
      <c r="C123" s="517" t="s">
        <v>2644</v>
      </c>
      <c r="D123" s="514" t="s">
        <v>227</v>
      </c>
      <c r="E123" s="518" t="s">
        <v>0</v>
      </c>
      <c r="F123" s="518">
        <v>3</v>
      </c>
      <c r="G123" s="532" t="s">
        <v>2645</v>
      </c>
      <c r="H123" s="155"/>
    </row>
    <row r="124" spans="1:8" ht="24">
      <c r="A124" s="154">
        <v>119</v>
      </c>
      <c r="B124" s="512" t="s">
        <v>2646</v>
      </c>
      <c r="C124" s="517" t="s">
        <v>2647</v>
      </c>
      <c r="D124" s="514" t="s">
        <v>227</v>
      </c>
      <c r="E124" s="518" t="s">
        <v>0</v>
      </c>
      <c r="F124" s="518">
        <v>3</v>
      </c>
      <c r="G124" s="532" t="s">
        <v>2648</v>
      </c>
      <c r="H124" s="155"/>
    </row>
    <row r="125" spans="1:8" ht="24">
      <c r="A125" s="154">
        <v>120</v>
      </c>
      <c r="B125" s="512" t="s">
        <v>2649</v>
      </c>
      <c r="C125" s="517" t="s">
        <v>2650</v>
      </c>
      <c r="D125" s="514" t="s">
        <v>227</v>
      </c>
      <c r="E125" s="518" t="s">
        <v>0</v>
      </c>
      <c r="F125" s="518">
        <v>5</v>
      </c>
      <c r="G125" s="533" t="s">
        <v>2651</v>
      </c>
      <c r="H125" s="155"/>
    </row>
    <row r="126" spans="1:8" ht="34.5">
      <c r="A126" s="154">
        <v>121</v>
      </c>
      <c r="B126" s="512" t="s">
        <v>2652</v>
      </c>
      <c r="C126" s="517" t="s">
        <v>2653</v>
      </c>
      <c r="D126" s="514" t="s">
        <v>227</v>
      </c>
      <c r="E126" s="518" t="s">
        <v>0</v>
      </c>
      <c r="F126" s="518">
        <v>4</v>
      </c>
      <c r="G126" s="533" t="s">
        <v>2654</v>
      </c>
      <c r="H126" s="155"/>
    </row>
    <row r="127" spans="1:8" ht="51.75">
      <c r="A127" s="154">
        <v>122</v>
      </c>
      <c r="B127" s="512" t="s">
        <v>2655</v>
      </c>
      <c r="C127" s="517" t="s">
        <v>2656</v>
      </c>
      <c r="D127" s="514" t="s">
        <v>227</v>
      </c>
      <c r="E127" s="518" t="s">
        <v>0</v>
      </c>
      <c r="F127" s="518">
        <v>9</v>
      </c>
      <c r="G127" s="528" t="s">
        <v>2657</v>
      </c>
      <c r="H127" s="155"/>
    </row>
    <row r="128" spans="1:8" ht="51.75">
      <c r="A128" s="154">
        <v>123</v>
      </c>
      <c r="B128" s="512" t="s">
        <v>2658</v>
      </c>
      <c r="C128" s="517" t="s">
        <v>2659</v>
      </c>
      <c r="D128" s="514" t="s">
        <v>227</v>
      </c>
      <c r="E128" s="518" t="s">
        <v>0</v>
      </c>
      <c r="F128" s="518">
        <v>4</v>
      </c>
      <c r="G128" s="532" t="s">
        <v>2660</v>
      </c>
      <c r="H128" s="155"/>
    </row>
    <row r="129" spans="1:8" ht="51.75">
      <c r="A129" s="154">
        <v>124</v>
      </c>
      <c r="B129" s="512" t="s">
        <v>2661</v>
      </c>
      <c r="C129" s="517" t="s">
        <v>2662</v>
      </c>
      <c r="D129" s="514" t="s">
        <v>227</v>
      </c>
      <c r="E129" s="518" t="s">
        <v>0</v>
      </c>
      <c r="F129" s="518">
        <v>4</v>
      </c>
      <c r="G129" s="533" t="s">
        <v>2663</v>
      </c>
      <c r="H129" s="155"/>
    </row>
    <row r="130" spans="1:8" ht="24">
      <c r="A130" s="154">
        <v>125</v>
      </c>
      <c r="B130" s="512" t="s">
        <v>2664</v>
      </c>
      <c r="C130" s="517" t="s">
        <v>2665</v>
      </c>
      <c r="D130" s="514" t="s">
        <v>227</v>
      </c>
      <c r="E130" s="518" t="s">
        <v>0</v>
      </c>
      <c r="F130" s="518">
        <v>4</v>
      </c>
      <c r="G130" s="533" t="s">
        <v>2666</v>
      </c>
      <c r="H130" s="155"/>
    </row>
    <row r="131" spans="1:8" ht="24">
      <c r="A131" s="154">
        <v>126</v>
      </c>
      <c r="B131" s="512" t="s">
        <v>2667</v>
      </c>
      <c r="C131" s="517" t="s">
        <v>2668</v>
      </c>
      <c r="D131" s="514" t="s">
        <v>227</v>
      </c>
      <c r="E131" s="518" t="s">
        <v>0</v>
      </c>
      <c r="F131" s="518">
        <v>5</v>
      </c>
      <c r="G131" s="533" t="s">
        <v>2669</v>
      </c>
      <c r="H131" s="155"/>
    </row>
    <row r="132" spans="1:8" ht="24">
      <c r="A132" s="154">
        <v>127</v>
      </c>
      <c r="B132" s="512" t="s">
        <v>2670</v>
      </c>
      <c r="C132" s="517" t="s">
        <v>2671</v>
      </c>
      <c r="D132" s="514" t="s">
        <v>227</v>
      </c>
      <c r="E132" s="518" t="s">
        <v>0</v>
      </c>
      <c r="F132" s="518">
        <v>4</v>
      </c>
      <c r="G132" s="533" t="s">
        <v>2672</v>
      </c>
      <c r="H132" s="155"/>
    </row>
    <row r="133" spans="1:8" ht="36">
      <c r="A133" s="154">
        <v>128</v>
      </c>
      <c r="B133" s="512" t="s">
        <v>2673</v>
      </c>
      <c r="C133" s="517" t="s">
        <v>2674</v>
      </c>
      <c r="D133" s="514" t="s">
        <v>227</v>
      </c>
      <c r="E133" s="518" t="s">
        <v>0</v>
      </c>
      <c r="F133" s="518">
        <v>3</v>
      </c>
      <c r="G133" s="533" t="s">
        <v>2675</v>
      </c>
      <c r="H133" s="155"/>
    </row>
    <row r="134" spans="1:8" ht="34.5">
      <c r="A134" s="154">
        <v>129</v>
      </c>
      <c r="B134" s="512" t="s">
        <v>2676</v>
      </c>
      <c r="C134" s="517" t="s">
        <v>2677</v>
      </c>
      <c r="D134" s="514" t="s">
        <v>227</v>
      </c>
      <c r="E134" s="518" t="s">
        <v>0</v>
      </c>
      <c r="F134" s="518">
        <v>3</v>
      </c>
      <c r="G134" s="530" t="s">
        <v>2678</v>
      </c>
      <c r="H134" s="155"/>
    </row>
    <row r="135" spans="1:8" ht="24">
      <c r="A135" s="154">
        <v>130</v>
      </c>
      <c r="B135" s="512" t="s">
        <v>2679</v>
      </c>
      <c r="C135" s="517" t="s">
        <v>2680</v>
      </c>
      <c r="D135" s="514" t="s">
        <v>227</v>
      </c>
      <c r="E135" s="518" t="s">
        <v>0</v>
      </c>
      <c r="F135" s="518">
        <v>4</v>
      </c>
      <c r="G135" s="533" t="s">
        <v>2681</v>
      </c>
      <c r="H135" s="155"/>
    </row>
    <row r="136" spans="1:8" ht="24">
      <c r="A136" s="154">
        <v>131</v>
      </c>
      <c r="B136" s="512" t="s">
        <v>2682</v>
      </c>
      <c r="C136" s="513" t="s">
        <v>2683</v>
      </c>
      <c r="D136" s="514" t="s">
        <v>227</v>
      </c>
      <c r="E136" s="514" t="s">
        <v>0</v>
      </c>
      <c r="F136" s="514">
        <v>4</v>
      </c>
      <c r="G136" s="532" t="s">
        <v>2684</v>
      </c>
      <c r="H136" s="155"/>
    </row>
    <row r="137" spans="1:8" ht="24">
      <c r="A137" s="154">
        <v>132</v>
      </c>
      <c r="B137" s="512" t="s">
        <v>2685</v>
      </c>
      <c r="C137" s="513" t="s">
        <v>2686</v>
      </c>
      <c r="D137" s="514" t="s">
        <v>227</v>
      </c>
      <c r="E137" s="514" t="s">
        <v>0</v>
      </c>
      <c r="F137" s="514">
        <v>4</v>
      </c>
      <c r="G137" s="533" t="s">
        <v>2687</v>
      </c>
      <c r="H137" s="155"/>
    </row>
    <row r="138" spans="1:8" ht="51.75">
      <c r="A138" s="154">
        <v>133</v>
      </c>
      <c r="B138" s="512" t="s">
        <v>2688</v>
      </c>
      <c r="C138" s="513" t="s">
        <v>2689</v>
      </c>
      <c r="D138" s="514" t="s">
        <v>227</v>
      </c>
      <c r="E138" s="514" t="s">
        <v>0</v>
      </c>
      <c r="F138" s="514">
        <v>3</v>
      </c>
      <c r="G138" s="531" t="s">
        <v>2690</v>
      </c>
      <c r="H138" s="155"/>
    </row>
    <row r="139" spans="1:8" ht="24">
      <c r="A139" s="154">
        <v>134</v>
      </c>
      <c r="B139" s="512" t="s">
        <v>2691</v>
      </c>
      <c r="C139" s="513" t="s">
        <v>2692</v>
      </c>
      <c r="D139" s="514" t="s">
        <v>227</v>
      </c>
      <c r="E139" s="514" t="s">
        <v>1</v>
      </c>
      <c r="F139" s="514">
        <v>4</v>
      </c>
      <c r="G139" s="533" t="s">
        <v>2693</v>
      </c>
      <c r="H139" s="155"/>
    </row>
    <row r="140" spans="1:8" ht="24">
      <c r="A140" s="154">
        <v>135</v>
      </c>
      <c r="B140" s="512" t="s">
        <v>2694</v>
      </c>
      <c r="C140" s="513" t="s">
        <v>2695</v>
      </c>
      <c r="D140" s="514" t="s">
        <v>227</v>
      </c>
      <c r="E140" s="514" t="s">
        <v>0</v>
      </c>
      <c r="F140" s="514">
        <v>3</v>
      </c>
      <c r="G140" s="533" t="s">
        <v>2696</v>
      </c>
      <c r="H140" s="155"/>
    </row>
    <row r="141" spans="1:8" ht="36">
      <c r="A141" s="154">
        <v>136</v>
      </c>
      <c r="B141" s="512" t="s">
        <v>2697</v>
      </c>
      <c r="C141" s="513" t="s">
        <v>2698</v>
      </c>
      <c r="D141" s="514" t="s">
        <v>227</v>
      </c>
      <c r="E141" s="514" t="s">
        <v>0</v>
      </c>
      <c r="F141" s="514">
        <v>3</v>
      </c>
      <c r="G141" s="533" t="s">
        <v>2699</v>
      </c>
      <c r="H141" s="155"/>
    </row>
    <row r="142" spans="1:8" ht="24">
      <c r="A142" s="154">
        <v>137</v>
      </c>
      <c r="B142" s="512" t="s">
        <v>2700</v>
      </c>
      <c r="C142" s="513" t="s">
        <v>2701</v>
      </c>
      <c r="D142" s="514" t="s">
        <v>227</v>
      </c>
      <c r="E142" s="514" t="s">
        <v>0</v>
      </c>
      <c r="F142" s="514">
        <v>4</v>
      </c>
      <c r="G142" s="533" t="s">
        <v>2702</v>
      </c>
      <c r="H142" s="155"/>
    </row>
    <row r="143" spans="1:8" ht="24">
      <c r="A143" s="154">
        <v>138</v>
      </c>
      <c r="B143" s="512" t="s">
        <v>2703</v>
      </c>
      <c r="C143" s="513" t="s">
        <v>2704</v>
      </c>
      <c r="D143" s="514" t="s">
        <v>227</v>
      </c>
      <c r="E143" s="514" t="s">
        <v>0</v>
      </c>
      <c r="F143" s="514">
        <v>4</v>
      </c>
      <c r="G143" s="533" t="s">
        <v>2705</v>
      </c>
      <c r="H143" s="155"/>
    </row>
    <row r="144" spans="1:8" ht="24">
      <c r="A144" s="154">
        <v>139</v>
      </c>
      <c r="B144" s="512" t="s">
        <v>2706</v>
      </c>
      <c r="C144" s="513" t="s">
        <v>2707</v>
      </c>
      <c r="D144" s="514" t="s">
        <v>227</v>
      </c>
      <c r="E144" s="514" t="s">
        <v>0</v>
      </c>
      <c r="F144" s="514">
        <v>3</v>
      </c>
      <c r="G144" s="533" t="s">
        <v>2708</v>
      </c>
      <c r="H144" s="155"/>
    </row>
    <row r="145" spans="1:8" ht="36">
      <c r="A145" s="154">
        <v>140</v>
      </c>
      <c r="B145" s="512" t="s">
        <v>2709</v>
      </c>
      <c r="C145" s="513" t="s">
        <v>2710</v>
      </c>
      <c r="D145" s="514" t="s">
        <v>227</v>
      </c>
      <c r="E145" s="514" t="s">
        <v>0</v>
      </c>
      <c r="F145" s="514">
        <v>4</v>
      </c>
      <c r="G145" s="533" t="s">
        <v>2711</v>
      </c>
      <c r="H145" s="155"/>
    </row>
    <row r="146" spans="1:8" ht="24">
      <c r="A146" s="154">
        <v>141</v>
      </c>
      <c r="B146" s="512" t="s">
        <v>2712</v>
      </c>
      <c r="C146" s="513" t="s">
        <v>2713</v>
      </c>
      <c r="D146" s="514" t="s">
        <v>227</v>
      </c>
      <c r="E146" s="514" t="s">
        <v>0</v>
      </c>
      <c r="F146" s="514">
        <v>4</v>
      </c>
      <c r="G146" s="533" t="s">
        <v>2714</v>
      </c>
      <c r="H146" s="155"/>
    </row>
    <row r="147" spans="1:8" ht="24">
      <c r="A147" s="154">
        <v>142</v>
      </c>
      <c r="B147" s="512" t="s">
        <v>2715</v>
      </c>
      <c r="C147" s="513" t="s">
        <v>2716</v>
      </c>
      <c r="D147" s="514" t="s">
        <v>227</v>
      </c>
      <c r="E147" s="514" t="s">
        <v>0</v>
      </c>
      <c r="F147" s="514">
        <v>4</v>
      </c>
      <c r="G147" s="533" t="s">
        <v>2717</v>
      </c>
      <c r="H147" s="155"/>
    </row>
    <row r="148" spans="1:8" ht="24">
      <c r="A148" s="154">
        <v>143</v>
      </c>
      <c r="B148" s="512" t="s">
        <v>2718</v>
      </c>
      <c r="C148" s="513" t="s">
        <v>2719</v>
      </c>
      <c r="D148" s="514" t="s">
        <v>227</v>
      </c>
      <c r="E148" s="514" t="s">
        <v>0</v>
      </c>
      <c r="F148" s="514">
        <v>4</v>
      </c>
      <c r="G148" s="533" t="s">
        <v>2720</v>
      </c>
      <c r="H148" s="155"/>
    </row>
    <row r="149" spans="1:8" ht="17.25">
      <c r="A149" s="154">
        <v>144</v>
      </c>
      <c r="B149" s="512" t="s">
        <v>2721</v>
      </c>
      <c r="C149" s="513" t="s">
        <v>2722</v>
      </c>
      <c r="D149" s="514" t="s">
        <v>227</v>
      </c>
      <c r="E149" s="514" t="s">
        <v>2559</v>
      </c>
      <c r="F149" s="514">
        <v>10</v>
      </c>
      <c r="G149" s="533" t="s">
        <v>2723</v>
      </c>
      <c r="H149" s="155"/>
    </row>
    <row r="150" spans="1:8" ht="24">
      <c r="A150" s="154">
        <v>145</v>
      </c>
      <c r="B150" s="512" t="s">
        <v>2724</v>
      </c>
      <c r="C150" s="513" t="s">
        <v>2725</v>
      </c>
      <c r="D150" s="514" t="s">
        <v>227</v>
      </c>
      <c r="E150" s="514" t="s">
        <v>0</v>
      </c>
      <c r="F150" s="514">
        <v>4</v>
      </c>
      <c r="G150" s="532" t="s">
        <v>2726</v>
      </c>
      <c r="H150" s="155"/>
    </row>
    <row r="151" spans="1:8" ht="24">
      <c r="A151" s="154">
        <v>146</v>
      </c>
      <c r="B151" s="512" t="s">
        <v>2727</v>
      </c>
      <c r="C151" s="513" t="s">
        <v>2728</v>
      </c>
      <c r="D151" s="514" t="s">
        <v>227</v>
      </c>
      <c r="E151" s="514" t="s">
        <v>0</v>
      </c>
      <c r="F151" s="514">
        <v>4</v>
      </c>
      <c r="G151" s="533" t="s">
        <v>2729</v>
      </c>
      <c r="H151" s="155"/>
    </row>
    <row r="152" spans="1:8" ht="24">
      <c r="A152" s="154">
        <v>147</v>
      </c>
      <c r="B152" s="512" t="s">
        <v>2730</v>
      </c>
      <c r="C152" s="513" t="s">
        <v>2731</v>
      </c>
      <c r="D152" s="514" t="s">
        <v>227</v>
      </c>
      <c r="E152" s="514" t="s">
        <v>0</v>
      </c>
      <c r="F152" s="514">
        <v>8</v>
      </c>
      <c r="G152" s="533" t="s">
        <v>2732</v>
      </c>
      <c r="H152" s="155"/>
    </row>
    <row r="153" spans="1:8" ht="34.5">
      <c r="A153" s="154">
        <v>148</v>
      </c>
      <c r="B153" s="512" t="s">
        <v>2733</v>
      </c>
      <c r="C153" s="513" t="s">
        <v>2734</v>
      </c>
      <c r="D153" s="514" t="s">
        <v>227</v>
      </c>
      <c r="E153" s="514" t="s">
        <v>0</v>
      </c>
      <c r="F153" s="514">
        <v>5</v>
      </c>
      <c r="G153" s="533" t="s">
        <v>2735</v>
      </c>
      <c r="H153" s="155"/>
    </row>
    <row r="154" spans="1:8" ht="24">
      <c r="A154" s="154">
        <v>149</v>
      </c>
      <c r="B154" s="512" t="s">
        <v>2736</v>
      </c>
      <c r="C154" s="513" t="s">
        <v>2737</v>
      </c>
      <c r="D154" s="514" t="s">
        <v>227</v>
      </c>
      <c r="E154" s="514" t="s">
        <v>0</v>
      </c>
      <c r="F154" s="514">
        <v>5</v>
      </c>
      <c r="G154" s="533" t="s">
        <v>2738</v>
      </c>
      <c r="H154" s="155"/>
    </row>
    <row r="155" spans="1:8" ht="24">
      <c r="A155" s="154">
        <v>150</v>
      </c>
      <c r="B155" s="512" t="s">
        <v>2739</v>
      </c>
      <c r="C155" s="513" t="s">
        <v>2740</v>
      </c>
      <c r="D155" s="514" t="s">
        <v>227</v>
      </c>
      <c r="E155" s="514" t="s">
        <v>0</v>
      </c>
      <c r="F155" s="514">
        <v>3</v>
      </c>
      <c r="G155" s="533" t="s">
        <v>2741</v>
      </c>
      <c r="H155" s="155"/>
    </row>
    <row r="156" spans="1:8" ht="34.5">
      <c r="A156" s="154">
        <v>151</v>
      </c>
      <c r="B156" s="512" t="s">
        <v>2742</v>
      </c>
      <c r="C156" s="513" t="s">
        <v>2743</v>
      </c>
      <c r="D156" s="514" t="s">
        <v>227</v>
      </c>
      <c r="E156" s="514" t="s">
        <v>0</v>
      </c>
      <c r="F156" s="514">
        <v>7</v>
      </c>
      <c r="G156" s="533" t="s">
        <v>2744</v>
      </c>
      <c r="H156" s="155"/>
    </row>
    <row r="157" spans="1:8" ht="24">
      <c r="A157" s="154">
        <v>152</v>
      </c>
      <c r="B157" s="512" t="s">
        <v>2745</v>
      </c>
      <c r="C157" s="513" t="s">
        <v>2746</v>
      </c>
      <c r="D157" s="514" t="s">
        <v>227</v>
      </c>
      <c r="E157" s="514" t="s">
        <v>0</v>
      </c>
      <c r="F157" s="514">
        <v>5</v>
      </c>
      <c r="G157" s="532" t="s">
        <v>2747</v>
      </c>
      <c r="H157" s="155"/>
    </row>
    <row r="158" spans="1:8" ht="36">
      <c r="A158" s="154">
        <v>153</v>
      </c>
      <c r="B158" s="512" t="s">
        <v>2748</v>
      </c>
      <c r="C158" s="513" t="s">
        <v>2749</v>
      </c>
      <c r="D158" s="514" t="s">
        <v>227</v>
      </c>
      <c r="E158" s="514" t="s">
        <v>0</v>
      </c>
      <c r="F158" s="514">
        <v>5</v>
      </c>
      <c r="G158" s="533" t="s">
        <v>2750</v>
      </c>
      <c r="H158" s="155"/>
    </row>
    <row r="159" spans="1:8" ht="24">
      <c r="A159" s="154">
        <v>154</v>
      </c>
      <c r="B159" s="512" t="s">
        <v>2751</v>
      </c>
      <c r="C159" s="513" t="s">
        <v>2752</v>
      </c>
      <c r="D159" s="514" t="s">
        <v>227</v>
      </c>
      <c r="E159" s="514" t="s">
        <v>0</v>
      </c>
      <c r="F159" s="514">
        <v>3</v>
      </c>
      <c r="G159" s="533" t="s">
        <v>2753</v>
      </c>
      <c r="H159" s="155"/>
    </row>
    <row r="160" spans="1:8" ht="24">
      <c r="A160" s="154">
        <v>155</v>
      </c>
      <c r="B160" s="512" t="s">
        <v>2754</v>
      </c>
      <c r="C160" s="513" t="s">
        <v>2755</v>
      </c>
      <c r="D160" s="514" t="s">
        <v>227</v>
      </c>
      <c r="E160" s="514" t="s">
        <v>1</v>
      </c>
      <c r="F160" s="514">
        <v>5</v>
      </c>
      <c r="G160" s="533" t="s">
        <v>2756</v>
      </c>
      <c r="H160" s="155"/>
    </row>
    <row r="161" spans="1:8" ht="51.75">
      <c r="A161" s="154">
        <v>156</v>
      </c>
      <c r="B161" s="512" t="s">
        <v>2757</v>
      </c>
      <c r="C161" s="513" t="s">
        <v>2758</v>
      </c>
      <c r="D161" s="514" t="s">
        <v>227</v>
      </c>
      <c r="E161" s="514" t="s">
        <v>0</v>
      </c>
      <c r="F161" s="514">
        <v>3</v>
      </c>
      <c r="G161" s="533" t="s">
        <v>2759</v>
      </c>
      <c r="H161" s="155"/>
    </row>
    <row r="162" spans="1:8" ht="24">
      <c r="A162" s="154">
        <v>157</v>
      </c>
      <c r="B162" s="512" t="s">
        <v>2760</v>
      </c>
      <c r="C162" s="513" t="s">
        <v>2761</v>
      </c>
      <c r="D162" s="514" t="s">
        <v>227</v>
      </c>
      <c r="E162" s="514" t="s">
        <v>0</v>
      </c>
      <c r="F162" s="514">
        <v>4</v>
      </c>
      <c r="G162" s="533" t="s">
        <v>2762</v>
      </c>
      <c r="H162" s="155"/>
    </row>
    <row r="163" spans="1:8" ht="34.5">
      <c r="A163" s="154">
        <v>158</v>
      </c>
      <c r="B163" s="512" t="s">
        <v>2763</v>
      </c>
      <c r="C163" s="513" t="s">
        <v>2764</v>
      </c>
      <c r="D163" s="514" t="s">
        <v>227</v>
      </c>
      <c r="E163" s="514" t="s">
        <v>0</v>
      </c>
      <c r="F163" s="514">
        <v>3</v>
      </c>
      <c r="G163" s="533" t="s">
        <v>2765</v>
      </c>
      <c r="H163" s="155"/>
    </row>
    <row r="164" spans="1:8" ht="34.5">
      <c r="A164" s="154">
        <v>159</v>
      </c>
      <c r="B164" s="512" t="s">
        <v>2766</v>
      </c>
      <c r="C164" s="513" t="s">
        <v>2767</v>
      </c>
      <c r="D164" s="514" t="s">
        <v>227</v>
      </c>
      <c r="E164" s="514" t="s">
        <v>0</v>
      </c>
      <c r="F164" s="514">
        <v>4</v>
      </c>
      <c r="G164" s="533" t="s">
        <v>2768</v>
      </c>
      <c r="H164" s="155"/>
    </row>
    <row r="165" spans="1:8" ht="36">
      <c r="A165" s="154">
        <v>160</v>
      </c>
      <c r="B165" s="512" t="s">
        <v>2769</v>
      </c>
      <c r="C165" s="513" t="s">
        <v>2770</v>
      </c>
      <c r="D165" s="520" t="s">
        <v>227</v>
      </c>
      <c r="E165" s="520" t="s">
        <v>0</v>
      </c>
      <c r="F165" s="520">
        <v>3</v>
      </c>
      <c r="G165" s="531" t="s">
        <v>2771</v>
      </c>
      <c r="H165" s="155"/>
    </row>
    <row r="166" spans="1:8" ht="36">
      <c r="A166" s="154">
        <v>161</v>
      </c>
      <c r="B166" s="512" t="s">
        <v>2772</v>
      </c>
      <c r="C166" s="513" t="s">
        <v>2773</v>
      </c>
      <c r="D166" s="520" t="s">
        <v>227</v>
      </c>
      <c r="E166" s="520" t="s">
        <v>0</v>
      </c>
      <c r="F166" s="520">
        <v>3</v>
      </c>
      <c r="G166" s="531" t="s">
        <v>2774</v>
      </c>
      <c r="H166" s="155"/>
    </row>
    <row r="167" spans="1:8" ht="24">
      <c r="A167" s="154">
        <v>162</v>
      </c>
      <c r="B167" s="512" t="s">
        <v>2775</v>
      </c>
      <c r="C167" s="513" t="s">
        <v>2776</v>
      </c>
      <c r="D167" s="514" t="s">
        <v>227</v>
      </c>
      <c r="E167" s="514" t="s">
        <v>0</v>
      </c>
      <c r="F167" s="514">
        <v>5</v>
      </c>
      <c r="G167" s="533" t="s">
        <v>2777</v>
      </c>
      <c r="H167" s="534"/>
    </row>
    <row r="168" spans="1:8" ht="36">
      <c r="A168" s="154">
        <v>163</v>
      </c>
      <c r="B168" s="512" t="s">
        <v>2778</v>
      </c>
      <c r="C168" s="513" t="s">
        <v>2779</v>
      </c>
      <c r="D168" s="520" t="s">
        <v>227</v>
      </c>
      <c r="E168" s="520" t="s">
        <v>0</v>
      </c>
      <c r="F168" s="520">
        <v>3</v>
      </c>
      <c r="G168" s="531" t="s">
        <v>2780</v>
      </c>
      <c r="H168" s="534"/>
    </row>
    <row r="169" spans="1:8" ht="51.75">
      <c r="A169" s="154">
        <v>164</v>
      </c>
      <c r="B169" s="512" t="s">
        <v>2781</v>
      </c>
      <c r="C169" s="513" t="s">
        <v>2782</v>
      </c>
      <c r="D169" s="514" t="s">
        <v>227</v>
      </c>
      <c r="E169" s="514" t="s">
        <v>2555</v>
      </c>
      <c r="F169" s="514">
        <v>8</v>
      </c>
      <c r="G169" s="532" t="s">
        <v>2783</v>
      </c>
      <c r="H169" s="535"/>
    </row>
    <row r="170" spans="1:8" ht="24">
      <c r="A170" s="154">
        <v>165</v>
      </c>
      <c r="B170" s="512" t="s">
        <v>2784</v>
      </c>
      <c r="C170" s="513" t="s">
        <v>2785</v>
      </c>
      <c r="D170" s="514" t="s">
        <v>227</v>
      </c>
      <c r="E170" s="514" t="s">
        <v>20</v>
      </c>
      <c r="F170" s="514">
        <v>3</v>
      </c>
      <c r="G170" s="531" t="s">
        <v>2786</v>
      </c>
      <c r="H170" s="535"/>
    </row>
    <row r="171" spans="1:8" ht="34.5">
      <c r="A171" s="154">
        <v>166</v>
      </c>
      <c r="B171" s="512" t="s">
        <v>2787</v>
      </c>
      <c r="C171" s="513" t="s">
        <v>2788</v>
      </c>
      <c r="D171" s="514" t="s">
        <v>227</v>
      </c>
      <c r="E171" s="514" t="s">
        <v>0</v>
      </c>
      <c r="F171" s="514">
        <v>5</v>
      </c>
      <c r="G171" s="532" t="s">
        <v>2789</v>
      </c>
      <c r="H171" s="535"/>
    </row>
    <row r="172" spans="1:8" ht="34.5">
      <c r="A172" s="154">
        <v>167</v>
      </c>
      <c r="B172" s="512" t="s">
        <v>2790</v>
      </c>
      <c r="C172" s="513" t="s">
        <v>2791</v>
      </c>
      <c r="D172" s="514" t="s">
        <v>227</v>
      </c>
      <c r="E172" s="514" t="s">
        <v>0</v>
      </c>
      <c r="F172" s="514">
        <v>3</v>
      </c>
      <c r="G172" s="532" t="s">
        <v>2792</v>
      </c>
      <c r="H172" s="535"/>
    </row>
    <row r="173" spans="1:8" ht="24">
      <c r="A173" s="154">
        <v>168</v>
      </c>
      <c r="B173" s="526" t="s">
        <v>2793</v>
      </c>
      <c r="C173" s="522" t="s">
        <v>2794</v>
      </c>
      <c r="D173" s="514" t="s">
        <v>227</v>
      </c>
      <c r="E173" s="514" t="s">
        <v>0</v>
      </c>
      <c r="F173" s="527">
        <v>4</v>
      </c>
      <c r="G173" s="532" t="s">
        <v>2795</v>
      </c>
      <c r="H173" s="535"/>
    </row>
  </sheetData>
  <mergeCells count="3">
    <mergeCell ref="A2:H2"/>
    <mergeCell ref="J3:J5"/>
    <mergeCell ref="I3:I5"/>
  </mergeCells>
  <phoneticPr fontId="6"/>
  <dataValidations count="1">
    <dataValidation imeMode="hiragana" allowBlank="1" showInputMessage="1" showErrorMessage="1" sqref="G109 G121 G112 G127 G97:G107 G167 G6:G95 G169:G171" xr:uid="{30ACA6A3-7579-4CFA-8847-A62360BD8FEA}"/>
  </dataValidations>
  <pageMargins left="0.7" right="0.7" top="0.75" bottom="0.75" header="0.3" footer="0.3"/>
  <pageSetup paperSize="9" scale="76" fitToHeight="0" orientation="landscape" r:id="rId1"/>
  <headerFooter scaleWithDoc="0">
    <oddFooter>&amp;L&amp;"ＭＳ Ｐ明朝,標準"&amp;12備考：※印は作成担当課科（主として請求元）で記入する。</oddFooter>
  </headerFooter>
  <rowBreaks count="2" manualBreakCount="2">
    <brk id="95" max="7" man="1"/>
    <brk id="151" max="7"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4F82E3-2EE0-47A2-95D2-C123FDACD725}">
  <sheetPr>
    <tabColor rgb="FF00B050"/>
  </sheetPr>
  <dimension ref="A1:J231"/>
  <sheetViews>
    <sheetView view="pageBreakPreview" zoomScale="60" zoomScaleNormal="100" workbookViewId="0">
      <selection activeCell="E20" sqref="E20"/>
    </sheetView>
  </sheetViews>
  <sheetFormatPr defaultRowHeight="13.5"/>
  <cols>
    <col min="1" max="1" width="5.5" style="117" customWidth="1"/>
    <col min="2" max="2" width="34.625" style="248" customWidth="1"/>
    <col min="3" max="3" width="1.625" style="130" customWidth="1"/>
    <col min="4" max="4" width="7.125" style="119" customWidth="1"/>
    <col min="5" max="5" width="9.5" style="120" customWidth="1"/>
    <col min="6" max="6" width="10.25" style="204" customWidth="1"/>
    <col min="7" max="8" width="11" style="130" customWidth="1"/>
    <col min="9" max="9" width="12.5" style="130" customWidth="1"/>
    <col min="10" max="10" width="9" style="130"/>
    <col min="11" max="11" width="6.875" style="130" customWidth="1"/>
    <col min="12" max="13" width="9" style="130"/>
    <col min="14" max="14" width="3.5" style="130" bestFit="1" customWidth="1"/>
    <col min="15" max="15" width="2.5" style="130" bestFit="1" customWidth="1"/>
    <col min="16" max="18" width="5.5" style="130" bestFit="1" customWidth="1"/>
    <col min="19" max="19" width="3.5" style="130" bestFit="1" customWidth="1"/>
    <col min="20" max="256" width="9" style="130"/>
    <col min="257" max="257" width="5.5" style="130" customWidth="1"/>
    <col min="258" max="258" width="34.625" style="130" customWidth="1"/>
    <col min="259" max="259" width="1.625" style="130" customWidth="1"/>
    <col min="260" max="260" width="7.125" style="130" customWidth="1"/>
    <col min="261" max="261" width="9.5" style="130" customWidth="1"/>
    <col min="262" max="262" width="10.25" style="130" customWidth="1"/>
    <col min="263" max="264" width="11" style="130" customWidth="1"/>
    <col min="265" max="265" width="12.5" style="130" customWidth="1"/>
    <col min="266" max="266" width="9" style="130"/>
    <col min="267" max="267" width="6.875" style="130" customWidth="1"/>
    <col min="268" max="269" width="9" style="130"/>
    <col min="270" max="270" width="3.5" style="130" bestFit="1" customWidth="1"/>
    <col min="271" max="271" width="2.5" style="130" bestFit="1" customWidth="1"/>
    <col min="272" max="274" width="5.5" style="130" bestFit="1" customWidth="1"/>
    <col min="275" max="275" width="3.5" style="130" bestFit="1" customWidth="1"/>
    <col min="276" max="512" width="9" style="130"/>
    <col min="513" max="513" width="5.5" style="130" customWidth="1"/>
    <col min="514" max="514" width="34.625" style="130" customWidth="1"/>
    <col min="515" max="515" width="1.625" style="130" customWidth="1"/>
    <col min="516" max="516" width="7.125" style="130" customWidth="1"/>
    <col min="517" max="517" width="9.5" style="130" customWidth="1"/>
    <col min="518" max="518" width="10.25" style="130" customWidth="1"/>
    <col min="519" max="520" width="11" style="130" customWidth="1"/>
    <col min="521" max="521" width="12.5" style="130" customWidth="1"/>
    <col min="522" max="522" width="9" style="130"/>
    <col min="523" max="523" width="6.875" style="130" customWidth="1"/>
    <col min="524" max="525" width="9" style="130"/>
    <col min="526" max="526" width="3.5" style="130" bestFit="1" customWidth="1"/>
    <col min="527" max="527" width="2.5" style="130" bestFit="1" customWidth="1"/>
    <col min="528" max="530" width="5.5" style="130" bestFit="1" customWidth="1"/>
    <col min="531" max="531" width="3.5" style="130" bestFit="1" customWidth="1"/>
    <col min="532" max="768" width="9" style="130"/>
    <col min="769" max="769" width="5.5" style="130" customWidth="1"/>
    <col min="770" max="770" width="34.625" style="130" customWidth="1"/>
    <col min="771" max="771" width="1.625" style="130" customWidth="1"/>
    <col min="772" max="772" width="7.125" style="130" customWidth="1"/>
    <col min="773" max="773" width="9.5" style="130" customWidth="1"/>
    <col min="774" max="774" width="10.25" style="130" customWidth="1"/>
    <col min="775" max="776" width="11" style="130" customWidth="1"/>
    <col min="777" max="777" width="12.5" style="130" customWidth="1"/>
    <col min="778" max="778" width="9" style="130"/>
    <col min="779" max="779" width="6.875" style="130" customWidth="1"/>
    <col min="780" max="781" width="9" style="130"/>
    <col min="782" max="782" width="3.5" style="130" bestFit="1" customWidth="1"/>
    <col min="783" max="783" width="2.5" style="130" bestFit="1" customWidth="1"/>
    <col min="784" max="786" width="5.5" style="130" bestFit="1" customWidth="1"/>
    <col min="787" max="787" width="3.5" style="130" bestFit="1" customWidth="1"/>
    <col min="788" max="1024" width="9" style="130"/>
    <col min="1025" max="1025" width="5.5" style="130" customWidth="1"/>
    <col min="1026" max="1026" width="34.625" style="130" customWidth="1"/>
    <col min="1027" max="1027" width="1.625" style="130" customWidth="1"/>
    <col min="1028" max="1028" width="7.125" style="130" customWidth="1"/>
    <col min="1029" max="1029" width="9.5" style="130" customWidth="1"/>
    <col min="1030" max="1030" width="10.25" style="130" customWidth="1"/>
    <col min="1031" max="1032" width="11" style="130" customWidth="1"/>
    <col min="1033" max="1033" width="12.5" style="130" customWidth="1"/>
    <col min="1034" max="1034" width="9" style="130"/>
    <col min="1035" max="1035" width="6.875" style="130" customWidth="1"/>
    <col min="1036" max="1037" width="9" style="130"/>
    <col min="1038" max="1038" width="3.5" style="130" bestFit="1" customWidth="1"/>
    <col min="1039" max="1039" width="2.5" style="130" bestFit="1" customWidth="1"/>
    <col min="1040" max="1042" width="5.5" style="130" bestFit="1" customWidth="1"/>
    <col min="1043" max="1043" width="3.5" style="130" bestFit="1" customWidth="1"/>
    <col min="1044" max="1280" width="9" style="130"/>
    <col min="1281" max="1281" width="5.5" style="130" customWidth="1"/>
    <col min="1282" max="1282" width="34.625" style="130" customWidth="1"/>
    <col min="1283" max="1283" width="1.625" style="130" customWidth="1"/>
    <col min="1284" max="1284" width="7.125" style="130" customWidth="1"/>
    <col min="1285" max="1285" width="9.5" style="130" customWidth="1"/>
    <col min="1286" max="1286" width="10.25" style="130" customWidth="1"/>
    <col min="1287" max="1288" width="11" style="130" customWidth="1"/>
    <col min="1289" max="1289" width="12.5" style="130" customWidth="1"/>
    <col min="1290" max="1290" width="9" style="130"/>
    <col min="1291" max="1291" width="6.875" style="130" customWidth="1"/>
    <col min="1292" max="1293" width="9" style="130"/>
    <col min="1294" max="1294" width="3.5" style="130" bestFit="1" customWidth="1"/>
    <col min="1295" max="1295" width="2.5" style="130" bestFit="1" customWidth="1"/>
    <col min="1296" max="1298" width="5.5" style="130" bestFit="1" customWidth="1"/>
    <col min="1299" max="1299" width="3.5" style="130" bestFit="1" customWidth="1"/>
    <col min="1300" max="1536" width="9" style="130"/>
    <col min="1537" max="1537" width="5.5" style="130" customWidth="1"/>
    <col min="1538" max="1538" width="34.625" style="130" customWidth="1"/>
    <col min="1539" max="1539" width="1.625" style="130" customWidth="1"/>
    <col min="1540" max="1540" width="7.125" style="130" customWidth="1"/>
    <col min="1541" max="1541" width="9.5" style="130" customWidth="1"/>
    <col min="1542" max="1542" width="10.25" style="130" customWidth="1"/>
    <col min="1543" max="1544" width="11" style="130" customWidth="1"/>
    <col min="1545" max="1545" width="12.5" style="130" customWidth="1"/>
    <col min="1546" max="1546" width="9" style="130"/>
    <col min="1547" max="1547" width="6.875" style="130" customWidth="1"/>
    <col min="1548" max="1549" width="9" style="130"/>
    <col min="1550" max="1550" width="3.5" style="130" bestFit="1" customWidth="1"/>
    <col min="1551" max="1551" width="2.5" style="130" bestFit="1" customWidth="1"/>
    <col min="1552" max="1554" width="5.5" style="130" bestFit="1" customWidth="1"/>
    <col min="1555" max="1555" width="3.5" style="130" bestFit="1" customWidth="1"/>
    <col min="1556" max="1792" width="9" style="130"/>
    <col min="1793" max="1793" width="5.5" style="130" customWidth="1"/>
    <col min="1794" max="1794" width="34.625" style="130" customWidth="1"/>
    <col min="1795" max="1795" width="1.625" style="130" customWidth="1"/>
    <col min="1796" max="1796" width="7.125" style="130" customWidth="1"/>
    <col min="1797" max="1797" width="9.5" style="130" customWidth="1"/>
    <col min="1798" max="1798" width="10.25" style="130" customWidth="1"/>
    <col min="1799" max="1800" width="11" style="130" customWidth="1"/>
    <col min="1801" max="1801" width="12.5" style="130" customWidth="1"/>
    <col min="1802" max="1802" width="9" style="130"/>
    <col min="1803" max="1803" width="6.875" style="130" customWidth="1"/>
    <col min="1804" max="1805" width="9" style="130"/>
    <col min="1806" max="1806" width="3.5" style="130" bestFit="1" customWidth="1"/>
    <col min="1807" max="1807" width="2.5" style="130" bestFit="1" customWidth="1"/>
    <col min="1808" max="1810" width="5.5" style="130" bestFit="1" customWidth="1"/>
    <col min="1811" max="1811" width="3.5" style="130" bestFit="1" customWidth="1"/>
    <col min="1812" max="2048" width="9" style="130"/>
    <col min="2049" max="2049" width="5.5" style="130" customWidth="1"/>
    <col min="2050" max="2050" width="34.625" style="130" customWidth="1"/>
    <col min="2051" max="2051" width="1.625" style="130" customWidth="1"/>
    <col min="2052" max="2052" width="7.125" style="130" customWidth="1"/>
    <col min="2053" max="2053" width="9.5" style="130" customWidth="1"/>
    <col min="2054" max="2054" width="10.25" style="130" customWidth="1"/>
    <col min="2055" max="2056" width="11" style="130" customWidth="1"/>
    <col min="2057" max="2057" width="12.5" style="130" customWidth="1"/>
    <col min="2058" max="2058" width="9" style="130"/>
    <col min="2059" max="2059" width="6.875" style="130" customWidth="1"/>
    <col min="2060" max="2061" width="9" style="130"/>
    <col min="2062" max="2062" width="3.5" style="130" bestFit="1" customWidth="1"/>
    <col min="2063" max="2063" width="2.5" style="130" bestFit="1" customWidth="1"/>
    <col min="2064" max="2066" width="5.5" style="130" bestFit="1" customWidth="1"/>
    <col min="2067" max="2067" width="3.5" style="130" bestFit="1" customWidth="1"/>
    <col min="2068" max="2304" width="9" style="130"/>
    <col min="2305" max="2305" width="5.5" style="130" customWidth="1"/>
    <col min="2306" max="2306" width="34.625" style="130" customWidth="1"/>
    <col min="2307" max="2307" width="1.625" style="130" customWidth="1"/>
    <col min="2308" max="2308" width="7.125" style="130" customWidth="1"/>
    <col min="2309" max="2309" width="9.5" style="130" customWidth="1"/>
    <col min="2310" max="2310" width="10.25" style="130" customWidth="1"/>
    <col min="2311" max="2312" width="11" style="130" customWidth="1"/>
    <col min="2313" max="2313" width="12.5" style="130" customWidth="1"/>
    <col min="2314" max="2314" width="9" style="130"/>
    <col min="2315" max="2315" width="6.875" style="130" customWidth="1"/>
    <col min="2316" max="2317" width="9" style="130"/>
    <col min="2318" max="2318" width="3.5" style="130" bestFit="1" customWidth="1"/>
    <col min="2319" max="2319" width="2.5" style="130" bestFit="1" customWidth="1"/>
    <col min="2320" max="2322" width="5.5" style="130" bestFit="1" customWidth="1"/>
    <col min="2323" max="2323" width="3.5" style="130" bestFit="1" customWidth="1"/>
    <col min="2324" max="2560" width="9" style="130"/>
    <col min="2561" max="2561" width="5.5" style="130" customWidth="1"/>
    <col min="2562" max="2562" width="34.625" style="130" customWidth="1"/>
    <col min="2563" max="2563" width="1.625" style="130" customWidth="1"/>
    <col min="2564" max="2564" width="7.125" style="130" customWidth="1"/>
    <col min="2565" max="2565" width="9.5" style="130" customWidth="1"/>
    <col min="2566" max="2566" width="10.25" style="130" customWidth="1"/>
    <col min="2567" max="2568" width="11" style="130" customWidth="1"/>
    <col min="2569" max="2569" width="12.5" style="130" customWidth="1"/>
    <col min="2570" max="2570" width="9" style="130"/>
    <col min="2571" max="2571" width="6.875" style="130" customWidth="1"/>
    <col min="2572" max="2573" width="9" style="130"/>
    <col min="2574" max="2574" width="3.5" style="130" bestFit="1" customWidth="1"/>
    <col min="2575" max="2575" width="2.5" style="130" bestFit="1" customWidth="1"/>
    <col min="2576" max="2578" width="5.5" style="130" bestFit="1" customWidth="1"/>
    <col min="2579" max="2579" width="3.5" style="130" bestFit="1" customWidth="1"/>
    <col min="2580" max="2816" width="9" style="130"/>
    <col min="2817" max="2817" width="5.5" style="130" customWidth="1"/>
    <col min="2818" max="2818" width="34.625" style="130" customWidth="1"/>
    <col min="2819" max="2819" width="1.625" style="130" customWidth="1"/>
    <col min="2820" max="2820" width="7.125" style="130" customWidth="1"/>
    <col min="2821" max="2821" width="9.5" style="130" customWidth="1"/>
    <col min="2822" max="2822" width="10.25" style="130" customWidth="1"/>
    <col min="2823" max="2824" width="11" style="130" customWidth="1"/>
    <col min="2825" max="2825" width="12.5" style="130" customWidth="1"/>
    <col min="2826" max="2826" width="9" style="130"/>
    <col min="2827" max="2827" width="6.875" style="130" customWidth="1"/>
    <col min="2828" max="2829" width="9" style="130"/>
    <col min="2830" max="2830" width="3.5" style="130" bestFit="1" customWidth="1"/>
    <col min="2831" max="2831" width="2.5" style="130" bestFit="1" customWidth="1"/>
    <col min="2832" max="2834" width="5.5" style="130" bestFit="1" customWidth="1"/>
    <col min="2835" max="2835" width="3.5" style="130" bestFit="1" customWidth="1"/>
    <col min="2836" max="3072" width="9" style="130"/>
    <col min="3073" max="3073" width="5.5" style="130" customWidth="1"/>
    <col min="3074" max="3074" width="34.625" style="130" customWidth="1"/>
    <col min="3075" max="3075" width="1.625" style="130" customWidth="1"/>
    <col min="3076" max="3076" width="7.125" style="130" customWidth="1"/>
    <col min="3077" max="3077" width="9.5" style="130" customWidth="1"/>
    <col min="3078" max="3078" width="10.25" style="130" customWidth="1"/>
    <col min="3079" max="3080" width="11" style="130" customWidth="1"/>
    <col min="3081" max="3081" width="12.5" style="130" customWidth="1"/>
    <col min="3082" max="3082" width="9" style="130"/>
    <col min="3083" max="3083" width="6.875" style="130" customWidth="1"/>
    <col min="3084" max="3085" width="9" style="130"/>
    <col min="3086" max="3086" width="3.5" style="130" bestFit="1" customWidth="1"/>
    <col min="3087" max="3087" width="2.5" style="130" bestFit="1" customWidth="1"/>
    <col min="3088" max="3090" width="5.5" style="130" bestFit="1" customWidth="1"/>
    <col min="3091" max="3091" width="3.5" style="130" bestFit="1" customWidth="1"/>
    <col min="3092" max="3328" width="9" style="130"/>
    <col min="3329" max="3329" width="5.5" style="130" customWidth="1"/>
    <col min="3330" max="3330" width="34.625" style="130" customWidth="1"/>
    <col min="3331" max="3331" width="1.625" style="130" customWidth="1"/>
    <col min="3332" max="3332" width="7.125" style="130" customWidth="1"/>
    <col min="3333" max="3333" width="9.5" style="130" customWidth="1"/>
    <col min="3334" max="3334" width="10.25" style="130" customWidth="1"/>
    <col min="3335" max="3336" width="11" style="130" customWidth="1"/>
    <col min="3337" max="3337" width="12.5" style="130" customWidth="1"/>
    <col min="3338" max="3338" width="9" style="130"/>
    <col min="3339" max="3339" width="6.875" style="130" customWidth="1"/>
    <col min="3340" max="3341" width="9" style="130"/>
    <col min="3342" max="3342" width="3.5" style="130" bestFit="1" customWidth="1"/>
    <col min="3343" max="3343" width="2.5" style="130" bestFit="1" customWidth="1"/>
    <col min="3344" max="3346" width="5.5" style="130" bestFit="1" customWidth="1"/>
    <col min="3347" max="3347" width="3.5" style="130" bestFit="1" customWidth="1"/>
    <col min="3348" max="3584" width="9" style="130"/>
    <col min="3585" max="3585" width="5.5" style="130" customWidth="1"/>
    <col min="3586" max="3586" width="34.625" style="130" customWidth="1"/>
    <col min="3587" max="3587" width="1.625" style="130" customWidth="1"/>
    <col min="3588" max="3588" width="7.125" style="130" customWidth="1"/>
    <col min="3589" max="3589" width="9.5" style="130" customWidth="1"/>
    <col min="3590" max="3590" width="10.25" style="130" customWidth="1"/>
    <col min="3591" max="3592" width="11" style="130" customWidth="1"/>
    <col min="3593" max="3593" width="12.5" style="130" customWidth="1"/>
    <col min="3594" max="3594" width="9" style="130"/>
    <col min="3595" max="3595" width="6.875" style="130" customWidth="1"/>
    <col min="3596" max="3597" width="9" style="130"/>
    <col min="3598" max="3598" width="3.5" style="130" bestFit="1" customWidth="1"/>
    <col min="3599" max="3599" width="2.5" style="130" bestFit="1" customWidth="1"/>
    <col min="3600" max="3602" width="5.5" style="130" bestFit="1" customWidth="1"/>
    <col min="3603" max="3603" width="3.5" style="130" bestFit="1" customWidth="1"/>
    <col min="3604" max="3840" width="9" style="130"/>
    <col min="3841" max="3841" width="5.5" style="130" customWidth="1"/>
    <col min="3842" max="3842" width="34.625" style="130" customWidth="1"/>
    <col min="3843" max="3843" width="1.625" style="130" customWidth="1"/>
    <col min="3844" max="3844" width="7.125" style="130" customWidth="1"/>
    <col min="3845" max="3845" width="9.5" style="130" customWidth="1"/>
    <col min="3846" max="3846" width="10.25" style="130" customWidth="1"/>
    <col min="3847" max="3848" width="11" style="130" customWidth="1"/>
    <col min="3849" max="3849" width="12.5" style="130" customWidth="1"/>
    <col min="3850" max="3850" width="9" style="130"/>
    <col min="3851" max="3851" width="6.875" style="130" customWidth="1"/>
    <col min="3852" max="3853" width="9" style="130"/>
    <col min="3854" max="3854" width="3.5" style="130" bestFit="1" customWidth="1"/>
    <col min="3855" max="3855" width="2.5" style="130" bestFit="1" customWidth="1"/>
    <col min="3856" max="3858" width="5.5" style="130" bestFit="1" customWidth="1"/>
    <col min="3859" max="3859" width="3.5" style="130" bestFit="1" customWidth="1"/>
    <col min="3860" max="4096" width="9" style="130"/>
    <col min="4097" max="4097" width="5.5" style="130" customWidth="1"/>
    <col min="4098" max="4098" width="34.625" style="130" customWidth="1"/>
    <col min="4099" max="4099" width="1.625" style="130" customWidth="1"/>
    <col min="4100" max="4100" width="7.125" style="130" customWidth="1"/>
    <col min="4101" max="4101" width="9.5" style="130" customWidth="1"/>
    <col min="4102" max="4102" width="10.25" style="130" customWidth="1"/>
    <col min="4103" max="4104" width="11" style="130" customWidth="1"/>
    <col min="4105" max="4105" width="12.5" style="130" customWidth="1"/>
    <col min="4106" max="4106" width="9" style="130"/>
    <col min="4107" max="4107" width="6.875" style="130" customWidth="1"/>
    <col min="4108" max="4109" width="9" style="130"/>
    <col min="4110" max="4110" width="3.5" style="130" bestFit="1" customWidth="1"/>
    <col min="4111" max="4111" width="2.5" style="130" bestFit="1" customWidth="1"/>
    <col min="4112" max="4114" width="5.5" style="130" bestFit="1" customWidth="1"/>
    <col min="4115" max="4115" width="3.5" style="130" bestFit="1" customWidth="1"/>
    <col min="4116" max="4352" width="9" style="130"/>
    <col min="4353" max="4353" width="5.5" style="130" customWidth="1"/>
    <col min="4354" max="4354" width="34.625" style="130" customWidth="1"/>
    <col min="4355" max="4355" width="1.625" style="130" customWidth="1"/>
    <col min="4356" max="4356" width="7.125" style="130" customWidth="1"/>
    <col min="4357" max="4357" width="9.5" style="130" customWidth="1"/>
    <col min="4358" max="4358" width="10.25" style="130" customWidth="1"/>
    <col min="4359" max="4360" width="11" style="130" customWidth="1"/>
    <col min="4361" max="4361" width="12.5" style="130" customWidth="1"/>
    <col min="4362" max="4362" width="9" style="130"/>
    <col min="4363" max="4363" width="6.875" style="130" customWidth="1"/>
    <col min="4364" max="4365" width="9" style="130"/>
    <col min="4366" max="4366" width="3.5" style="130" bestFit="1" customWidth="1"/>
    <col min="4367" max="4367" width="2.5" style="130" bestFit="1" customWidth="1"/>
    <col min="4368" max="4370" width="5.5" style="130" bestFit="1" customWidth="1"/>
    <col min="4371" max="4371" width="3.5" style="130" bestFit="1" customWidth="1"/>
    <col min="4372" max="4608" width="9" style="130"/>
    <col min="4609" max="4609" width="5.5" style="130" customWidth="1"/>
    <col min="4610" max="4610" width="34.625" style="130" customWidth="1"/>
    <col min="4611" max="4611" width="1.625" style="130" customWidth="1"/>
    <col min="4612" max="4612" width="7.125" style="130" customWidth="1"/>
    <col min="4613" max="4613" width="9.5" style="130" customWidth="1"/>
    <col min="4614" max="4614" width="10.25" style="130" customWidth="1"/>
    <col min="4615" max="4616" width="11" style="130" customWidth="1"/>
    <col min="4617" max="4617" width="12.5" style="130" customWidth="1"/>
    <col min="4618" max="4618" width="9" style="130"/>
    <col min="4619" max="4619" width="6.875" style="130" customWidth="1"/>
    <col min="4620" max="4621" width="9" style="130"/>
    <col min="4622" max="4622" width="3.5" style="130" bestFit="1" customWidth="1"/>
    <col min="4623" max="4623" width="2.5" style="130" bestFit="1" customWidth="1"/>
    <col min="4624" max="4626" width="5.5" style="130" bestFit="1" customWidth="1"/>
    <col min="4627" max="4627" width="3.5" style="130" bestFit="1" customWidth="1"/>
    <col min="4628" max="4864" width="9" style="130"/>
    <col min="4865" max="4865" width="5.5" style="130" customWidth="1"/>
    <col min="4866" max="4866" width="34.625" style="130" customWidth="1"/>
    <col min="4867" max="4867" width="1.625" style="130" customWidth="1"/>
    <col min="4868" max="4868" width="7.125" style="130" customWidth="1"/>
    <col min="4869" max="4869" width="9.5" style="130" customWidth="1"/>
    <col min="4870" max="4870" width="10.25" style="130" customWidth="1"/>
    <col min="4871" max="4872" width="11" style="130" customWidth="1"/>
    <col min="4873" max="4873" width="12.5" style="130" customWidth="1"/>
    <col min="4874" max="4874" width="9" style="130"/>
    <col min="4875" max="4875" width="6.875" style="130" customWidth="1"/>
    <col min="4876" max="4877" width="9" style="130"/>
    <col min="4878" max="4878" width="3.5" style="130" bestFit="1" customWidth="1"/>
    <col min="4879" max="4879" width="2.5" style="130" bestFit="1" customWidth="1"/>
    <col min="4880" max="4882" width="5.5" style="130" bestFit="1" customWidth="1"/>
    <col min="4883" max="4883" width="3.5" style="130" bestFit="1" customWidth="1"/>
    <col min="4884" max="5120" width="9" style="130"/>
    <col min="5121" max="5121" width="5.5" style="130" customWidth="1"/>
    <col min="5122" max="5122" width="34.625" style="130" customWidth="1"/>
    <col min="5123" max="5123" width="1.625" style="130" customWidth="1"/>
    <col min="5124" max="5124" width="7.125" style="130" customWidth="1"/>
    <col min="5125" max="5125" width="9.5" style="130" customWidth="1"/>
    <col min="5126" max="5126" width="10.25" style="130" customWidth="1"/>
    <col min="5127" max="5128" width="11" style="130" customWidth="1"/>
    <col min="5129" max="5129" width="12.5" style="130" customWidth="1"/>
    <col min="5130" max="5130" width="9" style="130"/>
    <col min="5131" max="5131" width="6.875" style="130" customWidth="1"/>
    <col min="5132" max="5133" width="9" style="130"/>
    <col min="5134" max="5134" width="3.5" style="130" bestFit="1" customWidth="1"/>
    <col min="5135" max="5135" width="2.5" style="130" bestFit="1" customWidth="1"/>
    <col min="5136" max="5138" width="5.5" style="130" bestFit="1" customWidth="1"/>
    <col min="5139" max="5139" width="3.5" style="130" bestFit="1" customWidth="1"/>
    <col min="5140" max="5376" width="9" style="130"/>
    <col min="5377" max="5377" width="5.5" style="130" customWidth="1"/>
    <col min="5378" max="5378" width="34.625" style="130" customWidth="1"/>
    <col min="5379" max="5379" width="1.625" style="130" customWidth="1"/>
    <col min="5380" max="5380" width="7.125" style="130" customWidth="1"/>
    <col min="5381" max="5381" width="9.5" style="130" customWidth="1"/>
    <col min="5382" max="5382" width="10.25" style="130" customWidth="1"/>
    <col min="5383" max="5384" width="11" style="130" customWidth="1"/>
    <col min="5385" max="5385" width="12.5" style="130" customWidth="1"/>
    <col min="5386" max="5386" width="9" style="130"/>
    <col min="5387" max="5387" width="6.875" style="130" customWidth="1"/>
    <col min="5388" max="5389" width="9" style="130"/>
    <col min="5390" max="5390" width="3.5" style="130" bestFit="1" customWidth="1"/>
    <col min="5391" max="5391" width="2.5" style="130" bestFit="1" customWidth="1"/>
    <col min="5392" max="5394" width="5.5" style="130" bestFit="1" customWidth="1"/>
    <col min="5395" max="5395" width="3.5" style="130" bestFit="1" customWidth="1"/>
    <col min="5396" max="5632" width="9" style="130"/>
    <col min="5633" max="5633" width="5.5" style="130" customWidth="1"/>
    <col min="5634" max="5634" width="34.625" style="130" customWidth="1"/>
    <col min="5635" max="5635" width="1.625" style="130" customWidth="1"/>
    <col min="5636" max="5636" width="7.125" style="130" customWidth="1"/>
    <col min="5637" max="5637" width="9.5" style="130" customWidth="1"/>
    <col min="5638" max="5638" width="10.25" style="130" customWidth="1"/>
    <col min="5639" max="5640" width="11" style="130" customWidth="1"/>
    <col min="5641" max="5641" width="12.5" style="130" customWidth="1"/>
    <col min="5642" max="5642" width="9" style="130"/>
    <col min="5643" max="5643" width="6.875" style="130" customWidth="1"/>
    <col min="5644" max="5645" width="9" style="130"/>
    <col min="5646" max="5646" width="3.5" style="130" bestFit="1" customWidth="1"/>
    <col min="5647" max="5647" width="2.5" style="130" bestFit="1" customWidth="1"/>
    <col min="5648" max="5650" width="5.5" style="130" bestFit="1" customWidth="1"/>
    <col min="5651" max="5651" width="3.5" style="130" bestFit="1" customWidth="1"/>
    <col min="5652" max="5888" width="9" style="130"/>
    <col min="5889" max="5889" width="5.5" style="130" customWidth="1"/>
    <col min="5890" max="5890" width="34.625" style="130" customWidth="1"/>
    <col min="5891" max="5891" width="1.625" style="130" customWidth="1"/>
    <col min="5892" max="5892" width="7.125" style="130" customWidth="1"/>
    <col min="5893" max="5893" width="9.5" style="130" customWidth="1"/>
    <col min="5894" max="5894" width="10.25" style="130" customWidth="1"/>
    <col min="5895" max="5896" width="11" style="130" customWidth="1"/>
    <col min="5897" max="5897" width="12.5" style="130" customWidth="1"/>
    <col min="5898" max="5898" width="9" style="130"/>
    <col min="5899" max="5899" width="6.875" style="130" customWidth="1"/>
    <col min="5900" max="5901" width="9" style="130"/>
    <col min="5902" max="5902" width="3.5" style="130" bestFit="1" customWidth="1"/>
    <col min="5903" max="5903" width="2.5" style="130" bestFit="1" customWidth="1"/>
    <col min="5904" max="5906" width="5.5" style="130" bestFit="1" customWidth="1"/>
    <col min="5907" max="5907" width="3.5" style="130" bestFit="1" customWidth="1"/>
    <col min="5908" max="6144" width="9" style="130"/>
    <col min="6145" max="6145" width="5.5" style="130" customWidth="1"/>
    <col min="6146" max="6146" width="34.625" style="130" customWidth="1"/>
    <col min="6147" max="6147" width="1.625" style="130" customWidth="1"/>
    <col min="6148" max="6148" width="7.125" style="130" customWidth="1"/>
    <col min="6149" max="6149" width="9.5" style="130" customWidth="1"/>
    <col min="6150" max="6150" width="10.25" style="130" customWidth="1"/>
    <col min="6151" max="6152" width="11" style="130" customWidth="1"/>
    <col min="6153" max="6153" width="12.5" style="130" customWidth="1"/>
    <col min="6154" max="6154" width="9" style="130"/>
    <col min="6155" max="6155" width="6.875" style="130" customWidth="1"/>
    <col min="6156" max="6157" width="9" style="130"/>
    <col min="6158" max="6158" width="3.5" style="130" bestFit="1" customWidth="1"/>
    <col min="6159" max="6159" width="2.5" style="130" bestFit="1" customWidth="1"/>
    <col min="6160" max="6162" width="5.5" style="130" bestFit="1" customWidth="1"/>
    <col min="6163" max="6163" width="3.5" style="130" bestFit="1" customWidth="1"/>
    <col min="6164" max="6400" width="9" style="130"/>
    <col min="6401" max="6401" width="5.5" style="130" customWidth="1"/>
    <col min="6402" max="6402" width="34.625" style="130" customWidth="1"/>
    <col min="6403" max="6403" width="1.625" style="130" customWidth="1"/>
    <col min="6404" max="6404" width="7.125" style="130" customWidth="1"/>
    <col min="6405" max="6405" width="9.5" style="130" customWidth="1"/>
    <col min="6406" max="6406" width="10.25" style="130" customWidth="1"/>
    <col min="6407" max="6408" width="11" style="130" customWidth="1"/>
    <col min="6409" max="6409" width="12.5" style="130" customWidth="1"/>
    <col min="6410" max="6410" width="9" style="130"/>
    <col min="6411" max="6411" width="6.875" style="130" customWidth="1"/>
    <col min="6412" max="6413" width="9" style="130"/>
    <col min="6414" max="6414" width="3.5" style="130" bestFit="1" customWidth="1"/>
    <col min="6415" max="6415" width="2.5" style="130" bestFit="1" customWidth="1"/>
    <col min="6416" max="6418" width="5.5" style="130" bestFit="1" customWidth="1"/>
    <col min="6419" max="6419" width="3.5" style="130" bestFit="1" customWidth="1"/>
    <col min="6420" max="6656" width="9" style="130"/>
    <col min="6657" max="6657" width="5.5" style="130" customWidth="1"/>
    <col min="6658" max="6658" width="34.625" style="130" customWidth="1"/>
    <col min="6659" max="6659" width="1.625" style="130" customWidth="1"/>
    <col min="6660" max="6660" width="7.125" style="130" customWidth="1"/>
    <col min="6661" max="6661" width="9.5" style="130" customWidth="1"/>
    <col min="6662" max="6662" width="10.25" style="130" customWidth="1"/>
    <col min="6663" max="6664" width="11" style="130" customWidth="1"/>
    <col min="6665" max="6665" width="12.5" style="130" customWidth="1"/>
    <col min="6666" max="6666" width="9" style="130"/>
    <col min="6667" max="6667" width="6.875" style="130" customWidth="1"/>
    <col min="6668" max="6669" width="9" style="130"/>
    <col min="6670" max="6670" width="3.5" style="130" bestFit="1" customWidth="1"/>
    <col min="6671" max="6671" width="2.5" style="130" bestFit="1" customWidth="1"/>
    <col min="6672" max="6674" width="5.5" style="130" bestFit="1" customWidth="1"/>
    <col min="6675" max="6675" width="3.5" style="130" bestFit="1" customWidth="1"/>
    <col min="6676" max="6912" width="9" style="130"/>
    <col min="6913" max="6913" width="5.5" style="130" customWidth="1"/>
    <col min="6914" max="6914" width="34.625" style="130" customWidth="1"/>
    <col min="6915" max="6915" width="1.625" style="130" customWidth="1"/>
    <col min="6916" max="6916" width="7.125" style="130" customWidth="1"/>
    <col min="6917" max="6917" width="9.5" style="130" customWidth="1"/>
    <col min="6918" max="6918" width="10.25" style="130" customWidth="1"/>
    <col min="6919" max="6920" width="11" style="130" customWidth="1"/>
    <col min="6921" max="6921" width="12.5" style="130" customWidth="1"/>
    <col min="6922" max="6922" width="9" style="130"/>
    <col min="6923" max="6923" width="6.875" style="130" customWidth="1"/>
    <col min="6924" max="6925" width="9" style="130"/>
    <col min="6926" max="6926" width="3.5" style="130" bestFit="1" customWidth="1"/>
    <col min="6927" max="6927" width="2.5" style="130" bestFit="1" customWidth="1"/>
    <col min="6928" max="6930" width="5.5" style="130" bestFit="1" customWidth="1"/>
    <col min="6931" max="6931" width="3.5" style="130" bestFit="1" customWidth="1"/>
    <col min="6932" max="7168" width="9" style="130"/>
    <col min="7169" max="7169" width="5.5" style="130" customWidth="1"/>
    <col min="7170" max="7170" width="34.625" style="130" customWidth="1"/>
    <col min="7171" max="7171" width="1.625" style="130" customWidth="1"/>
    <col min="7172" max="7172" width="7.125" style="130" customWidth="1"/>
    <col min="7173" max="7173" width="9.5" style="130" customWidth="1"/>
    <col min="7174" max="7174" width="10.25" style="130" customWidth="1"/>
    <col min="7175" max="7176" width="11" style="130" customWidth="1"/>
    <col min="7177" max="7177" width="12.5" style="130" customWidth="1"/>
    <col min="7178" max="7178" width="9" style="130"/>
    <col min="7179" max="7179" width="6.875" style="130" customWidth="1"/>
    <col min="7180" max="7181" width="9" style="130"/>
    <col min="7182" max="7182" width="3.5" style="130" bestFit="1" customWidth="1"/>
    <col min="7183" max="7183" width="2.5" style="130" bestFit="1" customWidth="1"/>
    <col min="7184" max="7186" width="5.5" style="130" bestFit="1" customWidth="1"/>
    <col min="7187" max="7187" width="3.5" style="130" bestFit="1" customWidth="1"/>
    <col min="7188" max="7424" width="9" style="130"/>
    <col min="7425" max="7425" width="5.5" style="130" customWidth="1"/>
    <col min="7426" max="7426" width="34.625" style="130" customWidth="1"/>
    <col min="7427" max="7427" width="1.625" style="130" customWidth="1"/>
    <col min="7428" max="7428" width="7.125" style="130" customWidth="1"/>
    <col min="7429" max="7429" width="9.5" style="130" customWidth="1"/>
    <col min="7430" max="7430" width="10.25" style="130" customWidth="1"/>
    <col min="7431" max="7432" width="11" style="130" customWidth="1"/>
    <col min="7433" max="7433" width="12.5" style="130" customWidth="1"/>
    <col min="7434" max="7434" width="9" style="130"/>
    <col min="7435" max="7435" width="6.875" style="130" customWidth="1"/>
    <col min="7436" max="7437" width="9" style="130"/>
    <col min="7438" max="7438" width="3.5" style="130" bestFit="1" customWidth="1"/>
    <col min="7439" max="7439" width="2.5" style="130" bestFit="1" customWidth="1"/>
    <col min="7440" max="7442" width="5.5" style="130" bestFit="1" customWidth="1"/>
    <col min="7443" max="7443" width="3.5" style="130" bestFit="1" customWidth="1"/>
    <col min="7444" max="7680" width="9" style="130"/>
    <col min="7681" max="7681" width="5.5" style="130" customWidth="1"/>
    <col min="7682" max="7682" width="34.625" style="130" customWidth="1"/>
    <col min="7683" max="7683" width="1.625" style="130" customWidth="1"/>
    <col min="7684" max="7684" width="7.125" style="130" customWidth="1"/>
    <col min="7685" max="7685" width="9.5" style="130" customWidth="1"/>
    <col min="7686" max="7686" width="10.25" style="130" customWidth="1"/>
    <col min="7687" max="7688" width="11" style="130" customWidth="1"/>
    <col min="7689" max="7689" width="12.5" style="130" customWidth="1"/>
    <col min="7690" max="7690" width="9" style="130"/>
    <col min="7691" max="7691" width="6.875" style="130" customWidth="1"/>
    <col min="7692" max="7693" width="9" style="130"/>
    <col min="7694" max="7694" width="3.5" style="130" bestFit="1" customWidth="1"/>
    <col min="7695" max="7695" width="2.5" style="130" bestFit="1" customWidth="1"/>
    <col min="7696" max="7698" width="5.5" style="130" bestFit="1" customWidth="1"/>
    <col min="7699" max="7699" width="3.5" style="130" bestFit="1" customWidth="1"/>
    <col min="7700" max="7936" width="9" style="130"/>
    <col min="7937" max="7937" width="5.5" style="130" customWidth="1"/>
    <col min="7938" max="7938" width="34.625" style="130" customWidth="1"/>
    <col min="7939" max="7939" width="1.625" style="130" customWidth="1"/>
    <col min="7940" max="7940" width="7.125" style="130" customWidth="1"/>
    <col min="7941" max="7941" width="9.5" style="130" customWidth="1"/>
    <col min="7942" max="7942" width="10.25" style="130" customWidth="1"/>
    <col min="7943" max="7944" width="11" style="130" customWidth="1"/>
    <col min="7945" max="7945" width="12.5" style="130" customWidth="1"/>
    <col min="7946" max="7946" width="9" style="130"/>
    <col min="7947" max="7947" width="6.875" style="130" customWidth="1"/>
    <col min="7948" max="7949" width="9" style="130"/>
    <col min="7950" max="7950" width="3.5" style="130" bestFit="1" customWidth="1"/>
    <col min="7951" max="7951" width="2.5" style="130" bestFit="1" customWidth="1"/>
    <col min="7952" max="7954" width="5.5" style="130" bestFit="1" customWidth="1"/>
    <col min="7955" max="7955" width="3.5" style="130" bestFit="1" customWidth="1"/>
    <col min="7956" max="8192" width="9" style="130"/>
    <col min="8193" max="8193" width="5.5" style="130" customWidth="1"/>
    <col min="8194" max="8194" width="34.625" style="130" customWidth="1"/>
    <col min="8195" max="8195" width="1.625" style="130" customWidth="1"/>
    <col min="8196" max="8196" width="7.125" style="130" customWidth="1"/>
    <col min="8197" max="8197" width="9.5" style="130" customWidth="1"/>
    <col min="8198" max="8198" width="10.25" style="130" customWidth="1"/>
    <col min="8199" max="8200" width="11" style="130" customWidth="1"/>
    <col min="8201" max="8201" width="12.5" style="130" customWidth="1"/>
    <col min="8202" max="8202" width="9" style="130"/>
    <col min="8203" max="8203" width="6.875" style="130" customWidth="1"/>
    <col min="8204" max="8205" width="9" style="130"/>
    <col min="8206" max="8206" width="3.5" style="130" bestFit="1" customWidth="1"/>
    <col min="8207" max="8207" width="2.5" style="130" bestFit="1" customWidth="1"/>
    <col min="8208" max="8210" width="5.5" style="130" bestFit="1" customWidth="1"/>
    <col min="8211" max="8211" width="3.5" style="130" bestFit="1" customWidth="1"/>
    <col min="8212" max="8448" width="9" style="130"/>
    <col min="8449" max="8449" width="5.5" style="130" customWidth="1"/>
    <col min="8450" max="8450" width="34.625" style="130" customWidth="1"/>
    <col min="8451" max="8451" width="1.625" style="130" customWidth="1"/>
    <col min="8452" max="8452" width="7.125" style="130" customWidth="1"/>
    <col min="8453" max="8453" width="9.5" style="130" customWidth="1"/>
    <col min="8454" max="8454" width="10.25" style="130" customWidth="1"/>
    <col min="8455" max="8456" width="11" style="130" customWidth="1"/>
    <col min="8457" max="8457" width="12.5" style="130" customWidth="1"/>
    <col min="8458" max="8458" width="9" style="130"/>
    <col min="8459" max="8459" width="6.875" style="130" customWidth="1"/>
    <col min="8460" max="8461" width="9" style="130"/>
    <col min="8462" max="8462" width="3.5" style="130" bestFit="1" customWidth="1"/>
    <col min="8463" max="8463" width="2.5" style="130" bestFit="1" customWidth="1"/>
    <col min="8464" max="8466" width="5.5" style="130" bestFit="1" customWidth="1"/>
    <col min="8467" max="8467" width="3.5" style="130" bestFit="1" customWidth="1"/>
    <col min="8468" max="8704" width="9" style="130"/>
    <col min="8705" max="8705" width="5.5" style="130" customWidth="1"/>
    <col min="8706" max="8706" width="34.625" style="130" customWidth="1"/>
    <col min="8707" max="8707" width="1.625" style="130" customWidth="1"/>
    <col min="8708" max="8708" width="7.125" style="130" customWidth="1"/>
    <col min="8709" max="8709" width="9.5" style="130" customWidth="1"/>
    <col min="8710" max="8710" width="10.25" style="130" customWidth="1"/>
    <col min="8711" max="8712" width="11" style="130" customWidth="1"/>
    <col min="8713" max="8713" width="12.5" style="130" customWidth="1"/>
    <col min="8714" max="8714" width="9" style="130"/>
    <col min="8715" max="8715" width="6.875" style="130" customWidth="1"/>
    <col min="8716" max="8717" width="9" style="130"/>
    <col min="8718" max="8718" width="3.5" style="130" bestFit="1" customWidth="1"/>
    <col min="8719" max="8719" width="2.5" style="130" bestFit="1" customWidth="1"/>
    <col min="8720" max="8722" width="5.5" style="130" bestFit="1" customWidth="1"/>
    <col min="8723" max="8723" width="3.5" style="130" bestFit="1" customWidth="1"/>
    <col min="8724" max="8960" width="9" style="130"/>
    <col min="8961" max="8961" width="5.5" style="130" customWidth="1"/>
    <col min="8962" max="8962" width="34.625" style="130" customWidth="1"/>
    <col min="8963" max="8963" width="1.625" style="130" customWidth="1"/>
    <col min="8964" max="8964" width="7.125" style="130" customWidth="1"/>
    <col min="8965" max="8965" width="9.5" style="130" customWidth="1"/>
    <col min="8966" max="8966" width="10.25" style="130" customWidth="1"/>
    <col min="8967" max="8968" width="11" style="130" customWidth="1"/>
    <col min="8969" max="8969" width="12.5" style="130" customWidth="1"/>
    <col min="8970" max="8970" width="9" style="130"/>
    <col min="8971" max="8971" width="6.875" style="130" customWidth="1"/>
    <col min="8972" max="8973" width="9" style="130"/>
    <col min="8974" max="8974" width="3.5" style="130" bestFit="1" customWidth="1"/>
    <col min="8975" max="8975" width="2.5" style="130" bestFit="1" customWidth="1"/>
    <col min="8976" max="8978" width="5.5" style="130" bestFit="1" customWidth="1"/>
    <col min="8979" max="8979" width="3.5" style="130" bestFit="1" customWidth="1"/>
    <col min="8980" max="9216" width="9" style="130"/>
    <col min="9217" max="9217" width="5.5" style="130" customWidth="1"/>
    <col min="9218" max="9218" width="34.625" style="130" customWidth="1"/>
    <col min="9219" max="9219" width="1.625" style="130" customWidth="1"/>
    <col min="9220" max="9220" width="7.125" style="130" customWidth="1"/>
    <col min="9221" max="9221" width="9.5" style="130" customWidth="1"/>
    <col min="9222" max="9222" width="10.25" style="130" customWidth="1"/>
    <col min="9223" max="9224" width="11" style="130" customWidth="1"/>
    <col min="9225" max="9225" width="12.5" style="130" customWidth="1"/>
    <col min="9226" max="9226" width="9" style="130"/>
    <col min="9227" max="9227" width="6.875" style="130" customWidth="1"/>
    <col min="9228" max="9229" width="9" style="130"/>
    <col min="9230" max="9230" width="3.5" style="130" bestFit="1" customWidth="1"/>
    <col min="9231" max="9231" width="2.5" style="130" bestFit="1" customWidth="1"/>
    <col min="9232" max="9234" width="5.5" style="130" bestFit="1" customWidth="1"/>
    <col min="9235" max="9235" width="3.5" style="130" bestFit="1" customWidth="1"/>
    <col min="9236" max="9472" width="9" style="130"/>
    <col min="9473" max="9473" width="5.5" style="130" customWidth="1"/>
    <col min="9474" max="9474" width="34.625" style="130" customWidth="1"/>
    <col min="9475" max="9475" width="1.625" style="130" customWidth="1"/>
    <col min="9476" max="9476" width="7.125" style="130" customWidth="1"/>
    <col min="9477" max="9477" width="9.5" style="130" customWidth="1"/>
    <col min="9478" max="9478" width="10.25" style="130" customWidth="1"/>
    <col min="9479" max="9480" width="11" style="130" customWidth="1"/>
    <col min="9481" max="9481" width="12.5" style="130" customWidth="1"/>
    <col min="9482" max="9482" width="9" style="130"/>
    <col min="9483" max="9483" width="6.875" style="130" customWidth="1"/>
    <col min="9484" max="9485" width="9" style="130"/>
    <col min="9486" max="9486" width="3.5" style="130" bestFit="1" customWidth="1"/>
    <col min="9487" max="9487" width="2.5" style="130" bestFit="1" customWidth="1"/>
    <col min="9488" max="9490" width="5.5" style="130" bestFit="1" customWidth="1"/>
    <col min="9491" max="9491" width="3.5" style="130" bestFit="1" customWidth="1"/>
    <col min="9492" max="9728" width="9" style="130"/>
    <col min="9729" max="9729" width="5.5" style="130" customWidth="1"/>
    <col min="9730" max="9730" width="34.625" style="130" customWidth="1"/>
    <col min="9731" max="9731" width="1.625" style="130" customWidth="1"/>
    <col min="9732" max="9732" width="7.125" style="130" customWidth="1"/>
    <col min="9733" max="9733" width="9.5" style="130" customWidth="1"/>
    <col min="9734" max="9734" width="10.25" style="130" customWidth="1"/>
    <col min="9735" max="9736" width="11" style="130" customWidth="1"/>
    <col min="9737" max="9737" width="12.5" style="130" customWidth="1"/>
    <col min="9738" max="9738" width="9" style="130"/>
    <col min="9739" max="9739" width="6.875" style="130" customWidth="1"/>
    <col min="9740" max="9741" width="9" style="130"/>
    <col min="9742" max="9742" width="3.5" style="130" bestFit="1" customWidth="1"/>
    <col min="9743" max="9743" width="2.5" style="130" bestFit="1" customWidth="1"/>
    <col min="9744" max="9746" width="5.5" style="130" bestFit="1" customWidth="1"/>
    <col min="9747" max="9747" width="3.5" style="130" bestFit="1" customWidth="1"/>
    <col min="9748" max="9984" width="9" style="130"/>
    <col min="9985" max="9985" width="5.5" style="130" customWidth="1"/>
    <col min="9986" max="9986" width="34.625" style="130" customWidth="1"/>
    <col min="9987" max="9987" width="1.625" style="130" customWidth="1"/>
    <col min="9988" max="9988" width="7.125" style="130" customWidth="1"/>
    <col min="9989" max="9989" width="9.5" style="130" customWidth="1"/>
    <col min="9990" max="9990" width="10.25" style="130" customWidth="1"/>
    <col min="9991" max="9992" width="11" style="130" customWidth="1"/>
    <col min="9993" max="9993" width="12.5" style="130" customWidth="1"/>
    <col min="9994" max="9994" width="9" style="130"/>
    <col min="9995" max="9995" width="6.875" style="130" customWidth="1"/>
    <col min="9996" max="9997" width="9" style="130"/>
    <col min="9998" max="9998" width="3.5" style="130" bestFit="1" customWidth="1"/>
    <col min="9999" max="9999" width="2.5" style="130" bestFit="1" customWidth="1"/>
    <col min="10000" max="10002" width="5.5" style="130" bestFit="1" customWidth="1"/>
    <col min="10003" max="10003" width="3.5" style="130" bestFit="1" customWidth="1"/>
    <col min="10004" max="10240" width="9" style="130"/>
    <col min="10241" max="10241" width="5.5" style="130" customWidth="1"/>
    <col min="10242" max="10242" width="34.625" style="130" customWidth="1"/>
    <col min="10243" max="10243" width="1.625" style="130" customWidth="1"/>
    <col min="10244" max="10244" width="7.125" style="130" customWidth="1"/>
    <col min="10245" max="10245" width="9.5" style="130" customWidth="1"/>
    <col min="10246" max="10246" width="10.25" style="130" customWidth="1"/>
    <col min="10247" max="10248" width="11" style="130" customWidth="1"/>
    <col min="10249" max="10249" width="12.5" style="130" customWidth="1"/>
    <col min="10250" max="10250" width="9" style="130"/>
    <col min="10251" max="10251" width="6.875" style="130" customWidth="1"/>
    <col min="10252" max="10253" width="9" style="130"/>
    <col min="10254" max="10254" width="3.5" style="130" bestFit="1" customWidth="1"/>
    <col min="10255" max="10255" width="2.5" style="130" bestFit="1" customWidth="1"/>
    <col min="10256" max="10258" width="5.5" style="130" bestFit="1" customWidth="1"/>
    <col min="10259" max="10259" width="3.5" style="130" bestFit="1" customWidth="1"/>
    <col min="10260" max="10496" width="9" style="130"/>
    <col min="10497" max="10497" width="5.5" style="130" customWidth="1"/>
    <col min="10498" max="10498" width="34.625" style="130" customWidth="1"/>
    <col min="10499" max="10499" width="1.625" style="130" customWidth="1"/>
    <col min="10500" max="10500" width="7.125" style="130" customWidth="1"/>
    <col min="10501" max="10501" width="9.5" style="130" customWidth="1"/>
    <col min="10502" max="10502" width="10.25" style="130" customWidth="1"/>
    <col min="10503" max="10504" width="11" style="130" customWidth="1"/>
    <col min="10505" max="10505" width="12.5" style="130" customWidth="1"/>
    <col min="10506" max="10506" width="9" style="130"/>
    <col min="10507" max="10507" width="6.875" style="130" customWidth="1"/>
    <col min="10508" max="10509" width="9" style="130"/>
    <col min="10510" max="10510" width="3.5" style="130" bestFit="1" customWidth="1"/>
    <col min="10511" max="10511" width="2.5" style="130" bestFit="1" customWidth="1"/>
    <col min="10512" max="10514" width="5.5" style="130" bestFit="1" customWidth="1"/>
    <col min="10515" max="10515" width="3.5" style="130" bestFit="1" customWidth="1"/>
    <col min="10516" max="10752" width="9" style="130"/>
    <col min="10753" max="10753" width="5.5" style="130" customWidth="1"/>
    <col min="10754" max="10754" width="34.625" style="130" customWidth="1"/>
    <col min="10755" max="10755" width="1.625" style="130" customWidth="1"/>
    <col min="10756" max="10756" width="7.125" style="130" customWidth="1"/>
    <col min="10757" max="10757" width="9.5" style="130" customWidth="1"/>
    <col min="10758" max="10758" width="10.25" style="130" customWidth="1"/>
    <col min="10759" max="10760" width="11" style="130" customWidth="1"/>
    <col min="10761" max="10761" width="12.5" style="130" customWidth="1"/>
    <col min="10762" max="10762" width="9" style="130"/>
    <col min="10763" max="10763" width="6.875" style="130" customWidth="1"/>
    <col min="10764" max="10765" width="9" style="130"/>
    <col min="10766" max="10766" width="3.5" style="130" bestFit="1" customWidth="1"/>
    <col min="10767" max="10767" width="2.5" style="130" bestFit="1" customWidth="1"/>
    <col min="10768" max="10770" width="5.5" style="130" bestFit="1" customWidth="1"/>
    <col min="10771" max="10771" width="3.5" style="130" bestFit="1" customWidth="1"/>
    <col min="10772" max="11008" width="9" style="130"/>
    <col min="11009" max="11009" width="5.5" style="130" customWidth="1"/>
    <col min="11010" max="11010" width="34.625" style="130" customWidth="1"/>
    <col min="11011" max="11011" width="1.625" style="130" customWidth="1"/>
    <col min="11012" max="11012" width="7.125" style="130" customWidth="1"/>
    <col min="11013" max="11013" width="9.5" style="130" customWidth="1"/>
    <col min="11014" max="11014" width="10.25" style="130" customWidth="1"/>
    <col min="11015" max="11016" width="11" style="130" customWidth="1"/>
    <col min="11017" max="11017" width="12.5" style="130" customWidth="1"/>
    <col min="11018" max="11018" width="9" style="130"/>
    <col min="11019" max="11019" width="6.875" style="130" customWidth="1"/>
    <col min="11020" max="11021" width="9" style="130"/>
    <col min="11022" max="11022" width="3.5" style="130" bestFit="1" customWidth="1"/>
    <col min="11023" max="11023" width="2.5" style="130" bestFit="1" customWidth="1"/>
    <col min="11024" max="11026" width="5.5" style="130" bestFit="1" customWidth="1"/>
    <col min="11027" max="11027" width="3.5" style="130" bestFit="1" customWidth="1"/>
    <col min="11028" max="11264" width="9" style="130"/>
    <col min="11265" max="11265" width="5.5" style="130" customWidth="1"/>
    <col min="11266" max="11266" width="34.625" style="130" customWidth="1"/>
    <col min="11267" max="11267" width="1.625" style="130" customWidth="1"/>
    <col min="11268" max="11268" width="7.125" style="130" customWidth="1"/>
    <col min="11269" max="11269" width="9.5" style="130" customWidth="1"/>
    <col min="11270" max="11270" width="10.25" style="130" customWidth="1"/>
    <col min="11271" max="11272" width="11" style="130" customWidth="1"/>
    <col min="11273" max="11273" width="12.5" style="130" customWidth="1"/>
    <col min="11274" max="11274" width="9" style="130"/>
    <col min="11275" max="11275" width="6.875" style="130" customWidth="1"/>
    <col min="11276" max="11277" width="9" style="130"/>
    <col min="11278" max="11278" width="3.5" style="130" bestFit="1" customWidth="1"/>
    <col min="11279" max="11279" width="2.5" style="130" bestFit="1" customWidth="1"/>
    <col min="11280" max="11282" width="5.5" style="130" bestFit="1" customWidth="1"/>
    <col min="11283" max="11283" width="3.5" style="130" bestFit="1" customWidth="1"/>
    <col min="11284" max="11520" width="9" style="130"/>
    <col min="11521" max="11521" width="5.5" style="130" customWidth="1"/>
    <col min="11522" max="11522" width="34.625" style="130" customWidth="1"/>
    <col min="11523" max="11523" width="1.625" style="130" customWidth="1"/>
    <col min="11524" max="11524" width="7.125" style="130" customWidth="1"/>
    <col min="11525" max="11525" width="9.5" style="130" customWidth="1"/>
    <col min="11526" max="11526" width="10.25" style="130" customWidth="1"/>
    <col min="11527" max="11528" width="11" style="130" customWidth="1"/>
    <col min="11529" max="11529" width="12.5" style="130" customWidth="1"/>
    <col min="11530" max="11530" width="9" style="130"/>
    <col min="11531" max="11531" width="6.875" style="130" customWidth="1"/>
    <col min="11532" max="11533" width="9" style="130"/>
    <col min="11534" max="11534" width="3.5" style="130" bestFit="1" customWidth="1"/>
    <col min="11535" max="11535" width="2.5" style="130" bestFit="1" customWidth="1"/>
    <col min="11536" max="11538" width="5.5" style="130" bestFit="1" customWidth="1"/>
    <col min="11539" max="11539" width="3.5" style="130" bestFit="1" customWidth="1"/>
    <col min="11540" max="11776" width="9" style="130"/>
    <col min="11777" max="11777" width="5.5" style="130" customWidth="1"/>
    <col min="11778" max="11778" width="34.625" style="130" customWidth="1"/>
    <col min="11779" max="11779" width="1.625" style="130" customWidth="1"/>
    <col min="11780" max="11780" width="7.125" style="130" customWidth="1"/>
    <col min="11781" max="11781" width="9.5" style="130" customWidth="1"/>
    <col min="11782" max="11782" width="10.25" style="130" customWidth="1"/>
    <col min="11783" max="11784" width="11" style="130" customWidth="1"/>
    <col min="11785" max="11785" width="12.5" style="130" customWidth="1"/>
    <col min="11786" max="11786" width="9" style="130"/>
    <col min="11787" max="11787" width="6.875" style="130" customWidth="1"/>
    <col min="11788" max="11789" width="9" style="130"/>
    <col min="11790" max="11790" width="3.5" style="130" bestFit="1" customWidth="1"/>
    <col min="11791" max="11791" width="2.5" style="130" bestFit="1" customWidth="1"/>
    <col min="11792" max="11794" width="5.5" style="130" bestFit="1" customWidth="1"/>
    <col min="11795" max="11795" width="3.5" style="130" bestFit="1" customWidth="1"/>
    <col min="11796" max="12032" width="9" style="130"/>
    <col min="12033" max="12033" width="5.5" style="130" customWidth="1"/>
    <col min="12034" max="12034" width="34.625" style="130" customWidth="1"/>
    <col min="12035" max="12035" width="1.625" style="130" customWidth="1"/>
    <col min="12036" max="12036" width="7.125" style="130" customWidth="1"/>
    <col min="12037" max="12037" width="9.5" style="130" customWidth="1"/>
    <col min="12038" max="12038" width="10.25" style="130" customWidth="1"/>
    <col min="12039" max="12040" width="11" style="130" customWidth="1"/>
    <col min="12041" max="12041" width="12.5" style="130" customWidth="1"/>
    <col min="12042" max="12042" width="9" style="130"/>
    <col min="12043" max="12043" width="6.875" style="130" customWidth="1"/>
    <col min="12044" max="12045" width="9" style="130"/>
    <col min="12046" max="12046" width="3.5" style="130" bestFit="1" customWidth="1"/>
    <col min="12047" max="12047" width="2.5" style="130" bestFit="1" customWidth="1"/>
    <col min="12048" max="12050" width="5.5" style="130" bestFit="1" customWidth="1"/>
    <col min="12051" max="12051" width="3.5" style="130" bestFit="1" customWidth="1"/>
    <col min="12052" max="12288" width="9" style="130"/>
    <col min="12289" max="12289" width="5.5" style="130" customWidth="1"/>
    <col min="12290" max="12290" width="34.625" style="130" customWidth="1"/>
    <col min="12291" max="12291" width="1.625" style="130" customWidth="1"/>
    <col min="12292" max="12292" width="7.125" style="130" customWidth="1"/>
    <col min="12293" max="12293" width="9.5" style="130" customWidth="1"/>
    <col min="12294" max="12294" width="10.25" style="130" customWidth="1"/>
    <col min="12295" max="12296" width="11" style="130" customWidth="1"/>
    <col min="12297" max="12297" width="12.5" style="130" customWidth="1"/>
    <col min="12298" max="12298" width="9" style="130"/>
    <col min="12299" max="12299" width="6.875" style="130" customWidth="1"/>
    <col min="12300" max="12301" width="9" style="130"/>
    <col min="12302" max="12302" width="3.5" style="130" bestFit="1" customWidth="1"/>
    <col min="12303" max="12303" width="2.5" style="130" bestFit="1" customWidth="1"/>
    <col min="12304" max="12306" width="5.5" style="130" bestFit="1" customWidth="1"/>
    <col min="12307" max="12307" width="3.5" style="130" bestFit="1" customWidth="1"/>
    <col min="12308" max="12544" width="9" style="130"/>
    <col min="12545" max="12545" width="5.5" style="130" customWidth="1"/>
    <col min="12546" max="12546" width="34.625" style="130" customWidth="1"/>
    <col min="12547" max="12547" width="1.625" style="130" customWidth="1"/>
    <col min="12548" max="12548" width="7.125" style="130" customWidth="1"/>
    <col min="12549" max="12549" width="9.5" style="130" customWidth="1"/>
    <col min="12550" max="12550" width="10.25" style="130" customWidth="1"/>
    <col min="12551" max="12552" width="11" style="130" customWidth="1"/>
    <col min="12553" max="12553" width="12.5" style="130" customWidth="1"/>
    <col min="12554" max="12554" width="9" style="130"/>
    <col min="12555" max="12555" width="6.875" style="130" customWidth="1"/>
    <col min="12556" max="12557" width="9" style="130"/>
    <col min="12558" max="12558" width="3.5" style="130" bestFit="1" customWidth="1"/>
    <col min="12559" max="12559" width="2.5" style="130" bestFit="1" customWidth="1"/>
    <col min="12560" max="12562" width="5.5" style="130" bestFit="1" customWidth="1"/>
    <col min="12563" max="12563" width="3.5" style="130" bestFit="1" customWidth="1"/>
    <col min="12564" max="12800" width="9" style="130"/>
    <col min="12801" max="12801" width="5.5" style="130" customWidth="1"/>
    <col min="12802" max="12802" width="34.625" style="130" customWidth="1"/>
    <col min="12803" max="12803" width="1.625" style="130" customWidth="1"/>
    <col min="12804" max="12804" width="7.125" style="130" customWidth="1"/>
    <col min="12805" max="12805" width="9.5" style="130" customWidth="1"/>
    <col min="12806" max="12806" width="10.25" style="130" customWidth="1"/>
    <col min="12807" max="12808" width="11" style="130" customWidth="1"/>
    <col min="12809" max="12809" width="12.5" style="130" customWidth="1"/>
    <col min="12810" max="12810" width="9" style="130"/>
    <col min="12811" max="12811" width="6.875" style="130" customWidth="1"/>
    <col min="12812" max="12813" width="9" style="130"/>
    <col min="12814" max="12814" width="3.5" style="130" bestFit="1" customWidth="1"/>
    <col min="12815" max="12815" width="2.5" style="130" bestFit="1" customWidth="1"/>
    <col min="12816" max="12818" width="5.5" style="130" bestFit="1" customWidth="1"/>
    <col min="12819" max="12819" width="3.5" style="130" bestFit="1" customWidth="1"/>
    <col min="12820" max="13056" width="9" style="130"/>
    <col min="13057" max="13057" width="5.5" style="130" customWidth="1"/>
    <col min="13058" max="13058" width="34.625" style="130" customWidth="1"/>
    <col min="13059" max="13059" width="1.625" style="130" customWidth="1"/>
    <col min="13060" max="13060" width="7.125" style="130" customWidth="1"/>
    <col min="13061" max="13061" width="9.5" style="130" customWidth="1"/>
    <col min="13062" max="13062" width="10.25" style="130" customWidth="1"/>
    <col min="13063" max="13064" width="11" style="130" customWidth="1"/>
    <col min="13065" max="13065" width="12.5" style="130" customWidth="1"/>
    <col min="13066" max="13066" width="9" style="130"/>
    <col min="13067" max="13067" width="6.875" style="130" customWidth="1"/>
    <col min="13068" max="13069" width="9" style="130"/>
    <col min="13070" max="13070" width="3.5" style="130" bestFit="1" customWidth="1"/>
    <col min="13071" max="13071" width="2.5" style="130" bestFit="1" customWidth="1"/>
    <col min="13072" max="13074" width="5.5" style="130" bestFit="1" customWidth="1"/>
    <col min="13075" max="13075" width="3.5" style="130" bestFit="1" customWidth="1"/>
    <col min="13076" max="13312" width="9" style="130"/>
    <col min="13313" max="13313" width="5.5" style="130" customWidth="1"/>
    <col min="13314" max="13314" width="34.625" style="130" customWidth="1"/>
    <col min="13315" max="13315" width="1.625" style="130" customWidth="1"/>
    <col min="13316" max="13316" width="7.125" style="130" customWidth="1"/>
    <col min="13317" max="13317" width="9.5" style="130" customWidth="1"/>
    <col min="13318" max="13318" width="10.25" style="130" customWidth="1"/>
    <col min="13319" max="13320" width="11" style="130" customWidth="1"/>
    <col min="13321" max="13321" width="12.5" style="130" customWidth="1"/>
    <col min="13322" max="13322" width="9" style="130"/>
    <col min="13323" max="13323" width="6.875" style="130" customWidth="1"/>
    <col min="13324" max="13325" width="9" style="130"/>
    <col min="13326" max="13326" width="3.5" style="130" bestFit="1" customWidth="1"/>
    <col min="13327" max="13327" width="2.5" style="130" bestFit="1" customWidth="1"/>
    <col min="13328" max="13330" width="5.5" style="130" bestFit="1" customWidth="1"/>
    <col min="13331" max="13331" width="3.5" style="130" bestFit="1" customWidth="1"/>
    <col min="13332" max="13568" width="9" style="130"/>
    <col min="13569" max="13569" width="5.5" style="130" customWidth="1"/>
    <col min="13570" max="13570" width="34.625" style="130" customWidth="1"/>
    <col min="13571" max="13571" width="1.625" style="130" customWidth="1"/>
    <col min="13572" max="13572" width="7.125" style="130" customWidth="1"/>
    <col min="13573" max="13573" width="9.5" style="130" customWidth="1"/>
    <col min="13574" max="13574" width="10.25" style="130" customWidth="1"/>
    <col min="13575" max="13576" width="11" style="130" customWidth="1"/>
    <col min="13577" max="13577" width="12.5" style="130" customWidth="1"/>
    <col min="13578" max="13578" width="9" style="130"/>
    <col min="13579" max="13579" width="6.875" style="130" customWidth="1"/>
    <col min="13580" max="13581" width="9" style="130"/>
    <col min="13582" max="13582" width="3.5" style="130" bestFit="1" customWidth="1"/>
    <col min="13583" max="13583" width="2.5" style="130" bestFit="1" customWidth="1"/>
    <col min="13584" max="13586" width="5.5" style="130" bestFit="1" customWidth="1"/>
    <col min="13587" max="13587" width="3.5" style="130" bestFit="1" customWidth="1"/>
    <col min="13588" max="13824" width="9" style="130"/>
    <col min="13825" max="13825" width="5.5" style="130" customWidth="1"/>
    <col min="13826" max="13826" width="34.625" style="130" customWidth="1"/>
    <col min="13827" max="13827" width="1.625" style="130" customWidth="1"/>
    <col min="13828" max="13828" width="7.125" style="130" customWidth="1"/>
    <col min="13829" max="13829" width="9.5" style="130" customWidth="1"/>
    <col min="13830" max="13830" width="10.25" style="130" customWidth="1"/>
    <col min="13831" max="13832" width="11" style="130" customWidth="1"/>
    <col min="13833" max="13833" width="12.5" style="130" customWidth="1"/>
    <col min="13834" max="13834" width="9" style="130"/>
    <col min="13835" max="13835" width="6.875" style="130" customWidth="1"/>
    <col min="13836" max="13837" width="9" style="130"/>
    <col min="13838" max="13838" width="3.5" style="130" bestFit="1" customWidth="1"/>
    <col min="13839" max="13839" width="2.5" style="130" bestFit="1" customWidth="1"/>
    <col min="13840" max="13842" width="5.5" style="130" bestFit="1" customWidth="1"/>
    <col min="13843" max="13843" width="3.5" style="130" bestFit="1" customWidth="1"/>
    <col min="13844" max="14080" width="9" style="130"/>
    <col min="14081" max="14081" width="5.5" style="130" customWidth="1"/>
    <col min="14082" max="14082" width="34.625" style="130" customWidth="1"/>
    <col min="14083" max="14083" width="1.625" style="130" customWidth="1"/>
    <col min="14084" max="14084" width="7.125" style="130" customWidth="1"/>
    <col min="14085" max="14085" width="9.5" style="130" customWidth="1"/>
    <col min="14086" max="14086" width="10.25" style="130" customWidth="1"/>
    <col min="14087" max="14088" width="11" style="130" customWidth="1"/>
    <col min="14089" max="14089" width="12.5" style="130" customWidth="1"/>
    <col min="14090" max="14090" width="9" style="130"/>
    <col min="14091" max="14091" width="6.875" style="130" customWidth="1"/>
    <col min="14092" max="14093" width="9" style="130"/>
    <col min="14094" max="14094" width="3.5" style="130" bestFit="1" customWidth="1"/>
    <col min="14095" max="14095" width="2.5" style="130" bestFit="1" customWidth="1"/>
    <col min="14096" max="14098" width="5.5" style="130" bestFit="1" customWidth="1"/>
    <col min="14099" max="14099" width="3.5" style="130" bestFit="1" customWidth="1"/>
    <col min="14100" max="14336" width="9" style="130"/>
    <col min="14337" max="14337" width="5.5" style="130" customWidth="1"/>
    <col min="14338" max="14338" width="34.625" style="130" customWidth="1"/>
    <col min="14339" max="14339" width="1.625" style="130" customWidth="1"/>
    <col min="14340" max="14340" width="7.125" style="130" customWidth="1"/>
    <col min="14341" max="14341" width="9.5" style="130" customWidth="1"/>
    <col min="14342" max="14342" width="10.25" style="130" customWidth="1"/>
    <col min="14343" max="14344" width="11" style="130" customWidth="1"/>
    <col min="14345" max="14345" width="12.5" style="130" customWidth="1"/>
    <col min="14346" max="14346" width="9" style="130"/>
    <col min="14347" max="14347" width="6.875" style="130" customWidth="1"/>
    <col min="14348" max="14349" width="9" style="130"/>
    <col min="14350" max="14350" width="3.5" style="130" bestFit="1" customWidth="1"/>
    <col min="14351" max="14351" width="2.5" style="130" bestFit="1" customWidth="1"/>
    <col min="14352" max="14354" width="5.5" style="130" bestFit="1" customWidth="1"/>
    <col min="14355" max="14355" width="3.5" style="130" bestFit="1" customWidth="1"/>
    <col min="14356" max="14592" width="9" style="130"/>
    <col min="14593" max="14593" width="5.5" style="130" customWidth="1"/>
    <col min="14594" max="14594" width="34.625" style="130" customWidth="1"/>
    <col min="14595" max="14595" width="1.625" style="130" customWidth="1"/>
    <col min="14596" max="14596" width="7.125" style="130" customWidth="1"/>
    <col min="14597" max="14597" width="9.5" style="130" customWidth="1"/>
    <col min="14598" max="14598" width="10.25" style="130" customWidth="1"/>
    <col min="14599" max="14600" width="11" style="130" customWidth="1"/>
    <col min="14601" max="14601" width="12.5" style="130" customWidth="1"/>
    <col min="14602" max="14602" width="9" style="130"/>
    <col min="14603" max="14603" width="6.875" style="130" customWidth="1"/>
    <col min="14604" max="14605" width="9" style="130"/>
    <col min="14606" max="14606" width="3.5" style="130" bestFit="1" customWidth="1"/>
    <col min="14607" max="14607" width="2.5" style="130" bestFit="1" customWidth="1"/>
    <col min="14608" max="14610" width="5.5" style="130" bestFit="1" customWidth="1"/>
    <col min="14611" max="14611" width="3.5" style="130" bestFit="1" customWidth="1"/>
    <col min="14612" max="14848" width="9" style="130"/>
    <col min="14849" max="14849" width="5.5" style="130" customWidth="1"/>
    <col min="14850" max="14850" width="34.625" style="130" customWidth="1"/>
    <col min="14851" max="14851" width="1.625" style="130" customWidth="1"/>
    <col min="14852" max="14852" width="7.125" style="130" customWidth="1"/>
    <col min="14853" max="14853" width="9.5" style="130" customWidth="1"/>
    <col min="14854" max="14854" width="10.25" style="130" customWidth="1"/>
    <col min="14855" max="14856" width="11" style="130" customWidth="1"/>
    <col min="14857" max="14857" width="12.5" style="130" customWidth="1"/>
    <col min="14858" max="14858" width="9" style="130"/>
    <col min="14859" max="14859" width="6.875" style="130" customWidth="1"/>
    <col min="14860" max="14861" width="9" style="130"/>
    <col min="14862" max="14862" width="3.5" style="130" bestFit="1" customWidth="1"/>
    <col min="14863" max="14863" width="2.5" style="130" bestFit="1" customWidth="1"/>
    <col min="14864" max="14866" width="5.5" style="130" bestFit="1" customWidth="1"/>
    <col min="14867" max="14867" width="3.5" style="130" bestFit="1" customWidth="1"/>
    <col min="14868" max="15104" width="9" style="130"/>
    <col min="15105" max="15105" width="5.5" style="130" customWidth="1"/>
    <col min="15106" max="15106" width="34.625" style="130" customWidth="1"/>
    <col min="15107" max="15107" width="1.625" style="130" customWidth="1"/>
    <col min="15108" max="15108" width="7.125" style="130" customWidth="1"/>
    <col min="15109" max="15109" width="9.5" style="130" customWidth="1"/>
    <col min="15110" max="15110" width="10.25" style="130" customWidth="1"/>
    <col min="15111" max="15112" width="11" style="130" customWidth="1"/>
    <col min="15113" max="15113" width="12.5" style="130" customWidth="1"/>
    <col min="15114" max="15114" width="9" style="130"/>
    <col min="15115" max="15115" width="6.875" style="130" customWidth="1"/>
    <col min="15116" max="15117" width="9" style="130"/>
    <col min="15118" max="15118" width="3.5" style="130" bestFit="1" customWidth="1"/>
    <col min="15119" max="15119" width="2.5" style="130" bestFit="1" customWidth="1"/>
    <col min="15120" max="15122" width="5.5" style="130" bestFit="1" customWidth="1"/>
    <col min="15123" max="15123" width="3.5" style="130" bestFit="1" customWidth="1"/>
    <col min="15124" max="15360" width="9" style="130"/>
    <col min="15361" max="15361" width="5.5" style="130" customWidth="1"/>
    <col min="15362" max="15362" width="34.625" style="130" customWidth="1"/>
    <col min="15363" max="15363" width="1.625" style="130" customWidth="1"/>
    <col min="15364" max="15364" width="7.125" style="130" customWidth="1"/>
    <col min="15365" max="15365" width="9.5" style="130" customWidth="1"/>
    <col min="15366" max="15366" width="10.25" style="130" customWidth="1"/>
    <col min="15367" max="15368" width="11" style="130" customWidth="1"/>
    <col min="15369" max="15369" width="12.5" style="130" customWidth="1"/>
    <col min="15370" max="15370" width="9" style="130"/>
    <col min="15371" max="15371" width="6.875" style="130" customWidth="1"/>
    <col min="15372" max="15373" width="9" style="130"/>
    <col min="15374" max="15374" width="3.5" style="130" bestFit="1" customWidth="1"/>
    <col min="15375" max="15375" width="2.5" style="130" bestFit="1" customWidth="1"/>
    <col min="15376" max="15378" width="5.5" style="130" bestFit="1" customWidth="1"/>
    <col min="15379" max="15379" width="3.5" style="130" bestFit="1" customWidth="1"/>
    <col min="15380" max="15616" width="9" style="130"/>
    <col min="15617" max="15617" width="5.5" style="130" customWidth="1"/>
    <col min="15618" max="15618" width="34.625" style="130" customWidth="1"/>
    <col min="15619" max="15619" width="1.625" style="130" customWidth="1"/>
    <col min="15620" max="15620" width="7.125" style="130" customWidth="1"/>
    <col min="15621" max="15621" width="9.5" style="130" customWidth="1"/>
    <col min="15622" max="15622" width="10.25" style="130" customWidth="1"/>
    <col min="15623" max="15624" width="11" style="130" customWidth="1"/>
    <col min="15625" max="15625" width="12.5" style="130" customWidth="1"/>
    <col min="15626" max="15626" width="9" style="130"/>
    <col min="15627" max="15627" width="6.875" style="130" customWidth="1"/>
    <col min="15628" max="15629" width="9" style="130"/>
    <col min="15630" max="15630" width="3.5" style="130" bestFit="1" customWidth="1"/>
    <col min="15631" max="15631" width="2.5" style="130" bestFit="1" customWidth="1"/>
    <col min="15632" max="15634" width="5.5" style="130" bestFit="1" customWidth="1"/>
    <col min="15635" max="15635" width="3.5" style="130" bestFit="1" customWidth="1"/>
    <col min="15636" max="15872" width="9" style="130"/>
    <col min="15873" max="15873" width="5.5" style="130" customWidth="1"/>
    <col min="15874" max="15874" width="34.625" style="130" customWidth="1"/>
    <col min="15875" max="15875" width="1.625" style="130" customWidth="1"/>
    <col min="15876" max="15876" width="7.125" style="130" customWidth="1"/>
    <col min="15877" max="15877" width="9.5" style="130" customWidth="1"/>
    <col min="15878" max="15878" width="10.25" style="130" customWidth="1"/>
    <col min="15879" max="15880" width="11" style="130" customWidth="1"/>
    <col min="15881" max="15881" width="12.5" style="130" customWidth="1"/>
    <col min="15882" max="15882" width="9" style="130"/>
    <col min="15883" max="15883" width="6.875" style="130" customWidth="1"/>
    <col min="15884" max="15885" width="9" style="130"/>
    <col min="15886" max="15886" width="3.5" style="130" bestFit="1" customWidth="1"/>
    <col min="15887" max="15887" width="2.5" style="130" bestFit="1" customWidth="1"/>
    <col min="15888" max="15890" width="5.5" style="130" bestFit="1" customWidth="1"/>
    <col min="15891" max="15891" width="3.5" style="130" bestFit="1" customWidth="1"/>
    <col min="15892" max="16128" width="9" style="130"/>
    <col min="16129" max="16129" width="5.5" style="130" customWidth="1"/>
    <col min="16130" max="16130" width="34.625" style="130" customWidth="1"/>
    <col min="16131" max="16131" width="1.625" style="130" customWidth="1"/>
    <col min="16132" max="16132" width="7.125" style="130" customWidth="1"/>
    <col min="16133" max="16133" width="9.5" style="130" customWidth="1"/>
    <col min="16134" max="16134" width="10.25" style="130" customWidth="1"/>
    <col min="16135" max="16136" width="11" style="130" customWidth="1"/>
    <col min="16137" max="16137" width="12.5" style="130" customWidth="1"/>
    <col min="16138" max="16138" width="9" style="130"/>
    <col min="16139" max="16139" width="6.875" style="130" customWidth="1"/>
    <col min="16140" max="16141" width="9" style="130"/>
    <col min="16142" max="16142" width="3.5" style="130" bestFit="1" customWidth="1"/>
    <col min="16143" max="16143" width="2.5" style="130" bestFit="1" customWidth="1"/>
    <col min="16144" max="16146" width="5.5" style="130" bestFit="1" customWidth="1"/>
    <col min="16147" max="16147" width="3.5" style="130" bestFit="1" customWidth="1"/>
    <col min="16148" max="16384" width="9" style="130"/>
  </cols>
  <sheetData>
    <row r="1" spans="1:10" s="116" customFormat="1" ht="45" customHeight="1">
      <c r="A1" s="115"/>
      <c r="B1" s="436" t="s">
        <v>47</v>
      </c>
      <c r="C1" s="436"/>
      <c r="D1" s="436"/>
      <c r="E1" s="436"/>
      <c r="F1" s="436"/>
      <c r="G1" s="436"/>
      <c r="H1" s="436"/>
    </row>
    <row r="2" spans="1:10" s="118" customFormat="1" ht="18" customHeight="1">
      <c r="A2" s="117"/>
      <c r="B2" s="248"/>
      <c r="D2" s="119"/>
      <c r="E2" s="120"/>
      <c r="F2" s="204"/>
    </row>
    <row r="3" spans="1:10" s="115" customFormat="1" ht="30" customHeight="1">
      <c r="A3" s="122" t="s">
        <v>48</v>
      </c>
      <c r="B3" s="437" t="s">
        <v>49</v>
      </c>
      <c r="C3" s="438"/>
      <c r="D3" s="123" t="s">
        <v>50</v>
      </c>
      <c r="E3" s="124" t="s">
        <v>51</v>
      </c>
      <c r="F3" s="205" t="s">
        <v>52</v>
      </c>
      <c r="G3" s="122" t="s">
        <v>53</v>
      </c>
      <c r="H3" s="123" t="s">
        <v>54</v>
      </c>
    </row>
    <row r="4" spans="1:10" ht="30" customHeight="1">
      <c r="A4" s="123">
        <v>2</v>
      </c>
      <c r="B4" s="176" t="str">
        <f>IF($A4="","",VLOOKUP($A4,'10%中性'!$A$5:$J$500,4))</f>
        <v>アテスト　超短時間判定インジケータ</v>
      </c>
      <c r="C4" s="126"/>
      <c r="D4" s="136" t="str">
        <f>IF($A4="","",VLOOKUP($A4,'10%中性'!$A$5:$J$500,6))</f>
        <v>BX</v>
      </c>
      <c r="E4" s="136">
        <f>IF($A4="","",VLOOKUP($A4,'10%中性'!$A$5:$J$500,7))</f>
        <v>3</v>
      </c>
      <c r="F4" s="206"/>
      <c r="G4" s="128"/>
      <c r="H4" s="129"/>
      <c r="J4" s="142" t="s">
        <v>56</v>
      </c>
    </row>
    <row r="5" spans="1:10" ht="30" customHeight="1">
      <c r="A5" s="123">
        <v>20</v>
      </c>
      <c r="B5" s="176" t="str">
        <f>IF($A5="","",VLOOKUP($A5,'10%中性'!$A$5:$J$500,4))</f>
        <v>アドールＲＥ</v>
      </c>
      <c r="C5" s="126"/>
      <c r="D5" s="136" t="str">
        <f>IF($A5="","",VLOOKUP($A5,'10%中性'!$A$5:$J$500,6))</f>
        <v>EA</v>
      </c>
      <c r="E5" s="136">
        <f>IF($A5="","",VLOOKUP($A5,'10%中性'!$A$5:$J$500,7))</f>
        <v>3</v>
      </c>
      <c r="F5" s="206"/>
      <c r="G5" s="128"/>
      <c r="H5" s="129"/>
      <c r="J5" s="142" t="s">
        <v>64</v>
      </c>
    </row>
    <row r="6" spans="1:10" ht="30" customHeight="1">
      <c r="A6" s="123">
        <v>26</v>
      </c>
      <c r="B6" s="176" t="str">
        <f>IF($A6="","",VLOOKUP($A6,'10%中性'!$A$5:$J$500,4))</f>
        <v>ウエットプレット</v>
      </c>
      <c r="C6" s="126"/>
      <c r="D6" s="136" t="str">
        <f>IF($A6="","",VLOOKUP($A6,'10%中性'!$A$5:$J$500,6))</f>
        <v>BX</v>
      </c>
      <c r="E6" s="136">
        <f>IF($A6="","",VLOOKUP($A6,'10%中性'!$A$5:$J$500,7))</f>
        <v>5</v>
      </c>
      <c r="F6" s="206"/>
      <c r="G6" s="128"/>
      <c r="H6" s="129"/>
      <c r="J6" s="142" t="s">
        <v>62</v>
      </c>
    </row>
    <row r="7" spans="1:10" s="116" customFormat="1" ht="30" customHeight="1">
      <c r="A7" s="123">
        <v>27</v>
      </c>
      <c r="B7" s="176" t="str">
        <f>IF($A7="","",VLOOKUP($A7,'10%中性'!$A$5:$J$500,4))</f>
        <v>エアウォールふ・わ・りパッド付き
フィルムドレッシング１００×１２０ＭＭ　３０枚入り　ＹＢ－２２１０１２Ｐ　</v>
      </c>
      <c r="C7" s="126"/>
      <c r="D7" s="136" t="str">
        <f>IF($A7="","",VLOOKUP($A7,'10%中性'!$A$5:$J$500,6))</f>
        <v>BX</v>
      </c>
      <c r="E7" s="136">
        <f>IF($A7="","",VLOOKUP($A7,'10%中性'!$A$5:$J$500,7))</f>
        <v>2</v>
      </c>
      <c r="F7" s="206"/>
      <c r="G7" s="128"/>
      <c r="H7" s="129"/>
      <c r="J7" s="142" t="s">
        <v>55</v>
      </c>
    </row>
    <row r="8" spans="1:10" s="116" customFormat="1" ht="30" customHeight="1">
      <c r="A8" s="123">
        <v>28</v>
      </c>
      <c r="B8" s="176" t="str">
        <f>IF($A8="","",VLOOKUP($A8,'10%中性'!$A$5:$J$500,4))</f>
        <v>エアウォールふ・わ・りパッド付き
フィルムドレッシング６０×７０ＭＭ　５０枚入り　ＹＢ－２２６０７０Ｐ</v>
      </c>
      <c r="C8" s="126"/>
      <c r="D8" s="136" t="str">
        <f>IF($A8="","",VLOOKUP($A8,'10%中性'!$A$5:$J$500,6))</f>
        <v>BX</v>
      </c>
      <c r="E8" s="136">
        <f>IF($A8="","",VLOOKUP($A8,'10%中性'!$A$5:$J$500,7))</f>
        <v>2</v>
      </c>
      <c r="F8" s="206"/>
      <c r="G8" s="128"/>
      <c r="H8" s="129"/>
    </row>
    <row r="9" spans="1:10" s="116" customFormat="1" ht="30" customHeight="1">
      <c r="A9" s="123">
        <v>35</v>
      </c>
      <c r="B9" s="176" t="str">
        <f>IF($A9="","",VLOOKUP($A9,'10%中性'!$A$5:$J$500,4))</f>
        <v>カラヤヘッシブ・クリアータイプ</v>
      </c>
      <c r="C9" s="126"/>
      <c r="D9" s="136" t="str">
        <f>IF($A9="","",VLOOKUP($A9,'10%中性'!$A$5:$J$500,6))</f>
        <v>BX</v>
      </c>
      <c r="E9" s="136">
        <f>IF($A9="","",VLOOKUP($A9,'10%中性'!$A$5:$J$500,7))</f>
        <v>3</v>
      </c>
      <c r="F9" s="206"/>
      <c r="G9" s="128"/>
      <c r="H9" s="129"/>
    </row>
    <row r="10" spans="1:10" s="116" customFormat="1" ht="30" customHeight="1">
      <c r="A10" s="123">
        <v>36</v>
      </c>
      <c r="B10" s="176" t="str">
        <f>IF($A10="","",VLOOKUP($A10,'10%中性'!$A$5:$J$500,4))</f>
        <v>カルトスタットＲ</v>
      </c>
      <c r="C10" s="126"/>
      <c r="D10" s="136" t="str">
        <f>IF($A10="","",VLOOKUP($A10,'10%中性'!$A$5:$J$500,6))</f>
        <v>BX</v>
      </c>
      <c r="E10" s="136">
        <f>IF($A10="","",VLOOKUP($A10,'10%中性'!$A$5:$J$500,7))</f>
        <v>2</v>
      </c>
      <c r="F10" s="206"/>
      <c r="G10" s="128"/>
      <c r="H10" s="129"/>
    </row>
    <row r="11" spans="1:10" s="116" customFormat="1" ht="30" customHeight="1">
      <c r="A11" s="123">
        <v>37</v>
      </c>
      <c r="B11" s="176" t="str">
        <f>IF($A11="","",VLOOKUP($A11,'10%中性'!$A$5:$J$500,4))</f>
        <v>キャストライト・アルファ
（ファイバーグラスキャスティングテープ）</v>
      </c>
      <c r="C11" s="126"/>
      <c r="D11" s="136" t="str">
        <f>IF($A11="","",VLOOKUP($A11,'10%中性'!$A$5:$J$500,6))</f>
        <v>EA</v>
      </c>
      <c r="E11" s="136">
        <f>IF($A11="","",VLOOKUP($A11,'10%中性'!$A$5:$J$500,7))</f>
        <v>1</v>
      </c>
      <c r="F11" s="206"/>
      <c r="G11" s="128"/>
      <c r="H11" s="129"/>
    </row>
    <row r="12" spans="1:10" s="116" customFormat="1" ht="30" customHeight="1">
      <c r="A12" s="123">
        <v>38</v>
      </c>
      <c r="B12" s="176" t="str">
        <f>IF($A12="","",VLOOKUP($A12,'10%中性'!$A$5:$J$500,4))</f>
        <v>キャストライト・アルファ
（ファイバーグラスキャスティングテープ）</v>
      </c>
      <c r="C12" s="126"/>
      <c r="D12" s="136" t="str">
        <f>IF($A12="","",VLOOKUP($A12,'10%中性'!$A$5:$J$500,6))</f>
        <v>BX</v>
      </c>
      <c r="E12" s="136">
        <f>IF($A12="","",VLOOKUP($A12,'10%中性'!$A$5:$J$500,7))</f>
        <v>2</v>
      </c>
      <c r="F12" s="206"/>
      <c r="G12" s="128"/>
      <c r="H12" s="129"/>
    </row>
    <row r="13" spans="1:10" s="116" customFormat="1" ht="30" customHeight="1">
      <c r="A13" s="123">
        <v>45</v>
      </c>
      <c r="B13" s="176" t="str">
        <f>IF($A13="","",VLOOKUP($A13,'10%中性'!$A$5:$J$500,4))</f>
        <v>クレシアＥＦハンドタオル
バリューソフト２００</v>
      </c>
      <c r="C13" s="126"/>
      <c r="D13" s="136" t="str">
        <f>IF($A13="","",VLOOKUP($A13,'10%中性'!$A$5:$J$500,6))</f>
        <v>BX</v>
      </c>
      <c r="E13" s="136">
        <f>IF($A13="","",VLOOKUP($A13,'10%中性'!$A$5:$J$500,7))</f>
        <v>25</v>
      </c>
      <c r="F13" s="206"/>
      <c r="G13" s="128"/>
      <c r="H13" s="129"/>
    </row>
    <row r="14" spans="1:10" s="116" customFormat="1" ht="30" customHeight="1">
      <c r="A14" s="123">
        <v>46</v>
      </c>
      <c r="B14" s="176" t="str">
        <f>IF($A14="","",VLOOKUP($A14,'10%中性'!$A$5:$J$500,4))</f>
        <v>サージキャップＮ－１０</v>
      </c>
      <c r="C14" s="126"/>
      <c r="D14" s="136" t="str">
        <f>IF($A14="","",VLOOKUP($A14,'10%中性'!$A$5:$J$500,6))</f>
        <v>BX</v>
      </c>
      <c r="E14" s="136">
        <f>IF($A14="","",VLOOKUP($A14,'10%中性'!$A$5:$J$500,7))</f>
        <v>6</v>
      </c>
      <c r="F14" s="206"/>
      <c r="G14" s="128"/>
      <c r="H14" s="129"/>
    </row>
    <row r="15" spans="1:10" s="116" customFormat="1" ht="30" customHeight="1">
      <c r="A15" s="123">
        <v>47</v>
      </c>
      <c r="B15" s="176" t="str">
        <f>IF($A15="","",VLOOKUP($A15,'10%中性'!$A$5:$J$500,4))</f>
        <v>サージマスクＴＣ</v>
      </c>
      <c r="C15" s="126"/>
      <c r="D15" s="136" t="str">
        <f>IF($A15="","",VLOOKUP($A15,'10%中性'!$A$5:$J$500,6))</f>
        <v>BX</v>
      </c>
      <c r="E15" s="136">
        <f>IF($A15="","",VLOOKUP($A15,'10%中性'!$A$5:$J$500,7))</f>
        <v>150</v>
      </c>
      <c r="F15" s="206"/>
      <c r="G15" s="128"/>
      <c r="H15" s="129"/>
    </row>
    <row r="16" spans="1:10" s="116" customFormat="1" ht="30" customHeight="1">
      <c r="A16" s="123">
        <v>50</v>
      </c>
      <c r="B16" s="176" t="str">
        <f>IF($A16="","",VLOOKUP($A16,'10%中性'!$A$5:$J$500,4))</f>
        <v>サクロライト・ＤＸ</v>
      </c>
      <c r="C16" s="126"/>
      <c r="D16" s="136" t="str">
        <f>IF($A16="","",VLOOKUP($A16,'10%中性'!$A$5:$J$500,6))</f>
        <v>EA</v>
      </c>
      <c r="E16" s="136">
        <f>IF($A16="","",VLOOKUP($A16,'10%中性'!$A$5:$J$500,7))</f>
        <v>15</v>
      </c>
      <c r="F16" s="206"/>
      <c r="G16" s="128"/>
      <c r="H16" s="129"/>
    </row>
    <row r="17" spans="1:8" s="116" customFormat="1" ht="30" customHeight="1">
      <c r="A17" s="123">
        <v>53</v>
      </c>
      <c r="B17" s="176" t="str">
        <f>IF($A17="","",VLOOKUP($A17,'10%中性'!$A$5:$J$500,4))</f>
        <v>スーパーキャス５(翼付きタイプ)</v>
      </c>
      <c r="C17" s="126"/>
      <c r="D17" s="136" t="str">
        <f>IF($A17="","",VLOOKUP($A17,'10%中性'!$A$5:$J$500,6))</f>
        <v>BX</v>
      </c>
      <c r="E17" s="136">
        <f>IF($A17="","",VLOOKUP($A17,'10%中性'!$A$5:$J$500,7))</f>
        <v>2</v>
      </c>
      <c r="F17" s="206"/>
      <c r="G17" s="128"/>
      <c r="H17" s="129"/>
    </row>
    <row r="18" spans="1:8" s="116" customFormat="1" ht="30" customHeight="1">
      <c r="A18" s="123">
        <v>54</v>
      </c>
      <c r="B18" s="176" t="str">
        <f>IF($A18="","",VLOOKUP($A18,'10%中性'!$A$5:$J$500,4))</f>
        <v>スーパーキャス５(翼付きタイプ)</v>
      </c>
      <c r="C18" s="126"/>
      <c r="D18" s="136" t="str">
        <f>IF($A18="","",VLOOKUP($A18,'10%中性'!$A$5:$J$500,6))</f>
        <v>BX</v>
      </c>
      <c r="E18" s="136">
        <f>IF($A18="","",VLOOKUP($A18,'10%中性'!$A$5:$J$500,7))</f>
        <v>1</v>
      </c>
      <c r="F18" s="206"/>
      <c r="G18" s="128"/>
      <c r="H18" s="129"/>
    </row>
    <row r="19" spans="1:8" s="116" customFormat="1" ht="30" customHeight="1">
      <c r="A19" s="123">
        <v>55</v>
      </c>
      <c r="B19" s="176" t="str">
        <f>IF($A19="","",VLOOKUP($A19,'10%中性'!$A$5:$J$500,4))</f>
        <v>スーパーキャス５(翼付きタイプ)</v>
      </c>
      <c r="C19" s="126"/>
      <c r="D19" s="136" t="str">
        <f>IF($A19="","",VLOOKUP($A19,'10%中性'!$A$5:$J$500,6))</f>
        <v>BX</v>
      </c>
      <c r="E19" s="136">
        <f>IF($A19="","",VLOOKUP($A19,'10%中性'!$A$5:$J$500,7))</f>
        <v>2</v>
      </c>
      <c r="F19" s="206"/>
      <c r="G19" s="128"/>
      <c r="H19" s="129"/>
    </row>
    <row r="20" spans="1:8" s="116" customFormat="1" ht="30" customHeight="1">
      <c r="A20" s="123">
        <v>56</v>
      </c>
      <c r="B20" s="176" t="str">
        <f>IF($A20="","",VLOOKUP($A20,'10%中性'!$A$5:$J$500,4))</f>
        <v>スーパーキャス５(翼付きタイプ)</v>
      </c>
      <c r="C20" s="126"/>
      <c r="D20" s="136" t="str">
        <f>IF($A20="","",VLOOKUP($A20,'10%中性'!$A$5:$J$500,6))</f>
        <v>BX</v>
      </c>
      <c r="E20" s="136">
        <f>IF($A20="","",VLOOKUP($A20,'10%中性'!$A$5:$J$500,7))</f>
        <v>1</v>
      </c>
      <c r="F20" s="206"/>
      <c r="G20" s="128"/>
      <c r="H20" s="129"/>
    </row>
    <row r="21" spans="1:8" s="116" customFormat="1" ht="30" customHeight="1">
      <c r="A21" s="123">
        <v>69</v>
      </c>
      <c r="B21" s="176" t="str">
        <f>IF($A21="","",VLOOKUP($A21,'10%中性'!$A$5:$J$500,4))</f>
        <v>ディスオーパＴＭ消毒液０．５５％</v>
      </c>
      <c r="C21" s="126"/>
      <c r="D21" s="136" t="str">
        <f>IF($A21="","",VLOOKUP($A21,'10%中性'!$A$5:$J$500,6))</f>
        <v>BT</v>
      </c>
      <c r="E21" s="136">
        <f>IF($A21="","",VLOOKUP($A21,'10%中性'!$A$5:$J$500,7))</f>
        <v>10</v>
      </c>
      <c r="F21" s="206"/>
      <c r="G21" s="128"/>
      <c r="H21" s="129"/>
    </row>
    <row r="22" spans="1:8" s="116" customFormat="1" ht="30" customHeight="1">
      <c r="A22" s="123">
        <v>71</v>
      </c>
      <c r="B22" s="176" t="str">
        <f>IF($A22="","",VLOOKUP($A22,'10%中性'!$A$5:$J$500,4))</f>
        <v>ディスポーザブル生検鉗子　上部消化器用</v>
      </c>
      <c r="C22" s="126"/>
      <c r="D22" s="136" t="str">
        <f>IF($A22="","",VLOOKUP($A22,'10%中性'!$A$5:$J$500,6))</f>
        <v>BX</v>
      </c>
      <c r="E22" s="136">
        <f>IF($A22="","",VLOOKUP($A22,'10%中性'!$A$5:$J$500,7))</f>
        <v>2</v>
      </c>
      <c r="F22" s="206"/>
      <c r="G22" s="128"/>
      <c r="H22" s="129"/>
    </row>
    <row r="23" spans="1:8" s="116" customFormat="1" ht="30" customHeight="1">
      <c r="A23" s="123">
        <v>73</v>
      </c>
      <c r="B23" s="176" t="str">
        <f>IF($A23="","",VLOOKUP($A23,'10%中性'!$A$5:$J$500,4))</f>
        <v>ディスポ電極Ｆビトロード　</v>
      </c>
      <c r="C23" s="126"/>
      <c r="D23" s="136" t="str">
        <f>IF($A23="","",VLOOKUP($A23,'10%中性'!$A$5:$J$500,6))</f>
        <v>BX</v>
      </c>
      <c r="E23" s="136">
        <f>IF($A23="","",VLOOKUP($A23,'10%中性'!$A$5:$J$500,7))</f>
        <v>2</v>
      </c>
      <c r="F23" s="206"/>
      <c r="G23" s="128"/>
      <c r="H23" s="129"/>
    </row>
    <row r="24" spans="1:8" s="116" customFormat="1" ht="30" customHeight="1">
      <c r="A24" s="123">
        <v>74</v>
      </c>
      <c r="B24" s="176" t="str">
        <f>IF($A24="","",VLOOKUP($A24,'10%中性'!$A$5:$J$500,4))</f>
        <v>トップシリンジ１０ＭＬ　（横口）</v>
      </c>
      <c r="C24" s="126"/>
      <c r="D24" s="136" t="str">
        <f>IF($A24="","",VLOOKUP($A24,'10%中性'!$A$5:$J$500,6))</f>
        <v>BX</v>
      </c>
      <c r="E24" s="136">
        <f>IF($A24="","",VLOOKUP($A24,'10%中性'!$A$5:$J$500,7))</f>
        <v>5</v>
      </c>
      <c r="F24" s="206"/>
      <c r="G24" s="128"/>
      <c r="H24" s="129"/>
    </row>
    <row r="25" spans="1:8" s="116" customFormat="1" ht="30" customHeight="1">
      <c r="A25" s="123">
        <v>75</v>
      </c>
      <c r="B25" s="176" t="str">
        <f>IF($A25="","",VLOOKUP($A25,'10%中性'!$A$5:$J$500,4))</f>
        <v>トップシリンジ１０ＭＬ　ロックタイプ</v>
      </c>
      <c r="C25" s="126"/>
      <c r="D25" s="136" t="str">
        <f>IF($A25="","",VLOOKUP($A25,'10%中性'!$A$5:$J$500,6))</f>
        <v>BX</v>
      </c>
      <c r="E25" s="136">
        <f>IF($A25="","",VLOOKUP($A25,'10%中性'!$A$5:$J$500,7))</f>
        <v>2</v>
      </c>
      <c r="F25" s="206"/>
      <c r="G25" s="128"/>
      <c r="H25" s="129"/>
    </row>
    <row r="26" spans="1:8" s="116" customFormat="1" ht="30" customHeight="1">
      <c r="A26" s="123">
        <v>78</v>
      </c>
      <c r="B26" s="176" t="str">
        <f>IF($A26="","",VLOOKUP($A26,'10%中性'!$A$5:$J$500,4))</f>
        <v>トップシリンジ３０ＭＬ</v>
      </c>
      <c r="C26" s="126"/>
      <c r="D26" s="136" t="str">
        <f>IF($A26="","",VLOOKUP($A26,'10%中性'!$A$5:$J$500,6))</f>
        <v>BX</v>
      </c>
      <c r="E26" s="136">
        <f>IF($A26="","",VLOOKUP($A26,'10%中性'!$A$5:$J$500,7))</f>
        <v>6</v>
      </c>
      <c r="F26" s="206"/>
      <c r="G26" s="128"/>
      <c r="H26" s="129"/>
    </row>
    <row r="27" spans="1:8" s="116" customFormat="1" ht="30" customHeight="1">
      <c r="A27" s="123">
        <v>79</v>
      </c>
      <c r="B27" s="176" t="str">
        <f>IF($A27="","",VLOOKUP($A27,'10%中性'!$A$5:$J$500,4))</f>
        <v>トップシリンジ５０ＭＬ</v>
      </c>
      <c r="C27" s="126"/>
      <c r="D27" s="136" t="str">
        <f>IF($A27="","",VLOOKUP($A27,'10%中性'!$A$5:$J$500,6))</f>
        <v>BX</v>
      </c>
      <c r="E27" s="136">
        <f>IF($A27="","",VLOOKUP($A27,'10%中性'!$A$5:$J$500,7))</f>
        <v>2</v>
      </c>
      <c r="F27" s="206"/>
      <c r="G27" s="128"/>
      <c r="H27" s="129"/>
    </row>
    <row r="28" spans="1:8" s="116" customFormat="1" ht="30" customHeight="1">
      <c r="A28" s="123">
        <v>80</v>
      </c>
      <c r="B28" s="177" t="str">
        <f>IF($A28="","",VLOOKUP($A28,'10%中性'!$A$5:$J$500,4))</f>
        <v>トップシリンジ５０ＭＬ　レッド</v>
      </c>
      <c r="C28" s="126"/>
      <c r="D28" s="137" t="str">
        <f>IF($A28="","",VLOOKUP($A28,'10%中性'!$A$5:$J$500,6))</f>
        <v>BX</v>
      </c>
      <c r="E28" s="137">
        <f>IF($A28="","",VLOOKUP($A28,'10%中性'!$A$5:$J$500,7))</f>
        <v>1</v>
      </c>
      <c r="F28" s="207"/>
      <c r="G28" s="128"/>
      <c r="H28" s="129"/>
    </row>
    <row r="30" spans="1:8" s="116" customFormat="1" ht="45" customHeight="1">
      <c r="A30" s="115"/>
      <c r="B30" s="436" t="s">
        <v>47</v>
      </c>
      <c r="C30" s="436"/>
      <c r="D30" s="436"/>
      <c r="E30" s="436"/>
      <c r="F30" s="436"/>
      <c r="G30" s="436"/>
      <c r="H30" s="436"/>
    </row>
    <row r="31" spans="1:8" s="118" customFormat="1" ht="18" customHeight="1">
      <c r="A31" s="117"/>
      <c r="B31" s="248"/>
      <c r="D31" s="119"/>
      <c r="E31" s="120"/>
      <c r="F31" s="204"/>
    </row>
    <row r="32" spans="1:8" s="115" customFormat="1" ht="30" customHeight="1">
      <c r="A32" s="122" t="s">
        <v>48</v>
      </c>
      <c r="B32" s="437" t="s">
        <v>49</v>
      </c>
      <c r="C32" s="438"/>
      <c r="D32" s="123" t="s">
        <v>50</v>
      </c>
      <c r="E32" s="124" t="s">
        <v>51</v>
      </c>
      <c r="F32" s="205" t="s">
        <v>52</v>
      </c>
      <c r="G32" s="122" t="s">
        <v>53</v>
      </c>
      <c r="H32" s="123" t="s">
        <v>54</v>
      </c>
    </row>
    <row r="33" spans="1:10" ht="30" customHeight="1">
      <c r="A33" s="123">
        <v>85</v>
      </c>
      <c r="B33" s="176" t="str">
        <f>IF($A33="","",VLOOKUP($A33,'10%中性'!$A$5:$J$500,4))</f>
        <v>トップラミネートコップ</v>
      </c>
      <c r="C33" s="126"/>
      <c r="D33" s="136" t="str">
        <f>IF($A33="","",VLOOKUP($A33,'10%中性'!$A$5:$J$500,6))</f>
        <v>BX</v>
      </c>
      <c r="E33" s="136">
        <f>IF($A33="","",VLOOKUP($A33,'10%中性'!$A$5:$J$500,7))</f>
        <v>10</v>
      </c>
      <c r="F33" s="206"/>
      <c r="G33" s="128"/>
      <c r="H33" s="129"/>
      <c r="J33" s="142" t="s">
        <v>56</v>
      </c>
    </row>
    <row r="34" spans="1:10" ht="30" customHeight="1">
      <c r="A34" s="123">
        <v>86</v>
      </c>
      <c r="B34" s="176" t="str">
        <f>IF($A34="","",VLOOKUP($A34,'10%中性'!$A$5:$J$500,4))</f>
        <v>トップ吸上針（ＳＢ）　１８Ｇ＊３６Ｍ／Ｍ</v>
      </c>
      <c r="C34" s="126"/>
      <c r="D34" s="136" t="str">
        <f>IF($A34="","",VLOOKUP($A34,'10%中性'!$A$5:$J$500,6))</f>
        <v>BX</v>
      </c>
      <c r="E34" s="136">
        <f>IF($A34="","",VLOOKUP($A34,'10%中性'!$A$5:$J$500,7))</f>
        <v>1</v>
      </c>
      <c r="F34" s="206"/>
      <c r="G34" s="128"/>
      <c r="H34" s="129"/>
      <c r="J34" s="142" t="s">
        <v>64</v>
      </c>
    </row>
    <row r="35" spans="1:10" ht="30" customHeight="1">
      <c r="A35" s="123">
        <v>87</v>
      </c>
      <c r="B35" s="176" t="str">
        <f>IF($A35="","",VLOOKUP($A35,'10%中性'!$A$5:$J$500,4))</f>
        <v>トップ注射針　１８Ｇ＊１　１／２”Ｒ．Ｂ</v>
      </c>
      <c r="C35" s="126"/>
      <c r="D35" s="136" t="str">
        <f>IF($A35="","",VLOOKUP($A35,'10%中性'!$A$5:$J$500,6))</f>
        <v>BX</v>
      </c>
      <c r="E35" s="136">
        <f>IF($A35="","",VLOOKUP($A35,'10%中性'!$A$5:$J$500,7))</f>
        <v>8</v>
      </c>
      <c r="F35" s="206"/>
      <c r="G35" s="128"/>
      <c r="H35" s="129"/>
      <c r="J35" s="142" t="s">
        <v>62</v>
      </c>
    </row>
    <row r="36" spans="1:10" s="116" customFormat="1" ht="30" customHeight="1">
      <c r="A36" s="123">
        <v>88</v>
      </c>
      <c r="B36" s="176" t="str">
        <f>IF($A36="","",VLOOKUP($A36,'10%中性'!$A$5:$J$500,4))</f>
        <v>トップ注射針　２２Ｇ＊１　１／２”Ｒ．Ｂ</v>
      </c>
      <c r="C36" s="126"/>
      <c r="D36" s="136" t="str">
        <f>IF($A36="","",VLOOKUP($A36,'10%中性'!$A$5:$J$500,6))</f>
        <v>BX</v>
      </c>
      <c r="E36" s="136">
        <f>IF($A36="","",VLOOKUP($A36,'10%中性'!$A$5:$J$500,7))</f>
        <v>2</v>
      </c>
      <c r="F36" s="206"/>
      <c r="G36" s="128"/>
      <c r="H36" s="129"/>
      <c r="J36" s="142" t="s">
        <v>55</v>
      </c>
    </row>
    <row r="37" spans="1:10" s="116" customFormat="1" ht="30" customHeight="1">
      <c r="A37" s="123">
        <v>89</v>
      </c>
      <c r="B37" s="176" t="str">
        <f>IF($A37="","",VLOOKUP($A37,'10%中性'!$A$5:$J$500,4))</f>
        <v>トップ注射針　２３Ｇ＊１　１／４”Ｒ．Ｂ</v>
      </c>
      <c r="C37" s="126"/>
      <c r="D37" s="136" t="str">
        <f>IF($A37="","",VLOOKUP($A37,'10%中性'!$A$5:$J$500,6))</f>
        <v>BX</v>
      </c>
      <c r="E37" s="136">
        <f>IF($A37="","",VLOOKUP($A37,'10%中性'!$A$5:$J$500,7))</f>
        <v>3</v>
      </c>
      <c r="F37" s="206"/>
      <c r="G37" s="128"/>
      <c r="H37" s="129"/>
    </row>
    <row r="38" spans="1:10" s="116" customFormat="1" ht="30" customHeight="1">
      <c r="A38" s="123">
        <v>90</v>
      </c>
      <c r="B38" s="176" t="str">
        <f>IF($A38="","",VLOOKUP($A38,'10%中性'!$A$5:$J$500,4))</f>
        <v>トップ注射針　２４Ｇ＊１　１／４”Ｒ．Ｂ</v>
      </c>
      <c r="C38" s="126"/>
      <c r="D38" s="136" t="str">
        <f>IF($A38="","",VLOOKUP($A38,'10%中性'!$A$5:$J$500,6))</f>
        <v>BX</v>
      </c>
      <c r="E38" s="136">
        <f>IF($A38="","",VLOOKUP($A38,'10%中性'!$A$5:$J$500,7))</f>
        <v>3</v>
      </c>
      <c r="F38" s="206"/>
      <c r="G38" s="128"/>
      <c r="H38" s="129"/>
    </row>
    <row r="39" spans="1:10" s="116" customFormat="1" ht="30" customHeight="1">
      <c r="A39" s="123">
        <v>91</v>
      </c>
      <c r="B39" s="176" t="str">
        <f>IF($A39="","",VLOOKUP($A39,'10%中性'!$A$5:$J$500,4))</f>
        <v>トップ注射針　２６Ｇ＊１／２”Ｒ．Ｂ</v>
      </c>
      <c r="C39" s="126"/>
      <c r="D39" s="136" t="str">
        <f>IF($A39="","",VLOOKUP($A39,'10%中性'!$A$5:$J$500,6))</f>
        <v>BX</v>
      </c>
      <c r="E39" s="136">
        <f>IF($A39="","",VLOOKUP($A39,'10%中性'!$A$5:$J$500,7))</f>
        <v>2</v>
      </c>
      <c r="F39" s="206"/>
      <c r="G39" s="128"/>
      <c r="H39" s="129"/>
    </row>
    <row r="40" spans="1:10" s="116" customFormat="1" ht="30" customHeight="1">
      <c r="A40" s="123">
        <v>92</v>
      </c>
      <c r="B40" s="176" t="str">
        <f>IF($A40="","",VLOOKUP($A40,'10%中性'!$A$5:$J$500,4))</f>
        <v>トップ麻酔準備キットＭＪ－Ｒ２０００２４</v>
      </c>
      <c r="C40" s="126"/>
      <c r="D40" s="136" t="str">
        <f>IF($A40="","",VLOOKUP($A40,'10%中性'!$A$5:$J$500,6))</f>
        <v>BX</v>
      </c>
      <c r="E40" s="136">
        <f>IF($A40="","",VLOOKUP($A40,'10%中性'!$A$5:$J$500,7))</f>
        <v>2</v>
      </c>
      <c r="F40" s="206"/>
      <c r="G40" s="128"/>
      <c r="H40" s="129"/>
    </row>
    <row r="41" spans="1:10" s="116" customFormat="1" ht="30" customHeight="1">
      <c r="A41" s="123">
        <v>93</v>
      </c>
      <c r="B41" s="176" t="str">
        <f>IF($A41="","",VLOOKUP($A41,'10%中性'!$A$5:$J$500,4))</f>
        <v>トップ輸液セットＴＩＳ２R－５２１Ｍ</v>
      </c>
      <c r="C41" s="126"/>
      <c r="D41" s="136" t="str">
        <f>IF($A41="","",VLOOKUP($A41,'10%中性'!$A$5:$J$500,6))</f>
        <v>BX</v>
      </c>
      <c r="E41" s="136">
        <f>IF($A41="","",VLOOKUP($A41,'10%中性'!$A$5:$J$500,7))</f>
        <v>6</v>
      </c>
      <c r="F41" s="206"/>
      <c r="G41" s="128"/>
      <c r="H41" s="129"/>
    </row>
    <row r="42" spans="1:10" s="116" customFormat="1" ht="30" customHeight="1">
      <c r="A42" s="123">
        <v>94</v>
      </c>
      <c r="B42" s="176" t="str">
        <f>IF($A42="","",VLOOKUP($A42,'10%中性'!$A$5:$J$500,4))</f>
        <v>ドライプレット　</v>
      </c>
      <c r="C42" s="126"/>
      <c r="D42" s="136" t="str">
        <f>IF($A42="","",VLOOKUP($A42,'10%中性'!$A$5:$J$500,6))</f>
        <v>BX</v>
      </c>
      <c r="E42" s="136">
        <f>IF($A42="","",VLOOKUP($A42,'10%中性'!$A$5:$J$500,7))</f>
        <v>6</v>
      </c>
      <c r="F42" s="206"/>
      <c r="G42" s="128"/>
      <c r="H42" s="129"/>
    </row>
    <row r="43" spans="1:10" s="116" customFormat="1" ht="30" customHeight="1">
      <c r="A43" s="123">
        <v>95</v>
      </c>
      <c r="B43" s="176" t="str">
        <f>IF($A43="","",VLOOKUP($A43,'10%中性'!$A$5:$J$500,4))</f>
        <v>トラップイーズ　ポリープ回収システム</v>
      </c>
      <c r="C43" s="126"/>
      <c r="D43" s="136" t="str">
        <f>IF($A43="","",VLOOKUP($A43,'10%中性'!$A$5:$J$500,6))</f>
        <v>BX</v>
      </c>
      <c r="E43" s="136">
        <f>IF($A43="","",VLOOKUP($A43,'10%中性'!$A$5:$J$500,7))</f>
        <v>2</v>
      </c>
      <c r="F43" s="206"/>
      <c r="G43" s="128"/>
      <c r="H43" s="129"/>
    </row>
    <row r="44" spans="1:10" s="116" customFormat="1" ht="30" customHeight="1">
      <c r="A44" s="123">
        <v>96</v>
      </c>
      <c r="B44" s="176" t="str">
        <f>IF($A44="","",VLOOKUP($A44,'10%中性'!$A$5:$J$500,4))</f>
        <v>トランスポア（ＴＭ）サージカルテープ
２５.０ＭＭ＊９．１Ｍ　１２巻入　１５２７－１　　</v>
      </c>
      <c r="C44" s="126"/>
      <c r="D44" s="136" t="str">
        <f>IF($A44="","",VLOOKUP($A44,'10%中性'!$A$5:$J$500,6))</f>
        <v>BX</v>
      </c>
      <c r="E44" s="136">
        <f>IF($A44="","",VLOOKUP($A44,'10%中性'!$A$5:$J$500,7))</f>
        <v>2</v>
      </c>
      <c r="F44" s="206"/>
      <c r="G44" s="128"/>
      <c r="H44" s="129"/>
    </row>
    <row r="45" spans="1:10" s="116" customFormat="1" ht="30" customHeight="1">
      <c r="A45" s="123">
        <v>97</v>
      </c>
      <c r="B45" s="176" t="str">
        <f>IF($A45="","",VLOOKUP($A45,'10%中性'!$A$5:$J$500,4))</f>
        <v>ネオアルベストＰＷ</v>
      </c>
      <c r="C45" s="126"/>
      <c r="D45" s="136" t="str">
        <f>IF($A45="","",VLOOKUP($A45,'10%中性'!$A$5:$J$500,6))</f>
        <v>BX</v>
      </c>
      <c r="E45" s="136">
        <f>IF($A45="","",VLOOKUP($A45,'10%中性'!$A$5:$J$500,7))</f>
        <v>2</v>
      </c>
      <c r="F45" s="206"/>
      <c r="G45" s="128"/>
      <c r="H45" s="129"/>
    </row>
    <row r="46" spans="1:10" s="116" customFormat="1" ht="30" customHeight="1">
      <c r="A46" s="123">
        <v>98</v>
      </c>
      <c r="B46" s="176" t="str">
        <f>IF($A46="","",VLOOKUP($A46,'10%中性'!$A$5:$J$500,4))</f>
        <v>ネオアルベストＷＥ</v>
      </c>
      <c r="C46" s="126"/>
      <c r="D46" s="136" t="str">
        <f>IF($A46="","",VLOOKUP($A46,'10%中性'!$A$5:$J$500,6))</f>
        <v>BX</v>
      </c>
      <c r="E46" s="136">
        <f>IF($A46="","",VLOOKUP($A46,'10%中性'!$A$5:$J$500,7))</f>
        <v>3</v>
      </c>
      <c r="F46" s="206"/>
      <c r="G46" s="128"/>
      <c r="H46" s="129"/>
    </row>
    <row r="47" spans="1:10" s="116" customFormat="1" ht="30" customHeight="1">
      <c r="A47" s="123">
        <v>99</v>
      </c>
      <c r="B47" s="176" t="str">
        <f>IF($A47="","",VLOOKUP($A47,'10%中性'!$A$5:$J$500,4))</f>
        <v>ノンスコレッチ</v>
      </c>
      <c r="C47" s="126"/>
      <c r="D47" s="136" t="str">
        <f>IF($A47="","",VLOOKUP($A47,'10%中性'!$A$5:$J$500,6))</f>
        <v>BX</v>
      </c>
      <c r="E47" s="136">
        <f>IF($A47="","",VLOOKUP($A47,'10%中性'!$A$5:$J$500,7))</f>
        <v>2</v>
      </c>
      <c r="F47" s="206"/>
      <c r="G47" s="128"/>
      <c r="H47" s="129"/>
    </row>
    <row r="48" spans="1:10" s="116" customFormat="1" ht="30" customHeight="1">
      <c r="A48" s="123">
        <v>105</v>
      </c>
      <c r="B48" s="176" t="str">
        <f>IF($A48="","",VLOOKUP($A48,'10%中性'!$A$5:$J$500,4))</f>
        <v>ハイマット（高吸水シーツ）</v>
      </c>
      <c r="C48" s="126"/>
      <c r="D48" s="136" t="str">
        <f>IF($A48="","",VLOOKUP($A48,'10%中性'!$A$5:$J$500,6))</f>
        <v>BX</v>
      </c>
      <c r="E48" s="136">
        <f>IF($A48="","",VLOOKUP($A48,'10%中性'!$A$5:$J$500,7))</f>
        <v>5</v>
      </c>
      <c r="F48" s="206"/>
      <c r="G48" s="128"/>
      <c r="H48" s="129"/>
    </row>
    <row r="49" spans="1:10" s="116" customFormat="1" ht="30" customHeight="1">
      <c r="A49" s="123">
        <v>106</v>
      </c>
      <c r="B49" s="176" t="str">
        <f>IF($A49="","",VLOOKUP($A49,'10%中性'!$A$5:$J$500,4))</f>
        <v>ハクゾウ環境クロスＶロック　</v>
      </c>
      <c r="C49" s="126"/>
      <c r="D49" s="136" t="str">
        <f>IF($A49="","",VLOOKUP($A49,'10%中性'!$A$5:$J$500,6))</f>
        <v>EA</v>
      </c>
      <c r="E49" s="136">
        <f>IF($A49="","",VLOOKUP($A49,'10%中性'!$A$5:$J$500,7))</f>
        <v>60</v>
      </c>
      <c r="F49" s="206"/>
      <c r="G49" s="128"/>
      <c r="H49" s="129"/>
    </row>
    <row r="50" spans="1:10" s="116" customFormat="1" ht="30" customHeight="1">
      <c r="A50" s="123">
        <v>112</v>
      </c>
      <c r="B50" s="176" t="str">
        <f>IF($A50="","",VLOOKUP($A50,'10%中性'!$A$5:$J$500,4))</f>
        <v>フィルター</v>
      </c>
      <c r="C50" s="126"/>
      <c r="D50" s="136" t="str">
        <f>IF($A50="","",VLOOKUP($A50,'10%中性'!$A$5:$J$500,6))</f>
        <v>BX</v>
      </c>
      <c r="E50" s="136">
        <f>IF($A50="","",VLOOKUP($A50,'10%中性'!$A$5:$J$500,7))</f>
        <v>3</v>
      </c>
      <c r="F50" s="206"/>
      <c r="G50" s="128"/>
      <c r="H50" s="129"/>
    </row>
    <row r="51" spans="1:10" s="116" customFormat="1" ht="30" customHeight="1">
      <c r="A51" s="123">
        <v>113</v>
      </c>
      <c r="B51" s="176" t="str">
        <f>IF($A51="","",VLOOKUP($A51,'10%中性'!$A$5:$J$500,4))</f>
        <v>フェルラックＲエプロン　</v>
      </c>
      <c r="C51" s="126"/>
      <c r="D51" s="136" t="str">
        <f>IF($A51="","",VLOOKUP($A51,'10%中性'!$A$5:$J$500,6))</f>
        <v>BX</v>
      </c>
      <c r="E51" s="136">
        <f>IF($A51="","",VLOOKUP($A51,'10%中性'!$A$5:$J$500,7))</f>
        <v>25</v>
      </c>
      <c r="F51" s="206"/>
      <c r="G51" s="128"/>
      <c r="H51" s="129"/>
    </row>
    <row r="52" spans="1:10" s="116" customFormat="1" ht="30" customHeight="1">
      <c r="A52" s="123">
        <v>114</v>
      </c>
      <c r="B52" s="176" t="str">
        <f>IF($A52="","",VLOOKUP($A52,'10%中性'!$A$5:$J$500,4))</f>
        <v>フェルラックＲスリットパンツ　</v>
      </c>
      <c r="C52" s="126"/>
      <c r="D52" s="136" t="str">
        <f>IF($A52="","",VLOOKUP($A52,'10%中性'!$A$5:$J$500,6))</f>
        <v>BX</v>
      </c>
      <c r="E52" s="136">
        <f>IF($A52="","",VLOOKUP($A52,'10%中性'!$A$5:$J$500,7))</f>
        <v>2</v>
      </c>
      <c r="F52" s="206"/>
      <c r="G52" s="128"/>
      <c r="H52" s="129"/>
    </row>
    <row r="53" spans="1:10" s="116" customFormat="1" ht="30" customHeight="1">
      <c r="A53" s="123">
        <v>115</v>
      </c>
      <c r="B53" s="176" t="str">
        <f>IF($A53="","",VLOOKUP($A53,'10%中性'!$A$5:$J$500,4))</f>
        <v>プロシェアドレッシングロール　１５０ＭＭ×１０Ｍ　ＡＳ１５０１０</v>
      </c>
      <c r="C53" s="126"/>
      <c r="D53" s="136" t="str">
        <f>IF($A53="","",VLOOKUP($A53,'10%中性'!$A$5:$J$500,6))</f>
        <v>BX</v>
      </c>
      <c r="E53" s="136">
        <f>IF($A53="","",VLOOKUP($A53,'10%中性'!$A$5:$J$500,7))</f>
        <v>2</v>
      </c>
      <c r="F53" s="206"/>
      <c r="G53" s="128"/>
      <c r="H53" s="129"/>
    </row>
    <row r="54" spans="1:10" s="116" customFormat="1" ht="30" customHeight="1">
      <c r="A54" s="123">
        <v>116</v>
      </c>
      <c r="B54" s="176" t="str">
        <f>IF($A54="","",VLOOKUP($A54,'10%中性'!$A$5:$J$500,4))</f>
        <v>ヘキシジン綿球（医薬品）１０６０５（ＮＯ．２０－２キュウ）２０コ</v>
      </c>
      <c r="C54" s="126"/>
      <c r="D54" s="136" t="str">
        <f>IF($A54="","",VLOOKUP($A54,'10%中性'!$A$5:$J$500,6))</f>
        <v>BX</v>
      </c>
      <c r="E54" s="136">
        <f>IF($A54="","",VLOOKUP($A54,'10%中性'!$A$5:$J$500,7))</f>
        <v>15</v>
      </c>
      <c r="F54" s="206"/>
      <c r="G54" s="128"/>
      <c r="H54" s="129"/>
    </row>
    <row r="55" spans="1:10" s="116" customFormat="1" ht="30" customHeight="1">
      <c r="A55" s="123">
        <v>124</v>
      </c>
      <c r="B55" s="176" t="str">
        <f>IF($A55="","",VLOOKUP($A55,'10%中性'!$A$5:$J$500,4))</f>
        <v>ベノジェクト２真空採血管　灰</v>
      </c>
      <c r="C55" s="126"/>
      <c r="D55" s="136" t="str">
        <f>IF($A55="","",VLOOKUP($A55,'10%中性'!$A$5:$J$500,6))</f>
        <v>BX</v>
      </c>
      <c r="E55" s="136">
        <f>IF($A55="","",VLOOKUP($A55,'10%中性'!$A$5:$J$500,7))</f>
        <v>20</v>
      </c>
      <c r="F55" s="206"/>
      <c r="G55" s="128"/>
      <c r="H55" s="129"/>
    </row>
    <row r="56" spans="1:10" s="116" customFormat="1" ht="30" customHeight="1">
      <c r="A56" s="123">
        <v>126</v>
      </c>
      <c r="B56" s="176" t="str">
        <f>IF($A56="","",VLOOKUP($A56,'10%中性'!$A$5:$J$500,4))</f>
        <v>ポピヨドン液１０％</v>
      </c>
      <c r="C56" s="126"/>
      <c r="D56" s="136" t="str">
        <f>IF($A56="","",VLOOKUP($A56,'10%中性'!$A$5:$J$500,6))</f>
        <v>BT</v>
      </c>
      <c r="E56" s="136">
        <f>IF($A56="","",VLOOKUP($A56,'10%中性'!$A$5:$J$500,7))</f>
        <v>3</v>
      </c>
      <c r="F56" s="206"/>
      <c r="G56" s="128"/>
      <c r="H56" s="129"/>
    </row>
    <row r="57" spans="1:10" s="116" customFormat="1" ht="30" customHeight="1">
      <c r="A57" s="123">
        <v>128</v>
      </c>
      <c r="B57" s="177" t="str">
        <f>IF($A57="","",VLOOKUP($A57,'10%中性'!$A$5:$J$500,4))</f>
        <v>ポリネックライト頸椎固定用シーネ</v>
      </c>
      <c r="C57" s="126"/>
      <c r="D57" s="137" t="str">
        <f>IF($A57="","",VLOOKUP($A57,'10%中性'!$A$5:$J$500,6))</f>
        <v>EA</v>
      </c>
      <c r="E57" s="137">
        <f>IF($A57="","",VLOOKUP($A57,'10%中性'!$A$5:$J$500,7))</f>
        <v>2</v>
      </c>
      <c r="F57" s="207"/>
      <c r="G57" s="128"/>
      <c r="H57" s="129"/>
    </row>
    <row r="59" spans="1:10" s="116" customFormat="1" ht="45" customHeight="1">
      <c r="A59" s="115"/>
      <c r="B59" s="436" t="s">
        <v>47</v>
      </c>
      <c r="C59" s="436"/>
      <c r="D59" s="436"/>
      <c r="E59" s="436"/>
      <c r="F59" s="436"/>
      <c r="G59" s="436"/>
      <c r="H59" s="436"/>
    </row>
    <row r="60" spans="1:10" s="118" customFormat="1" ht="18" customHeight="1">
      <c r="A60" s="117"/>
      <c r="B60" s="248"/>
      <c r="D60" s="119"/>
      <c r="E60" s="120"/>
      <c r="F60" s="204"/>
    </row>
    <row r="61" spans="1:10" s="115" customFormat="1" ht="30" customHeight="1">
      <c r="A61" s="122" t="s">
        <v>48</v>
      </c>
      <c r="B61" s="437" t="s">
        <v>49</v>
      </c>
      <c r="C61" s="438"/>
      <c r="D61" s="123" t="s">
        <v>50</v>
      </c>
      <c r="E61" s="124" t="s">
        <v>51</v>
      </c>
      <c r="F61" s="205" t="s">
        <v>52</v>
      </c>
      <c r="G61" s="122" t="s">
        <v>53</v>
      </c>
      <c r="H61" s="123" t="s">
        <v>54</v>
      </c>
    </row>
    <row r="62" spans="1:10" ht="30" customHeight="1">
      <c r="A62" s="123">
        <v>130</v>
      </c>
      <c r="B62" s="176" t="str">
        <f>IF($A62="","",VLOOKUP($A62,'10%中性'!$A$5:$J$500,4))</f>
        <v>マスクにくっつくアイガード</v>
      </c>
      <c r="C62" s="126"/>
      <c r="D62" s="136" t="str">
        <f>IF($A62="","",VLOOKUP($A62,'10%中性'!$A$5:$J$500,6))</f>
        <v>BX</v>
      </c>
      <c r="E62" s="136">
        <f>IF($A62="","",VLOOKUP($A62,'10%中性'!$A$5:$J$500,7))</f>
        <v>5</v>
      </c>
      <c r="F62" s="206"/>
      <c r="G62" s="128"/>
      <c r="H62" s="129"/>
      <c r="J62" s="142" t="s">
        <v>56</v>
      </c>
    </row>
    <row r="63" spans="1:10" ht="30" customHeight="1">
      <c r="A63" s="123">
        <v>131</v>
      </c>
      <c r="B63" s="176" t="str">
        <f>IF($A63="","",VLOOKUP($A63,'10%中性'!$A$5:$J$500,4))</f>
        <v>メッキンガウン　横結　Ｌ</v>
      </c>
      <c r="C63" s="126"/>
      <c r="D63" s="136" t="str">
        <f>IF($A63="","",VLOOKUP($A63,'10%中性'!$A$5:$J$500,6))</f>
        <v>BX</v>
      </c>
      <c r="E63" s="136">
        <f>IF($A63="","",VLOOKUP($A63,'10%中性'!$A$5:$J$500,7))</f>
        <v>2</v>
      </c>
      <c r="F63" s="206"/>
      <c r="G63" s="128"/>
      <c r="H63" s="129"/>
      <c r="J63" s="142" t="s">
        <v>64</v>
      </c>
    </row>
    <row r="64" spans="1:10" ht="30" customHeight="1">
      <c r="A64" s="123">
        <v>136</v>
      </c>
      <c r="B64" s="176" t="str">
        <f>IF($A64="","",VLOOKUP($A64,'10%中性'!$A$5:$J$500,4))</f>
        <v>メトルＲ未滅菌</v>
      </c>
      <c r="C64" s="126"/>
      <c r="D64" s="136" t="str">
        <f>IF($A64="","",VLOOKUP($A64,'10%中性'!$A$5:$J$500,6))</f>
        <v>BX</v>
      </c>
      <c r="E64" s="136">
        <f>IF($A64="","",VLOOKUP($A64,'10%中性'!$A$5:$J$500,7))</f>
        <v>50</v>
      </c>
      <c r="F64" s="206"/>
      <c r="G64" s="128"/>
      <c r="H64" s="129"/>
      <c r="J64" s="142" t="s">
        <v>62</v>
      </c>
    </row>
    <row r="65" spans="1:10" s="116" customFormat="1" ht="30" customHeight="1">
      <c r="A65" s="123">
        <v>137</v>
      </c>
      <c r="B65" s="176" t="str">
        <f>IF($A65="","",VLOOKUP($A65,'10%中性'!$A$5:$J$500,4))</f>
        <v>ライトスプリント・ＦＣ　</v>
      </c>
      <c r="C65" s="126"/>
      <c r="D65" s="136" t="str">
        <f>IF($A65="","",VLOOKUP($A65,'10%中性'!$A$5:$J$500,6))</f>
        <v>EA</v>
      </c>
      <c r="E65" s="136">
        <f>IF($A65="","",VLOOKUP($A65,'10%中性'!$A$5:$J$500,7))</f>
        <v>2</v>
      </c>
      <c r="F65" s="206"/>
      <c r="G65" s="128"/>
      <c r="H65" s="129"/>
      <c r="J65" s="142" t="s">
        <v>55</v>
      </c>
    </row>
    <row r="66" spans="1:10" s="116" customFormat="1" ht="30" customHeight="1">
      <c r="A66" s="123">
        <v>140</v>
      </c>
      <c r="B66" s="176" t="str">
        <f>IF($A66="","",VLOOKUP($A66,'10%中性'!$A$5:$J$500,4))</f>
        <v>ラディアルジョー４Ｐバイオプシーフォーセプス（下部消化管用）</v>
      </c>
      <c r="C66" s="126"/>
      <c r="D66" s="136" t="str">
        <f>IF($A66="","",VLOOKUP($A66,'10%中性'!$A$5:$J$500,6))</f>
        <v>BX</v>
      </c>
      <c r="E66" s="136">
        <f>IF($A66="","",VLOOKUP($A66,'10%中性'!$A$5:$J$500,7))</f>
        <v>2</v>
      </c>
      <c r="F66" s="206"/>
      <c r="G66" s="128"/>
      <c r="H66" s="129"/>
    </row>
    <row r="67" spans="1:10" s="116" customFormat="1" ht="30" customHeight="1">
      <c r="A67" s="123">
        <v>143</v>
      </c>
      <c r="B67" s="176" t="str">
        <f>IF($A67="","",VLOOKUP($A67,'10%中性'!$A$5:$J$500,4))</f>
        <v>ロールシーツ　</v>
      </c>
      <c r="C67" s="126"/>
      <c r="D67" s="136" t="str">
        <f>IF($A67="","",VLOOKUP($A67,'10%中性'!$A$5:$J$500,6))</f>
        <v>EA</v>
      </c>
      <c r="E67" s="136">
        <f>IF($A67="","",VLOOKUP($A67,'10%中性'!$A$5:$J$500,7))</f>
        <v>10</v>
      </c>
      <c r="F67" s="206"/>
      <c r="G67" s="128"/>
      <c r="H67" s="129"/>
    </row>
    <row r="68" spans="1:10" s="116" customFormat="1" ht="30" customHeight="1">
      <c r="A68" s="123">
        <v>144</v>
      </c>
      <c r="B68" s="176" t="str">
        <f>IF($A68="","",VLOOKUP($A68,'10%中性'!$A$5:$J$500,4))</f>
        <v>ワンショットプラスヘキシジン０．２　１１４４０（４＊８ＣＭ）</v>
      </c>
      <c r="C68" s="126"/>
      <c r="D68" s="136" t="str">
        <f>IF($A68="","",VLOOKUP($A68,'10%中性'!$A$5:$J$500,6))</f>
        <v>BX</v>
      </c>
      <c r="E68" s="136">
        <f>IF($A68="","",VLOOKUP($A68,'10%中性'!$A$5:$J$500,7))</f>
        <v>20</v>
      </c>
      <c r="F68" s="206"/>
      <c r="G68" s="128"/>
      <c r="H68" s="129"/>
    </row>
    <row r="69" spans="1:10" s="116" customFormat="1" ht="30" customHeight="1">
      <c r="A69" s="123">
        <v>145</v>
      </c>
      <c r="B69" s="176" t="str">
        <f>IF($A69="","",VLOOKUP($A69,'10%中性'!$A$5:$J$500,4))</f>
        <v>衛生ロールシーツ　７００ＭＭ＊２０Ｍ</v>
      </c>
      <c r="C69" s="126"/>
      <c r="D69" s="136" t="str">
        <f>IF($A69="","",VLOOKUP($A69,'10%中性'!$A$5:$J$500,6))</f>
        <v>EA</v>
      </c>
      <c r="E69" s="136">
        <f>IF($A69="","",VLOOKUP($A69,'10%中性'!$A$5:$J$500,7))</f>
        <v>10</v>
      </c>
      <c r="F69" s="206"/>
      <c r="G69" s="128"/>
      <c r="H69" s="129"/>
    </row>
    <row r="70" spans="1:10" s="116" customFormat="1" ht="30" customHeight="1">
      <c r="A70" s="123">
        <v>153</v>
      </c>
      <c r="B70" s="176" t="str">
        <f>IF($A70="","",VLOOKUP($A70,'10%中性'!$A$5:$J$500,4))</f>
        <v>尺角ガーゼ(ラキュリー)</v>
      </c>
      <c r="C70" s="126"/>
      <c r="D70" s="136" t="str">
        <f>IF($A70="","",VLOOKUP($A70,'10%中性'!$A$5:$J$500,6))</f>
        <v>EA</v>
      </c>
      <c r="E70" s="136">
        <f>IF($A70="","",VLOOKUP($A70,'10%中性'!$A$5:$J$500,7))</f>
        <v>3</v>
      </c>
      <c r="F70" s="206"/>
      <c r="G70" s="128"/>
      <c r="H70" s="129"/>
    </row>
    <row r="71" spans="1:10" s="116" customFormat="1" ht="30" customHeight="1">
      <c r="A71" s="123">
        <v>154</v>
      </c>
      <c r="B71" s="176" t="str">
        <f>IF($A71="","",VLOOKUP($A71,'10%中性'!$A$5:$J$500,4))</f>
        <v>弱アルカリ性酵素系洗浄剤</v>
      </c>
      <c r="C71" s="126"/>
      <c r="D71" s="136" t="str">
        <f>IF($A71="","",VLOOKUP($A71,'10%中性'!$A$5:$J$500,6))</f>
        <v>BX</v>
      </c>
      <c r="E71" s="136">
        <f>IF($A71="","",VLOOKUP($A71,'10%中性'!$A$5:$J$500,7))</f>
        <v>2</v>
      </c>
      <c r="F71" s="206"/>
      <c r="G71" s="128"/>
      <c r="H71" s="129"/>
    </row>
    <row r="72" spans="1:10" s="116" customFormat="1" ht="30" customHeight="1">
      <c r="A72" s="123">
        <v>155</v>
      </c>
      <c r="B72" s="176" t="str">
        <f>IF($A72="","",VLOOKUP($A72,'10%中性'!$A$5:$J$500,4))</f>
        <v>アルボース弱酸性泡ハンドソープ</v>
      </c>
      <c r="C72" s="126"/>
      <c r="D72" s="136" t="str">
        <f>IF($A72="","",VLOOKUP($A72,'10%中性'!$A$5:$J$500,6))</f>
        <v>BT</v>
      </c>
      <c r="E72" s="136">
        <f>IF($A72="","",VLOOKUP($A72,'10%中性'!$A$5:$J$500,7))</f>
        <v>25</v>
      </c>
      <c r="F72" s="206"/>
      <c r="G72" s="128"/>
      <c r="H72" s="129"/>
    </row>
    <row r="73" spans="1:10" s="116" customFormat="1" ht="30" customHeight="1">
      <c r="A73" s="123">
        <v>159</v>
      </c>
      <c r="B73" s="176" t="str">
        <f>IF($A73="","",VLOOKUP($A73,'10%中性'!$A$5:$J$500,4))</f>
        <v>手術用手袋　センシタッチ・プロ・センソプレン・ソフト　７．０</v>
      </c>
      <c r="C73" s="126"/>
      <c r="D73" s="136" t="str">
        <f>IF($A73="","",VLOOKUP($A73,'10%中性'!$A$5:$J$500,6))</f>
        <v>BX</v>
      </c>
      <c r="E73" s="136">
        <f>IF($A73="","",VLOOKUP($A73,'10%中性'!$A$5:$J$500,7))</f>
        <v>2</v>
      </c>
      <c r="F73" s="206"/>
      <c r="G73" s="128"/>
      <c r="H73" s="129"/>
    </row>
    <row r="74" spans="1:10" s="116" customFormat="1" ht="30" customHeight="1">
      <c r="A74" s="123">
        <v>163</v>
      </c>
      <c r="B74" s="176" t="str">
        <f>IF($A74="","",VLOOKUP($A74,'10%中性'!$A$5:$J$500,4))</f>
        <v>上部／下部消化器スコープ処置具回転クリップ装置　クリップ</v>
      </c>
      <c r="C74" s="126"/>
      <c r="D74" s="136" t="str">
        <f>IF($A74="","",VLOOKUP($A74,'10%中性'!$A$5:$J$500,6))</f>
        <v>BX</v>
      </c>
      <c r="E74" s="136">
        <f>IF($A74="","",VLOOKUP($A74,'10%中性'!$A$5:$J$500,7))</f>
        <v>2</v>
      </c>
      <c r="F74" s="206"/>
      <c r="G74" s="128"/>
      <c r="H74" s="129"/>
    </row>
    <row r="75" spans="1:10" s="116" customFormat="1" ht="30" customHeight="1">
      <c r="A75" s="123">
        <v>168</v>
      </c>
      <c r="B75" s="176" t="str">
        <f>IF($A75="","",VLOOKUP($A75,'10%中性'!$A$5:$J$500,4))</f>
        <v>滅菌商影ＲＸＷ　</v>
      </c>
      <c r="C75" s="126"/>
      <c r="D75" s="136" t="str">
        <f>IF($A75="","",VLOOKUP($A75,'10%中性'!$A$5:$J$500,6))</f>
        <v>BX</v>
      </c>
      <c r="E75" s="136">
        <f>IF($A75="","",VLOOKUP($A75,'10%中性'!$A$5:$J$500,7))</f>
        <v>2</v>
      </c>
      <c r="F75" s="206"/>
      <c r="G75" s="128"/>
      <c r="H75" s="129"/>
    </row>
    <row r="76" spans="1:10" s="116" customFormat="1" ht="30" customHeight="1">
      <c r="A76" s="123">
        <v>174</v>
      </c>
      <c r="B76" s="176" t="str">
        <f>IF($A76="","",VLOOKUP($A76,'10%中性'!$A$5:$J$500,4))</f>
        <v>サラヤプラスチックガウンライト　袖付き　ブルー</v>
      </c>
      <c r="C76" s="126"/>
      <c r="D76" s="136" t="str">
        <f>IF($A76="","",VLOOKUP($A76,'10%中性'!$A$5:$J$500,6))</f>
        <v>BX</v>
      </c>
      <c r="E76" s="136">
        <f>IF($A76="","",VLOOKUP($A76,'10%中性'!$A$5:$J$500,7))</f>
        <v>5</v>
      </c>
      <c r="F76" s="206"/>
      <c r="G76" s="128"/>
      <c r="H76" s="129"/>
    </row>
    <row r="77" spans="1:10" s="116" customFormat="1" ht="30" customHeight="1">
      <c r="A77" s="123">
        <v>185</v>
      </c>
      <c r="B77" s="176" t="str">
        <f>IF($A77="","",VLOOKUP($A77,'10%中性'!$A$5:$J$500,4))</f>
        <v>ステラッド１００NX用過酸化水素カセット</v>
      </c>
      <c r="C77" s="126"/>
      <c r="D77" s="136" t="str">
        <f>IF($A77="","",VLOOKUP($A77,'10%中性'!$A$5:$J$500,6))</f>
        <v>BX</v>
      </c>
      <c r="E77" s="136">
        <f>IF($A77="","",VLOOKUP($A77,'10%中性'!$A$5:$J$500,7))</f>
        <v>8</v>
      </c>
      <c r="F77" s="206"/>
      <c r="G77" s="128"/>
      <c r="H77" s="129"/>
    </row>
    <row r="78" spans="1:10" s="116" customFormat="1" ht="30" customHeight="1">
      <c r="A78" s="123">
        <v>187</v>
      </c>
      <c r="B78" s="176" t="str">
        <f>IF($A78="","",VLOOKUP($A78,'10%中性'!$A$5:$J$500,4))</f>
        <v>ステラッド１００NX用過酸化水素カセット</v>
      </c>
      <c r="C78" s="126"/>
      <c r="D78" s="136" t="str">
        <f>IF($A78="","",VLOOKUP($A78,'10%中性'!$A$5:$J$500,6))</f>
        <v>BX</v>
      </c>
      <c r="E78" s="136">
        <f>IF($A78="","",VLOOKUP($A78,'10%中性'!$A$5:$J$500,7))</f>
        <v>8</v>
      </c>
      <c r="F78" s="206"/>
      <c r="G78" s="128"/>
      <c r="H78" s="129"/>
    </row>
    <row r="79" spans="1:10" s="116" customFormat="1" ht="30" customHeight="1">
      <c r="A79" s="123"/>
      <c r="B79" s="176" t="str">
        <f>IF($A79="","",VLOOKUP($A79,'10%中性'!$A$5:$J$500,4))</f>
        <v/>
      </c>
      <c r="C79" s="126"/>
      <c r="D79" s="136" t="str">
        <f>IF($A79="","",VLOOKUP($A79,'10%中性'!$A$5:$J$500,6))</f>
        <v/>
      </c>
      <c r="E79" s="136" t="str">
        <f>IF($A79="","",VLOOKUP($A79,'10%中性'!$A$5:$J$500,7))</f>
        <v/>
      </c>
      <c r="F79" s="206"/>
      <c r="G79" s="128"/>
      <c r="H79" s="129"/>
    </row>
    <row r="80" spans="1:10" s="116" customFormat="1" ht="30" customHeight="1">
      <c r="A80" s="123"/>
      <c r="B80" s="176" t="str">
        <f>IF($A80="","",VLOOKUP($A80,'10%中性'!$A$5:$J$500,4))</f>
        <v/>
      </c>
      <c r="C80" s="126"/>
      <c r="D80" s="136" t="str">
        <f>IF($A80="","",VLOOKUP($A80,'10%中性'!$A$5:$J$500,6))</f>
        <v/>
      </c>
      <c r="E80" s="136" t="str">
        <f>IF($A80="","",VLOOKUP($A80,'10%中性'!$A$5:$J$500,7))</f>
        <v/>
      </c>
      <c r="F80" s="206"/>
      <c r="G80" s="128"/>
      <c r="H80" s="129"/>
    </row>
    <row r="81" spans="1:10" s="116" customFormat="1" ht="30" customHeight="1">
      <c r="A81" s="123"/>
      <c r="B81" s="176" t="str">
        <f>IF($A81="","",VLOOKUP($A81,'10%中性'!$A$5:$J$500,4))</f>
        <v/>
      </c>
      <c r="C81" s="126"/>
      <c r="D81" s="136" t="str">
        <f>IF($A81="","",VLOOKUP($A81,'10%中性'!$A$5:$J$500,6))</f>
        <v/>
      </c>
      <c r="E81" s="136" t="str">
        <f>IF($A81="","",VLOOKUP($A81,'10%中性'!$A$5:$J$500,7))</f>
        <v/>
      </c>
      <c r="F81" s="206"/>
      <c r="G81" s="128"/>
      <c r="H81" s="129"/>
    </row>
    <row r="82" spans="1:10" s="116" customFormat="1" ht="30" customHeight="1">
      <c r="A82" s="123"/>
      <c r="B82" s="176" t="str">
        <f>IF($A82="","",VLOOKUP($A82,'10%中性'!$A$5:$J$500,4))</f>
        <v/>
      </c>
      <c r="C82" s="126"/>
      <c r="D82" s="136" t="str">
        <f>IF($A82="","",VLOOKUP($A82,'10%中性'!$A$5:$J$500,6))</f>
        <v/>
      </c>
      <c r="E82" s="136" t="str">
        <f>IF($A82="","",VLOOKUP($A82,'10%中性'!$A$5:$J$500,7))</f>
        <v/>
      </c>
      <c r="F82" s="206"/>
      <c r="G82" s="128"/>
      <c r="H82" s="129"/>
    </row>
    <row r="83" spans="1:10" s="116" customFormat="1" ht="30" customHeight="1">
      <c r="A83" s="123"/>
      <c r="B83" s="176" t="str">
        <f>IF($A83="","",VLOOKUP($A83,'10%中性'!$A$5:$J$500,4))</f>
        <v/>
      </c>
      <c r="C83" s="126"/>
      <c r="D83" s="136" t="str">
        <f>IF($A83="","",VLOOKUP($A83,'10%中性'!$A$5:$J$500,6))</f>
        <v/>
      </c>
      <c r="E83" s="136" t="str">
        <f>IF($A83="","",VLOOKUP($A83,'10%中性'!$A$5:$J$500,7))</f>
        <v/>
      </c>
      <c r="F83" s="206"/>
      <c r="G83" s="128"/>
      <c r="H83" s="129"/>
    </row>
    <row r="84" spans="1:10" s="116" customFormat="1" ht="30" customHeight="1">
      <c r="A84" s="123"/>
      <c r="B84" s="176" t="str">
        <f>IF($A84="","",VLOOKUP($A84,'10%中性'!$A$5:$J$500,4))</f>
        <v/>
      </c>
      <c r="C84" s="126"/>
      <c r="D84" s="136" t="str">
        <f>IF($A84="","",VLOOKUP($A84,'10%中性'!$A$5:$J$500,6))</f>
        <v/>
      </c>
      <c r="E84" s="136" t="str">
        <f>IF($A84="","",VLOOKUP($A84,'10%中性'!$A$5:$J$500,7))</f>
        <v/>
      </c>
      <c r="F84" s="206"/>
      <c r="G84" s="128"/>
      <c r="H84" s="129"/>
    </row>
    <row r="85" spans="1:10" s="116" customFormat="1" ht="30" customHeight="1">
      <c r="A85" s="123"/>
      <c r="B85" s="176" t="str">
        <f>IF($A85="","",VLOOKUP($A85,'10%中性'!$A$5:$J$500,4))</f>
        <v/>
      </c>
      <c r="C85" s="126"/>
      <c r="D85" s="136" t="str">
        <f>IF($A85="","",VLOOKUP($A85,'10%中性'!$A$5:$J$500,6))</f>
        <v/>
      </c>
      <c r="E85" s="136" t="str">
        <f>IF($A85="","",VLOOKUP($A85,'10%中性'!$A$5:$J$500,7))</f>
        <v/>
      </c>
      <c r="F85" s="206"/>
      <c r="G85" s="128"/>
      <c r="H85" s="129"/>
    </row>
    <row r="86" spans="1:10" s="116" customFormat="1" ht="30" customHeight="1">
      <c r="A86" s="123"/>
      <c r="B86" s="177" t="str">
        <f>IF($A86="","",VLOOKUP($A86,'10%中性'!$A$5:$J$500,4))</f>
        <v/>
      </c>
      <c r="C86" s="126"/>
      <c r="D86" s="137" t="str">
        <f>IF($A86="","",VLOOKUP($A86,'10%中性'!$A$5:$J$500,6))</f>
        <v/>
      </c>
      <c r="E86" s="137" t="str">
        <f>IF($A86="","",VLOOKUP($A86,'10%中性'!$A$5:$J$500,7))</f>
        <v/>
      </c>
      <c r="F86" s="207"/>
      <c r="G86" s="128"/>
      <c r="H86" s="129"/>
    </row>
    <row r="88" spans="1:10" s="116" customFormat="1" ht="45" customHeight="1">
      <c r="A88" s="115"/>
      <c r="B88" s="436" t="s">
        <v>47</v>
      </c>
      <c r="C88" s="436"/>
      <c r="D88" s="436"/>
      <c r="E88" s="436"/>
      <c r="F88" s="436"/>
      <c r="G88" s="436"/>
      <c r="H88" s="436"/>
    </row>
    <row r="89" spans="1:10" s="118" customFormat="1" ht="18" customHeight="1">
      <c r="A89" s="117"/>
      <c r="B89" s="248"/>
      <c r="D89" s="119"/>
      <c r="E89" s="120"/>
      <c r="F89" s="204"/>
    </row>
    <row r="90" spans="1:10" s="115" customFormat="1" ht="30" customHeight="1">
      <c r="A90" s="122" t="s">
        <v>48</v>
      </c>
      <c r="B90" s="437" t="s">
        <v>49</v>
      </c>
      <c r="C90" s="438"/>
      <c r="D90" s="123" t="s">
        <v>50</v>
      </c>
      <c r="E90" s="124" t="s">
        <v>51</v>
      </c>
      <c r="F90" s="205" t="s">
        <v>52</v>
      </c>
      <c r="G90" s="122" t="s">
        <v>53</v>
      </c>
      <c r="H90" s="123" t="s">
        <v>54</v>
      </c>
    </row>
    <row r="91" spans="1:10" ht="30" customHeight="1">
      <c r="A91" s="123">
        <v>76</v>
      </c>
      <c r="B91" s="176" t="str">
        <f>IF($A91="","",VLOOKUP($A91,'10%中性'!$A$5:$J$500,4))</f>
        <v>トップシリンジ２．５ＭＬ</v>
      </c>
      <c r="C91" s="126"/>
      <c r="D91" s="136" t="str">
        <f>IF($A91="","",VLOOKUP($A91,'10%中性'!$A$5:$J$500,6))</f>
        <v>BX</v>
      </c>
      <c r="E91" s="136">
        <f>IF($A91="","",VLOOKUP($A91,'10%中性'!$A$5:$J$500,7))</f>
        <v>2</v>
      </c>
      <c r="F91" s="206"/>
      <c r="G91" s="128"/>
      <c r="H91" s="129"/>
      <c r="J91" s="142" t="s">
        <v>56</v>
      </c>
    </row>
    <row r="92" spans="1:10" ht="30" customHeight="1">
      <c r="A92" s="123">
        <v>77</v>
      </c>
      <c r="B92" s="176" t="str">
        <f>IF($A92="","",VLOOKUP($A92,'10%中性'!$A$5:$J$500,4))</f>
        <v>トップシリンジ２０ＭＬ</v>
      </c>
      <c r="C92" s="126"/>
      <c r="D92" s="136" t="str">
        <f>IF($A92="","",VLOOKUP($A92,'10%中性'!$A$5:$J$500,6))</f>
        <v>BX</v>
      </c>
      <c r="E92" s="136">
        <f>IF($A92="","",VLOOKUP($A92,'10%中性'!$A$5:$J$500,7))</f>
        <v>6</v>
      </c>
      <c r="F92" s="206"/>
      <c r="G92" s="128"/>
      <c r="H92" s="129"/>
      <c r="J92" s="142" t="s">
        <v>64</v>
      </c>
    </row>
    <row r="93" spans="1:10" ht="30" customHeight="1">
      <c r="A93" s="123">
        <v>78</v>
      </c>
      <c r="B93" s="176" t="str">
        <f>IF($A93="","",VLOOKUP($A93,'10%中性'!$A$5:$J$500,4))</f>
        <v>トップシリンジ３０ＭＬ</v>
      </c>
      <c r="C93" s="126"/>
      <c r="D93" s="136" t="str">
        <f>IF($A93="","",VLOOKUP($A93,'10%中性'!$A$5:$J$500,6))</f>
        <v>BX</v>
      </c>
      <c r="E93" s="136">
        <f>IF($A93="","",VLOOKUP($A93,'10%中性'!$A$5:$J$500,7))</f>
        <v>6</v>
      </c>
      <c r="F93" s="206"/>
      <c r="G93" s="128"/>
      <c r="H93" s="129"/>
      <c r="J93" s="142" t="s">
        <v>62</v>
      </c>
    </row>
    <row r="94" spans="1:10" s="116" customFormat="1" ht="30" customHeight="1">
      <c r="A94" s="123">
        <v>79</v>
      </c>
      <c r="B94" s="176" t="str">
        <f>IF($A94="","",VLOOKUP($A94,'10%中性'!$A$5:$J$500,4))</f>
        <v>トップシリンジ５０ＭＬ</v>
      </c>
      <c r="C94" s="126"/>
      <c r="D94" s="136" t="str">
        <f>IF($A94="","",VLOOKUP($A94,'10%中性'!$A$5:$J$500,6))</f>
        <v>BX</v>
      </c>
      <c r="E94" s="136">
        <f>IF($A94="","",VLOOKUP($A94,'10%中性'!$A$5:$J$500,7))</f>
        <v>2</v>
      </c>
      <c r="F94" s="206"/>
      <c r="G94" s="128"/>
      <c r="H94" s="129"/>
      <c r="J94" s="142" t="s">
        <v>55</v>
      </c>
    </row>
    <row r="95" spans="1:10" s="116" customFormat="1" ht="30" customHeight="1">
      <c r="A95" s="123">
        <v>80</v>
      </c>
      <c r="B95" s="176" t="str">
        <f>IF($A95="","",VLOOKUP($A95,'10%中性'!$A$5:$J$500,4))</f>
        <v>トップシリンジ５０ＭＬ　レッド</v>
      </c>
      <c r="C95" s="126"/>
      <c r="D95" s="136" t="str">
        <f>IF($A95="","",VLOOKUP($A95,'10%中性'!$A$5:$J$500,6))</f>
        <v>BX</v>
      </c>
      <c r="E95" s="136">
        <f>IF($A95="","",VLOOKUP($A95,'10%中性'!$A$5:$J$500,7))</f>
        <v>1</v>
      </c>
      <c r="F95" s="206"/>
      <c r="G95" s="128"/>
      <c r="H95" s="129"/>
    </row>
    <row r="96" spans="1:10" s="116" customFormat="1" ht="30" customHeight="1">
      <c r="A96" s="123">
        <v>81</v>
      </c>
      <c r="B96" s="176" t="str">
        <f>IF($A96="","",VLOOKUP($A96,'10%中性'!$A$5:$J$500,4))</f>
        <v>トップニトリルグローブＰＦ</v>
      </c>
      <c r="C96" s="126"/>
      <c r="D96" s="136" t="str">
        <f>IF($A96="","",VLOOKUP($A96,'10%中性'!$A$5:$J$500,6))</f>
        <v>BX</v>
      </c>
      <c r="E96" s="136">
        <f>IF($A96="","",VLOOKUP($A96,'10%中性'!$A$5:$J$500,7))</f>
        <v>20</v>
      </c>
      <c r="F96" s="206"/>
      <c r="G96" s="128"/>
      <c r="H96" s="129"/>
    </row>
    <row r="97" spans="1:8" s="116" customFormat="1" ht="30" customHeight="1">
      <c r="A97" s="123">
        <v>82</v>
      </c>
      <c r="B97" s="176" t="str">
        <f>IF($A97="","",VLOOKUP($A97,'10%中性'!$A$5:$J$500,4))</f>
        <v>トップニトリルグローブＰＦ</v>
      </c>
      <c r="C97" s="126"/>
      <c r="D97" s="136" t="str">
        <f>IF($A97="","",VLOOKUP($A97,'10%中性'!$A$5:$J$500,6))</f>
        <v>BX</v>
      </c>
      <c r="E97" s="136">
        <f>IF($A97="","",VLOOKUP($A97,'10%中性'!$A$5:$J$500,7))</f>
        <v>80</v>
      </c>
      <c r="F97" s="206"/>
      <c r="G97" s="128"/>
      <c r="H97" s="129"/>
    </row>
    <row r="98" spans="1:8" s="116" customFormat="1" ht="30" customHeight="1">
      <c r="A98" s="123">
        <v>83</v>
      </c>
      <c r="B98" s="176" t="str">
        <f>IF($A98="","",VLOOKUP($A98,'10%中性'!$A$5:$J$500,4))</f>
        <v>トップニトリルグローブＰＦ</v>
      </c>
      <c r="C98" s="126"/>
      <c r="D98" s="136" t="str">
        <f>IF($A98="","",VLOOKUP($A98,'10%中性'!$A$5:$J$500,6))</f>
        <v>BX</v>
      </c>
      <c r="E98" s="136">
        <f>IF($A98="","",VLOOKUP($A98,'10%中性'!$A$5:$J$500,7))</f>
        <v>120</v>
      </c>
      <c r="F98" s="206"/>
      <c r="G98" s="128"/>
      <c r="H98" s="129"/>
    </row>
    <row r="99" spans="1:8" s="116" customFormat="1" ht="30" customHeight="1">
      <c r="A99" s="123">
        <v>84</v>
      </c>
      <c r="B99" s="176" t="str">
        <f>IF($A99="","",VLOOKUP($A99,'10%中性'!$A$5:$J$500,4))</f>
        <v>トップニトリルグローブＰＦ</v>
      </c>
      <c r="C99" s="126"/>
      <c r="D99" s="136" t="str">
        <f>IF($A99="","",VLOOKUP($A99,'10%中性'!$A$5:$J$500,6))</f>
        <v>BX</v>
      </c>
      <c r="E99" s="136">
        <f>IF($A99="","",VLOOKUP($A99,'10%中性'!$A$5:$J$500,7))</f>
        <v>8</v>
      </c>
      <c r="F99" s="206"/>
      <c r="G99" s="128"/>
      <c r="H99" s="129"/>
    </row>
    <row r="100" spans="1:8" s="116" customFormat="1" ht="30" customHeight="1">
      <c r="A100" s="123">
        <v>85</v>
      </c>
      <c r="B100" s="176" t="str">
        <f>IF($A100="","",VLOOKUP($A100,'10%中性'!$A$5:$J$500,4))</f>
        <v>トップラミネートコップ</v>
      </c>
      <c r="C100" s="126"/>
      <c r="D100" s="136" t="str">
        <f>IF($A100="","",VLOOKUP($A100,'10%中性'!$A$5:$J$500,6))</f>
        <v>BX</v>
      </c>
      <c r="E100" s="136">
        <f>IF($A100="","",VLOOKUP($A100,'10%中性'!$A$5:$J$500,7))</f>
        <v>10</v>
      </c>
      <c r="F100" s="206"/>
      <c r="G100" s="128"/>
      <c r="H100" s="129"/>
    </row>
    <row r="101" spans="1:8" s="116" customFormat="1" ht="30" customHeight="1">
      <c r="A101" s="123">
        <v>86</v>
      </c>
      <c r="B101" s="176" t="str">
        <f>IF($A101="","",VLOOKUP($A101,'10%中性'!$A$5:$J$500,4))</f>
        <v>トップ吸上針（ＳＢ）　１８Ｇ＊３６Ｍ／Ｍ</v>
      </c>
      <c r="C101" s="126"/>
      <c r="D101" s="136" t="str">
        <f>IF($A101="","",VLOOKUP($A101,'10%中性'!$A$5:$J$500,6))</f>
        <v>BX</v>
      </c>
      <c r="E101" s="136">
        <f>IF($A101="","",VLOOKUP($A101,'10%中性'!$A$5:$J$500,7))</f>
        <v>1</v>
      </c>
      <c r="F101" s="206"/>
      <c r="G101" s="128"/>
      <c r="H101" s="129"/>
    </row>
    <row r="102" spans="1:8" s="116" customFormat="1" ht="30" customHeight="1">
      <c r="A102" s="123">
        <v>87</v>
      </c>
      <c r="B102" s="176" t="str">
        <f>IF($A102="","",VLOOKUP($A102,'10%中性'!$A$5:$J$500,4))</f>
        <v>トップ注射針　１８Ｇ＊１　１／２”Ｒ．Ｂ</v>
      </c>
      <c r="C102" s="126"/>
      <c r="D102" s="136" t="str">
        <f>IF($A102="","",VLOOKUP($A102,'10%中性'!$A$5:$J$500,6))</f>
        <v>BX</v>
      </c>
      <c r="E102" s="136">
        <f>IF($A102="","",VLOOKUP($A102,'10%中性'!$A$5:$J$500,7))</f>
        <v>8</v>
      </c>
      <c r="F102" s="206"/>
      <c r="G102" s="128"/>
      <c r="H102" s="129"/>
    </row>
    <row r="103" spans="1:8" s="116" customFormat="1" ht="30" customHeight="1">
      <c r="A103" s="123">
        <v>88</v>
      </c>
      <c r="B103" s="176" t="str">
        <f>IF($A103="","",VLOOKUP($A103,'10%中性'!$A$5:$J$500,4))</f>
        <v>トップ注射針　２２Ｇ＊１　１／２”Ｒ．Ｂ</v>
      </c>
      <c r="C103" s="126"/>
      <c r="D103" s="136" t="str">
        <f>IF($A103="","",VLOOKUP($A103,'10%中性'!$A$5:$J$500,6))</f>
        <v>BX</v>
      </c>
      <c r="E103" s="136">
        <f>IF($A103="","",VLOOKUP($A103,'10%中性'!$A$5:$J$500,7))</f>
        <v>2</v>
      </c>
      <c r="F103" s="206"/>
      <c r="G103" s="128"/>
      <c r="H103" s="129"/>
    </row>
    <row r="104" spans="1:8" s="116" customFormat="1" ht="30" customHeight="1">
      <c r="A104" s="123">
        <v>89</v>
      </c>
      <c r="B104" s="176" t="str">
        <f>IF($A104="","",VLOOKUP($A104,'10%中性'!$A$5:$J$500,4))</f>
        <v>トップ注射針　２３Ｇ＊１　１／４”Ｒ．Ｂ</v>
      </c>
      <c r="C104" s="126"/>
      <c r="D104" s="136" t="str">
        <f>IF($A104="","",VLOOKUP($A104,'10%中性'!$A$5:$J$500,6))</f>
        <v>BX</v>
      </c>
      <c r="E104" s="136">
        <f>IF($A104="","",VLOOKUP($A104,'10%中性'!$A$5:$J$500,7))</f>
        <v>3</v>
      </c>
      <c r="F104" s="206"/>
      <c r="G104" s="128"/>
      <c r="H104" s="129"/>
    </row>
    <row r="105" spans="1:8" s="116" customFormat="1" ht="30" customHeight="1">
      <c r="A105" s="123">
        <v>90</v>
      </c>
      <c r="B105" s="176" t="str">
        <f>IF($A105="","",VLOOKUP($A105,'10%中性'!$A$5:$J$500,4))</f>
        <v>トップ注射針　２４Ｇ＊１　１／４”Ｒ．Ｂ</v>
      </c>
      <c r="C105" s="126"/>
      <c r="D105" s="136" t="str">
        <f>IF($A105="","",VLOOKUP($A105,'10%中性'!$A$5:$J$500,6))</f>
        <v>BX</v>
      </c>
      <c r="E105" s="136">
        <f>IF($A105="","",VLOOKUP($A105,'10%中性'!$A$5:$J$500,7))</f>
        <v>3</v>
      </c>
      <c r="F105" s="206"/>
      <c r="G105" s="128"/>
      <c r="H105" s="129"/>
    </row>
    <row r="106" spans="1:8" s="116" customFormat="1" ht="30" customHeight="1">
      <c r="A106" s="123">
        <v>91</v>
      </c>
      <c r="B106" s="176" t="str">
        <f>IF($A106="","",VLOOKUP($A106,'10%中性'!$A$5:$J$500,4))</f>
        <v>トップ注射針　２６Ｇ＊１／２”Ｒ．Ｂ</v>
      </c>
      <c r="C106" s="126"/>
      <c r="D106" s="136" t="str">
        <f>IF($A106="","",VLOOKUP($A106,'10%中性'!$A$5:$J$500,6))</f>
        <v>BX</v>
      </c>
      <c r="E106" s="136">
        <f>IF($A106="","",VLOOKUP($A106,'10%中性'!$A$5:$J$500,7))</f>
        <v>2</v>
      </c>
      <c r="F106" s="206"/>
      <c r="G106" s="128"/>
      <c r="H106" s="129"/>
    </row>
    <row r="107" spans="1:8" s="116" customFormat="1" ht="30" customHeight="1">
      <c r="A107" s="123">
        <v>92</v>
      </c>
      <c r="B107" s="176" t="str">
        <f>IF($A107="","",VLOOKUP($A107,'10%中性'!$A$5:$J$500,4))</f>
        <v>トップ麻酔準備キットＭＪ－Ｒ２０００２４</v>
      </c>
      <c r="C107" s="126"/>
      <c r="D107" s="136" t="str">
        <f>IF($A107="","",VLOOKUP($A107,'10%中性'!$A$5:$J$500,6))</f>
        <v>BX</v>
      </c>
      <c r="E107" s="136">
        <f>IF($A107="","",VLOOKUP($A107,'10%中性'!$A$5:$J$500,7))</f>
        <v>2</v>
      </c>
      <c r="F107" s="206"/>
      <c r="G107" s="128"/>
      <c r="H107" s="129"/>
    </row>
    <row r="108" spans="1:8" s="116" customFormat="1" ht="30" customHeight="1">
      <c r="A108" s="123">
        <v>93</v>
      </c>
      <c r="B108" s="176" t="str">
        <f>IF($A108="","",VLOOKUP($A108,'10%中性'!$A$5:$J$500,4))</f>
        <v>トップ輸液セットＴＩＳ２R－５２１Ｍ</v>
      </c>
      <c r="C108" s="126"/>
      <c r="D108" s="136" t="str">
        <f>IF($A108="","",VLOOKUP($A108,'10%中性'!$A$5:$J$500,6))</f>
        <v>BX</v>
      </c>
      <c r="E108" s="136">
        <f>IF($A108="","",VLOOKUP($A108,'10%中性'!$A$5:$J$500,7))</f>
        <v>6</v>
      </c>
      <c r="F108" s="206"/>
      <c r="G108" s="128"/>
      <c r="H108" s="129"/>
    </row>
    <row r="109" spans="1:8" s="116" customFormat="1" ht="30" customHeight="1">
      <c r="A109" s="123">
        <v>94</v>
      </c>
      <c r="B109" s="176" t="str">
        <f>IF($A109="","",VLOOKUP($A109,'10%中性'!$A$5:$J$500,4))</f>
        <v>ドライプレット　</v>
      </c>
      <c r="C109" s="126"/>
      <c r="D109" s="136" t="str">
        <f>IF($A109="","",VLOOKUP($A109,'10%中性'!$A$5:$J$500,6))</f>
        <v>BX</v>
      </c>
      <c r="E109" s="136">
        <f>IF($A109="","",VLOOKUP($A109,'10%中性'!$A$5:$J$500,7))</f>
        <v>6</v>
      </c>
      <c r="F109" s="206"/>
      <c r="G109" s="128"/>
      <c r="H109" s="129"/>
    </row>
    <row r="110" spans="1:8" s="116" customFormat="1" ht="30" customHeight="1">
      <c r="A110" s="123">
        <v>95</v>
      </c>
      <c r="B110" s="176" t="str">
        <f>IF($A110="","",VLOOKUP($A110,'10%中性'!$A$5:$J$500,4))</f>
        <v>トラップイーズ　ポリープ回収システム</v>
      </c>
      <c r="C110" s="126"/>
      <c r="D110" s="136" t="str">
        <f>IF($A110="","",VLOOKUP($A110,'10%中性'!$A$5:$J$500,6))</f>
        <v>BX</v>
      </c>
      <c r="E110" s="136">
        <f>IF($A110="","",VLOOKUP($A110,'10%中性'!$A$5:$J$500,7))</f>
        <v>2</v>
      </c>
      <c r="F110" s="206"/>
      <c r="G110" s="128"/>
      <c r="H110" s="129"/>
    </row>
    <row r="111" spans="1:8" s="116" customFormat="1" ht="30" customHeight="1">
      <c r="A111" s="123">
        <v>96</v>
      </c>
      <c r="B111" s="176" t="str">
        <f>IF($A111="","",VLOOKUP($A111,'10%中性'!$A$5:$J$500,4))</f>
        <v>トランスポア（ＴＭ）サージカルテープ
２５.０ＭＭ＊９．１Ｍ　１２巻入　１５２７－１　　</v>
      </c>
      <c r="C111" s="126"/>
      <c r="D111" s="136" t="str">
        <f>IF($A111="","",VLOOKUP($A111,'10%中性'!$A$5:$J$500,6))</f>
        <v>BX</v>
      </c>
      <c r="E111" s="136">
        <f>IF($A111="","",VLOOKUP($A111,'10%中性'!$A$5:$J$500,7))</f>
        <v>2</v>
      </c>
      <c r="F111" s="206"/>
      <c r="G111" s="128"/>
      <c r="H111" s="129"/>
    </row>
    <row r="112" spans="1:8" s="116" customFormat="1" ht="30" customHeight="1">
      <c r="A112" s="123">
        <v>97</v>
      </c>
      <c r="B112" s="176" t="str">
        <f>IF($A112="","",VLOOKUP($A112,'10%中性'!$A$5:$J$500,4))</f>
        <v>ネオアルベストＰＷ</v>
      </c>
      <c r="C112" s="126"/>
      <c r="D112" s="136" t="str">
        <f>IF($A112="","",VLOOKUP($A112,'10%中性'!$A$5:$J$500,6))</f>
        <v>BX</v>
      </c>
      <c r="E112" s="136">
        <f>IF($A112="","",VLOOKUP($A112,'10%中性'!$A$5:$J$500,7))</f>
        <v>2</v>
      </c>
      <c r="F112" s="206"/>
      <c r="G112" s="128"/>
      <c r="H112" s="129"/>
    </row>
    <row r="113" spans="1:10" s="116" customFormat="1" ht="30" customHeight="1">
      <c r="A113" s="123">
        <v>98</v>
      </c>
      <c r="B113" s="176" t="str">
        <f>IF($A113="","",VLOOKUP($A113,'10%中性'!$A$5:$J$500,4))</f>
        <v>ネオアルベストＷＥ</v>
      </c>
      <c r="C113" s="126"/>
      <c r="D113" s="136" t="str">
        <f>IF($A113="","",VLOOKUP($A113,'10%中性'!$A$5:$J$500,6))</f>
        <v>BX</v>
      </c>
      <c r="E113" s="136">
        <f>IF($A113="","",VLOOKUP($A113,'10%中性'!$A$5:$J$500,7))</f>
        <v>3</v>
      </c>
      <c r="F113" s="206"/>
      <c r="G113" s="128"/>
      <c r="H113" s="129"/>
    </row>
    <row r="114" spans="1:10" s="116" customFormat="1" ht="30" customHeight="1">
      <c r="A114" s="123">
        <v>99</v>
      </c>
      <c r="B114" s="176" t="str">
        <f>IF($A114="","",VLOOKUP($A114,'10%中性'!$A$5:$J$500,4))</f>
        <v>ノンスコレッチ</v>
      </c>
      <c r="C114" s="126"/>
      <c r="D114" s="136" t="str">
        <f>IF($A114="","",VLOOKUP($A114,'10%中性'!$A$5:$J$500,6))</f>
        <v>BX</v>
      </c>
      <c r="E114" s="136">
        <f>IF($A114="","",VLOOKUP($A114,'10%中性'!$A$5:$J$500,7))</f>
        <v>2</v>
      </c>
      <c r="F114" s="206"/>
      <c r="G114" s="128"/>
      <c r="H114" s="129"/>
    </row>
    <row r="115" spans="1:10" s="116" customFormat="1" ht="30" customHeight="1">
      <c r="A115" s="123">
        <v>100</v>
      </c>
      <c r="B115" s="177" t="str">
        <f>IF($A115="","",VLOOKUP($A115,'10%中性'!$A$5:$J$500,4))</f>
        <v>ノンスコレッチ</v>
      </c>
      <c r="C115" s="126"/>
      <c r="D115" s="137" t="str">
        <f>IF($A115="","",VLOOKUP($A115,'10%中性'!$A$5:$J$500,6))</f>
        <v>BX</v>
      </c>
      <c r="E115" s="137">
        <f>IF($A115="","",VLOOKUP($A115,'10%中性'!$A$5:$J$500,7))</f>
        <v>2</v>
      </c>
      <c r="F115" s="207"/>
      <c r="G115" s="128"/>
      <c r="H115" s="129"/>
    </row>
    <row r="117" spans="1:10" s="116" customFormat="1" ht="45" customHeight="1">
      <c r="A117" s="115"/>
      <c r="B117" s="436" t="s">
        <v>47</v>
      </c>
      <c r="C117" s="436"/>
      <c r="D117" s="436"/>
      <c r="E117" s="436"/>
      <c r="F117" s="436"/>
      <c r="G117" s="436"/>
      <c r="H117" s="436"/>
    </row>
    <row r="118" spans="1:10" s="118" customFormat="1" ht="18" customHeight="1">
      <c r="A118" s="117"/>
      <c r="B118" s="248"/>
      <c r="D118" s="119"/>
      <c r="E118" s="120"/>
      <c r="F118" s="204"/>
    </row>
    <row r="119" spans="1:10" s="115" customFormat="1" ht="30" customHeight="1">
      <c r="A119" s="122" t="s">
        <v>48</v>
      </c>
      <c r="B119" s="437" t="s">
        <v>49</v>
      </c>
      <c r="C119" s="438"/>
      <c r="D119" s="123" t="s">
        <v>50</v>
      </c>
      <c r="E119" s="124" t="s">
        <v>51</v>
      </c>
      <c r="F119" s="205" t="s">
        <v>52</v>
      </c>
      <c r="G119" s="122" t="s">
        <v>53</v>
      </c>
      <c r="H119" s="123" t="s">
        <v>54</v>
      </c>
    </row>
    <row r="120" spans="1:10" ht="30" customHeight="1">
      <c r="A120" s="123">
        <v>101</v>
      </c>
      <c r="B120" s="176" t="str">
        <f>IF($A120="","",VLOOKUP($A120,'10%中性'!$A$5:$J$500,4))</f>
        <v>ノンスコレッチ</v>
      </c>
      <c r="C120" s="126"/>
      <c r="D120" s="136" t="str">
        <f>IF($A120="","",VLOOKUP($A120,'10%中性'!$A$5:$J$500,6))</f>
        <v>BX</v>
      </c>
      <c r="E120" s="136">
        <f>IF($A120="","",VLOOKUP($A120,'10%中性'!$A$5:$J$500,7))</f>
        <v>2</v>
      </c>
      <c r="F120" s="206"/>
      <c r="G120" s="128"/>
      <c r="H120" s="129"/>
      <c r="J120" s="142" t="s">
        <v>56</v>
      </c>
    </row>
    <row r="121" spans="1:10" ht="30" customHeight="1">
      <c r="A121" s="123">
        <v>102</v>
      </c>
      <c r="B121" s="176" t="str">
        <f>IF($A121="","",VLOOKUP($A121,'10%中性'!$A$5:$J$500,4))</f>
        <v>バイクリルプラス</v>
      </c>
      <c r="C121" s="126"/>
      <c r="D121" s="136" t="str">
        <f>IF($A121="","",VLOOKUP($A121,'10%中性'!$A$5:$J$500,6))</f>
        <v>BX</v>
      </c>
      <c r="E121" s="136">
        <f>IF($A121="","",VLOOKUP($A121,'10%中性'!$A$5:$J$500,7))</f>
        <v>2</v>
      </c>
      <c r="F121" s="206"/>
      <c r="G121" s="128"/>
      <c r="H121" s="129"/>
      <c r="J121" s="142" t="s">
        <v>64</v>
      </c>
    </row>
    <row r="122" spans="1:10" ht="30" customHeight="1">
      <c r="A122" s="123">
        <v>103</v>
      </c>
      <c r="B122" s="176" t="str">
        <f>IF($A122="","",VLOOKUP($A122,'10%中性'!$A$5:$J$500,4))</f>
        <v>ハイドロサイトＡＤジェントル　</v>
      </c>
      <c r="C122" s="126"/>
      <c r="D122" s="136" t="str">
        <f>IF($A122="","",VLOOKUP($A122,'10%中性'!$A$5:$J$500,6))</f>
        <v>BX</v>
      </c>
      <c r="E122" s="136">
        <f>IF($A122="","",VLOOKUP($A122,'10%中性'!$A$5:$J$500,7))</f>
        <v>2</v>
      </c>
      <c r="F122" s="206"/>
      <c r="G122" s="128"/>
      <c r="H122" s="129"/>
      <c r="J122" s="142" t="s">
        <v>62</v>
      </c>
    </row>
    <row r="123" spans="1:10" s="116" customFormat="1" ht="30" customHeight="1">
      <c r="A123" s="123">
        <v>104</v>
      </c>
      <c r="B123" s="176" t="str">
        <f>IF($A123="","",VLOOKUP($A123,'10%中性'!$A$5:$J$500,4))</f>
        <v>ハイドロサイト薄型</v>
      </c>
      <c r="C123" s="126"/>
      <c r="D123" s="136" t="str">
        <f>IF($A123="","",VLOOKUP($A123,'10%中性'!$A$5:$J$500,6))</f>
        <v>BX</v>
      </c>
      <c r="E123" s="136">
        <f>IF($A123="","",VLOOKUP($A123,'10%中性'!$A$5:$J$500,7))</f>
        <v>2</v>
      </c>
      <c r="F123" s="206"/>
      <c r="G123" s="128"/>
      <c r="H123" s="129"/>
      <c r="J123" s="142" t="s">
        <v>55</v>
      </c>
    </row>
    <row r="124" spans="1:10" s="116" customFormat="1" ht="30" customHeight="1">
      <c r="A124" s="123">
        <v>105</v>
      </c>
      <c r="B124" s="176" t="str">
        <f>IF($A124="","",VLOOKUP($A124,'10%中性'!$A$5:$J$500,4))</f>
        <v>ハイマット（高吸水シーツ）</v>
      </c>
      <c r="C124" s="126"/>
      <c r="D124" s="136" t="str">
        <f>IF($A124="","",VLOOKUP($A124,'10%中性'!$A$5:$J$500,6))</f>
        <v>BX</v>
      </c>
      <c r="E124" s="136">
        <f>IF($A124="","",VLOOKUP($A124,'10%中性'!$A$5:$J$500,7))</f>
        <v>5</v>
      </c>
      <c r="F124" s="206"/>
      <c r="G124" s="128"/>
      <c r="H124" s="129"/>
    </row>
    <row r="125" spans="1:10" s="116" customFormat="1" ht="30" customHeight="1">
      <c r="A125" s="123">
        <v>106</v>
      </c>
      <c r="B125" s="176" t="str">
        <f>IF($A125="","",VLOOKUP($A125,'10%中性'!$A$5:$J$500,4))</f>
        <v>ハクゾウ環境クロスＶロック　</v>
      </c>
      <c r="C125" s="126"/>
      <c r="D125" s="136" t="str">
        <f>IF($A125="","",VLOOKUP($A125,'10%中性'!$A$5:$J$500,6))</f>
        <v>EA</v>
      </c>
      <c r="E125" s="136">
        <f>IF($A125="","",VLOOKUP($A125,'10%中性'!$A$5:$J$500,7))</f>
        <v>60</v>
      </c>
      <c r="F125" s="206"/>
      <c r="G125" s="128"/>
      <c r="H125" s="129"/>
    </row>
    <row r="126" spans="1:10" s="116" customFormat="1" ht="30" customHeight="1">
      <c r="A126" s="123">
        <v>107</v>
      </c>
      <c r="B126" s="176" t="str">
        <f>IF($A126="","",VLOOKUP($A126,'10%中性'!$A$5:$J$500,4))</f>
        <v>ハクゾウ爽やか清潔タオル</v>
      </c>
      <c r="C126" s="126"/>
      <c r="D126" s="136" t="str">
        <f>IF($A126="","",VLOOKUP($A126,'10%中性'!$A$5:$J$500,6))</f>
        <v>BX</v>
      </c>
      <c r="E126" s="136">
        <f>IF($A126="","",VLOOKUP($A126,'10%中性'!$A$5:$J$500,7))</f>
        <v>8</v>
      </c>
      <c r="F126" s="206"/>
      <c r="G126" s="128"/>
      <c r="H126" s="129"/>
    </row>
    <row r="127" spans="1:10" s="116" customFormat="1" ht="30" customHeight="1">
      <c r="A127" s="123">
        <v>108</v>
      </c>
      <c r="B127" s="176" t="str">
        <f>IF($A127="","",VLOOKUP($A127,'10%中性'!$A$5:$J$500,4))</f>
        <v>ハクゾウ滅菌エレファーゼＨ　４折</v>
      </c>
      <c r="C127" s="126"/>
      <c r="D127" s="136" t="str">
        <f>IF($A127="","",VLOOKUP($A127,'10%中性'!$A$5:$J$500,6))</f>
        <v>BX</v>
      </c>
      <c r="E127" s="136">
        <f>IF($A127="","",VLOOKUP($A127,'10%中性'!$A$5:$J$500,7))</f>
        <v>5</v>
      </c>
      <c r="F127" s="206"/>
      <c r="G127" s="128"/>
      <c r="H127" s="129"/>
    </row>
    <row r="128" spans="1:10" s="116" customFormat="1" ht="30" customHeight="1">
      <c r="A128" s="123">
        <v>109</v>
      </c>
      <c r="B128" s="176" t="str">
        <f>IF($A128="","",VLOOKUP($A128,'10%中性'!$A$5:$J$500,4))</f>
        <v>ハクゾウ滅菌エレファーゼＨ　８折</v>
      </c>
      <c r="C128" s="126"/>
      <c r="D128" s="136" t="str">
        <f>IF($A128="","",VLOOKUP($A128,'10%中性'!$A$5:$J$500,6))</f>
        <v>BX</v>
      </c>
      <c r="E128" s="136">
        <f>IF($A128="","",VLOOKUP($A128,'10%中性'!$A$5:$J$500,7))</f>
        <v>10</v>
      </c>
      <c r="F128" s="206"/>
      <c r="G128" s="128"/>
      <c r="H128" s="129"/>
    </row>
    <row r="129" spans="1:8" s="116" customFormat="1" ht="30" customHeight="1">
      <c r="A129" s="123">
        <v>110</v>
      </c>
      <c r="B129" s="176" t="str">
        <f>IF($A129="","",VLOOKUP($A129,'10%中性'!$A$5:$J$500,4))</f>
        <v>ひねって含浸ハクゾウジアパック１０００　５枚＊１０セット</v>
      </c>
      <c r="C129" s="126"/>
      <c r="D129" s="136" t="str">
        <f>IF($A129="","",VLOOKUP($A129,'10%中性'!$A$5:$J$500,6))</f>
        <v>BX</v>
      </c>
      <c r="E129" s="136">
        <f>IF($A129="","",VLOOKUP($A129,'10%中性'!$A$5:$J$500,7))</f>
        <v>6</v>
      </c>
      <c r="F129" s="206"/>
      <c r="G129" s="128"/>
      <c r="H129" s="129"/>
    </row>
    <row r="130" spans="1:8" s="116" customFormat="1" ht="30" customHeight="1">
      <c r="A130" s="123">
        <v>111</v>
      </c>
      <c r="B130" s="176" t="str">
        <f>IF($A130="","",VLOOKUP($A130,'10%中性'!$A$5:$J$500,4))</f>
        <v>ファインガード翼状針　２１Ｇ＊１９Ｍ／Ｍ</v>
      </c>
      <c r="C130" s="126"/>
      <c r="D130" s="136" t="str">
        <f>IF($A130="","",VLOOKUP($A130,'10%中性'!$A$5:$J$500,6))</f>
        <v>BX</v>
      </c>
      <c r="E130" s="136">
        <f>IF($A130="","",VLOOKUP($A130,'10%中性'!$A$5:$J$500,7))</f>
        <v>30</v>
      </c>
      <c r="F130" s="206"/>
      <c r="G130" s="128"/>
      <c r="H130" s="129"/>
    </row>
    <row r="131" spans="1:8" s="116" customFormat="1" ht="30" customHeight="1">
      <c r="A131" s="123">
        <v>112</v>
      </c>
      <c r="B131" s="176" t="str">
        <f>IF($A131="","",VLOOKUP($A131,'10%中性'!$A$5:$J$500,4))</f>
        <v>フィルター</v>
      </c>
      <c r="C131" s="126"/>
      <c r="D131" s="136" t="str">
        <f>IF($A131="","",VLOOKUP($A131,'10%中性'!$A$5:$J$500,6))</f>
        <v>BX</v>
      </c>
      <c r="E131" s="136">
        <f>IF($A131="","",VLOOKUP($A131,'10%中性'!$A$5:$J$500,7))</f>
        <v>3</v>
      </c>
      <c r="F131" s="206"/>
      <c r="G131" s="128"/>
      <c r="H131" s="129"/>
    </row>
    <row r="132" spans="1:8" s="116" customFormat="1" ht="30" customHeight="1">
      <c r="A132" s="123">
        <v>113</v>
      </c>
      <c r="B132" s="176" t="str">
        <f>IF($A132="","",VLOOKUP($A132,'10%中性'!$A$5:$J$500,4))</f>
        <v>フェルラックＲエプロン　</v>
      </c>
      <c r="C132" s="126"/>
      <c r="D132" s="136" t="str">
        <f>IF($A132="","",VLOOKUP($A132,'10%中性'!$A$5:$J$500,6))</f>
        <v>BX</v>
      </c>
      <c r="E132" s="136">
        <f>IF($A132="","",VLOOKUP($A132,'10%中性'!$A$5:$J$500,7))</f>
        <v>25</v>
      </c>
      <c r="F132" s="206"/>
      <c r="G132" s="128"/>
      <c r="H132" s="129"/>
    </row>
    <row r="133" spans="1:8" s="116" customFormat="1" ht="30" customHeight="1">
      <c r="A133" s="123">
        <v>114</v>
      </c>
      <c r="B133" s="176" t="str">
        <f>IF($A133="","",VLOOKUP($A133,'10%中性'!$A$5:$J$500,4))</f>
        <v>フェルラックＲスリットパンツ　</v>
      </c>
      <c r="C133" s="126"/>
      <c r="D133" s="136" t="str">
        <f>IF($A133="","",VLOOKUP($A133,'10%中性'!$A$5:$J$500,6))</f>
        <v>BX</v>
      </c>
      <c r="E133" s="136">
        <f>IF($A133="","",VLOOKUP($A133,'10%中性'!$A$5:$J$500,7))</f>
        <v>2</v>
      </c>
      <c r="F133" s="206"/>
      <c r="G133" s="128"/>
      <c r="H133" s="129"/>
    </row>
    <row r="134" spans="1:8" s="116" customFormat="1" ht="30" customHeight="1">
      <c r="A134" s="123">
        <v>115</v>
      </c>
      <c r="B134" s="176" t="str">
        <f>IF($A134="","",VLOOKUP($A134,'10%中性'!$A$5:$J$500,4))</f>
        <v>プロシェアドレッシングロール　１５０ＭＭ×１０Ｍ　ＡＳ１５０１０</v>
      </c>
      <c r="C134" s="126"/>
      <c r="D134" s="136" t="str">
        <f>IF($A134="","",VLOOKUP($A134,'10%中性'!$A$5:$J$500,6))</f>
        <v>BX</v>
      </c>
      <c r="E134" s="136">
        <f>IF($A134="","",VLOOKUP($A134,'10%中性'!$A$5:$J$500,7))</f>
        <v>2</v>
      </c>
      <c r="F134" s="206"/>
      <c r="G134" s="128"/>
      <c r="H134" s="129"/>
    </row>
    <row r="135" spans="1:8" s="116" customFormat="1" ht="30" customHeight="1">
      <c r="A135" s="123">
        <v>116</v>
      </c>
      <c r="B135" s="176" t="str">
        <f>IF($A135="","",VLOOKUP($A135,'10%中性'!$A$5:$J$500,4))</f>
        <v>ヘキシジン綿球（医薬品）１０６０５（ＮＯ．２０－２キュウ）２０コ</v>
      </c>
      <c r="C135" s="126"/>
      <c r="D135" s="136" t="str">
        <f>IF($A135="","",VLOOKUP($A135,'10%中性'!$A$5:$J$500,6))</f>
        <v>BX</v>
      </c>
      <c r="E135" s="136">
        <f>IF($A135="","",VLOOKUP($A135,'10%中性'!$A$5:$J$500,7))</f>
        <v>15</v>
      </c>
      <c r="F135" s="206"/>
      <c r="G135" s="128"/>
      <c r="H135" s="129"/>
    </row>
    <row r="136" spans="1:8" s="116" customFormat="1" ht="30" customHeight="1">
      <c r="A136" s="123">
        <v>117</v>
      </c>
      <c r="B136" s="176" t="str">
        <f>IF($A136="","",VLOOKUP($A136,'10%中性'!$A$5:$J$500,4))</f>
        <v>ベノジェクトⅡホルダーＳＤ</v>
      </c>
      <c r="C136" s="126"/>
      <c r="D136" s="136" t="str">
        <f>IF($A136="","",VLOOKUP($A136,'10%中性'!$A$5:$J$500,6))</f>
        <v>EA</v>
      </c>
      <c r="E136" s="136">
        <f>IF($A136="","",VLOOKUP($A136,'10%中性'!$A$5:$J$500,7))</f>
        <v>10</v>
      </c>
      <c r="F136" s="206"/>
      <c r="G136" s="128"/>
      <c r="H136" s="129"/>
    </row>
    <row r="137" spans="1:8" s="116" customFormat="1" ht="30" customHeight="1">
      <c r="A137" s="123">
        <v>118</v>
      </c>
      <c r="B137" s="176" t="str">
        <f>IF($A137="","",VLOOKUP($A137,'10%中性'!$A$5:$J$500,4))</f>
        <v>ベノジェクトⅡルアーアダプターＳ　</v>
      </c>
      <c r="C137" s="126"/>
      <c r="D137" s="136" t="str">
        <f>IF($A137="","",VLOOKUP($A137,'10%中性'!$A$5:$J$500,6))</f>
        <v>BX</v>
      </c>
      <c r="E137" s="136">
        <f>IF($A137="","",VLOOKUP($A137,'10%中性'!$A$5:$J$500,7))</f>
        <v>20</v>
      </c>
      <c r="F137" s="206"/>
      <c r="G137" s="128"/>
      <c r="H137" s="129"/>
    </row>
    <row r="138" spans="1:8" s="116" customFormat="1" ht="30" customHeight="1">
      <c r="A138" s="123">
        <v>119</v>
      </c>
      <c r="B138" s="176" t="str">
        <f>IF($A138="","",VLOOKUP($A138,'10%中性'!$A$5:$J$500,4))</f>
        <v>ベノジェクト２採血針Ｓ</v>
      </c>
      <c r="C138" s="126"/>
      <c r="D138" s="136" t="str">
        <f>IF($A138="","",VLOOKUP($A138,'10%中性'!$A$5:$J$500,6))</f>
        <v>BX</v>
      </c>
      <c r="E138" s="136">
        <f>IF($A138="","",VLOOKUP($A138,'10%中性'!$A$5:$J$500,7))</f>
        <v>4</v>
      </c>
      <c r="F138" s="206"/>
      <c r="G138" s="128"/>
      <c r="H138" s="129"/>
    </row>
    <row r="139" spans="1:8" s="116" customFormat="1" ht="30" customHeight="1">
      <c r="A139" s="123">
        <v>120</v>
      </c>
      <c r="B139" s="176" t="str">
        <f>IF($A139="","",VLOOKUP($A139,'10%中性'!$A$5:$J$500,4))</f>
        <v>ベノジェクト２真空採血管　緑</v>
      </c>
      <c r="C139" s="126"/>
      <c r="D139" s="136" t="str">
        <f>IF($A139="","",VLOOKUP($A139,'10%中性'!$A$5:$J$500,6))</f>
        <v>BX</v>
      </c>
      <c r="E139" s="136">
        <f>IF($A139="","",VLOOKUP($A139,'10%中性'!$A$5:$J$500,7))</f>
        <v>2</v>
      </c>
      <c r="F139" s="206"/>
      <c r="G139" s="128"/>
      <c r="H139" s="129"/>
    </row>
    <row r="140" spans="1:8" s="116" customFormat="1" ht="30" customHeight="1">
      <c r="A140" s="123">
        <v>121</v>
      </c>
      <c r="B140" s="176" t="str">
        <f>IF($A140="","",VLOOKUP($A140,'10%中性'!$A$5:$J$500,4))</f>
        <v>ベノジェクト２真空採血管　青</v>
      </c>
      <c r="C140" s="126"/>
      <c r="D140" s="136" t="str">
        <f>IF($A140="","",VLOOKUP($A140,'10%中性'!$A$5:$J$500,6))</f>
        <v>BX</v>
      </c>
      <c r="E140" s="136">
        <f>IF($A140="","",VLOOKUP($A140,'10%中性'!$A$5:$J$500,7))</f>
        <v>30</v>
      </c>
      <c r="F140" s="206"/>
      <c r="G140" s="128"/>
      <c r="H140" s="129"/>
    </row>
    <row r="141" spans="1:8" s="116" customFormat="1" ht="30" customHeight="1">
      <c r="A141" s="123">
        <v>122</v>
      </c>
      <c r="B141" s="176" t="str">
        <f>IF($A141="","",VLOOKUP($A141,'10%中性'!$A$5:$J$500,4))</f>
        <v>ベノジェクト２真空採血管　黒</v>
      </c>
      <c r="C141" s="126"/>
      <c r="D141" s="136" t="str">
        <f>IF($A141="","",VLOOKUP($A141,'10%中性'!$A$5:$J$500,6))</f>
        <v>BX</v>
      </c>
      <c r="E141" s="136">
        <f>IF($A141="","",VLOOKUP($A141,'10%中性'!$A$5:$J$500,7))</f>
        <v>5</v>
      </c>
      <c r="F141" s="206"/>
      <c r="G141" s="128"/>
      <c r="H141" s="129"/>
    </row>
    <row r="142" spans="1:8" s="116" customFormat="1" ht="30" customHeight="1">
      <c r="A142" s="123">
        <v>123</v>
      </c>
      <c r="B142" s="176" t="str">
        <f>IF($A142="","",VLOOKUP($A142,'10%中性'!$A$5:$J$500,4))</f>
        <v>ベノジェクト２真空採血管　紫</v>
      </c>
      <c r="C142" s="126"/>
      <c r="D142" s="136" t="str">
        <f>IF($A142="","",VLOOKUP($A142,'10%中性'!$A$5:$J$500,6))</f>
        <v>BX</v>
      </c>
      <c r="E142" s="136">
        <f>IF($A142="","",VLOOKUP($A142,'10%中性'!$A$5:$J$500,7))</f>
        <v>14</v>
      </c>
      <c r="F142" s="206"/>
      <c r="G142" s="128"/>
      <c r="H142" s="129"/>
    </row>
    <row r="143" spans="1:8" s="116" customFormat="1" ht="30" customHeight="1">
      <c r="A143" s="123">
        <v>124</v>
      </c>
      <c r="B143" s="176" t="str">
        <f>IF($A143="","",VLOOKUP($A143,'10%中性'!$A$5:$J$500,4))</f>
        <v>ベノジェクト２真空採血管　灰</v>
      </c>
      <c r="C143" s="126"/>
      <c r="D143" s="136" t="str">
        <f>IF($A143="","",VLOOKUP($A143,'10%中性'!$A$5:$J$500,6))</f>
        <v>BX</v>
      </c>
      <c r="E143" s="136">
        <f>IF($A143="","",VLOOKUP($A143,'10%中性'!$A$5:$J$500,7))</f>
        <v>20</v>
      </c>
      <c r="F143" s="206"/>
      <c r="G143" s="128"/>
      <c r="H143" s="129"/>
    </row>
    <row r="144" spans="1:8" s="116" customFormat="1" ht="30" customHeight="1">
      <c r="A144" s="123">
        <v>125</v>
      </c>
      <c r="B144" s="177" t="str">
        <f>IF($A144="","",VLOOKUP($A144,'10%中性'!$A$5:$J$500,4))</f>
        <v>ベノジェクト２真空採血管　オレンジ</v>
      </c>
      <c r="C144" s="126"/>
      <c r="D144" s="137" t="str">
        <f>IF($A144="","",VLOOKUP($A144,'10%中性'!$A$5:$J$500,6))</f>
        <v>BX</v>
      </c>
      <c r="E144" s="137">
        <f>IF($A144="","",VLOOKUP($A144,'10%中性'!$A$5:$J$500,7))</f>
        <v>3</v>
      </c>
      <c r="F144" s="207"/>
      <c r="G144" s="128"/>
      <c r="H144" s="129"/>
    </row>
    <row r="146" spans="1:10" s="116" customFormat="1" ht="45" customHeight="1">
      <c r="A146" s="115"/>
      <c r="B146" s="436" t="s">
        <v>47</v>
      </c>
      <c r="C146" s="436"/>
      <c r="D146" s="436"/>
      <c r="E146" s="436"/>
      <c r="F146" s="436"/>
      <c r="G146" s="436"/>
      <c r="H146" s="436"/>
    </row>
    <row r="147" spans="1:10" s="118" customFormat="1" ht="18" customHeight="1">
      <c r="A147" s="117"/>
      <c r="B147" s="248"/>
      <c r="D147" s="119"/>
      <c r="E147" s="120"/>
      <c r="F147" s="204"/>
    </row>
    <row r="148" spans="1:10" s="115" customFormat="1" ht="30" customHeight="1">
      <c r="A148" s="122" t="s">
        <v>48</v>
      </c>
      <c r="B148" s="437" t="s">
        <v>49</v>
      </c>
      <c r="C148" s="438"/>
      <c r="D148" s="123" t="s">
        <v>50</v>
      </c>
      <c r="E148" s="124" t="s">
        <v>51</v>
      </c>
      <c r="F148" s="205" t="s">
        <v>52</v>
      </c>
      <c r="G148" s="122" t="s">
        <v>53</v>
      </c>
      <c r="H148" s="123" t="s">
        <v>54</v>
      </c>
    </row>
    <row r="149" spans="1:10" ht="30" customHeight="1">
      <c r="A149" s="123">
        <v>126</v>
      </c>
      <c r="B149" s="176" t="str">
        <f>IF($A149="","",VLOOKUP($A149,'10%中性'!$A$5:$J$500,4))</f>
        <v>ポピヨドン液１０％</v>
      </c>
      <c r="C149" s="126"/>
      <c r="D149" s="136" t="str">
        <f>IF($A149="","",VLOOKUP($A149,'10%中性'!$A$5:$J$500,6))</f>
        <v>BT</v>
      </c>
      <c r="E149" s="136">
        <f>IF($A149="","",VLOOKUP($A149,'10%中性'!$A$5:$J$500,7))</f>
        <v>3</v>
      </c>
      <c r="F149" s="206"/>
      <c r="G149" s="128"/>
      <c r="H149" s="129"/>
      <c r="J149" s="142" t="s">
        <v>56</v>
      </c>
    </row>
    <row r="150" spans="1:10" ht="30" customHeight="1">
      <c r="A150" s="123">
        <v>127</v>
      </c>
      <c r="B150" s="176" t="str">
        <f>IF($A150="","",VLOOKUP($A150,'10%中性'!$A$5:$J$500,4))</f>
        <v>ポリネックライト頸椎固定用シーネ</v>
      </c>
      <c r="C150" s="126"/>
      <c r="D150" s="136" t="str">
        <f>IF($A150="","",VLOOKUP($A150,'10%中性'!$A$5:$J$500,6))</f>
        <v>EA</v>
      </c>
      <c r="E150" s="136">
        <f>IF($A150="","",VLOOKUP($A150,'10%中性'!$A$5:$J$500,7))</f>
        <v>2</v>
      </c>
      <c r="F150" s="206"/>
      <c r="G150" s="128"/>
      <c r="H150" s="129"/>
      <c r="J150" s="142" t="s">
        <v>64</v>
      </c>
    </row>
    <row r="151" spans="1:10" ht="30" customHeight="1">
      <c r="A151" s="123">
        <v>128</v>
      </c>
      <c r="B151" s="176" t="str">
        <f>IF($A151="","",VLOOKUP($A151,'10%中性'!$A$5:$J$500,4))</f>
        <v>ポリネックライト頸椎固定用シーネ</v>
      </c>
      <c r="C151" s="126"/>
      <c r="D151" s="136" t="str">
        <f>IF($A151="","",VLOOKUP($A151,'10%中性'!$A$5:$J$500,6))</f>
        <v>EA</v>
      </c>
      <c r="E151" s="136">
        <f>IF($A151="","",VLOOKUP($A151,'10%中性'!$A$5:$J$500,7))</f>
        <v>2</v>
      </c>
      <c r="F151" s="206"/>
      <c r="G151" s="128"/>
      <c r="H151" s="129"/>
      <c r="J151" s="142" t="s">
        <v>62</v>
      </c>
    </row>
    <row r="152" spans="1:10" s="116" customFormat="1" ht="30" customHeight="1">
      <c r="A152" s="123">
        <v>129</v>
      </c>
      <c r="B152" s="176" t="str">
        <f>IF($A152="","",VLOOKUP($A152,'10%中性'!$A$5:$J$500,4))</f>
        <v>ポリネックライト頸椎固定用シーネ</v>
      </c>
      <c r="C152" s="126"/>
      <c r="D152" s="136" t="str">
        <f>IF($A152="","",VLOOKUP($A152,'10%中性'!$A$5:$J$500,6))</f>
        <v>EA</v>
      </c>
      <c r="E152" s="136">
        <f>IF($A152="","",VLOOKUP($A152,'10%中性'!$A$5:$J$500,7))</f>
        <v>2</v>
      </c>
      <c r="F152" s="206"/>
      <c r="G152" s="128"/>
      <c r="H152" s="129"/>
      <c r="J152" s="142" t="s">
        <v>55</v>
      </c>
    </row>
    <row r="153" spans="1:10" s="116" customFormat="1" ht="30" customHeight="1">
      <c r="A153" s="123">
        <v>130</v>
      </c>
      <c r="B153" s="176" t="str">
        <f>IF($A153="","",VLOOKUP($A153,'10%中性'!$A$5:$J$500,4))</f>
        <v>マスクにくっつくアイガード</v>
      </c>
      <c r="C153" s="126"/>
      <c r="D153" s="136" t="str">
        <f>IF($A153="","",VLOOKUP($A153,'10%中性'!$A$5:$J$500,6))</f>
        <v>BX</v>
      </c>
      <c r="E153" s="136">
        <f>IF($A153="","",VLOOKUP($A153,'10%中性'!$A$5:$J$500,7))</f>
        <v>5</v>
      </c>
      <c r="F153" s="206"/>
      <c r="G153" s="128"/>
      <c r="H153" s="129"/>
    </row>
    <row r="154" spans="1:10" s="116" customFormat="1" ht="30" customHeight="1">
      <c r="A154" s="123">
        <v>131</v>
      </c>
      <c r="B154" s="176" t="str">
        <f>IF($A154="","",VLOOKUP($A154,'10%中性'!$A$5:$J$500,4))</f>
        <v>メッキンガウン　横結　Ｌ</v>
      </c>
      <c r="C154" s="126"/>
      <c r="D154" s="136" t="str">
        <f>IF($A154="","",VLOOKUP($A154,'10%中性'!$A$5:$J$500,6))</f>
        <v>BX</v>
      </c>
      <c r="E154" s="136">
        <f>IF($A154="","",VLOOKUP($A154,'10%中性'!$A$5:$J$500,7))</f>
        <v>2</v>
      </c>
      <c r="F154" s="206"/>
      <c r="G154" s="128"/>
      <c r="H154" s="129"/>
    </row>
    <row r="155" spans="1:10" s="116" customFormat="1" ht="30" customHeight="1">
      <c r="A155" s="123">
        <v>132</v>
      </c>
      <c r="B155" s="176" t="str">
        <f>IF($A155="","",VLOOKUP($A155,'10%中性'!$A$5:$J$500,4))</f>
        <v>メッキンガウン　横結　ＬＬ</v>
      </c>
      <c r="C155" s="126"/>
      <c r="D155" s="136" t="str">
        <f>IF($A155="","",VLOOKUP($A155,'10%中性'!$A$5:$J$500,6))</f>
        <v>BX</v>
      </c>
      <c r="E155" s="136">
        <f>IF($A155="","",VLOOKUP($A155,'10%中性'!$A$5:$J$500,7))</f>
        <v>2</v>
      </c>
      <c r="F155" s="206"/>
      <c r="G155" s="128"/>
      <c r="H155" s="129"/>
    </row>
    <row r="156" spans="1:10" s="116" customFormat="1" ht="30" customHeight="1">
      <c r="A156" s="123">
        <v>133</v>
      </c>
      <c r="B156" s="176" t="str">
        <f>IF($A156="","",VLOOKUP($A156,'10%中性'!$A$5:$J$500,4))</f>
        <v>メッキンガウン　横結　Ｍ</v>
      </c>
      <c r="C156" s="126"/>
      <c r="D156" s="136" t="str">
        <f>IF($A156="","",VLOOKUP($A156,'10%中性'!$A$5:$J$500,6))</f>
        <v>BX</v>
      </c>
      <c r="E156" s="136">
        <f>IF($A156="","",VLOOKUP($A156,'10%中性'!$A$5:$J$500,7))</f>
        <v>2</v>
      </c>
      <c r="F156" s="206"/>
      <c r="G156" s="128"/>
      <c r="H156" s="129"/>
    </row>
    <row r="157" spans="1:10" s="116" customFormat="1" ht="30" customHeight="1">
      <c r="A157" s="123">
        <v>134</v>
      </c>
      <c r="B157" s="176" t="str">
        <f>IF($A157="","",VLOOKUP($A157,'10%中性'!$A$5:$J$500,4))</f>
        <v>メッキンドレープ　撥水</v>
      </c>
      <c r="C157" s="126"/>
      <c r="D157" s="136" t="str">
        <f>IF($A157="","",VLOOKUP($A157,'10%中性'!$A$5:$J$500,6))</f>
        <v>CS</v>
      </c>
      <c r="E157" s="136">
        <f>IF($A157="","",VLOOKUP($A157,'10%中性'!$A$5:$J$500,7))</f>
        <v>2</v>
      </c>
      <c r="F157" s="206"/>
      <c r="G157" s="128"/>
      <c r="H157" s="129"/>
    </row>
    <row r="158" spans="1:10" s="116" customFormat="1" ht="30" customHeight="1">
      <c r="A158" s="123">
        <v>135</v>
      </c>
      <c r="B158" s="176" t="str">
        <f>IF($A158="","",VLOOKUP($A158,'10%中性'!$A$5:$J$500,4))</f>
        <v>メッキンドレープ・撥水丸穴Ｔ</v>
      </c>
      <c r="C158" s="126"/>
      <c r="D158" s="136" t="str">
        <f>IF($A158="","",VLOOKUP($A158,'10%中性'!$A$5:$J$500,6))</f>
        <v>CS</v>
      </c>
      <c r="E158" s="136">
        <f>IF($A158="","",VLOOKUP($A158,'10%中性'!$A$5:$J$500,7))</f>
        <v>2</v>
      </c>
      <c r="F158" s="206"/>
      <c r="G158" s="128"/>
      <c r="H158" s="129"/>
    </row>
    <row r="159" spans="1:10" s="116" customFormat="1" ht="30" customHeight="1">
      <c r="A159" s="123">
        <v>136</v>
      </c>
      <c r="B159" s="176" t="str">
        <f>IF($A159="","",VLOOKUP($A159,'10%中性'!$A$5:$J$500,4))</f>
        <v>メトルＲ未滅菌</v>
      </c>
      <c r="C159" s="126"/>
      <c r="D159" s="136" t="str">
        <f>IF($A159="","",VLOOKUP($A159,'10%中性'!$A$5:$J$500,6))</f>
        <v>BX</v>
      </c>
      <c r="E159" s="136">
        <f>IF($A159="","",VLOOKUP($A159,'10%中性'!$A$5:$J$500,7))</f>
        <v>50</v>
      </c>
      <c r="F159" s="206"/>
      <c r="G159" s="128"/>
      <c r="H159" s="129"/>
    </row>
    <row r="160" spans="1:10" s="116" customFormat="1" ht="30" customHeight="1">
      <c r="A160" s="123">
        <v>137</v>
      </c>
      <c r="B160" s="176" t="str">
        <f>IF($A160="","",VLOOKUP($A160,'10%中性'!$A$5:$J$500,4))</f>
        <v>ライトスプリント・ＦＣ　</v>
      </c>
      <c r="C160" s="126"/>
      <c r="D160" s="136" t="str">
        <f>IF($A160="","",VLOOKUP($A160,'10%中性'!$A$5:$J$500,6))</f>
        <v>EA</v>
      </c>
      <c r="E160" s="136">
        <f>IF($A160="","",VLOOKUP($A160,'10%中性'!$A$5:$J$500,7))</f>
        <v>2</v>
      </c>
      <c r="F160" s="206"/>
      <c r="G160" s="128"/>
      <c r="H160" s="129"/>
    </row>
    <row r="161" spans="1:8" s="116" customFormat="1" ht="30" customHeight="1">
      <c r="A161" s="123">
        <v>138</v>
      </c>
      <c r="B161" s="176" t="str">
        <f>IF($A161="","",VLOOKUP($A161,'10%中性'!$A$5:$J$500,4))</f>
        <v>ライトスプリント・ＦＣ</v>
      </c>
      <c r="C161" s="126"/>
      <c r="D161" s="136" t="str">
        <f>IF($A161="","",VLOOKUP($A161,'10%中性'!$A$5:$J$500,6))</f>
        <v>EA</v>
      </c>
      <c r="E161" s="136">
        <f>IF($A161="","",VLOOKUP($A161,'10%中性'!$A$5:$J$500,7))</f>
        <v>2</v>
      </c>
      <c r="F161" s="206"/>
      <c r="G161" s="128"/>
      <c r="H161" s="129"/>
    </row>
    <row r="162" spans="1:8" s="116" customFormat="1" ht="30" customHeight="1">
      <c r="A162" s="123">
        <v>139</v>
      </c>
      <c r="B162" s="176" t="str">
        <f>IF($A162="","",VLOOKUP($A162,'10%中性'!$A$5:$J$500,4))</f>
        <v>ライトスプリント・ＦＣ</v>
      </c>
      <c r="C162" s="126"/>
      <c r="D162" s="136" t="str">
        <f>IF($A162="","",VLOOKUP($A162,'10%中性'!$A$5:$J$500,6))</f>
        <v>EA</v>
      </c>
      <c r="E162" s="136">
        <f>IF($A162="","",VLOOKUP($A162,'10%中性'!$A$5:$J$500,7))</f>
        <v>2</v>
      </c>
      <c r="F162" s="206"/>
      <c r="G162" s="128"/>
      <c r="H162" s="129"/>
    </row>
    <row r="163" spans="1:8" s="116" customFormat="1" ht="30" customHeight="1">
      <c r="A163" s="123">
        <v>140</v>
      </c>
      <c r="B163" s="176" t="str">
        <f>IF($A163="","",VLOOKUP($A163,'10%中性'!$A$5:$J$500,4))</f>
        <v>ラディアルジョー４Ｐバイオプシーフォーセプス（下部消化管用）</v>
      </c>
      <c r="C163" s="126"/>
      <c r="D163" s="136" t="str">
        <f>IF($A163="","",VLOOKUP($A163,'10%中性'!$A$5:$J$500,6))</f>
        <v>BX</v>
      </c>
      <c r="E163" s="136">
        <f>IF($A163="","",VLOOKUP($A163,'10%中性'!$A$5:$J$500,7))</f>
        <v>2</v>
      </c>
      <c r="F163" s="206"/>
      <c r="G163" s="128"/>
      <c r="H163" s="129"/>
    </row>
    <row r="164" spans="1:8" s="116" customFormat="1" ht="30" customHeight="1">
      <c r="A164" s="123">
        <v>141</v>
      </c>
      <c r="B164" s="176" t="str">
        <f>IF($A164="","",VLOOKUP($A164,'10%中性'!$A$5:$J$500,4))</f>
        <v>ラディアルジョー４Ｐバイオプシーフォーセプス（上部消化管用）</v>
      </c>
      <c r="C164" s="126"/>
      <c r="D164" s="136" t="str">
        <f>IF($A164="","",VLOOKUP($A164,'10%中性'!$A$5:$J$500,6))</f>
        <v>BX</v>
      </c>
      <c r="E164" s="136">
        <f>IF($A164="","",VLOOKUP($A164,'10%中性'!$A$5:$J$500,7))</f>
        <v>2</v>
      </c>
      <c r="F164" s="206"/>
      <c r="G164" s="128"/>
      <c r="H164" s="129"/>
    </row>
    <row r="165" spans="1:8" s="116" customFormat="1" ht="30" customHeight="1">
      <c r="A165" s="123">
        <v>142</v>
      </c>
      <c r="B165" s="176" t="str">
        <f>IF($A165="","",VLOOKUP($A165,'10%中性'!$A$5:$J$500,4))</f>
        <v>ラブスティックス　</v>
      </c>
      <c r="C165" s="126"/>
      <c r="D165" s="136" t="str">
        <f>IF($A165="","",VLOOKUP($A165,'10%中性'!$A$5:$J$500,6))</f>
        <v>BX</v>
      </c>
      <c r="E165" s="136">
        <f>IF($A165="","",VLOOKUP($A165,'10%中性'!$A$5:$J$500,7))</f>
        <v>3</v>
      </c>
      <c r="F165" s="206"/>
      <c r="G165" s="128"/>
      <c r="H165" s="129"/>
    </row>
    <row r="166" spans="1:8" s="116" customFormat="1" ht="30" customHeight="1">
      <c r="A166" s="123">
        <v>143</v>
      </c>
      <c r="B166" s="176" t="str">
        <f>IF($A166="","",VLOOKUP($A166,'10%中性'!$A$5:$J$500,4))</f>
        <v>ロールシーツ　</v>
      </c>
      <c r="C166" s="126"/>
      <c r="D166" s="136" t="str">
        <f>IF($A166="","",VLOOKUP($A166,'10%中性'!$A$5:$J$500,6))</f>
        <v>EA</v>
      </c>
      <c r="E166" s="136">
        <f>IF($A166="","",VLOOKUP($A166,'10%中性'!$A$5:$J$500,7))</f>
        <v>10</v>
      </c>
      <c r="F166" s="206"/>
      <c r="G166" s="128"/>
      <c r="H166" s="129"/>
    </row>
    <row r="167" spans="1:8" s="116" customFormat="1" ht="30" customHeight="1">
      <c r="A167" s="123">
        <v>144</v>
      </c>
      <c r="B167" s="176" t="str">
        <f>IF($A167="","",VLOOKUP($A167,'10%中性'!$A$5:$J$500,4))</f>
        <v>ワンショットプラスヘキシジン０．２　１１４４０（４＊８ＣＭ）</v>
      </c>
      <c r="C167" s="126"/>
      <c r="D167" s="136" t="str">
        <f>IF($A167="","",VLOOKUP($A167,'10%中性'!$A$5:$J$500,6))</f>
        <v>BX</v>
      </c>
      <c r="E167" s="136">
        <f>IF($A167="","",VLOOKUP($A167,'10%中性'!$A$5:$J$500,7))</f>
        <v>20</v>
      </c>
      <c r="F167" s="206"/>
      <c r="G167" s="128"/>
      <c r="H167" s="129"/>
    </row>
    <row r="168" spans="1:8" s="116" customFormat="1" ht="30" customHeight="1">
      <c r="A168" s="123">
        <v>145</v>
      </c>
      <c r="B168" s="176" t="str">
        <f>IF($A168="","",VLOOKUP($A168,'10%中性'!$A$5:$J$500,4))</f>
        <v>衛生ロールシーツ　７００ＭＭ＊２０Ｍ</v>
      </c>
      <c r="C168" s="126"/>
      <c r="D168" s="136" t="str">
        <f>IF($A168="","",VLOOKUP($A168,'10%中性'!$A$5:$J$500,6))</f>
        <v>EA</v>
      </c>
      <c r="E168" s="136">
        <f>IF($A168="","",VLOOKUP($A168,'10%中性'!$A$5:$J$500,7))</f>
        <v>10</v>
      </c>
      <c r="F168" s="206"/>
      <c r="G168" s="128"/>
      <c r="H168" s="129"/>
    </row>
    <row r="169" spans="1:8" s="116" customFormat="1" ht="30" customHeight="1">
      <c r="A169" s="123">
        <v>146</v>
      </c>
      <c r="B169" s="176" t="str">
        <f>IF($A169="","",VLOOKUP($A169,'10%中性'!$A$5:$J$500,4))</f>
        <v>外科キット（汎用Ａ自衛隊呉）</v>
      </c>
      <c r="C169" s="126"/>
      <c r="D169" s="136" t="str">
        <f>IF($A169="","",VLOOKUP($A169,'10%中性'!$A$5:$J$500,6))</f>
        <v>BX</v>
      </c>
      <c r="E169" s="136">
        <f>IF($A169="","",VLOOKUP($A169,'10%中性'!$A$5:$J$500,7))</f>
        <v>3</v>
      </c>
      <c r="F169" s="206"/>
      <c r="G169" s="128"/>
      <c r="H169" s="129"/>
    </row>
    <row r="170" spans="1:8" s="116" customFormat="1" ht="30" customHeight="1">
      <c r="A170" s="123">
        <v>147</v>
      </c>
      <c r="B170" s="176" t="str">
        <f>IF($A170="","",VLOOKUP($A170,'10%中性'!$A$5:$J$500,4))</f>
        <v>環境除菌・洗浄剤 ルビスタクリアパウダー５Ｇ</v>
      </c>
      <c r="C170" s="126"/>
      <c r="D170" s="136" t="str">
        <f>IF($A170="","",VLOOKUP($A170,'10%中性'!$A$5:$J$500,6))</f>
        <v>BX</v>
      </c>
      <c r="E170" s="136">
        <f>IF($A170="","",VLOOKUP($A170,'10%中性'!$A$5:$J$500,7))</f>
        <v>2</v>
      </c>
      <c r="F170" s="206"/>
      <c r="G170" s="128"/>
      <c r="H170" s="129"/>
    </row>
    <row r="171" spans="1:8" s="116" customFormat="1" ht="30" customHeight="1">
      <c r="A171" s="123">
        <v>148</v>
      </c>
      <c r="B171" s="176" t="str">
        <f>IF($A171="","",VLOOKUP($A171,'10%中性'!$A$5:$J$500,4))</f>
        <v>環境清拭用　ルビスタ　Ｒ　ワイプ詰替用　１００枚入り</v>
      </c>
      <c r="C171" s="126"/>
      <c r="D171" s="136" t="str">
        <f>IF($A171="","",VLOOKUP($A171,'10%中性'!$A$5:$J$500,6))</f>
        <v>EA</v>
      </c>
      <c r="E171" s="136">
        <f>IF($A171="","",VLOOKUP($A171,'10%中性'!$A$5:$J$500,7))</f>
        <v>40</v>
      </c>
      <c r="F171" s="206"/>
      <c r="G171" s="128"/>
      <c r="H171" s="129"/>
    </row>
    <row r="172" spans="1:8" s="116" customFormat="1" ht="30" customHeight="1">
      <c r="A172" s="123">
        <v>149</v>
      </c>
      <c r="B172" s="176" t="str">
        <f>IF($A172="","",VLOOKUP($A172,'10%中性'!$A$5:$J$500,4))</f>
        <v>腰椎穿刺キット　２３Ｇ＊７０Ｍ／Ｍ（ＳＢ）</v>
      </c>
      <c r="C172" s="126"/>
      <c r="D172" s="136" t="str">
        <f>IF($A172="","",VLOOKUP($A172,'10%中性'!$A$5:$J$500,6))</f>
        <v>BX</v>
      </c>
      <c r="E172" s="136">
        <f>IF($A172="","",VLOOKUP($A172,'10%中性'!$A$5:$J$500,7))</f>
        <v>2</v>
      </c>
      <c r="F172" s="206"/>
      <c r="G172" s="128"/>
      <c r="H172" s="129"/>
    </row>
    <row r="173" spans="1:8" s="116" customFormat="1" ht="30" customHeight="1">
      <c r="A173" s="123">
        <v>150</v>
      </c>
      <c r="B173" s="177" t="str">
        <f>IF($A173="","",VLOOKUP($A173,'10%中性'!$A$5:$J$500,4))</f>
        <v>糸付き縫合針（形成外科用強角針　糸色：青）　Ａ１５－３０Ｎ３</v>
      </c>
      <c r="C173" s="126"/>
      <c r="D173" s="137" t="str">
        <f>IF($A173="","",VLOOKUP($A173,'10%中性'!$A$5:$J$500,6))</f>
        <v>BX</v>
      </c>
      <c r="E173" s="137">
        <f>IF($A173="","",VLOOKUP($A173,'10%中性'!$A$5:$J$500,7))</f>
        <v>2</v>
      </c>
      <c r="F173" s="207"/>
      <c r="G173" s="128"/>
      <c r="H173" s="129"/>
    </row>
    <row r="175" spans="1:8" s="116" customFormat="1" ht="45" customHeight="1">
      <c r="A175" s="115"/>
      <c r="B175" s="436" t="s">
        <v>47</v>
      </c>
      <c r="C175" s="436"/>
      <c r="D175" s="436"/>
      <c r="E175" s="436"/>
      <c r="F175" s="436"/>
      <c r="G175" s="436"/>
      <c r="H175" s="436"/>
    </row>
    <row r="176" spans="1:8" s="118" customFormat="1" ht="18" customHeight="1">
      <c r="A176" s="117"/>
      <c r="B176" s="248"/>
      <c r="D176" s="119"/>
      <c r="E176" s="120"/>
      <c r="F176" s="204"/>
    </row>
    <row r="177" spans="1:10" s="115" customFormat="1" ht="30" customHeight="1">
      <c r="A177" s="122" t="s">
        <v>48</v>
      </c>
      <c r="B177" s="437" t="s">
        <v>49</v>
      </c>
      <c r="C177" s="438"/>
      <c r="D177" s="123" t="s">
        <v>50</v>
      </c>
      <c r="E177" s="124" t="s">
        <v>51</v>
      </c>
      <c r="F177" s="205" t="s">
        <v>52</v>
      </c>
      <c r="G177" s="122" t="s">
        <v>53</v>
      </c>
      <c r="H177" s="123" t="s">
        <v>54</v>
      </c>
    </row>
    <row r="178" spans="1:10" ht="30" customHeight="1">
      <c r="A178" s="123">
        <v>151</v>
      </c>
      <c r="B178" s="176" t="str">
        <f>IF($A178="","",VLOOKUP($A178,'10%中性'!$A$5:$J$500,4))</f>
        <v>糸付き縫合針（形成外科用強角針　糸色：青）　Ａ１５－４０Ｎ３</v>
      </c>
      <c r="C178" s="126"/>
      <c r="D178" s="136" t="str">
        <f>IF($A178="","",VLOOKUP($A178,'10%中性'!$A$5:$J$500,6))</f>
        <v>BX</v>
      </c>
      <c r="E178" s="136">
        <f>IF($A178="","",VLOOKUP($A178,'10%中性'!$A$5:$J$500,7))</f>
        <v>2</v>
      </c>
      <c r="F178" s="206"/>
      <c r="G178" s="128"/>
      <c r="H178" s="129"/>
      <c r="J178" s="142" t="s">
        <v>56</v>
      </c>
    </row>
    <row r="179" spans="1:10" ht="30" customHeight="1">
      <c r="A179" s="123">
        <v>152</v>
      </c>
      <c r="B179" s="176" t="str">
        <f>IF($A179="","",VLOOKUP($A179,'10%中性'!$A$5:$J$500,4))</f>
        <v>糸付き縫合針（形成外科用強角針　糸色：青）　Ａ１５－５０Ｎ３</v>
      </c>
      <c r="C179" s="126"/>
      <c r="D179" s="136" t="str">
        <f>IF($A179="","",VLOOKUP($A179,'10%中性'!$A$5:$J$500,6))</f>
        <v>BX</v>
      </c>
      <c r="E179" s="136">
        <f>IF($A179="","",VLOOKUP($A179,'10%中性'!$A$5:$J$500,7))</f>
        <v>2</v>
      </c>
      <c r="F179" s="206"/>
      <c r="G179" s="128"/>
      <c r="H179" s="129"/>
      <c r="J179" s="142" t="s">
        <v>64</v>
      </c>
    </row>
    <row r="180" spans="1:10" ht="30" customHeight="1">
      <c r="A180" s="123">
        <v>153</v>
      </c>
      <c r="B180" s="176" t="str">
        <f>IF($A180="","",VLOOKUP($A180,'10%中性'!$A$5:$J$500,4))</f>
        <v>尺角ガーゼ(ラキュリー)</v>
      </c>
      <c r="C180" s="126"/>
      <c r="D180" s="136" t="str">
        <f>IF($A180="","",VLOOKUP($A180,'10%中性'!$A$5:$J$500,6))</f>
        <v>EA</v>
      </c>
      <c r="E180" s="136">
        <f>IF($A180="","",VLOOKUP($A180,'10%中性'!$A$5:$J$500,7))</f>
        <v>3</v>
      </c>
      <c r="F180" s="206"/>
      <c r="G180" s="128"/>
      <c r="H180" s="129"/>
      <c r="J180" s="142" t="s">
        <v>62</v>
      </c>
    </row>
    <row r="181" spans="1:10" s="116" customFormat="1" ht="30" customHeight="1">
      <c r="A181" s="123">
        <v>154</v>
      </c>
      <c r="B181" s="176" t="str">
        <f>IF($A181="","",VLOOKUP($A181,'10%中性'!$A$5:$J$500,4))</f>
        <v>弱アルカリ性酵素系洗浄剤</v>
      </c>
      <c r="C181" s="126"/>
      <c r="D181" s="136" t="str">
        <f>IF($A181="","",VLOOKUP($A181,'10%中性'!$A$5:$J$500,6))</f>
        <v>BX</v>
      </c>
      <c r="E181" s="136">
        <f>IF($A181="","",VLOOKUP($A181,'10%中性'!$A$5:$J$500,7))</f>
        <v>2</v>
      </c>
      <c r="F181" s="206"/>
      <c r="G181" s="128"/>
      <c r="H181" s="129"/>
      <c r="J181" s="142" t="s">
        <v>55</v>
      </c>
    </row>
    <row r="182" spans="1:10" s="116" customFormat="1" ht="30" customHeight="1">
      <c r="A182" s="123">
        <v>155</v>
      </c>
      <c r="B182" s="176" t="str">
        <f>IF($A182="","",VLOOKUP($A182,'10%中性'!$A$5:$J$500,4))</f>
        <v>アルボース弱酸性泡ハンドソープ</v>
      </c>
      <c r="C182" s="126"/>
      <c r="D182" s="136" t="str">
        <f>IF($A182="","",VLOOKUP($A182,'10%中性'!$A$5:$J$500,6))</f>
        <v>BT</v>
      </c>
      <c r="E182" s="136">
        <f>IF($A182="","",VLOOKUP($A182,'10%中性'!$A$5:$J$500,7))</f>
        <v>25</v>
      </c>
      <c r="F182" s="206"/>
      <c r="G182" s="128"/>
      <c r="H182" s="129"/>
    </row>
    <row r="183" spans="1:10" s="116" customFormat="1" ht="30" customHeight="1">
      <c r="A183" s="123">
        <v>156</v>
      </c>
      <c r="B183" s="176" t="str">
        <f>IF($A183="","",VLOOKUP($A183,'10%中性'!$A$5:$J$500,4))</f>
        <v>手術用手袋　センシタッチ・プロ・センソプレン・ソフト　５．５</v>
      </c>
      <c r="C183" s="126"/>
      <c r="D183" s="136" t="str">
        <f>IF($A183="","",VLOOKUP($A183,'10%中性'!$A$5:$J$500,6))</f>
        <v>BX</v>
      </c>
      <c r="E183" s="136">
        <f>IF($A183="","",VLOOKUP($A183,'10%中性'!$A$5:$J$500,7))</f>
        <v>2</v>
      </c>
      <c r="F183" s="206"/>
      <c r="G183" s="128"/>
      <c r="H183" s="129"/>
    </row>
    <row r="184" spans="1:10" s="116" customFormat="1" ht="30" customHeight="1">
      <c r="A184" s="123">
        <v>157</v>
      </c>
      <c r="B184" s="176" t="str">
        <f>IF($A184="","",VLOOKUP($A184,'10%中性'!$A$5:$J$500,4))</f>
        <v>手術用手袋　センシタッチ・プロ・センソプレン・ソフト　６．０</v>
      </c>
      <c r="C184" s="126"/>
      <c r="D184" s="136" t="str">
        <f>IF($A184="","",VLOOKUP($A184,'10%中性'!$A$5:$J$500,6))</f>
        <v>BX</v>
      </c>
      <c r="E184" s="136">
        <f>IF($A184="","",VLOOKUP($A184,'10%中性'!$A$5:$J$500,7))</f>
        <v>2</v>
      </c>
      <c r="F184" s="206"/>
      <c r="G184" s="128"/>
      <c r="H184" s="129"/>
    </row>
    <row r="185" spans="1:10" s="116" customFormat="1" ht="30" customHeight="1">
      <c r="A185" s="123">
        <v>158</v>
      </c>
      <c r="B185" s="176" t="str">
        <f>IF($A185="","",VLOOKUP($A185,'10%中性'!$A$5:$J$500,4))</f>
        <v>手術用手袋　センシタッチ・プロ・センソプレン・ソフト　６．５</v>
      </c>
      <c r="C185" s="126"/>
      <c r="D185" s="136" t="str">
        <f>IF($A185="","",VLOOKUP($A185,'10%中性'!$A$5:$J$500,6))</f>
        <v>BX</v>
      </c>
      <c r="E185" s="136">
        <f>IF($A185="","",VLOOKUP($A185,'10%中性'!$A$5:$J$500,7))</f>
        <v>2</v>
      </c>
      <c r="F185" s="206"/>
      <c r="G185" s="128"/>
      <c r="H185" s="129"/>
    </row>
    <row r="186" spans="1:10" s="116" customFormat="1" ht="30" customHeight="1">
      <c r="A186" s="123">
        <v>159</v>
      </c>
      <c r="B186" s="176" t="str">
        <f>IF($A186="","",VLOOKUP($A186,'10%中性'!$A$5:$J$500,4))</f>
        <v>手術用手袋　センシタッチ・プロ・センソプレン・ソフト　７．０</v>
      </c>
      <c r="C186" s="126"/>
      <c r="D186" s="136" t="str">
        <f>IF($A186="","",VLOOKUP($A186,'10%中性'!$A$5:$J$500,6))</f>
        <v>BX</v>
      </c>
      <c r="E186" s="136">
        <f>IF($A186="","",VLOOKUP($A186,'10%中性'!$A$5:$J$500,7))</f>
        <v>2</v>
      </c>
      <c r="F186" s="206"/>
      <c r="G186" s="128"/>
      <c r="H186" s="129"/>
    </row>
    <row r="187" spans="1:10" s="116" customFormat="1" ht="30" customHeight="1">
      <c r="A187" s="123">
        <v>160</v>
      </c>
      <c r="B187" s="176" t="str">
        <f>IF($A187="","",VLOOKUP($A187,'10%中性'!$A$5:$J$500,4))</f>
        <v>手術用手袋　センシタッチ・プロ・センソプレン・ソフト　７．５</v>
      </c>
      <c r="C187" s="126"/>
      <c r="D187" s="136" t="str">
        <f>IF($A187="","",VLOOKUP($A187,'10%中性'!$A$5:$J$500,6))</f>
        <v>BX</v>
      </c>
      <c r="E187" s="136">
        <f>IF($A187="","",VLOOKUP($A187,'10%中性'!$A$5:$J$500,7))</f>
        <v>2</v>
      </c>
      <c r="F187" s="206"/>
      <c r="G187" s="128"/>
      <c r="H187" s="129"/>
    </row>
    <row r="188" spans="1:10" s="116" customFormat="1" ht="30" customHeight="1">
      <c r="A188" s="123">
        <v>161</v>
      </c>
      <c r="B188" s="176" t="str">
        <f>IF($A188="","",VLOOKUP($A188,'10%中性'!$A$5:$J$500,4))</f>
        <v>手術用手袋　センシタッチ・プロ・センソプレン・ソフト　８．０</v>
      </c>
      <c r="C188" s="126"/>
      <c r="D188" s="136" t="str">
        <f>IF($A188="","",VLOOKUP($A188,'10%中性'!$A$5:$J$500,6))</f>
        <v>BX</v>
      </c>
      <c r="E188" s="136">
        <f>IF($A188="","",VLOOKUP($A188,'10%中性'!$A$5:$J$500,7))</f>
        <v>2</v>
      </c>
      <c r="F188" s="206"/>
      <c r="G188" s="128"/>
      <c r="H188" s="129"/>
    </row>
    <row r="189" spans="1:10" s="116" customFormat="1" ht="30" customHeight="1">
      <c r="A189" s="123">
        <v>162</v>
      </c>
      <c r="B189" s="176" t="str">
        <f>IF($A189="","",VLOOKUP($A189,'10%中性'!$A$5:$J$500,4))</f>
        <v>消毒用エタノール綿　エレファワイパー　Ｒ　ＥＷ</v>
      </c>
      <c r="C189" s="126"/>
      <c r="D189" s="136" t="str">
        <f>IF($A189="","",VLOOKUP($A189,'10%中性'!$A$5:$J$500,6))</f>
        <v>EA</v>
      </c>
      <c r="E189" s="136">
        <f>IF($A189="","",VLOOKUP($A189,'10%中性'!$A$5:$J$500,7))</f>
        <v>180</v>
      </c>
      <c r="F189" s="206"/>
      <c r="G189" s="128"/>
      <c r="H189" s="129"/>
    </row>
    <row r="190" spans="1:10" s="116" customFormat="1" ht="30" customHeight="1">
      <c r="A190" s="123">
        <v>163</v>
      </c>
      <c r="B190" s="176" t="str">
        <f>IF($A190="","",VLOOKUP($A190,'10%中性'!$A$5:$J$500,4))</f>
        <v>上部／下部消化器スコープ処置具回転クリップ装置　クリップ</v>
      </c>
      <c r="C190" s="126"/>
      <c r="D190" s="136" t="str">
        <f>IF($A190="","",VLOOKUP($A190,'10%中性'!$A$5:$J$500,6))</f>
        <v>BX</v>
      </c>
      <c r="E190" s="136">
        <f>IF($A190="","",VLOOKUP($A190,'10%中性'!$A$5:$J$500,7))</f>
        <v>2</v>
      </c>
      <c r="F190" s="206"/>
      <c r="G190" s="128"/>
      <c r="H190" s="129"/>
    </row>
    <row r="191" spans="1:10" s="116" customFormat="1" ht="30" customHeight="1">
      <c r="A191" s="123">
        <v>164</v>
      </c>
      <c r="B191" s="176" t="str">
        <f>IF($A191="","",VLOOKUP($A191,'10%中性'!$A$5:$J$500,4))</f>
        <v>洗浄評価インジケータ</v>
      </c>
      <c r="C191" s="126"/>
      <c r="D191" s="136" t="str">
        <f>IF($A191="","",VLOOKUP($A191,'10%中性'!$A$5:$J$500,6))</f>
        <v>BX</v>
      </c>
      <c r="E191" s="136">
        <f>IF($A191="","",VLOOKUP($A191,'10%中性'!$A$5:$J$500,7))</f>
        <v>8</v>
      </c>
      <c r="F191" s="206"/>
      <c r="G191" s="128"/>
      <c r="H191" s="129"/>
    </row>
    <row r="192" spans="1:10" s="116" customFormat="1" ht="30" customHeight="1">
      <c r="A192" s="123">
        <v>165</v>
      </c>
      <c r="B192" s="176" t="str">
        <f>IF($A192="","",VLOOKUP($A192,'10%中性'!$A$5:$J$500,4))</f>
        <v>洗浄評価インジケーター　ＴＯＳＩ　１１１００－２４（１２パウチ＊２ハコ）</v>
      </c>
      <c r="C192" s="126"/>
      <c r="D192" s="136" t="str">
        <f>IF($A192="","",VLOOKUP($A192,'10%中性'!$A$5:$J$500,6))</f>
        <v>BX</v>
      </c>
      <c r="E192" s="136">
        <f>IF($A192="","",VLOOKUP($A192,'10%中性'!$A$5:$J$500,7))</f>
        <v>14</v>
      </c>
      <c r="F192" s="206"/>
      <c r="G192" s="128"/>
      <c r="H192" s="129"/>
    </row>
    <row r="193" spans="1:10" s="116" customFormat="1" ht="30" customHeight="1">
      <c r="A193" s="123">
        <v>166</v>
      </c>
      <c r="B193" s="176" t="str">
        <f>IF($A193="","",VLOOKUP($A193,'10%中性'!$A$5:$J$500,4))</f>
        <v>穿刺針クリアフローＩＦＨ－ＳＧ
２５Ｇ４ＭＭ　ＦＥ　２２００ＭＭ</v>
      </c>
      <c r="C193" s="126"/>
      <c r="D193" s="136" t="str">
        <f>IF($A193="","",VLOOKUP($A193,'10%中性'!$A$5:$J$500,6))</f>
        <v>BX</v>
      </c>
      <c r="E193" s="136">
        <f>IF($A193="","",VLOOKUP($A193,'10%中性'!$A$5:$J$500,7))</f>
        <v>2</v>
      </c>
      <c r="F193" s="206"/>
      <c r="G193" s="128"/>
      <c r="H193" s="129"/>
    </row>
    <row r="194" spans="1:10" s="116" customFormat="1" ht="30" customHeight="1">
      <c r="A194" s="123">
        <v>167</v>
      </c>
      <c r="B194" s="176" t="str">
        <f>IF($A194="","",VLOOKUP($A194,'10%中性'!$A$5:$J$500,4))</f>
        <v>滅菌メトルＲ（１００包入）</v>
      </c>
      <c r="C194" s="126"/>
      <c r="D194" s="136" t="str">
        <f>IF($A194="","",VLOOKUP($A194,'10%中性'!$A$5:$J$500,6))</f>
        <v>BX</v>
      </c>
      <c r="E194" s="136">
        <f>IF($A194="","",VLOOKUP($A194,'10%中性'!$A$5:$J$500,7))</f>
        <v>12</v>
      </c>
      <c r="F194" s="206"/>
      <c r="G194" s="128"/>
      <c r="H194" s="129"/>
    </row>
    <row r="195" spans="1:10" s="116" customFormat="1" ht="30" customHeight="1">
      <c r="A195" s="123">
        <v>168</v>
      </c>
      <c r="B195" s="176" t="str">
        <f>IF($A195="","",VLOOKUP($A195,'10%中性'!$A$5:$J$500,4))</f>
        <v>滅菌商影ＲＸＷ　</v>
      </c>
      <c r="C195" s="126"/>
      <c r="D195" s="136" t="str">
        <f>IF($A195="","",VLOOKUP($A195,'10%中性'!$A$5:$J$500,6))</f>
        <v>BX</v>
      </c>
      <c r="E195" s="136">
        <f>IF($A195="","",VLOOKUP($A195,'10%中性'!$A$5:$J$500,7))</f>
        <v>2</v>
      </c>
      <c r="F195" s="206"/>
      <c r="G195" s="128"/>
      <c r="H195" s="129"/>
    </row>
    <row r="196" spans="1:10" s="116" customFormat="1" ht="30" customHeight="1">
      <c r="A196" s="123">
        <v>169</v>
      </c>
      <c r="B196" s="176" t="str">
        <f>IF($A196="","",VLOOKUP($A196,'10%中性'!$A$5:$J$500,4))</f>
        <v>バッテリパック　ＮＫＰＢ－２８２７１</v>
      </c>
      <c r="C196" s="126"/>
      <c r="D196" s="136" t="str">
        <f>IF($A196="","",VLOOKUP($A196,'10%中性'!$A$5:$J$500,6))</f>
        <v>EA</v>
      </c>
      <c r="E196" s="136">
        <f>IF($A196="","",VLOOKUP($A196,'10%中性'!$A$5:$J$500,7))</f>
        <v>2</v>
      </c>
      <c r="F196" s="206"/>
      <c r="G196" s="128"/>
      <c r="H196" s="129"/>
    </row>
    <row r="197" spans="1:10" s="116" customFormat="1" ht="30" customHeight="1">
      <c r="A197" s="123">
        <v>170</v>
      </c>
      <c r="B197" s="176" t="str">
        <f>IF($A197="","",VLOOKUP($A197,'10%中性'!$A$5:$J$500,4))</f>
        <v>スマートスネア六角１２</v>
      </c>
      <c r="C197" s="126"/>
      <c r="D197" s="136" t="str">
        <f>IF($A197="","",VLOOKUP($A197,'10%中性'!$A$5:$J$500,6))</f>
        <v>BX</v>
      </c>
      <c r="E197" s="136">
        <f>IF($A197="","",VLOOKUP($A197,'10%中性'!$A$5:$J$500,7))</f>
        <v>3</v>
      </c>
      <c r="F197" s="206"/>
      <c r="G197" s="128"/>
      <c r="H197" s="129"/>
    </row>
    <row r="198" spans="1:10" s="116" customFormat="1" ht="30" customHeight="1">
      <c r="A198" s="123">
        <v>171</v>
      </c>
      <c r="B198" s="176" t="str">
        <f>IF($A198="","",VLOOKUP($A198,'10%中性'!$A$5:$J$500,4))</f>
        <v>手洗剤ホイップウォッシュモイスト泡ディスペンサ用</v>
      </c>
      <c r="C198" s="126"/>
      <c r="D198" s="136" t="str">
        <f>IF($A198="","",VLOOKUP($A198,'10%中性'!$A$5:$J$500,6))</f>
        <v>BX</v>
      </c>
      <c r="E198" s="136">
        <f>IF($A198="","",VLOOKUP($A198,'10%中性'!$A$5:$J$500,7))</f>
        <v>2</v>
      </c>
      <c r="F198" s="206"/>
      <c r="G198" s="128"/>
      <c r="H198" s="129"/>
    </row>
    <row r="199" spans="1:10" s="116" customFormat="1" ht="30" customHeight="1">
      <c r="A199" s="123">
        <v>172</v>
      </c>
      <c r="B199" s="176" t="str">
        <f>IF($A199="","",VLOOKUP($A199,'10%中性'!$A$5:$J$500,4))</f>
        <v>使い捨てパッド　Ｐ－７３０シリーズ</v>
      </c>
      <c r="C199" s="126"/>
      <c r="D199" s="136" t="str">
        <f>IF($A199="","",VLOOKUP($A199,'10%中性'!$A$5:$J$500,6))</f>
        <v>PG</v>
      </c>
      <c r="E199" s="136">
        <f>IF($A199="","",VLOOKUP($A199,'10%中性'!$A$5:$J$500,7))</f>
        <v>3</v>
      </c>
      <c r="F199" s="206"/>
      <c r="G199" s="128"/>
      <c r="H199" s="129"/>
    </row>
    <row r="200" spans="1:10" s="116" customFormat="1" ht="30" customHeight="1">
      <c r="A200" s="123">
        <v>173</v>
      </c>
      <c r="B200" s="176" t="str">
        <f>IF($A200="","",VLOOKUP($A200,'10%中性'!$A$5:$J$500,4))</f>
        <v>サラヤアイソレーションガウン</v>
      </c>
      <c r="C200" s="126"/>
      <c r="D200" s="136" t="str">
        <f>IF($A200="","",VLOOKUP($A200,'10%中性'!$A$5:$J$500,6))</f>
        <v>BX</v>
      </c>
      <c r="E200" s="136">
        <f>IF($A200="","",VLOOKUP($A200,'10%中性'!$A$5:$J$500,7))</f>
        <v>15</v>
      </c>
      <c r="F200" s="206"/>
      <c r="G200" s="128"/>
      <c r="H200" s="129"/>
    </row>
    <row r="201" spans="1:10" s="116" customFormat="1" ht="30" customHeight="1">
      <c r="A201" s="123">
        <v>174</v>
      </c>
      <c r="B201" s="176" t="str">
        <f>IF($A201="","",VLOOKUP($A201,'10%中性'!$A$5:$J$500,4))</f>
        <v>サラヤプラスチックガウンライト　袖付き　ブルー</v>
      </c>
      <c r="C201" s="126"/>
      <c r="D201" s="136" t="str">
        <f>IF($A201="","",VLOOKUP($A201,'10%中性'!$A$5:$J$500,6))</f>
        <v>BX</v>
      </c>
      <c r="E201" s="136">
        <f>IF($A201="","",VLOOKUP($A201,'10%中性'!$A$5:$J$500,7))</f>
        <v>5</v>
      </c>
      <c r="F201" s="206"/>
      <c r="G201" s="128"/>
      <c r="H201" s="129"/>
    </row>
    <row r="202" spans="1:10" s="116" customFormat="1" ht="30" customHeight="1">
      <c r="A202" s="123">
        <v>175</v>
      </c>
      <c r="B202" s="177" t="str">
        <f>IF($A202="","",VLOOKUP($A202,'10%中性'!$A$5:$J$500,4))</f>
        <v>ＨＭ－３００５　３５０Ｍ／Ｍ</v>
      </c>
      <c r="C202" s="126"/>
      <c r="D202" s="137" t="str">
        <f>IF($A202="","",VLOOKUP($A202,'10%中性'!$A$5:$J$500,6))</f>
        <v>BX</v>
      </c>
      <c r="E202" s="137">
        <f>IF($A202="","",VLOOKUP($A202,'10%中性'!$A$5:$J$500,7))</f>
        <v>6</v>
      </c>
      <c r="F202" s="207"/>
      <c r="G202" s="128"/>
      <c r="H202" s="129"/>
    </row>
    <row r="204" spans="1:10" s="116" customFormat="1" ht="45" customHeight="1">
      <c r="A204" s="115"/>
      <c r="B204" s="436" t="s">
        <v>47</v>
      </c>
      <c r="C204" s="436"/>
      <c r="D204" s="436"/>
      <c r="E204" s="436"/>
      <c r="F204" s="436"/>
      <c r="G204" s="436"/>
      <c r="H204" s="436"/>
    </row>
    <row r="205" spans="1:10" s="118" customFormat="1" ht="18" customHeight="1">
      <c r="A205" s="117"/>
      <c r="B205" s="248"/>
      <c r="D205" s="119"/>
      <c r="E205" s="120"/>
      <c r="F205" s="204"/>
    </row>
    <row r="206" spans="1:10" s="115" customFormat="1" ht="30" customHeight="1">
      <c r="A206" s="122" t="s">
        <v>48</v>
      </c>
      <c r="B206" s="437" t="s">
        <v>49</v>
      </c>
      <c r="C206" s="438"/>
      <c r="D206" s="123" t="s">
        <v>50</v>
      </c>
      <c r="E206" s="124" t="s">
        <v>51</v>
      </c>
      <c r="F206" s="205" t="s">
        <v>52</v>
      </c>
      <c r="G206" s="122" t="s">
        <v>53</v>
      </c>
      <c r="H206" s="123" t="s">
        <v>54</v>
      </c>
    </row>
    <row r="207" spans="1:10" ht="30" customHeight="1">
      <c r="A207" s="123">
        <v>176</v>
      </c>
      <c r="B207" s="176" t="str">
        <f>IF($A207="","",VLOOKUP($A207,'10%中性'!$A$5:$J$500,4))</f>
        <v>エラスティック・タッチ</v>
      </c>
      <c r="C207" s="126"/>
      <c r="D207" s="136" t="str">
        <f>IF($A207="","",VLOOKUP($A207,'10%中性'!$A$5:$J$500,6))</f>
        <v>BX</v>
      </c>
      <c r="E207" s="136">
        <f>IF($A207="","",VLOOKUP($A207,'10%中性'!$A$5:$J$500,7))</f>
        <v>5</v>
      </c>
      <c r="F207" s="206"/>
      <c r="G207" s="128"/>
      <c r="H207" s="129"/>
      <c r="J207" s="142" t="s">
        <v>56</v>
      </c>
    </row>
    <row r="208" spans="1:10" ht="30" customHeight="1">
      <c r="A208" s="123">
        <v>177</v>
      </c>
      <c r="B208" s="176" t="str">
        <f>IF($A208="","",VLOOKUP($A208,'10%中性'!$A$5:$J$500,4))</f>
        <v>エラスティック・タッチ</v>
      </c>
      <c r="C208" s="126"/>
      <c r="D208" s="136" t="str">
        <f>IF($A208="","",VLOOKUP($A208,'10%中性'!$A$5:$J$500,6))</f>
        <v>BX</v>
      </c>
      <c r="E208" s="136">
        <f>IF($A208="","",VLOOKUP($A208,'10%中性'!$A$5:$J$500,7))</f>
        <v>3</v>
      </c>
      <c r="F208" s="206"/>
      <c r="G208" s="128"/>
      <c r="H208" s="129"/>
      <c r="J208" s="142" t="s">
        <v>64</v>
      </c>
    </row>
    <row r="209" spans="1:10" ht="30" customHeight="1">
      <c r="A209" s="123">
        <v>178</v>
      </c>
      <c r="B209" s="176" t="str">
        <f>IF($A209="","",VLOOKUP($A209,'10%中性'!$A$5:$J$500,4))</f>
        <v>シュアクリップエコ</v>
      </c>
      <c r="C209" s="126"/>
      <c r="D209" s="136" t="str">
        <f>IF($A209="","",VLOOKUP($A209,'10%中性'!$A$5:$J$500,6))</f>
        <v>BX</v>
      </c>
      <c r="E209" s="136">
        <f>IF($A209="","",VLOOKUP($A209,'10%中性'!$A$5:$J$500,7))</f>
        <v>3</v>
      </c>
      <c r="F209" s="206"/>
      <c r="G209" s="128"/>
      <c r="H209" s="129"/>
      <c r="J209" s="142" t="s">
        <v>62</v>
      </c>
    </row>
    <row r="210" spans="1:10" s="116" customFormat="1" ht="30" customHeight="1">
      <c r="A210" s="123">
        <v>179</v>
      </c>
      <c r="B210" s="176" t="str">
        <f>IF($A210="","",VLOOKUP($A210,'10%中性'!$A$5:$J$500,4))</f>
        <v>動脈血サンプラーＳＡＦＥＰＩＣＯ</v>
      </c>
      <c r="C210" s="126"/>
      <c r="D210" s="136" t="str">
        <f>IF($A210="","",VLOOKUP($A210,'10%中性'!$A$5:$J$500,6))</f>
        <v>BX</v>
      </c>
      <c r="E210" s="136">
        <f>IF($A210="","",VLOOKUP($A210,'10%中性'!$A$5:$J$500,7))</f>
        <v>2</v>
      </c>
      <c r="F210" s="206"/>
      <c r="G210" s="128"/>
      <c r="H210" s="129"/>
      <c r="J210" s="142" t="s">
        <v>55</v>
      </c>
    </row>
    <row r="211" spans="1:10" s="116" customFormat="1" ht="30" customHeight="1">
      <c r="A211" s="123">
        <v>180</v>
      </c>
      <c r="B211" s="176" t="str">
        <f>IF($A211="","",VLOOKUP($A211,'10%中性'!$A$5:$J$500,4))</f>
        <v>ＰＩＣＯ針プラス　２２Ｇ＊３２ＭＭ</v>
      </c>
      <c r="C211" s="126"/>
      <c r="D211" s="136" t="str">
        <f>IF($A211="","",VLOOKUP($A211,'10%中性'!$A$5:$J$500,6))</f>
        <v>BX</v>
      </c>
      <c r="E211" s="136">
        <f>IF($A211="","",VLOOKUP($A211,'10%中性'!$A$5:$J$500,7))</f>
        <v>2</v>
      </c>
      <c r="F211" s="206"/>
      <c r="G211" s="128"/>
      <c r="H211" s="129"/>
    </row>
    <row r="212" spans="1:10" s="116" customFormat="1" ht="30" customHeight="1">
      <c r="A212" s="123">
        <v>181</v>
      </c>
      <c r="B212" s="176" t="str">
        <f>IF($A212="","",VLOOKUP($A212,'10%中性'!$A$5:$J$500,4))</f>
        <v>Ｐプレート</v>
      </c>
      <c r="C212" s="126"/>
      <c r="D212" s="136" t="str">
        <f>IF($A212="","",VLOOKUP($A212,'10%中性'!$A$5:$J$500,6))</f>
        <v>BX</v>
      </c>
      <c r="E212" s="136">
        <f>IF($A212="","",VLOOKUP($A212,'10%中性'!$A$5:$J$500,7))</f>
        <v>3</v>
      </c>
      <c r="F212" s="206"/>
      <c r="G212" s="128"/>
      <c r="H212" s="129"/>
    </row>
    <row r="213" spans="1:10" s="116" customFormat="1" ht="30" customHeight="1">
      <c r="A213" s="123">
        <v>182</v>
      </c>
      <c r="B213" s="176" t="str">
        <f>IF($A213="","",VLOOKUP($A213,'10%中性'!$A$5:$J$500,4))</f>
        <v>ベノジェクト２分注ホルダー</v>
      </c>
      <c r="C213" s="126"/>
      <c r="D213" s="136" t="str">
        <f>IF($A213="","",VLOOKUP($A213,'10%中性'!$A$5:$J$500,6))</f>
        <v>BX</v>
      </c>
      <c r="E213" s="136">
        <f>IF($A213="","",VLOOKUP($A213,'10%中性'!$A$5:$J$500,7))</f>
        <v>2</v>
      </c>
      <c r="F213" s="206"/>
      <c r="G213" s="128"/>
      <c r="H213" s="129"/>
    </row>
    <row r="214" spans="1:10" s="116" customFormat="1" ht="30" customHeight="1">
      <c r="A214" s="123">
        <v>183</v>
      </c>
      <c r="B214" s="176" t="str">
        <f>IF($A214="","",VLOOKUP($A214,'10%中性'!$A$5:$J$500,4))</f>
        <v>ＪＭＳ血小板用輸血セット　直結型プラ瓶針　ロック</v>
      </c>
      <c r="C214" s="126"/>
      <c r="D214" s="136" t="str">
        <f>IF($A214="","",VLOOKUP($A214,'10%中性'!$A$5:$J$500,6))</f>
        <v>BX</v>
      </c>
      <c r="E214" s="136">
        <f>IF($A214="","",VLOOKUP($A214,'10%中性'!$A$5:$J$500,7))</f>
        <v>2</v>
      </c>
      <c r="F214" s="206"/>
      <c r="G214" s="128"/>
      <c r="H214" s="129"/>
    </row>
    <row r="215" spans="1:10" s="116" customFormat="1" ht="30" customHeight="1">
      <c r="A215" s="123">
        <v>184</v>
      </c>
      <c r="B215" s="176" t="str">
        <f>IF($A215="","",VLOOKUP($A215,'10%中性'!$A$5:$J$500,4))</f>
        <v>ステラッド１００NX用過酸化水素カセット</v>
      </c>
      <c r="C215" s="126"/>
      <c r="D215" s="136" t="str">
        <f>IF($A215="","",VLOOKUP($A215,'10%中性'!$A$5:$J$500,6))</f>
        <v>BX</v>
      </c>
      <c r="E215" s="136">
        <f>IF($A215="","",VLOOKUP($A215,'10%中性'!$A$5:$J$500,7))</f>
        <v>8</v>
      </c>
      <c r="F215" s="206"/>
      <c r="G215" s="128"/>
      <c r="H215" s="129"/>
    </row>
    <row r="216" spans="1:10" s="116" customFormat="1" ht="30" customHeight="1">
      <c r="A216" s="123">
        <v>185</v>
      </c>
      <c r="B216" s="176" t="str">
        <f>IF($A216="","",VLOOKUP($A216,'10%中性'!$A$5:$J$500,4))</f>
        <v>ステラッド１００NX用過酸化水素カセット</v>
      </c>
      <c r="C216" s="126"/>
      <c r="D216" s="136" t="str">
        <f>IF($A216="","",VLOOKUP($A216,'10%中性'!$A$5:$J$500,6))</f>
        <v>BX</v>
      </c>
      <c r="E216" s="136">
        <f>IF($A216="","",VLOOKUP($A216,'10%中性'!$A$5:$J$500,7))</f>
        <v>8</v>
      </c>
      <c r="F216" s="206"/>
      <c r="G216" s="128"/>
      <c r="H216" s="129"/>
    </row>
    <row r="217" spans="1:10" s="116" customFormat="1" ht="30" customHeight="1">
      <c r="A217" s="123">
        <v>186</v>
      </c>
      <c r="B217" s="176" t="str">
        <f>IF($A217="","",VLOOKUP($A217,'10%中性'!$A$5:$J$500,4))</f>
        <v>ステラッド１００NX用過酸化水素カセット</v>
      </c>
      <c r="C217" s="126"/>
      <c r="D217" s="136" t="str">
        <f>IF($A217="","",VLOOKUP($A217,'10%中性'!$A$5:$J$500,6))</f>
        <v>BX</v>
      </c>
      <c r="E217" s="136">
        <f>IF($A217="","",VLOOKUP($A217,'10%中性'!$A$5:$J$500,7))</f>
        <v>8</v>
      </c>
      <c r="F217" s="206"/>
      <c r="G217" s="128"/>
      <c r="H217" s="129"/>
    </row>
    <row r="218" spans="1:10" s="116" customFormat="1" ht="30" customHeight="1">
      <c r="A218" s="123">
        <v>187</v>
      </c>
      <c r="B218" s="176" t="str">
        <f>IF($A218="","",VLOOKUP($A218,'10%中性'!$A$5:$J$500,4))</f>
        <v>ステラッド１００NX用過酸化水素カセット</v>
      </c>
      <c r="C218" s="126"/>
      <c r="D218" s="136" t="str">
        <f>IF($A218="","",VLOOKUP($A218,'10%中性'!$A$5:$J$500,6))</f>
        <v>BX</v>
      </c>
      <c r="E218" s="136">
        <f>IF($A218="","",VLOOKUP($A218,'10%中性'!$A$5:$J$500,7))</f>
        <v>8</v>
      </c>
      <c r="F218" s="206"/>
      <c r="G218" s="128"/>
      <c r="H218" s="129"/>
    </row>
    <row r="219" spans="1:10" s="116" customFormat="1" ht="30" customHeight="1">
      <c r="A219" s="123">
        <v>188</v>
      </c>
      <c r="B219" s="176" t="str">
        <f>IF($A219="","",VLOOKUP($A219,'10%中性'!$A$5:$J$500,4))</f>
        <v>ステラッド１００NX用過酸化水素カセット</v>
      </c>
      <c r="C219" s="126"/>
      <c r="D219" s="136" t="str">
        <f>IF($A219="","",VLOOKUP($A219,'10%中性'!$A$5:$J$500,6))</f>
        <v>BX</v>
      </c>
      <c r="E219" s="136">
        <f>IF($A219="","",VLOOKUP($A219,'10%中性'!$A$5:$J$500,7))</f>
        <v>8</v>
      </c>
      <c r="F219" s="206"/>
      <c r="G219" s="128"/>
      <c r="H219" s="129"/>
    </row>
    <row r="220" spans="1:10" s="116" customFormat="1" ht="30" customHeight="1">
      <c r="A220" s="123">
        <v>189</v>
      </c>
      <c r="B220" s="176" t="str">
        <f>IF($A220="","",VLOOKUP($A220,'10%中性'!$A$5:$J$500,4))</f>
        <v>ステラッド１００NX用過酸化水素カセット</v>
      </c>
      <c r="C220" s="126"/>
      <c r="D220" s="136" t="str">
        <f>IF($A220="","",VLOOKUP($A220,'10%中性'!$A$5:$J$500,6))</f>
        <v>BX</v>
      </c>
      <c r="E220" s="136">
        <f>IF($A220="","",VLOOKUP($A220,'10%中性'!$A$5:$J$500,7))</f>
        <v>8</v>
      </c>
      <c r="F220" s="206"/>
      <c r="G220" s="128"/>
      <c r="H220" s="129"/>
    </row>
    <row r="221" spans="1:10" s="116" customFormat="1" ht="30" customHeight="1">
      <c r="A221" s="123"/>
      <c r="B221" s="176" t="str">
        <f>IF($A221="","",VLOOKUP($A221,'10%中性'!$A$5:$J$500,4))</f>
        <v/>
      </c>
      <c r="C221" s="126"/>
      <c r="D221" s="136" t="str">
        <f>IF($A221="","",VLOOKUP($A221,'10%中性'!$A$5:$J$500,6))</f>
        <v/>
      </c>
      <c r="E221" s="136" t="str">
        <f>IF($A221="","",VLOOKUP($A221,'10%中性'!$A$5:$J$500,7))</f>
        <v/>
      </c>
      <c r="F221" s="206"/>
      <c r="G221" s="128"/>
      <c r="H221" s="129"/>
    </row>
    <row r="222" spans="1:10" s="116" customFormat="1" ht="30" customHeight="1">
      <c r="A222" s="123"/>
      <c r="B222" s="176" t="str">
        <f>IF($A222="","",VLOOKUP($A222,'10%中性'!$A$5:$J$500,4))</f>
        <v/>
      </c>
      <c r="C222" s="126"/>
      <c r="D222" s="136" t="str">
        <f>IF($A222="","",VLOOKUP($A222,'10%中性'!$A$5:$J$500,6))</f>
        <v/>
      </c>
      <c r="E222" s="136" t="str">
        <f>IF($A222="","",VLOOKUP($A222,'10%中性'!$A$5:$J$500,7))</f>
        <v/>
      </c>
      <c r="F222" s="206"/>
      <c r="G222" s="128"/>
      <c r="H222" s="129"/>
    </row>
    <row r="223" spans="1:10" s="116" customFormat="1" ht="30" customHeight="1">
      <c r="A223" s="123"/>
      <c r="B223" s="176" t="str">
        <f>IF($A223="","",VLOOKUP($A223,'10%中性'!$A$5:$J$500,4))</f>
        <v/>
      </c>
      <c r="C223" s="126"/>
      <c r="D223" s="136" t="str">
        <f>IF($A223="","",VLOOKUP($A223,'10%中性'!$A$5:$J$500,6))</f>
        <v/>
      </c>
      <c r="E223" s="136" t="str">
        <f>IF($A223="","",VLOOKUP($A223,'10%中性'!$A$5:$J$500,7))</f>
        <v/>
      </c>
      <c r="F223" s="206"/>
      <c r="G223" s="128"/>
      <c r="H223" s="129"/>
    </row>
    <row r="224" spans="1:10" s="116" customFormat="1" ht="30" customHeight="1">
      <c r="A224" s="123"/>
      <c r="B224" s="176" t="str">
        <f>IF($A224="","",VLOOKUP($A224,'10%中性'!$A$5:$J$500,4))</f>
        <v/>
      </c>
      <c r="C224" s="126"/>
      <c r="D224" s="136" t="str">
        <f>IF($A224="","",VLOOKUP($A224,'10%中性'!$A$5:$J$500,6))</f>
        <v/>
      </c>
      <c r="E224" s="136" t="str">
        <f>IF($A224="","",VLOOKUP($A224,'10%中性'!$A$5:$J$500,7))</f>
        <v/>
      </c>
      <c r="F224" s="206"/>
      <c r="G224" s="128"/>
      <c r="H224" s="129"/>
    </row>
    <row r="225" spans="1:8" s="116" customFormat="1" ht="30" customHeight="1">
      <c r="A225" s="123"/>
      <c r="B225" s="176" t="str">
        <f>IF($A225="","",VLOOKUP($A225,'10%中性'!$A$5:$J$500,4))</f>
        <v/>
      </c>
      <c r="C225" s="126"/>
      <c r="D225" s="136" t="str">
        <f>IF($A225="","",VLOOKUP($A225,'10%中性'!$A$5:$J$500,6))</f>
        <v/>
      </c>
      <c r="E225" s="136" t="str">
        <f>IF($A225="","",VLOOKUP($A225,'10%中性'!$A$5:$J$500,7))</f>
        <v/>
      </c>
      <c r="F225" s="206"/>
      <c r="G225" s="128"/>
      <c r="H225" s="129"/>
    </row>
    <row r="226" spans="1:8" s="116" customFormat="1" ht="30" customHeight="1">
      <c r="A226" s="123"/>
      <c r="B226" s="176" t="str">
        <f>IF($A226="","",VLOOKUP($A226,'10%中性'!$A$5:$J$500,4))</f>
        <v/>
      </c>
      <c r="C226" s="126"/>
      <c r="D226" s="136" t="str">
        <f>IF($A226="","",VLOOKUP($A226,'10%中性'!$A$5:$J$500,6))</f>
        <v/>
      </c>
      <c r="E226" s="136" t="str">
        <f>IF($A226="","",VLOOKUP($A226,'10%中性'!$A$5:$J$500,7))</f>
        <v/>
      </c>
      <c r="F226" s="206"/>
      <c r="G226" s="128"/>
      <c r="H226" s="129"/>
    </row>
    <row r="227" spans="1:8" s="116" customFormat="1" ht="30" customHeight="1">
      <c r="A227" s="123"/>
      <c r="B227" s="176" t="str">
        <f>IF($A227="","",VLOOKUP($A227,'10%中性'!$A$5:$J$500,4))</f>
        <v/>
      </c>
      <c r="C227" s="126"/>
      <c r="D227" s="136" t="str">
        <f>IF($A227="","",VLOOKUP($A227,'10%中性'!$A$5:$J$500,6))</f>
        <v/>
      </c>
      <c r="E227" s="136" t="str">
        <f>IF($A227="","",VLOOKUP($A227,'10%中性'!$A$5:$J$500,7))</f>
        <v/>
      </c>
      <c r="F227" s="206"/>
      <c r="G227" s="128"/>
      <c r="H227" s="129"/>
    </row>
    <row r="228" spans="1:8" s="116" customFormat="1" ht="30" customHeight="1">
      <c r="A228" s="123"/>
      <c r="B228" s="176" t="str">
        <f>IF($A228="","",VLOOKUP($A228,'10%中性'!$A$5:$J$500,4))</f>
        <v/>
      </c>
      <c r="C228" s="126"/>
      <c r="D228" s="136" t="str">
        <f>IF($A228="","",VLOOKUP($A228,'10%中性'!$A$5:$J$500,6))</f>
        <v/>
      </c>
      <c r="E228" s="136" t="str">
        <f>IF($A228="","",VLOOKUP($A228,'10%中性'!$A$5:$J$500,7))</f>
        <v/>
      </c>
      <c r="F228" s="206"/>
      <c r="G228" s="128"/>
      <c r="H228" s="129"/>
    </row>
    <row r="229" spans="1:8" s="116" customFormat="1" ht="30" customHeight="1">
      <c r="A229" s="123"/>
      <c r="B229" s="176" t="str">
        <f>IF($A229="","",VLOOKUP($A229,'10%中性'!$A$5:$J$500,4))</f>
        <v/>
      </c>
      <c r="C229" s="126"/>
      <c r="D229" s="136" t="str">
        <f>IF($A229="","",VLOOKUP($A229,'10%中性'!$A$5:$J$500,6))</f>
        <v/>
      </c>
      <c r="E229" s="136" t="str">
        <f>IF($A229="","",VLOOKUP($A229,'10%中性'!$A$5:$J$500,7))</f>
        <v/>
      </c>
      <c r="F229" s="206"/>
      <c r="G229" s="128"/>
      <c r="H229" s="129"/>
    </row>
    <row r="230" spans="1:8" s="116" customFormat="1" ht="30" customHeight="1">
      <c r="A230" s="123"/>
      <c r="B230" s="176" t="str">
        <f>IF($A230="","",VLOOKUP($A230,'10%中性'!$A$5:$J$500,4))</f>
        <v/>
      </c>
      <c r="C230" s="126"/>
      <c r="D230" s="136" t="str">
        <f>IF($A230="","",VLOOKUP($A230,'10%中性'!$A$5:$J$500,6))</f>
        <v/>
      </c>
      <c r="E230" s="136" t="str">
        <f>IF($A230="","",VLOOKUP($A230,'10%中性'!$A$5:$J$500,7))</f>
        <v/>
      </c>
      <c r="F230" s="206"/>
      <c r="G230" s="128"/>
      <c r="H230" s="129"/>
    </row>
    <row r="231" spans="1:8" s="116" customFormat="1" ht="30" customHeight="1">
      <c r="A231" s="123"/>
      <c r="B231" s="177" t="str">
        <f>IF($A231="","",VLOOKUP($A231,'10%中性'!$A$5:$J$500,4))</f>
        <v/>
      </c>
      <c r="C231" s="126"/>
      <c r="D231" s="137" t="str">
        <f>IF($A231="","",VLOOKUP($A231,'10%中性'!$A$5:$J$500,6))</f>
        <v/>
      </c>
      <c r="E231" s="137" t="str">
        <f>IF($A231="","",VLOOKUP($A231,'10%中性'!$A$5:$J$500,7))</f>
        <v/>
      </c>
      <c r="F231" s="207"/>
      <c r="G231" s="128"/>
      <c r="H231" s="129"/>
    </row>
  </sheetData>
  <mergeCells count="16">
    <mergeCell ref="B175:H175"/>
    <mergeCell ref="B177:C177"/>
    <mergeCell ref="B204:H204"/>
    <mergeCell ref="B206:C206"/>
    <mergeCell ref="B148:C148"/>
    <mergeCell ref="B1:H1"/>
    <mergeCell ref="B3:C3"/>
    <mergeCell ref="B30:H30"/>
    <mergeCell ref="B32:C32"/>
    <mergeCell ref="B59:H59"/>
    <mergeCell ref="B146:H146"/>
    <mergeCell ref="B61:C61"/>
    <mergeCell ref="B88:H88"/>
    <mergeCell ref="B90:C90"/>
    <mergeCell ref="B117:H117"/>
    <mergeCell ref="B119:C119"/>
  </mergeCells>
  <phoneticPr fontId="6"/>
  <printOptions horizontalCentered="1" verticalCentered="1"/>
  <pageMargins left="0.19685039370078741" right="0.19685039370078741" top="0.59055118110236227" bottom="0.19685039370078741" header="0.19685039370078741" footer="0.19685039370078741"/>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1451FB-E79B-4BB6-9CB5-DAD941D2CD15}">
  <sheetPr>
    <tabColor rgb="FF00B050"/>
  </sheetPr>
  <dimension ref="A1:M50"/>
  <sheetViews>
    <sheetView showZeros="0" view="pageBreakPreview" zoomScaleNormal="100" zoomScaleSheetLayoutView="100" workbookViewId="0">
      <selection activeCell="I5" sqref="I5"/>
    </sheetView>
  </sheetViews>
  <sheetFormatPr defaultRowHeight="13.5"/>
  <cols>
    <col min="1" max="1" width="5.5" style="30" bestFit="1" customWidth="1"/>
    <col min="2" max="2" width="3.125" style="30" customWidth="1"/>
    <col min="3" max="3" width="16.625" style="30" customWidth="1"/>
    <col min="4" max="4" width="30.625" style="30" customWidth="1"/>
    <col min="5" max="5" width="10.625" style="30" customWidth="1"/>
    <col min="6" max="6" width="40.625" style="30" customWidth="1"/>
    <col min="7" max="7" width="5.625" style="51" customWidth="1"/>
    <col min="8" max="8" width="7.625" style="30" customWidth="1"/>
    <col min="9" max="9" width="11.625" style="49" bestFit="1" customWidth="1"/>
    <col min="10" max="10" width="16.125" style="49" customWidth="1"/>
    <col min="11" max="11" width="13.125" style="30" customWidth="1"/>
    <col min="12" max="16384" width="9" style="30"/>
  </cols>
  <sheetData>
    <row r="1" spans="1:13" ht="24">
      <c r="A1" s="439" t="s">
        <v>21</v>
      </c>
      <c r="B1" s="439"/>
      <c r="C1" s="439"/>
      <c r="D1" s="439"/>
      <c r="E1" s="439"/>
      <c r="F1" s="439"/>
      <c r="G1" s="439"/>
      <c r="H1" s="439"/>
      <c r="I1" s="439"/>
      <c r="J1" s="439"/>
      <c r="K1" s="439"/>
    </row>
    <row r="2" spans="1:13" s="32" customFormat="1" ht="13.5" customHeight="1">
      <c r="A2" s="31"/>
      <c r="B2" s="267"/>
      <c r="C2" s="31"/>
      <c r="D2" s="255"/>
      <c r="E2" s="31"/>
      <c r="F2" s="31"/>
      <c r="G2" s="31"/>
      <c r="H2" s="31"/>
      <c r="I2" s="31"/>
      <c r="J2" s="440" t="s">
        <v>22</v>
      </c>
      <c r="K2" s="440"/>
    </row>
    <row r="3" spans="1:13" s="32" customFormat="1" ht="5.0999999999999996" customHeight="1">
      <c r="A3" s="33"/>
      <c r="B3" s="33"/>
      <c r="C3" s="33"/>
      <c r="D3" s="33"/>
      <c r="E3" s="33"/>
      <c r="F3" s="33"/>
      <c r="G3" s="33"/>
      <c r="H3" s="33"/>
      <c r="I3" s="33"/>
      <c r="J3" s="33"/>
      <c r="K3" s="34"/>
    </row>
    <row r="4" spans="1:13" ht="30" customHeight="1">
      <c r="A4" s="35" t="s">
        <v>23</v>
      </c>
      <c r="B4" s="501" t="s">
        <v>24</v>
      </c>
      <c r="C4" s="502"/>
      <c r="D4" s="486" t="s">
        <v>25</v>
      </c>
      <c r="E4" s="487"/>
      <c r="F4" s="37" t="s">
        <v>8</v>
      </c>
      <c r="G4" s="36" t="s">
        <v>6</v>
      </c>
      <c r="H4" s="36" t="s">
        <v>7</v>
      </c>
      <c r="I4" s="38" t="s">
        <v>2</v>
      </c>
      <c r="J4" s="39" t="s">
        <v>3</v>
      </c>
      <c r="K4" s="40" t="s">
        <v>26</v>
      </c>
      <c r="M4" s="80" t="s">
        <v>33</v>
      </c>
    </row>
    <row r="5" spans="1:13" ht="27.95" customHeight="1">
      <c r="A5" s="41">
        <v>1</v>
      </c>
      <c r="B5" s="289" t="str">
        <f>IF($A5="","",VLOOKUP($A5,'10%中性'!$A$5:$L$500,2))</f>
        <v>QL</v>
      </c>
      <c r="C5" s="271">
        <f>IF($A5="","",VLOOKUP($A5,'10%中性'!$A$5:$L$500,3))</f>
        <v>4517715350376</v>
      </c>
      <c r="D5" s="257" t="str">
        <f>IF($A5="","",VLOOKUP($A5,'10%中性'!$A$5:$L$500,8))</f>
        <v>武藤化学 10中性緩衝ﾎﾙﾏﾘﾝ(3503用) 35037 8ml×100本</v>
      </c>
      <c r="E5" s="263">
        <f>IF($A5="","",VLOOKUP($A5,'10%中性'!$A$5:$L$500,9))</f>
        <v>0</v>
      </c>
      <c r="F5" s="156" t="str">
        <f>IF($A5="","",VLOOKUP($A5,'10%中性'!$A$5:$L$500,4))</f>
        <v>１０％中性緩衝ホルマリン（３５０３用）</v>
      </c>
      <c r="G5" s="43" t="str">
        <f>IF($A5="","",VLOOKUP($A5,'10%中性'!$A$5:$L$500,6))</f>
        <v>BX</v>
      </c>
      <c r="H5" s="42">
        <f>IF($A5="","",VLOOKUP($A5,'10%中性'!$A$5:$L$500,12))</f>
        <v>0</v>
      </c>
      <c r="I5" s="148">
        <f>IF($A5="","",VLOOKUP($A5,'10%中性'!$A$5:$L$500,11))</f>
        <v>0</v>
      </c>
      <c r="J5" s="45">
        <f>IFERROR(INT(H5*I5),"")</f>
        <v>0</v>
      </c>
      <c r="K5" s="41"/>
      <c r="M5" s="80" t="s">
        <v>34</v>
      </c>
    </row>
    <row r="6" spans="1:13" ht="27.95" customHeight="1">
      <c r="A6" s="41">
        <v>6</v>
      </c>
      <c r="B6" s="289" t="str">
        <f>IF($A6="","",VLOOKUP($A6,'10%中性'!$A$5:$L$500,2))</f>
        <v>QL</v>
      </c>
      <c r="C6" s="271">
        <f>IF($A6="","",VLOOKUP($A6,'10%中性'!$A$5:$L$500,3))</f>
        <v>4987494252916</v>
      </c>
      <c r="D6" s="257" t="str">
        <f>IF($A6="","",VLOOKUP($A6,'10%中性'!$A$5:$L$500,8))</f>
        <v>ｼﾞｪｲ･ｴﾑ･ｴｽ JMSｼﾘﾝｼﾞ(ﾏｲｸﾛ)G 形式:1mL M 26G×1/2"
品番:JS-SM01C2613R  入数:100本/箱</v>
      </c>
      <c r="E6" s="263">
        <f>IF($A6="","",VLOOKUP($A6,'10%中性'!$A$5:$L$500,9))</f>
        <v>0</v>
      </c>
      <c r="F6" s="156" t="str">
        <f>IF($A6="","",VLOOKUP($A6,'10%中性'!$A$5:$L$500,4))</f>
        <v>ＪＭＳシリンジ（マイクロ）Ｇ</v>
      </c>
      <c r="G6" s="43" t="str">
        <f>IF($A6="","",VLOOKUP($A6,'10%中性'!$A$5:$L$500,6))</f>
        <v>BX</v>
      </c>
      <c r="H6" s="42">
        <f>IF($A6="","",VLOOKUP($A6,'10%中性'!$A$5:$L$500,12))</f>
        <v>0</v>
      </c>
      <c r="I6" s="148">
        <f>IF($A6="","",VLOOKUP($A6,'10%中性'!$A$5:$L$500,11))</f>
        <v>0</v>
      </c>
      <c r="J6" s="45">
        <f t="shared" ref="J6:J24" si="0">IFERROR(INT(H6*I6),"")</f>
        <v>0</v>
      </c>
      <c r="K6" s="41"/>
      <c r="M6" s="80" t="s">
        <v>30</v>
      </c>
    </row>
    <row r="7" spans="1:13" ht="27.95" customHeight="1">
      <c r="A7" s="41"/>
      <c r="B7" s="289" t="str">
        <f>IF($A7="","",VLOOKUP($A7,'10%中性'!$A$5:$L$500,2))</f>
        <v/>
      </c>
      <c r="C7" s="271" t="str">
        <f>IF($A7="","",VLOOKUP($A7,'10%中性'!$A$5:$L$500,3))</f>
        <v/>
      </c>
      <c r="D7" s="257" t="str">
        <f>IF($A7="","",VLOOKUP($A7,'10%中性'!$A$5:$L$500,8))</f>
        <v/>
      </c>
      <c r="E7" s="263" t="str">
        <f>IF($A7="","",VLOOKUP($A7,'10%中性'!$A$5:$L$500,9))</f>
        <v/>
      </c>
      <c r="F7" s="156" t="str">
        <f>IF($A7="","",VLOOKUP($A7,'10%中性'!$A$5:$L$500,4))</f>
        <v/>
      </c>
      <c r="G7" s="43" t="str">
        <f>IF($A7="","",VLOOKUP($A7,'10%中性'!$A$5:$L$500,6))</f>
        <v/>
      </c>
      <c r="H7" s="42" t="str">
        <f>IF($A7="","",VLOOKUP($A7,'10%中性'!$A$5:$L$500,12))</f>
        <v/>
      </c>
      <c r="I7" s="148" t="str">
        <f>IF($A7="","",VLOOKUP($A7,'10%中性'!$A$5:$L$500,11))</f>
        <v/>
      </c>
      <c r="J7" s="45" t="str">
        <f t="shared" si="0"/>
        <v/>
      </c>
      <c r="K7" s="41"/>
      <c r="M7" s="80" t="s">
        <v>67</v>
      </c>
    </row>
    <row r="8" spans="1:13" ht="27.95" customHeight="1">
      <c r="A8" s="41"/>
      <c r="B8" s="289" t="str">
        <f>IF($A8="","",VLOOKUP($A8,'10%中性'!$A$5:$L$500,2))</f>
        <v/>
      </c>
      <c r="C8" s="271" t="str">
        <f>IF($A8="","",VLOOKUP($A8,'10%中性'!$A$5:$L$500,3))</f>
        <v/>
      </c>
      <c r="D8" s="257" t="str">
        <f>IF($A8="","",VLOOKUP($A8,'10%中性'!$A$5:$L$500,8))</f>
        <v/>
      </c>
      <c r="E8" s="263" t="str">
        <f>IF($A8="","",VLOOKUP($A8,'10%中性'!$A$5:$L$500,9))</f>
        <v/>
      </c>
      <c r="F8" s="156" t="str">
        <f>IF($A8="","",VLOOKUP($A8,'10%中性'!$A$5:$L$500,4))</f>
        <v/>
      </c>
      <c r="G8" s="43" t="str">
        <f>IF($A8="","",VLOOKUP($A8,'10%中性'!$A$5:$L$500,6))</f>
        <v/>
      </c>
      <c r="H8" s="42" t="str">
        <f>IF($A8="","",VLOOKUP($A8,'10%中性'!$A$5:$L$500,12))</f>
        <v/>
      </c>
      <c r="I8" s="148" t="str">
        <f>IF($A8="","",VLOOKUP($A8,'10%中性'!$A$5:$L$500,11))</f>
        <v/>
      </c>
      <c r="J8" s="45" t="str">
        <f t="shared" si="0"/>
        <v/>
      </c>
      <c r="K8" s="41"/>
      <c r="M8" s="80" t="s">
        <v>81</v>
      </c>
    </row>
    <row r="9" spans="1:13" ht="27.95" customHeight="1">
      <c r="A9" s="41"/>
      <c r="B9" s="289" t="str">
        <f>IF($A9="","",VLOOKUP($A9,'10%中性'!$A$5:$L$500,2))</f>
        <v/>
      </c>
      <c r="C9" s="271" t="str">
        <f>IF($A9="","",VLOOKUP($A9,'10%中性'!$A$5:$L$500,3))</f>
        <v/>
      </c>
      <c r="D9" s="257" t="str">
        <f>IF($A9="","",VLOOKUP($A9,'10%中性'!$A$5:$L$500,8))</f>
        <v/>
      </c>
      <c r="E9" s="263" t="str">
        <f>IF($A9="","",VLOOKUP($A9,'10%中性'!$A$5:$L$500,9))</f>
        <v/>
      </c>
      <c r="F9" s="156" t="str">
        <f>IF($A9="","",VLOOKUP($A9,'10%中性'!$A$5:$L$500,4))</f>
        <v/>
      </c>
      <c r="G9" s="43" t="str">
        <f>IF($A9="","",VLOOKUP($A9,'10%中性'!$A$5:$L$500,6))</f>
        <v/>
      </c>
      <c r="H9" s="42" t="str">
        <f>IF($A9="","",VLOOKUP($A9,'10%中性'!$A$5:$L$500,12))</f>
        <v/>
      </c>
      <c r="I9" s="148" t="str">
        <f>IF($A9="","",VLOOKUP($A9,'10%中性'!$A$5:$L$500,11))</f>
        <v/>
      </c>
      <c r="J9" s="45" t="str">
        <f t="shared" si="0"/>
        <v/>
      </c>
      <c r="K9" s="41"/>
      <c r="M9" s="80" t="s">
        <v>31</v>
      </c>
    </row>
    <row r="10" spans="1:13" ht="27.95" customHeight="1">
      <c r="A10" s="41"/>
      <c r="B10" s="289" t="str">
        <f>IF($A10="","",VLOOKUP($A10,'10%中性'!$A$5:$L$500,2))</f>
        <v/>
      </c>
      <c r="C10" s="271" t="str">
        <f>IF($A10="","",VLOOKUP($A10,'10%中性'!$A$5:$L$500,3))</f>
        <v/>
      </c>
      <c r="D10" s="257" t="str">
        <f>IF($A10="","",VLOOKUP($A10,'10%中性'!$A$5:$L$500,8))</f>
        <v/>
      </c>
      <c r="E10" s="263" t="str">
        <f>IF($A10="","",VLOOKUP($A10,'10%中性'!$A$5:$L$500,9))</f>
        <v/>
      </c>
      <c r="F10" s="156" t="str">
        <f>IF($A10="","",VLOOKUP($A10,'10%中性'!$A$5:$L$500,4))</f>
        <v/>
      </c>
      <c r="G10" s="43" t="str">
        <f>IF($A10="","",VLOOKUP($A10,'10%中性'!$A$5:$L$500,6))</f>
        <v/>
      </c>
      <c r="H10" s="42" t="str">
        <f>IF($A10="","",VLOOKUP($A10,'10%中性'!$A$5:$L$500,12))</f>
        <v/>
      </c>
      <c r="I10" s="148" t="str">
        <f>IF($A10="","",VLOOKUP($A10,'10%中性'!$A$5:$L$500,11))</f>
        <v/>
      </c>
      <c r="J10" s="45" t="str">
        <f t="shared" si="0"/>
        <v/>
      </c>
      <c r="K10" s="41"/>
      <c r="M10" s="80" t="s">
        <v>63</v>
      </c>
    </row>
    <row r="11" spans="1:13" ht="27.95" customHeight="1">
      <c r="A11" s="41"/>
      <c r="B11" s="289" t="str">
        <f>IF($A11="","",VLOOKUP($A11,'10%中性'!$A$5:$L$500,2))</f>
        <v/>
      </c>
      <c r="C11" s="271" t="str">
        <f>IF($A11="","",VLOOKUP($A11,'10%中性'!$A$5:$L$500,3))</f>
        <v/>
      </c>
      <c r="D11" s="257" t="str">
        <f>IF($A11="","",VLOOKUP($A11,'10%中性'!$A$5:$L$500,8))</f>
        <v/>
      </c>
      <c r="E11" s="263" t="str">
        <f>IF($A11="","",VLOOKUP($A11,'10%中性'!$A$5:$L$500,9))</f>
        <v/>
      </c>
      <c r="F11" s="156" t="str">
        <f>IF($A11="","",VLOOKUP($A11,'10%中性'!$A$5:$L$500,4))</f>
        <v/>
      </c>
      <c r="G11" s="43" t="str">
        <f>IF($A11="","",VLOOKUP($A11,'10%中性'!$A$5:$L$500,6))</f>
        <v/>
      </c>
      <c r="H11" s="42" t="str">
        <f>IF($A11="","",VLOOKUP($A11,'10%中性'!$A$5:$L$500,12))</f>
        <v/>
      </c>
      <c r="I11" s="148" t="str">
        <f>IF($A11="","",VLOOKUP($A11,'10%中性'!$A$5:$L$500,11))</f>
        <v/>
      </c>
      <c r="J11" s="45" t="str">
        <f t="shared" si="0"/>
        <v/>
      </c>
      <c r="K11" s="41"/>
      <c r="M11" s="80" t="s">
        <v>77</v>
      </c>
    </row>
    <row r="12" spans="1:13" ht="27.95" customHeight="1">
      <c r="A12" s="41"/>
      <c r="B12" s="289" t="str">
        <f>IF($A12="","",VLOOKUP($A12,'10%中性'!$A$5:$L$500,2))</f>
        <v/>
      </c>
      <c r="C12" s="271" t="str">
        <f>IF($A12="","",VLOOKUP($A12,'10%中性'!$A$5:$L$500,3))</f>
        <v/>
      </c>
      <c r="D12" s="257" t="str">
        <f>IF($A12="","",VLOOKUP($A12,'10%中性'!$A$5:$L$500,8))</f>
        <v/>
      </c>
      <c r="E12" s="263" t="str">
        <f>IF($A12="","",VLOOKUP($A12,'10%中性'!$A$5:$L$500,9))</f>
        <v/>
      </c>
      <c r="F12" s="156" t="str">
        <f>IF($A12="","",VLOOKUP($A12,'10%中性'!$A$5:$L$500,4))</f>
        <v/>
      </c>
      <c r="G12" s="43" t="str">
        <f>IF($A12="","",VLOOKUP($A12,'10%中性'!$A$5:$L$500,6))</f>
        <v/>
      </c>
      <c r="H12" s="42" t="str">
        <f>IF($A12="","",VLOOKUP($A12,'10%中性'!$A$5:$L$500,12))</f>
        <v/>
      </c>
      <c r="I12" s="148" t="str">
        <f>IF($A12="","",VLOOKUP($A12,'10%中性'!$A$5:$L$500,11))</f>
        <v/>
      </c>
      <c r="J12" s="45" t="str">
        <f t="shared" si="0"/>
        <v/>
      </c>
      <c r="K12" s="41"/>
      <c r="M12" s="80"/>
    </row>
    <row r="13" spans="1:13" ht="27.95" customHeight="1">
      <c r="A13" s="41"/>
      <c r="B13" s="289" t="str">
        <f>IF($A13="","",VLOOKUP($A13,'10%中性'!$A$5:$L$500,2))</f>
        <v/>
      </c>
      <c r="C13" s="271" t="str">
        <f>IF($A13="","",VLOOKUP($A13,'10%中性'!$A$5:$L$500,3))</f>
        <v/>
      </c>
      <c r="D13" s="257" t="str">
        <f>IF($A13="","",VLOOKUP($A13,'10%中性'!$A$5:$L$500,8))</f>
        <v/>
      </c>
      <c r="E13" s="263" t="str">
        <f>IF($A13="","",VLOOKUP($A13,'10%中性'!$A$5:$L$500,9))</f>
        <v/>
      </c>
      <c r="F13" s="156" t="str">
        <f>IF($A13="","",VLOOKUP($A13,'10%中性'!$A$5:$L$500,4))</f>
        <v/>
      </c>
      <c r="G13" s="43" t="str">
        <f>IF($A13="","",VLOOKUP($A13,'10%中性'!$A$5:$L$500,6))</f>
        <v/>
      </c>
      <c r="H13" s="42" t="str">
        <f>IF($A13="","",VLOOKUP($A13,'10%中性'!$A$5:$L$500,12))</f>
        <v/>
      </c>
      <c r="I13" s="148" t="str">
        <f>IF($A13="","",VLOOKUP($A13,'10%中性'!$A$5:$L$500,11))</f>
        <v/>
      </c>
      <c r="J13" s="45" t="str">
        <f t="shared" si="0"/>
        <v/>
      </c>
      <c r="K13" s="41"/>
    </row>
    <row r="14" spans="1:13" ht="27.95" customHeight="1">
      <c r="A14" s="41"/>
      <c r="B14" s="289" t="str">
        <f>IF($A14="","",VLOOKUP($A14,'10%中性'!$A$5:$L$500,2))</f>
        <v/>
      </c>
      <c r="C14" s="271" t="str">
        <f>IF($A14="","",VLOOKUP($A14,'10%中性'!$A$5:$L$500,3))</f>
        <v/>
      </c>
      <c r="D14" s="257" t="str">
        <f>IF($A14="","",VLOOKUP($A14,'10%中性'!$A$5:$L$500,8))</f>
        <v/>
      </c>
      <c r="E14" s="263" t="str">
        <f>IF($A14="","",VLOOKUP($A14,'10%中性'!$A$5:$L$500,9))</f>
        <v/>
      </c>
      <c r="F14" s="156" t="str">
        <f>IF($A14="","",VLOOKUP($A14,'10%中性'!$A$5:$L$500,4))</f>
        <v/>
      </c>
      <c r="G14" s="43" t="str">
        <f>IF($A14="","",VLOOKUP($A14,'10%中性'!$A$5:$L$500,6))</f>
        <v/>
      </c>
      <c r="H14" s="42" t="str">
        <f>IF($A14="","",VLOOKUP($A14,'10%中性'!$A$5:$L$500,12))</f>
        <v/>
      </c>
      <c r="I14" s="148" t="str">
        <f>IF($A14="","",VLOOKUP($A14,'10%中性'!$A$5:$L$500,11))</f>
        <v/>
      </c>
      <c r="J14" s="45" t="str">
        <f t="shared" si="0"/>
        <v/>
      </c>
      <c r="K14" s="41"/>
    </row>
    <row r="15" spans="1:13" ht="27.95" customHeight="1">
      <c r="A15" s="41"/>
      <c r="B15" s="289" t="str">
        <f>IF($A15="","",VLOOKUP($A15,'10%中性'!$A$5:$L$500,2))</f>
        <v/>
      </c>
      <c r="C15" s="271" t="str">
        <f>IF($A15="","",VLOOKUP($A15,'10%中性'!$A$5:$L$500,3))</f>
        <v/>
      </c>
      <c r="D15" s="257" t="str">
        <f>IF($A15="","",VLOOKUP($A15,'10%中性'!$A$5:$L$500,8))</f>
        <v/>
      </c>
      <c r="E15" s="263" t="str">
        <f>IF($A15="","",VLOOKUP($A15,'10%中性'!$A$5:$L$500,9))</f>
        <v/>
      </c>
      <c r="F15" s="156" t="str">
        <f>IF($A15="","",VLOOKUP($A15,'10%中性'!$A$5:$L$500,4))</f>
        <v/>
      </c>
      <c r="G15" s="43" t="str">
        <f>IF($A15="","",VLOOKUP($A15,'10%中性'!$A$5:$L$500,6))</f>
        <v/>
      </c>
      <c r="H15" s="42" t="str">
        <f>IF($A15="","",VLOOKUP($A15,'10%中性'!$A$5:$L$500,12))</f>
        <v/>
      </c>
      <c r="I15" s="148" t="str">
        <f>IF($A15="","",VLOOKUP($A15,'10%中性'!$A$5:$L$500,11))</f>
        <v/>
      </c>
      <c r="J15" s="45" t="str">
        <f t="shared" si="0"/>
        <v/>
      </c>
      <c r="K15" s="41"/>
    </row>
    <row r="16" spans="1:13" ht="27.95" customHeight="1">
      <c r="A16" s="41"/>
      <c r="B16" s="289" t="str">
        <f>IF($A16="","",VLOOKUP($A16,'10%中性'!$A$5:$L$500,2))</f>
        <v/>
      </c>
      <c r="C16" s="271" t="str">
        <f>IF($A16="","",VLOOKUP($A16,'10%中性'!$A$5:$L$500,3))</f>
        <v/>
      </c>
      <c r="D16" s="257" t="str">
        <f>IF($A16="","",VLOOKUP($A16,'10%中性'!$A$5:$L$500,8))</f>
        <v/>
      </c>
      <c r="E16" s="263" t="str">
        <f>IF($A16="","",VLOOKUP($A16,'10%中性'!$A$5:$L$500,9))</f>
        <v/>
      </c>
      <c r="F16" s="156" t="str">
        <f>IF($A16="","",VLOOKUP($A16,'10%中性'!$A$5:$L$500,4))</f>
        <v/>
      </c>
      <c r="G16" s="43" t="str">
        <f>IF($A16="","",VLOOKUP($A16,'10%中性'!$A$5:$L$500,6))</f>
        <v/>
      </c>
      <c r="H16" s="42" t="str">
        <f>IF($A16="","",VLOOKUP($A16,'10%中性'!$A$5:$L$500,12))</f>
        <v/>
      </c>
      <c r="I16" s="148" t="str">
        <f>IF($A16="","",VLOOKUP($A16,'10%中性'!$A$5:$L$500,11))</f>
        <v/>
      </c>
      <c r="J16" s="45" t="str">
        <f t="shared" si="0"/>
        <v/>
      </c>
      <c r="K16" s="41"/>
    </row>
    <row r="17" spans="1:13" ht="27.95" customHeight="1">
      <c r="A17" s="41"/>
      <c r="B17" s="289" t="str">
        <f>IF($A17="","",VLOOKUP($A17,'10%中性'!$A$5:$L$500,2))</f>
        <v/>
      </c>
      <c r="C17" s="271" t="str">
        <f>IF($A17="","",VLOOKUP($A17,'10%中性'!$A$5:$L$500,3))</f>
        <v/>
      </c>
      <c r="D17" s="257" t="str">
        <f>IF($A17="","",VLOOKUP($A17,'10%中性'!$A$5:$L$500,8))</f>
        <v/>
      </c>
      <c r="E17" s="263" t="str">
        <f>IF($A17="","",VLOOKUP($A17,'10%中性'!$A$5:$L$500,9))</f>
        <v/>
      </c>
      <c r="F17" s="156" t="str">
        <f>IF($A17="","",VLOOKUP($A17,'10%中性'!$A$5:$L$500,4))</f>
        <v/>
      </c>
      <c r="G17" s="43" t="str">
        <f>IF($A17="","",VLOOKUP($A17,'10%中性'!$A$5:$L$500,6))</f>
        <v/>
      </c>
      <c r="H17" s="42" t="str">
        <f>IF($A17="","",VLOOKUP($A17,'10%中性'!$A$5:$L$500,12))</f>
        <v/>
      </c>
      <c r="I17" s="148" t="str">
        <f>IF($A17="","",VLOOKUP($A17,'10%中性'!$A$5:$L$500,11))</f>
        <v/>
      </c>
      <c r="J17" s="45" t="str">
        <f t="shared" si="0"/>
        <v/>
      </c>
      <c r="K17" s="41"/>
    </row>
    <row r="18" spans="1:13" ht="27.95" customHeight="1">
      <c r="A18" s="41"/>
      <c r="B18" s="289" t="str">
        <f>IF($A18="","",VLOOKUP($A18,'10%中性'!$A$5:$L$500,2))</f>
        <v/>
      </c>
      <c r="C18" s="271" t="str">
        <f>IF($A18="","",VLOOKUP($A18,'10%中性'!$A$5:$L$500,3))</f>
        <v/>
      </c>
      <c r="D18" s="257" t="str">
        <f>IF($A18="","",VLOOKUP($A18,'10%中性'!$A$5:$L$500,8))</f>
        <v/>
      </c>
      <c r="E18" s="263" t="str">
        <f>IF($A18="","",VLOOKUP($A18,'10%中性'!$A$5:$L$500,9))</f>
        <v/>
      </c>
      <c r="F18" s="156" t="str">
        <f>IF($A18="","",VLOOKUP($A18,'10%中性'!$A$5:$L$500,4))</f>
        <v/>
      </c>
      <c r="G18" s="43" t="str">
        <f>IF($A18="","",VLOOKUP($A18,'10%中性'!$A$5:$L$500,6))</f>
        <v/>
      </c>
      <c r="H18" s="42" t="str">
        <f>IF($A18="","",VLOOKUP($A18,'10%中性'!$A$5:$L$500,12))</f>
        <v/>
      </c>
      <c r="I18" s="148" t="str">
        <f>IF($A18="","",VLOOKUP($A18,'10%中性'!$A$5:$L$500,11))</f>
        <v/>
      </c>
      <c r="J18" s="45" t="str">
        <f t="shared" si="0"/>
        <v/>
      </c>
      <c r="K18" s="41"/>
    </row>
    <row r="19" spans="1:13" ht="27.95" customHeight="1">
      <c r="A19" s="41"/>
      <c r="B19" s="289" t="str">
        <f>IF($A19="","",VLOOKUP($A19,'10%中性'!$A$5:$L$500,2))</f>
        <v/>
      </c>
      <c r="C19" s="271" t="str">
        <f>IF($A19="","",VLOOKUP($A19,'10%中性'!$A$5:$L$500,3))</f>
        <v/>
      </c>
      <c r="D19" s="257" t="str">
        <f>IF($A19="","",VLOOKUP($A19,'10%中性'!$A$5:$L$500,8))</f>
        <v/>
      </c>
      <c r="E19" s="263" t="str">
        <f>IF($A19="","",VLOOKUP($A19,'10%中性'!$A$5:$L$500,9))</f>
        <v/>
      </c>
      <c r="F19" s="156" t="str">
        <f>IF($A19="","",VLOOKUP($A19,'10%中性'!$A$5:$L$500,4))</f>
        <v/>
      </c>
      <c r="G19" s="43" t="str">
        <f>IF($A19="","",VLOOKUP($A19,'10%中性'!$A$5:$L$500,6))</f>
        <v/>
      </c>
      <c r="H19" s="42" t="str">
        <f>IF($A19="","",VLOOKUP($A19,'10%中性'!$A$5:$L$500,12))</f>
        <v/>
      </c>
      <c r="I19" s="148" t="str">
        <f>IF($A19="","",VLOOKUP($A19,'10%中性'!$A$5:$L$500,11))</f>
        <v/>
      </c>
      <c r="J19" s="45" t="str">
        <f t="shared" si="0"/>
        <v/>
      </c>
      <c r="K19" s="41"/>
    </row>
    <row r="20" spans="1:13" ht="27.95" customHeight="1">
      <c r="A20" s="41"/>
      <c r="B20" s="289" t="str">
        <f>IF($A20="","",VLOOKUP($A20,'10%中性'!$A$5:$L$500,2))</f>
        <v/>
      </c>
      <c r="C20" s="271" t="str">
        <f>IF($A20="","",VLOOKUP($A20,'10%中性'!$A$5:$L$500,3))</f>
        <v/>
      </c>
      <c r="D20" s="257" t="str">
        <f>IF($A20="","",VLOOKUP($A20,'10%中性'!$A$5:$L$500,8))</f>
        <v/>
      </c>
      <c r="E20" s="263" t="str">
        <f>IF($A20="","",VLOOKUP($A20,'10%中性'!$A$5:$L$500,9))</f>
        <v/>
      </c>
      <c r="F20" s="156" t="str">
        <f>IF($A20="","",VLOOKUP($A20,'10%中性'!$A$5:$L$500,4))</f>
        <v/>
      </c>
      <c r="G20" s="43" t="str">
        <f>IF($A20="","",VLOOKUP($A20,'10%中性'!$A$5:$L$500,6))</f>
        <v/>
      </c>
      <c r="H20" s="42" t="str">
        <f>IF($A20="","",VLOOKUP($A20,'10%中性'!$A$5:$L$500,12))</f>
        <v/>
      </c>
      <c r="I20" s="148" t="str">
        <f>IF($A20="","",VLOOKUP($A20,'10%中性'!$A$5:$L$500,11))</f>
        <v/>
      </c>
      <c r="J20" s="45" t="str">
        <f t="shared" si="0"/>
        <v/>
      </c>
      <c r="K20" s="41"/>
    </row>
    <row r="21" spans="1:13" ht="27.95" customHeight="1">
      <c r="A21" s="41"/>
      <c r="B21" s="289" t="str">
        <f>IF($A21="","",VLOOKUP($A21,'10%中性'!$A$5:$L$500,2))</f>
        <v/>
      </c>
      <c r="C21" s="271" t="str">
        <f>IF($A21="","",VLOOKUP($A21,'10%中性'!$A$5:$L$500,3))</f>
        <v/>
      </c>
      <c r="D21" s="257" t="str">
        <f>IF($A21="","",VLOOKUP($A21,'10%中性'!$A$5:$L$500,8))</f>
        <v/>
      </c>
      <c r="E21" s="263" t="str">
        <f>IF($A21="","",VLOOKUP($A21,'10%中性'!$A$5:$L$500,9))</f>
        <v/>
      </c>
      <c r="F21" s="156" t="str">
        <f>IF($A21="","",VLOOKUP($A21,'10%中性'!$A$5:$L$500,4))</f>
        <v/>
      </c>
      <c r="G21" s="43" t="str">
        <f>IF($A21="","",VLOOKUP($A21,'10%中性'!$A$5:$L$500,6))</f>
        <v/>
      </c>
      <c r="H21" s="42" t="str">
        <f>IF($A21="","",VLOOKUP($A21,'10%中性'!$A$5:$L$500,12))</f>
        <v/>
      </c>
      <c r="I21" s="148" t="str">
        <f>IF($A21="","",VLOOKUP($A21,'10%中性'!$A$5:$L$500,11))</f>
        <v/>
      </c>
      <c r="J21" s="45" t="str">
        <f t="shared" si="0"/>
        <v/>
      </c>
      <c r="K21" s="41"/>
    </row>
    <row r="22" spans="1:13" ht="27.95" customHeight="1">
      <c r="A22" s="41"/>
      <c r="B22" s="289" t="str">
        <f>IF($A22="","",VLOOKUP($A22,'10%中性'!$A$5:$L$500,2))</f>
        <v/>
      </c>
      <c r="C22" s="271" t="str">
        <f>IF($A22="","",VLOOKUP($A22,'10%中性'!$A$5:$L$500,3))</f>
        <v/>
      </c>
      <c r="D22" s="257" t="str">
        <f>IF($A22="","",VLOOKUP($A22,'10%中性'!$A$5:$L$500,8))</f>
        <v/>
      </c>
      <c r="E22" s="263" t="str">
        <f>IF($A22="","",VLOOKUP($A22,'10%中性'!$A$5:$L$500,9))</f>
        <v/>
      </c>
      <c r="F22" s="156" t="str">
        <f>IF($A22="","",VLOOKUP($A22,'10%中性'!$A$5:$L$500,4))</f>
        <v/>
      </c>
      <c r="G22" s="43" t="str">
        <f>IF($A22="","",VLOOKUP($A22,'10%中性'!$A$5:$L$500,6))</f>
        <v/>
      </c>
      <c r="H22" s="42" t="str">
        <f>IF($A22="","",VLOOKUP($A22,'10%中性'!$A$5:$L$500,12))</f>
        <v/>
      </c>
      <c r="I22" s="148" t="str">
        <f>IF($A22="","",VLOOKUP($A22,'10%中性'!$A$5:$L$500,11))</f>
        <v/>
      </c>
      <c r="J22" s="45" t="str">
        <f t="shared" si="0"/>
        <v/>
      </c>
      <c r="K22" s="41"/>
    </row>
    <row r="23" spans="1:13" ht="27.95" customHeight="1">
      <c r="A23" s="41"/>
      <c r="B23" s="289" t="str">
        <f>IF($A23="","",VLOOKUP($A23,'10%中性'!$A$5:$L$500,2))</f>
        <v/>
      </c>
      <c r="C23" s="271" t="str">
        <f>IF($A23="","",VLOOKUP($A23,'10%中性'!$A$5:$L$500,3))</f>
        <v/>
      </c>
      <c r="D23" s="257" t="str">
        <f>IF($A23="","",VLOOKUP($A23,'10%中性'!$A$5:$L$500,8))</f>
        <v/>
      </c>
      <c r="E23" s="263" t="str">
        <f>IF($A23="","",VLOOKUP($A23,'10%中性'!$A$5:$L$500,9))</f>
        <v/>
      </c>
      <c r="F23" s="156" t="str">
        <f>IF($A23="","",VLOOKUP($A23,'10%中性'!$A$5:$L$500,4))</f>
        <v/>
      </c>
      <c r="G23" s="43" t="str">
        <f>IF($A23="","",VLOOKUP($A23,'10%中性'!$A$5:$L$500,6))</f>
        <v/>
      </c>
      <c r="H23" s="42" t="str">
        <f>IF($A23="","",VLOOKUP($A23,'10%中性'!$A$5:$L$500,12))</f>
        <v/>
      </c>
      <c r="I23" s="148" t="str">
        <f>IF($A23="","",VLOOKUP($A23,'10%中性'!$A$5:$L$500,11))</f>
        <v/>
      </c>
      <c r="J23" s="45" t="str">
        <f t="shared" si="0"/>
        <v/>
      </c>
      <c r="K23" s="41"/>
    </row>
    <row r="24" spans="1:13" ht="27.95" customHeight="1">
      <c r="A24" s="41"/>
      <c r="B24" s="289" t="str">
        <f>IF($A24="","",VLOOKUP($A24,'10%中性'!$A$5:$L$500,2))</f>
        <v/>
      </c>
      <c r="C24" s="271" t="str">
        <f>IF($A24="","",VLOOKUP($A24,'10%中性'!$A$5:$L$500,3))</f>
        <v/>
      </c>
      <c r="D24" s="257" t="str">
        <f>IF($A24="","",VLOOKUP($A24,'10%中性'!$A$5:$L$500,8))</f>
        <v/>
      </c>
      <c r="E24" s="263" t="str">
        <f>IF($A24="","",VLOOKUP($A24,'10%中性'!$A$5:$L$500,9))</f>
        <v/>
      </c>
      <c r="F24" s="156" t="str">
        <f>IF($A24="","",VLOOKUP($A24,'10%中性'!$A$5:$L$500,4))</f>
        <v/>
      </c>
      <c r="G24" s="43" t="str">
        <f>IF($A24="","",VLOOKUP($A24,'10%中性'!$A$5:$L$500,6))</f>
        <v/>
      </c>
      <c r="H24" s="42" t="str">
        <f>IF($A24="","",VLOOKUP($A24,'10%中性'!$A$5:$L$500,12))</f>
        <v/>
      </c>
      <c r="I24" s="148" t="str">
        <f>IF($A24="","",VLOOKUP($A24,'10%中性'!$A$5:$L$500,11))</f>
        <v/>
      </c>
      <c r="J24" s="45" t="str">
        <f t="shared" si="0"/>
        <v/>
      </c>
      <c r="K24" s="41"/>
    </row>
    <row r="25" spans="1:13" ht="27.95" customHeight="1">
      <c r="A25" s="36"/>
      <c r="B25" s="269"/>
      <c r="C25" s="302" t="str">
        <f>IF($A25="","",VLOOKUP($A25,'10%中性'!$A$5:$L$300,2))</f>
        <v/>
      </c>
      <c r="D25" s="262"/>
      <c r="E25" s="265"/>
      <c r="F25" s="46" t="s">
        <v>32</v>
      </c>
      <c r="G25" s="50"/>
      <c r="H25" s="149"/>
      <c r="I25" s="48"/>
      <c r="J25" s="52">
        <f>SUM(J5:J24)</f>
        <v>0</v>
      </c>
      <c r="K25" s="41"/>
    </row>
    <row r="26" spans="1:13" ht="24">
      <c r="A26" s="439" t="s">
        <v>21</v>
      </c>
      <c r="B26" s="439"/>
      <c r="C26" s="439"/>
      <c r="D26" s="439"/>
      <c r="E26" s="439"/>
      <c r="F26" s="439"/>
      <c r="G26" s="439"/>
      <c r="H26" s="439"/>
      <c r="I26" s="439"/>
      <c r="J26" s="439"/>
      <c r="K26" s="439"/>
    </row>
    <row r="27" spans="1:13" s="32" customFormat="1" ht="13.5" customHeight="1">
      <c r="A27" s="79"/>
      <c r="B27" s="267"/>
      <c r="C27" s="79"/>
      <c r="D27" s="255"/>
      <c r="E27" s="79"/>
      <c r="F27" s="79"/>
      <c r="G27" s="79"/>
      <c r="H27" s="79"/>
      <c r="I27" s="79"/>
      <c r="J27" s="440" t="s">
        <v>22</v>
      </c>
      <c r="K27" s="440"/>
    </row>
    <row r="28" spans="1:13" s="32" customFormat="1" ht="5.0999999999999996" customHeight="1">
      <c r="A28" s="33"/>
      <c r="B28" s="33"/>
      <c r="C28" s="33"/>
      <c r="D28" s="33"/>
      <c r="E28" s="33"/>
      <c r="F28" s="33"/>
      <c r="G28" s="33"/>
      <c r="H28" s="33"/>
      <c r="I28" s="33"/>
      <c r="J28" s="33"/>
      <c r="K28" s="34"/>
    </row>
    <row r="29" spans="1:13" ht="30" customHeight="1">
      <c r="A29" s="35" t="s">
        <v>23</v>
      </c>
      <c r="B29" s="501" t="s">
        <v>24</v>
      </c>
      <c r="C29" s="502"/>
      <c r="D29" s="486" t="s">
        <v>25</v>
      </c>
      <c r="E29" s="487"/>
      <c r="F29" s="37" t="s">
        <v>8</v>
      </c>
      <c r="G29" s="36" t="s">
        <v>6</v>
      </c>
      <c r="H29" s="36" t="s">
        <v>7</v>
      </c>
      <c r="I29" s="38" t="s">
        <v>2</v>
      </c>
      <c r="J29" s="39" t="s">
        <v>3</v>
      </c>
      <c r="K29" s="40" t="s">
        <v>26</v>
      </c>
      <c r="M29" s="80" t="s">
        <v>33</v>
      </c>
    </row>
    <row r="30" spans="1:13" ht="27.95" customHeight="1">
      <c r="A30" s="41"/>
      <c r="B30" s="289" t="str">
        <f>IF($A30="","",VLOOKUP($A30,'10%中性'!$A$5:$L$500,2))</f>
        <v/>
      </c>
      <c r="C30" s="271" t="str">
        <f>IF($A30="","",VLOOKUP($A30,'10%中性'!$A$5:$L$500,3))</f>
        <v/>
      </c>
      <c r="D30" s="257" t="str">
        <f>IF($A30="","",VLOOKUP($A30,'10%中性'!$A$5:$L$500,8))</f>
        <v/>
      </c>
      <c r="E30" s="263" t="str">
        <f>IF($A30="","",VLOOKUP($A30,'10%中性'!$A$5:$L$500,9))</f>
        <v/>
      </c>
      <c r="F30" s="156" t="str">
        <f>IF($A30="","",VLOOKUP($A30,'10%中性'!$A$5:$L$500,4))</f>
        <v/>
      </c>
      <c r="G30" s="43" t="str">
        <f>IF($A30="","",VLOOKUP($A30,'10%中性'!$A$5:$L$500,6))</f>
        <v/>
      </c>
      <c r="H30" s="42" t="str">
        <f>IF($A30="","",VLOOKUP($A30,'10%中性'!$A$5:$L$500,12))</f>
        <v/>
      </c>
      <c r="I30" s="148" t="str">
        <f>IF($A30="","",VLOOKUP($A30,'10%中性'!$A$5:$L$500,11))</f>
        <v/>
      </c>
      <c r="J30" s="45" t="str">
        <f t="shared" ref="J30:J48" si="1">IFERROR(INT(H30*I30),"")</f>
        <v/>
      </c>
      <c r="K30" s="41"/>
    </row>
    <row r="31" spans="1:13" ht="27.95" customHeight="1">
      <c r="A31" s="41"/>
      <c r="B31" s="289" t="str">
        <f>IF($A31="","",VLOOKUP($A31,'10%中性'!$A$5:$L$500,2))</f>
        <v/>
      </c>
      <c r="C31" s="271" t="str">
        <f>IF($A31="","",VLOOKUP($A31,'10%中性'!$A$5:$L$500,3))</f>
        <v/>
      </c>
      <c r="D31" s="257" t="str">
        <f>IF($A31="","",VLOOKUP($A31,'10%中性'!$A$5:$L$500,8))</f>
        <v/>
      </c>
      <c r="E31" s="263" t="str">
        <f>IF($A31="","",VLOOKUP($A31,'10%中性'!$A$5:$L$500,9))</f>
        <v/>
      </c>
      <c r="F31" s="156" t="str">
        <f>IF($A31="","",VLOOKUP($A31,'10%中性'!$A$5:$L$500,4))</f>
        <v/>
      </c>
      <c r="G31" s="43" t="str">
        <f>IF($A31="","",VLOOKUP($A31,'10%中性'!$A$5:$L$500,6))</f>
        <v/>
      </c>
      <c r="H31" s="42" t="str">
        <f>IF($A31="","",VLOOKUP($A31,'10%中性'!$A$5:$L$500,12))</f>
        <v/>
      </c>
      <c r="I31" s="148" t="str">
        <f>IF($A31="","",VLOOKUP($A31,'10%中性'!$A$5:$L$500,11))</f>
        <v/>
      </c>
      <c r="J31" s="45" t="str">
        <f t="shared" si="1"/>
        <v/>
      </c>
      <c r="K31" s="41"/>
    </row>
    <row r="32" spans="1:13" ht="27.95" customHeight="1">
      <c r="A32" s="41">
        <v>5</v>
      </c>
      <c r="B32" s="289" t="str">
        <f>IF($A32="","",VLOOKUP($A32,'10%中性'!$A$5:$L$500,2))</f>
        <v>QL</v>
      </c>
      <c r="C32" s="271">
        <f>IF($A32="","",VLOOKUP($A32,'10%中性'!$A$5:$L$500,3))</f>
        <v>4582111151575</v>
      </c>
      <c r="D32" s="257" t="str">
        <f>IF($A32="","",VLOOKUP($A32,'10%中性'!$A$5:$L$500,8))</f>
        <v>ｽﾐｽ&amp;ﾈﾌｭｰ IV3000 ﾄﾞﾚｯｼﾝｸﾞ(ﾌﾚｰﾑﾃﾞﾘﾊﾞﾘｰﾀｲﾌﾟ) 型番:59410882 100×120mm EOG滅菌済(個包装) 1箱(50枚入)</v>
      </c>
      <c r="E32" s="263">
        <f>IF($A32="","",VLOOKUP($A32,'10%中性'!$A$5:$L$500,9))</f>
        <v>0</v>
      </c>
      <c r="F32" s="156" t="str">
        <f>IF($A32="","",VLOOKUP($A32,'10%中性'!$A$5:$L$500,4))</f>
        <v>ＩＶ３０００ドレッシング</v>
      </c>
      <c r="G32" s="43" t="str">
        <f>IF($A32="","",VLOOKUP($A32,'10%中性'!$A$5:$L$500,6))</f>
        <v>BX</v>
      </c>
      <c r="H32" s="42">
        <f>IF($A32="","",VLOOKUP($A32,'10%中性'!$A$5:$L$500,12))</f>
        <v>0</v>
      </c>
      <c r="I32" s="148">
        <f>IF($A32="","",VLOOKUP($A32,'10%中性'!$A$5:$L$500,11))</f>
        <v>0</v>
      </c>
      <c r="J32" s="45">
        <f t="shared" si="1"/>
        <v>0</v>
      </c>
      <c r="K32" s="41"/>
    </row>
    <row r="33" spans="1:11" ht="27.95" customHeight="1">
      <c r="A33" s="41"/>
      <c r="B33" s="289" t="str">
        <f>IF($A33="","",VLOOKUP($A33,'10%中性'!$A$5:$L$500,2))</f>
        <v/>
      </c>
      <c r="C33" s="271" t="str">
        <f>IF($A33="","",VLOOKUP($A33,'10%中性'!$A$5:$L$500,3))</f>
        <v/>
      </c>
      <c r="D33" s="257" t="str">
        <f>IF($A33="","",VLOOKUP($A33,'10%中性'!$A$5:$L$500,8))</f>
        <v/>
      </c>
      <c r="E33" s="263" t="str">
        <f>IF($A33="","",VLOOKUP($A33,'10%中性'!$A$5:$L$500,9))</f>
        <v/>
      </c>
      <c r="F33" s="156" t="str">
        <f>IF($A33="","",VLOOKUP($A33,'10%中性'!$A$5:$L$500,4))</f>
        <v/>
      </c>
      <c r="G33" s="43" t="str">
        <f>IF($A33="","",VLOOKUP($A33,'10%中性'!$A$5:$L$500,6))</f>
        <v/>
      </c>
      <c r="H33" s="42" t="str">
        <f>IF($A33="","",VLOOKUP($A33,'10%中性'!$A$5:$L$500,12))</f>
        <v/>
      </c>
      <c r="I33" s="148" t="str">
        <f>IF($A33="","",VLOOKUP($A33,'10%中性'!$A$5:$L$500,11))</f>
        <v/>
      </c>
      <c r="J33" s="45" t="str">
        <f t="shared" si="1"/>
        <v/>
      </c>
      <c r="K33" s="41"/>
    </row>
    <row r="34" spans="1:11" ht="27.95" customHeight="1">
      <c r="A34" s="41"/>
      <c r="B34" s="289" t="str">
        <f>IF($A34="","",VLOOKUP($A34,'10%中性'!$A$5:$L$500,2))</f>
        <v/>
      </c>
      <c r="C34" s="271" t="str">
        <f>IF($A34="","",VLOOKUP($A34,'10%中性'!$A$5:$L$500,3))</f>
        <v/>
      </c>
      <c r="D34" s="257" t="str">
        <f>IF($A34="","",VLOOKUP($A34,'10%中性'!$A$5:$L$500,8))</f>
        <v/>
      </c>
      <c r="E34" s="263" t="str">
        <f>IF($A34="","",VLOOKUP($A34,'10%中性'!$A$5:$L$500,9))</f>
        <v/>
      </c>
      <c r="F34" s="156" t="str">
        <f>IF($A34="","",VLOOKUP($A34,'10%中性'!$A$5:$L$500,4))</f>
        <v/>
      </c>
      <c r="G34" s="43" t="str">
        <f>IF($A34="","",VLOOKUP($A34,'10%中性'!$A$5:$L$500,6))</f>
        <v/>
      </c>
      <c r="H34" s="42" t="str">
        <f>IF($A34="","",VLOOKUP($A34,'10%中性'!$A$5:$L$500,12))</f>
        <v/>
      </c>
      <c r="I34" s="148" t="str">
        <f>IF($A34="","",VLOOKUP($A34,'10%中性'!$A$5:$L$500,11))</f>
        <v/>
      </c>
      <c r="J34" s="45" t="str">
        <f t="shared" si="1"/>
        <v/>
      </c>
      <c r="K34" s="41"/>
    </row>
    <row r="35" spans="1:11" ht="27.95" customHeight="1">
      <c r="A35" s="41"/>
      <c r="B35" s="289" t="str">
        <f>IF($A35="","",VLOOKUP($A35,'10%中性'!$A$5:$L$500,2))</f>
        <v/>
      </c>
      <c r="C35" s="271" t="str">
        <f>IF($A35="","",VLOOKUP($A35,'10%中性'!$A$5:$L$500,3))</f>
        <v/>
      </c>
      <c r="D35" s="257" t="str">
        <f>IF($A35="","",VLOOKUP($A35,'10%中性'!$A$5:$L$500,8))</f>
        <v/>
      </c>
      <c r="E35" s="263" t="str">
        <f>IF($A35="","",VLOOKUP($A35,'10%中性'!$A$5:$L$500,9))</f>
        <v/>
      </c>
      <c r="F35" s="156" t="str">
        <f>IF($A35="","",VLOOKUP($A35,'10%中性'!$A$5:$L$500,4))</f>
        <v/>
      </c>
      <c r="G35" s="43" t="str">
        <f>IF($A35="","",VLOOKUP($A35,'10%中性'!$A$5:$L$500,6))</f>
        <v/>
      </c>
      <c r="H35" s="42" t="str">
        <f>IF($A35="","",VLOOKUP($A35,'10%中性'!$A$5:$L$500,12))</f>
        <v/>
      </c>
      <c r="I35" s="148" t="str">
        <f>IF($A35="","",VLOOKUP($A35,'10%中性'!$A$5:$L$500,11))</f>
        <v/>
      </c>
      <c r="J35" s="45" t="str">
        <f t="shared" si="1"/>
        <v/>
      </c>
      <c r="K35" s="41"/>
    </row>
    <row r="36" spans="1:11" ht="27.95" customHeight="1">
      <c r="A36" s="41"/>
      <c r="B36" s="289" t="str">
        <f>IF($A36="","",VLOOKUP($A36,'10%中性'!$A$5:$L$500,2))</f>
        <v/>
      </c>
      <c r="C36" s="271" t="str">
        <f>IF($A36="","",VLOOKUP($A36,'10%中性'!$A$5:$L$500,3))</f>
        <v/>
      </c>
      <c r="D36" s="257" t="str">
        <f>IF($A36="","",VLOOKUP($A36,'10%中性'!$A$5:$L$500,8))</f>
        <v/>
      </c>
      <c r="E36" s="263" t="str">
        <f>IF($A36="","",VLOOKUP($A36,'10%中性'!$A$5:$L$500,9))</f>
        <v/>
      </c>
      <c r="F36" s="156" t="str">
        <f>IF($A36="","",VLOOKUP($A36,'10%中性'!$A$5:$L$500,4))</f>
        <v/>
      </c>
      <c r="G36" s="43" t="str">
        <f>IF($A36="","",VLOOKUP($A36,'10%中性'!$A$5:$L$500,6))</f>
        <v/>
      </c>
      <c r="H36" s="42" t="str">
        <f>IF($A36="","",VLOOKUP($A36,'10%中性'!$A$5:$L$500,12))</f>
        <v/>
      </c>
      <c r="I36" s="148" t="str">
        <f>IF($A36="","",VLOOKUP($A36,'10%中性'!$A$5:$L$500,11))</f>
        <v/>
      </c>
      <c r="J36" s="45" t="str">
        <f t="shared" si="1"/>
        <v/>
      </c>
      <c r="K36" s="41"/>
    </row>
    <row r="37" spans="1:11" ht="27.95" customHeight="1">
      <c r="A37" s="41"/>
      <c r="B37" s="289" t="str">
        <f>IF($A37="","",VLOOKUP($A37,'10%中性'!$A$5:$L$500,2))</f>
        <v/>
      </c>
      <c r="C37" s="271" t="str">
        <f>IF($A37="","",VLOOKUP($A37,'10%中性'!$A$5:$L$500,3))</f>
        <v/>
      </c>
      <c r="D37" s="257" t="str">
        <f>IF($A37="","",VLOOKUP($A37,'10%中性'!$A$5:$L$500,8))</f>
        <v/>
      </c>
      <c r="E37" s="263" t="str">
        <f>IF($A37="","",VLOOKUP($A37,'10%中性'!$A$5:$L$500,9))</f>
        <v/>
      </c>
      <c r="F37" s="156" t="str">
        <f>IF($A37="","",VLOOKUP($A37,'10%中性'!$A$5:$L$500,4))</f>
        <v/>
      </c>
      <c r="G37" s="43" t="str">
        <f>IF($A37="","",VLOOKUP($A37,'10%中性'!$A$5:$L$500,6))</f>
        <v/>
      </c>
      <c r="H37" s="42" t="str">
        <f>IF($A37="","",VLOOKUP($A37,'10%中性'!$A$5:$L$500,12))</f>
        <v/>
      </c>
      <c r="I37" s="148" t="str">
        <f>IF($A37="","",VLOOKUP($A37,'10%中性'!$A$5:$L$500,11))</f>
        <v/>
      </c>
      <c r="J37" s="45" t="str">
        <f t="shared" si="1"/>
        <v/>
      </c>
      <c r="K37" s="41"/>
    </row>
    <row r="38" spans="1:11" ht="27.95" customHeight="1">
      <c r="A38" s="41"/>
      <c r="B38" s="289" t="str">
        <f>IF($A38="","",VLOOKUP($A38,'10%中性'!$A$5:$L$500,2))</f>
        <v/>
      </c>
      <c r="C38" s="271" t="str">
        <f>IF($A38="","",VLOOKUP($A38,'10%中性'!$A$5:$L$500,3))</f>
        <v/>
      </c>
      <c r="D38" s="257" t="str">
        <f>IF($A38="","",VLOOKUP($A38,'10%中性'!$A$5:$L$500,8))</f>
        <v/>
      </c>
      <c r="E38" s="263" t="str">
        <f>IF($A38="","",VLOOKUP($A38,'10%中性'!$A$5:$L$500,9))</f>
        <v/>
      </c>
      <c r="F38" s="156" t="str">
        <f>IF($A38="","",VLOOKUP($A38,'10%中性'!$A$5:$L$500,4))</f>
        <v/>
      </c>
      <c r="G38" s="43" t="str">
        <f>IF($A38="","",VLOOKUP($A38,'10%中性'!$A$5:$L$500,6))</f>
        <v/>
      </c>
      <c r="H38" s="42" t="str">
        <f>IF($A38="","",VLOOKUP($A38,'10%中性'!$A$5:$L$500,12))</f>
        <v/>
      </c>
      <c r="I38" s="148" t="str">
        <f>IF($A38="","",VLOOKUP($A38,'10%中性'!$A$5:$L$500,11))</f>
        <v/>
      </c>
      <c r="J38" s="45" t="str">
        <f t="shared" si="1"/>
        <v/>
      </c>
      <c r="K38" s="41"/>
    </row>
    <row r="39" spans="1:11" ht="27.95" customHeight="1">
      <c r="A39" s="41"/>
      <c r="B39" s="289" t="str">
        <f>IF($A39="","",VLOOKUP($A39,'10%中性'!$A$5:$L$500,2))</f>
        <v/>
      </c>
      <c r="C39" s="271" t="str">
        <f>IF($A39="","",VLOOKUP($A39,'10%中性'!$A$5:$L$500,3))</f>
        <v/>
      </c>
      <c r="D39" s="257" t="str">
        <f>IF($A39="","",VLOOKUP($A39,'10%中性'!$A$5:$L$500,8))</f>
        <v/>
      </c>
      <c r="E39" s="263" t="str">
        <f>IF($A39="","",VLOOKUP($A39,'10%中性'!$A$5:$L$500,9))</f>
        <v/>
      </c>
      <c r="F39" s="156" t="str">
        <f>IF($A39="","",VLOOKUP($A39,'10%中性'!$A$5:$L$500,4))</f>
        <v/>
      </c>
      <c r="G39" s="43" t="str">
        <f>IF($A39="","",VLOOKUP($A39,'10%中性'!$A$5:$L$500,6))</f>
        <v/>
      </c>
      <c r="H39" s="42" t="str">
        <f>IF($A39="","",VLOOKUP($A39,'10%中性'!$A$5:$L$500,12))</f>
        <v/>
      </c>
      <c r="I39" s="148" t="str">
        <f>IF($A39="","",VLOOKUP($A39,'10%中性'!$A$5:$L$500,11))</f>
        <v/>
      </c>
      <c r="J39" s="45" t="str">
        <f t="shared" si="1"/>
        <v/>
      </c>
      <c r="K39" s="41"/>
    </row>
    <row r="40" spans="1:11" ht="27.95" customHeight="1">
      <c r="A40" s="41"/>
      <c r="B40" s="289" t="str">
        <f>IF($A40="","",VLOOKUP($A40,'10%中性'!$A$5:$L$500,2))</f>
        <v/>
      </c>
      <c r="C40" s="271" t="str">
        <f>IF($A40="","",VLOOKUP($A40,'10%中性'!$A$5:$L$500,3))</f>
        <v/>
      </c>
      <c r="D40" s="257" t="str">
        <f>IF($A40="","",VLOOKUP($A40,'10%中性'!$A$5:$L$500,8))</f>
        <v/>
      </c>
      <c r="E40" s="263" t="str">
        <f>IF($A40="","",VLOOKUP($A40,'10%中性'!$A$5:$L$500,9))</f>
        <v/>
      </c>
      <c r="F40" s="156" t="str">
        <f>IF($A40="","",VLOOKUP($A40,'10%中性'!$A$5:$L$500,4))</f>
        <v/>
      </c>
      <c r="G40" s="43" t="str">
        <f>IF($A40="","",VLOOKUP($A40,'10%中性'!$A$5:$L$500,6))</f>
        <v/>
      </c>
      <c r="H40" s="42" t="str">
        <f>IF($A40="","",VLOOKUP($A40,'10%中性'!$A$5:$L$500,12))</f>
        <v/>
      </c>
      <c r="I40" s="148" t="str">
        <f>IF($A40="","",VLOOKUP($A40,'10%中性'!$A$5:$L$500,11))</f>
        <v/>
      </c>
      <c r="J40" s="45" t="str">
        <f t="shared" si="1"/>
        <v/>
      </c>
      <c r="K40" s="41"/>
    </row>
    <row r="41" spans="1:11" ht="27.95" customHeight="1">
      <c r="A41" s="41"/>
      <c r="B41" s="289" t="str">
        <f>IF($A41="","",VLOOKUP($A41,'10%中性'!$A$5:$L$500,2))</f>
        <v/>
      </c>
      <c r="C41" s="271" t="str">
        <f>IF($A41="","",VLOOKUP($A41,'10%中性'!$A$5:$L$500,3))</f>
        <v/>
      </c>
      <c r="D41" s="257" t="str">
        <f>IF($A41="","",VLOOKUP($A41,'10%中性'!$A$5:$L$500,8))</f>
        <v/>
      </c>
      <c r="E41" s="263" t="str">
        <f>IF($A41="","",VLOOKUP($A41,'10%中性'!$A$5:$L$500,9))</f>
        <v/>
      </c>
      <c r="F41" s="156" t="str">
        <f>IF($A41="","",VLOOKUP($A41,'10%中性'!$A$5:$L$500,4))</f>
        <v/>
      </c>
      <c r="G41" s="43" t="str">
        <f>IF($A41="","",VLOOKUP($A41,'10%中性'!$A$5:$L$500,6))</f>
        <v/>
      </c>
      <c r="H41" s="42" t="str">
        <f>IF($A41="","",VLOOKUP($A41,'10%中性'!$A$5:$L$500,12))</f>
        <v/>
      </c>
      <c r="I41" s="148" t="str">
        <f>IF($A41="","",VLOOKUP($A41,'10%中性'!$A$5:$L$500,11))</f>
        <v/>
      </c>
      <c r="J41" s="45" t="str">
        <f t="shared" si="1"/>
        <v/>
      </c>
      <c r="K41" s="41"/>
    </row>
    <row r="42" spans="1:11" ht="27.95" customHeight="1">
      <c r="A42" s="41"/>
      <c r="B42" s="289" t="str">
        <f>IF($A42="","",VLOOKUP($A42,'10%中性'!$A$5:$L$500,2))</f>
        <v/>
      </c>
      <c r="C42" s="271" t="str">
        <f>IF($A42="","",VLOOKUP($A42,'10%中性'!$A$5:$L$500,3))</f>
        <v/>
      </c>
      <c r="D42" s="257" t="str">
        <f>IF($A42="","",VLOOKUP($A42,'10%中性'!$A$5:$L$500,8))</f>
        <v/>
      </c>
      <c r="E42" s="263" t="str">
        <f>IF($A42="","",VLOOKUP($A42,'10%中性'!$A$5:$L$500,9))</f>
        <v/>
      </c>
      <c r="F42" s="156" t="str">
        <f>IF($A42="","",VLOOKUP($A42,'10%中性'!$A$5:$L$500,4))</f>
        <v/>
      </c>
      <c r="G42" s="43" t="str">
        <f>IF($A42="","",VLOOKUP($A42,'10%中性'!$A$5:$L$500,6))</f>
        <v/>
      </c>
      <c r="H42" s="42" t="str">
        <f>IF($A42="","",VLOOKUP($A42,'10%中性'!$A$5:$L$500,12))</f>
        <v/>
      </c>
      <c r="I42" s="148" t="str">
        <f>IF($A42="","",VLOOKUP($A42,'10%中性'!$A$5:$L$500,11))</f>
        <v/>
      </c>
      <c r="J42" s="45" t="str">
        <f t="shared" si="1"/>
        <v/>
      </c>
      <c r="K42" s="41"/>
    </row>
    <row r="43" spans="1:11" ht="27.95" customHeight="1">
      <c r="A43" s="41"/>
      <c r="B43" s="289" t="str">
        <f>IF($A43="","",VLOOKUP($A43,'10%中性'!$A$5:$L$500,2))</f>
        <v/>
      </c>
      <c r="C43" s="271" t="str">
        <f>IF($A43="","",VLOOKUP($A43,'10%中性'!$A$5:$L$500,3))</f>
        <v/>
      </c>
      <c r="D43" s="257" t="str">
        <f>IF($A43="","",VLOOKUP($A43,'10%中性'!$A$5:$L$500,8))</f>
        <v/>
      </c>
      <c r="E43" s="263" t="str">
        <f>IF($A43="","",VLOOKUP($A43,'10%中性'!$A$5:$L$500,9))</f>
        <v/>
      </c>
      <c r="F43" s="156" t="str">
        <f>IF($A43="","",VLOOKUP($A43,'10%中性'!$A$5:$L$500,4))</f>
        <v/>
      </c>
      <c r="G43" s="43" t="str">
        <f>IF($A43="","",VLOOKUP($A43,'10%中性'!$A$5:$L$500,6))</f>
        <v/>
      </c>
      <c r="H43" s="42" t="str">
        <f>IF($A43="","",VLOOKUP($A43,'10%中性'!$A$5:$L$500,12))</f>
        <v/>
      </c>
      <c r="I43" s="148" t="str">
        <f>IF($A43="","",VLOOKUP($A43,'10%中性'!$A$5:$L$500,11))</f>
        <v/>
      </c>
      <c r="J43" s="45" t="str">
        <f t="shared" si="1"/>
        <v/>
      </c>
      <c r="K43" s="41"/>
    </row>
    <row r="44" spans="1:11" ht="27.95" customHeight="1">
      <c r="A44" s="41"/>
      <c r="B44" s="289" t="str">
        <f>IF($A44="","",VLOOKUP($A44,'10%中性'!$A$5:$L$500,2))</f>
        <v/>
      </c>
      <c r="C44" s="271" t="str">
        <f>IF($A44="","",VLOOKUP($A44,'10%中性'!$A$5:$L$500,3))</f>
        <v/>
      </c>
      <c r="D44" s="257" t="str">
        <f>IF($A44="","",VLOOKUP($A44,'10%中性'!$A$5:$L$500,8))</f>
        <v/>
      </c>
      <c r="E44" s="263" t="str">
        <f>IF($A44="","",VLOOKUP($A44,'10%中性'!$A$5:$L$500,9))</f>
        <v/>
      </c>
      <c r="F44" s="156" t="str">
        <f>IF($A44="","",VLOOKUP($A44,'10%中性'!$A$5:$L$500,4))</f>
        <v/>
      </c>
      <c r="G44" s="43" t="str">
        <f>IF($A44="","",VLOOKUP($A44,'10%中性'!$A$5:$L$500,6))</f>
        <v/>
      </c>
      <c r="H44" s="42" t="str">
        <f>IF($A44="","",VLOOKUP($A44,'10%中性'!$A$5:$L$500,12))</f>
        <v/>
      </c>
      <c r="I44" s="148" t="str">
        <f>IF($A44="","",VLOOKUP($A44,'10%中性'!$A$5:$L$500,11))</f>
        <v/>
      </c>
      <c r="J44" s="45" t="str">
        <f t="shared" si="1"/>
        <v/>
      </c>
      <c r="K44" s="41"/>
    </row>
    <row r="45" spans="1:11" ht="27.95" customHeight="1">
      <c r="A45" s="41"/>
      <c r="B45" s="289" t="str">
        <f>IF($A45="","",VLOOKUP($A45,'10%中性'!$A$5:$L$500,2))</f>
        <v/>
      </c>
      <c r="C45" s="271" t="str">
        <f>IF($A45="","",VLOOKUP($A45,'10%中性'!$A$5:$L$500,3))</f>
        <v/>
      </c>
      <c r="D45" s="257" t="str">
        <f>IF($A45="","",VLOOKUP($A45,'10%中性'!$A$5:$L$500,8))</f>
        <v/>
      </c>
      <c r="E45" s="263" t="str">
        <f>IF($A45="","",VLOOKUP($A45,'10%中性'!$A$5:$L$500,9))</f>
        <v/>
      </c>
      <c r="F45" s="156" t="str">
        <f>IF($A45="","",VLOOKUP($A45,'10%中性'!$A$5:$L$500,4))</f>
        <v/>
      </c>
      <c r="G45" s="43" t="str">
        <f>IF($A45="","",VLOOKUP($A45,'10%中性'!$A$5:$L$500,6))</f>
        <v/>
      </c>
      <c r="H45" s="42" t="str">
        <f>IF($A45="","",VLOOKUP($A45,'10%中性'!$A$5:$L$500,12))</f>
        <v/>
      </c>
      <c r="I45" s="148" t="str">
        <f>IF($A45="","",VLOOKUP($A45,'10%中性'!$A$5:$L$500,11))</f>
        <v/>
      </c>
      <c r="J45" s="45" t="str">
        <f t="shared" si="1"/>
        <v/>
      </c>
      <c r="K45" s="41"/>
    </row>
    <row r="46" spans="1:11" ht="27.95" customHeight="1">
      <c r="A46" s="41"/>
      <c r="B46" s="289" t="str">
        <f>IF($A46="","",VLOOKUP($A46,'10%中性'!$A$5:$L$500,2))</f>
        <v/>
      </c>
      <c r="C46" s="271" t="str">
        <f>IF($A46="","",VLOOKUP($A46,'10%中性'!$A$5:$L$500,3))</f>
        <v/>
      </c>
      <c r="D46" s="257" t="str">
        <f>IF($A46="","",VLOOKUP($A46,'10%中性'!$A$5:$L$500,8))</f>
        <v/>
      </c>
      <c r="E46" s="263" t="str">
        <f>IF($A46="","",VLOOKUP($A46,'10%中性'!$A$5:$L$500,9))</f>
        <v/>
      </c>
      <c r="F46" s="156" t="str">
        <f>IF($A46="","",VLOOKUP($A46,'10%中性'!$A$5:$L$500,4))</f>
        <v/>
      </c>
      <c r="G46" s="43" t="str">
        <f>IF($A46="","",VLOOKUP($A46,'10%中性'!$A$5:$L$500,6))</f>
        <v/>
      </c>
      <c r="H46" s="42" t="str">
        <f>IF($A46="","",VLOOKUP($A46,'10%中性'!$A$5:$L$500,12))</f>
        <v/>
      </c>
      <c r="I46" s="148" t="str">
        <f>IF($A46="","",VLOOKUP($A46,'10%中性'!$A$5:$L$500,11))</f>
        <v/>
      </c>
      <c r="J46" s="45" t="str">
        <f t="shared" si="1"/>
        <v/>
      </c>
      <c r="K46" s="41"/>
    </row>
    <row r="47" spans="1:11" ht="27.95" customHeight="1">
      <c r="A47" s="41"/>
      <c r="B47" s="289" t="str">
        <f>IF($A47="","",VLOOKUP($A47,'10%中性'!$A$5:$L$500,2))</f>
        <v/>
      </c>
      <c r="C47" s="271" t="str">
        <f>IF($A47="","",VLOOKUP($A47,'10%中性'!$A$5:$L$500,3))</f>
        <v/>
      </c>
      <c r="D47" s="257" t="str">
        <f>IF($A47="","",VLOOKUP($A47,'10%中性'!$A$5:$L$500,8))</f>
        <v/>
      </c>
      <c r="E47" s="263" t="str">
        <f>IF($A47="","",VLOOKUP($A47,'10%中性'!$A$5:$L$500,9))</f>
        <v/>
      </c>
      <c r="F47" s="156" t="str">
        <f>IF($A47="","",VLOOKUP($A47,'10%中性'!$A$5:$L$500,4))</f>
        <v/>
      </c>
      <c r="G47" s="43" t="str">
        <f>IF($A47="","",VLOOKUP($A47,'10%中性'!$A$5:$L$500,6))</f>
        <v/>
      </c>
      <c r="H47" s="42" t="str">
        <f>IF($A47="","",VLOOKUP($A47,'10%中性'!$A$5:$L$500,12))</f>
        <v/>
      </c>
      <c r="I47" s="148" t="str">
        <f>IF($A47="","",VLOOKUP($A47,'10%中性'!$A$5:$L$500,11))</f>
        <v/>
      </c>
      <c r="J47" s="45" t="str">
        <f t="shared" si="1"/>
        <v/>
      </c>
      <c r="K47" s="41"/>
    </row>
    <row r="48" spans="1:11" ht="27.95" customHeight="1">
      <c r="A48" s="41"/>
      <c r="B48" s="289" t="str">
        <f>IF($A48="","",VLOOKUP($A48,'10%中性'!$A$5:$L$500,2))</f>
        <v/>
      </c>
      <c r="C48" s="271" t="str">
        <f>IF($A48="","",VLOOKUP($A48,'10%中性'!$A$5:$L$500,3))</f>
        <v/>
      </c>
      <c r="D48" s="257" t="str">
        <f>IF($A48="","",VLOOKUP($A48,'10%中性'!$A$5:$L$500,8))</f>
        <v/>
      </c>
      <c r="E48" s="263" t="str">
        <f>IF($A48="","",VLOOKUP($A48,'10%中性'!$A$5:$L$500,9))</f>
        <v/>
      </c>
      <c r="F48" s="156" t="str">
        <f>IF($A48="","",VLOOKUP($A48,'10%中性'!$A$5:$L$500,4))</f>
        <v/>
      </c>
      <c r="G48" s="43" t="str">
        <f>IF($A48="","",VLOOKUP($A48,'10%中性'!$A$5:$L$500,6))</f>
        <v/>
      </c>
      <c r="H48" s="42" t="str">
        <f>IF($A48="","",VLOOKUP($A48,'10%中性'!$A$5:$L$500,12))</f>
        <v/>
      </c>
      <c r="I48" s="148" t="str">
        <f>IF($A48="","",VLOOKUP($A48,'10%中性'!$A$5:$L$500,11))</f>
        <v/>
      </c>
      <c r="J48" s="45" t="str">
        <f t="shared" si="1"/>
        <v/>
      </c>
      <c r="K48" s="41"/>
    </row>
    <row r="49" spans="1:11" ht="27.95" customHeight="1">
      <c r="A49" s="41"/>
      <c r="B49" s="261"/>
      <c r="C49" s="288"/>
      <c r="D49" s="260"/>
      <c r="E49" s="264"/>
      <c r="F49" s="46" t="s">
        <v>32</v>
      </c>
      <c r="G49" s="43"/>
      <c r="H49" s="42"/>
      <c r="I49" s="44"/>
      <c r="J49" s="45">
        <f>SUM(J30:J48)</f>
        <v>0</v>
      </c>
      <c r="K49" s="41"/>
    </row>
    <row r="50" spans="1:11" ht="27.95" customHeight="1">
      <c r="A50" s="36"/>
      <c r="B50" s="269"/>
      <c r="C50" s="256"/>
      <c r="D50" s="261"/>
      <c r="E50" s="265"/>
      <c r="F50" s="46" t="s">
        <v>27</v>
      </c>
      <c r="G50" s="50"/>
      <c r="H50" s="47"/>
      <c r="I50" s="48"/>
      <c r="J50" s="82">
        <f>J49+J25</f>
        <v>0</v>
      </c>
      <c r="K50" s="41"/>
    </row>
  </sheetData>
  <mergeCells count="8">
    <mergeCell ref="D29:E29"/>
    <mergeCell ref="A1:K1"/>
    <mergeCell ref="J2:K2"/>
    <mergeCell ref="A26:K26"/>
    <mergeCell ref="J27:K27"/>
    <mergeCell ref="D4:E4"/>
    <mergeCell ref="B4:C4"/>
    <mergeCell ref="B29:C29"/>
  </mergeCells>
  <phoneticPr fontId="6"/>
  <pageMargins left="0.59055118110236227" right="0.59055118110236227" top="0.78740157480314965" bottom="0.19685039370078741" header="0.51181102362204722" footer="0.23622047244094491"/>
  <pageSetup paperSize="9" scale="85" orientation="landscape"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3B4FF1-21E3-4A88-A3BA-F45DC1FA072E}">
  <sheetPr>
    <tabColor rgb="FF00B050"/>
  </sheetPr>
  <dimension ref="A1:U74"/>
  <sheetViews>
    <sheetView showZeros="0" view="pageBreakPreview" zoomScaleNormal="100" zoomScaleSheetLayoutView="100" workbookViewId="0">
      <selection activeCell="A12" sqref="A12"/>
    </sheetView>
  </sheetViews>
  <sheetFormatPr defaultRowHeight="13.5"/>
  <cols>
    <col min="1" max="1" width="9" style="30"/>
    <col min="2" max="3" width="1.625" style="30" customWidth="1"/>
    <col min="4" max="4" width="24.875" style="51" customWidth="1"/>
    <col min="5" max="5" width="6.5" style="30" customWidth="1"/>
    <col min="6" max="6" width="9.125" style="30" customWidth="1"/>
    <col min="7" max="7" width="11.25" style="30" customWidth="1"/>
    <col min="8" max="8" width="13.25" style="30" customWidth="1"/>
    <col min="9" max="19" width="1.625" style="30" customWidth="1"/>
    <col min="20" max="16384" width="9" style="30"/>
  </cols>
  <sheetData>
    <row r="1" spans="1:21" s="32" customFormat="1" ht="8.1" customHeight="1">
      <c r="C1" s="104"/>
      <c r="D1" s="104"/>
      <c r="E1" s="444" t="s">
        <v>42</v>
      </c>
      <c r="F1" s="444"/>
      <c r="G1" s="444"/>
    </row>
    <row r="2" spans="1:21" s="32" customFormat="1" ht="8.1" customHeight="1">
      <c r="C2" s="104"/>
      <c r="D2" s="104"/>
      <c r="E2" s="444"/>
      <c r="F2" s="444"/>
      <c r="G2" s="444"/>
    </row>
    <row r="3" spans="1:21" ht="8.1" customHeight="1">
      <c r="B3" s="32"/>
      <c r="C3" s="105"/>
      <c r="D3" s="106"/>
      <c r="E3" s="444"/>
      <c r="F3" s="444"/>
      <c r="G3" s="444"/>
    </row>
    <row r="4" spans="1:21" ht="8.1" customHeight="1">
      <c r="B4" s="32"/>
      <c r="C4" s="105"/>
      <c r="D4" s="106"/>
      <c r="E4" s="445"/>
      <c r="F4" s="445"/>
      <c r="G4" s="445"/>
    </row>
    <row r="5" spans="1:21" ht="8.1" customHeight="1">
      <c r="B5" s="32"/>
      <c r="C5" s="105"/>
      <c r="D5" s="441" t="s">
        <v>43</v>
      </c>
      <c r="E5" s="441" t="s">
        <v>6</v>
      </c>
      <c r="F5" s="441" t="s">
        <v>7</v>
      </c>
      <c r="G5" s="441" t="s">
        <v>2</v>
      </c>
      <c r="H5" s="441" t="s">
        <v>3</v>
      </c>
      <c r="I5" s="441" t="s">
        <v>44</v>
      </c>
      <c r="J5" s="449"/>
      <c r="K5" s="449"/>
      <c r="L5" s="449"/>
      <c r="M5" s="449"/>
      <c r="N5" s="449"/>
      <c r="O5" s="449"/>
      <c r="P5" s="449"/>
      <c r="Q5" s="450"/>
    </row>
    <row r="6" spans="1:21" ht="8.1" customHeight="1">
      <c r="B6" s="32"/>
      <c r="C6" s="105"/>
      <c r="D6" s="442"/>
      <c r="E6" s="442"/>
      <c r="F6" s="442"/>
      <c r="G6" s="442"/>
      <c r="H6" s="442"/>
      <c r="I6" s="442"/>
      <c r="J6" s="451"/>
      <c r="K6" s="451"/>
      <c r="L6" s="451"/>
      <c r="M6" s="451"/>
      <c r="N6" s="451"/>
      <c r="O6" s="451"/>
      <c r="P6" s="451"/>
      <c r="Q6" s="452"/>
    </row>
    <row r="7" spans="1:21" ht="8.1" customHeight="1">
      <c r="B7" s="32"/>
      <c r="C7" s="105"/>
      <c r="D7" s="442"/>
      <c r="E7" s="442"/>
      <c r="F7" s="442"/>
      <c r="G7" s="442"/>
      <c r="H7" s="442"/>
      <c r="I7" s="442"/>
      <c r="J7" s="451"/>
      <c r="K7" s="451"/>
      <c r="L7" s="451"/>
      <c r="M7" s="451"/>
      <c r="N7" s="451"/>
      <c r="O7" s="451"/>
      <c r="P7" s="451"/>
      <c r="Q7" s="452"/>
    </row>
    <row r="8" spans="1:21" ht="8.1" customHeight="1">
      <c r="B8" s="32"/>
      <c r="C8" s="105"/>
      <c r="D8" s="443"/>
      <c r="E8" s="443"/>
      <c r="F8" s="443"/>
      <c r="G8" s="443"/>
      <c r="H8" s="443"/>
      <c r="I8" s="443"/>
      <c r="J8" s="453"/>
      <c r="K8" s="453"/>
      <c r="L8" s="453"/>
      <c r="M8" s="453"/>
      <c r="N8" s="453"/>
      <c r="O8" s="453"/>
      <c r="P8" s="453"/>
      <c r="Q8" s="454"/>
    </row>
    <row r="9" spans="1:21" ht="30" customHeight="1">
      <c r="A9" s="30">
        <v>1</v>
      </c>
      <c r="B9" s="32"/>
      <c r="C9" s="105"/>
      <c r="D9" s="174" t="str">
        <f>IF($A9="","",VLOOKUP($A9,'10%中性'!$A$5:$L$500,4))</f>
        <v>１０％中性緩衝ホルマリン（３５０３用）</v>
      </c>
      <c r="E9" s="140" t="str">
        <f>IF($A9="","",VLOOKUP($A9,'10%中性'!$A$5:$L$500,6))</f>
        <v>BX</v>
      </c>
      <c r="F9" s="140">
        <f>IF($A9="","",VLOOKUP($A9,'10%中性'!$A$5:$L$500,12))</f>
        <v>0</v>
      </c>
      <c r="G9" s="153">
        <f>IF($A9="","",VLOOKUP($A9,'10%中性'!$A$5:$L$500,11))</f>
        <v>0</v>
      </c>
      <c r="H9" s="109">
        <f>IFERROR(ROUNDDOWN(G9*F9,0),"")</f>
        <v>0</v>
      </c>
      <c r="I9" s="446"/>
      <c r="J9" s="447"/>
      <c r="K9" s="447"/>
      <c r="L9" s="447"/>
      <c r="M9" s="447"/>
      <c r="N9" s="447"/>
      <c r="O9" s="447"/>
      <c r="P9" s="447"/>
      <c r="Q9" s="448"/>
      <c r="R9" s="455" t="s">
        <v>45</v>
      </c>
      <c r="S9" s="456"/>
      <c r="U9" s="80" t="s">
        <v>59</v>
      </c>
    </row>
    <row r="10" spans="1:21" ht="30" customHeight="1">
      <c r="A10" s="30">
        <v>5</v>
      </c>
      <c r="B10" s="32"/>
      <c r="C10" s="110"/>
      <c r="D10" s="174" t="str">
        <f>IF($A10="","",VLOOKUP($A10,'10%中性'!$A$5:$L$500,4))</f>
        <v>ＩＶ３０００ドレッシング</v>
      </c>
      <c r="E10" s="140" t="str">
        <f>IF($A10="","",VLOOKUP($A10,'10%中性'!$A$5:$L$500,6))</f>
        <v>BX</v>
      </c>
      <c r="F10" s="140">
        <f>IF($A10="","",VLOOKUP($A10,'10%中性'!$A$5:$L$500,12))</f>
        <v>0</v>
      </c>
      <c r="G10" s="153">
        <f>IF($A10="","",VLOOKUP($A10,'10%中性'!$A$5:$L$500,11))</f>
        <v>0</v>
      </c>
      <c r="H10" s="109">
        <f t="shared" ref="H10:H28" si="0">IFERROR(ROUNDDOWN(G10*F10,0),"")</f>
        <v>0</v>
      </c>
      <c r="I10" s="446"/>
      <c r="J10" s="447"/>
      <c r="K10" s="447"/>
      <c r="L10" s="447"/>
      <c r="M10" s="447"/>
      <c r="N10" s="447"/>
      <c r="O10" s="447"/>
      <c r="P10" s="447"/>
      <c r="Q10" s="448"/>
      <c r="R10" s="455"/>
      <c r="S10" s="456"/>
      <c r="U10" s="80" t="s">
        <v>61</v>
      </c>
    </row>
    <row r="11" spans="1:21" ht="30" customHeight="1">
      <c r="B11" s="32"/>
      <c r="C11" s="111"/>
      <c r="D11" s="174" t="str">
        <f>IF($A11="","",VLOOKUP($A11,'10%中性'!$A$5:$L$500,4))</f>
        <v/>
      </c>
      <c r="E11" s="140" t="str">
        <f>IF($A11="","",VLOOKUP($A11,'10%中性'!$A$5:$L$500,6))</f>
        <v/>
      </c>
      <c r="F11" s="140" t="str">
        <f>IF($A11="","",VLOOKUP($A11,'10%中性'!$A$5:$L$500,12))</f>
        <v/>
      </c>
      <c r="G11" s="153" t="str">
        <f>IF($A11="","",VLOOKUP($A11,'10%中性'!$A$5:$L$500,11))</f>
        <v/>
      </c>
      <c r="H11" s="109" t="str">
        <f t="shared" si="0"/>
        <v/>
      </c>
      <c r="I11" s="446"/>
      <c r="J11" s="447"/>
      <c r="K11" s="447"/>
      <c r="L11" s="447"/>
      <c r="M11" s="447"/>
      <c r="N11" s="447"/>
      <c r="O11" s="447"/>
      <c r="P11" s="447"/>
      <c r="Q11" s="448"/>
      <c r="R11" s="455"/>
      <c r="S11" s="456"/>
      <c r="U11" s="80" t="s">
        <v>60</v>
      </c>
    </row>
    <row r="12" spans="1:21" ht="30" customHeight="1">
      <c r="B12" s="32"/>
      <c r="C12" s="111"/>
      <c r="D12" s="174" t="str">
        <f>IF($A12="","",VLOOKUP($A12,'10%中性'!$A$5:$L$500,4))</f>
        <v/>
      </c>
      <c r="E12" s="140" t="str">
        <f>IF($A12="","",VLOOKUP($A12,'10%中性'!$A$5:$L$500,6))</f>
        <v/>
      </c>
      <c r="F12" s="140" t="str">
        <f>IF($A12="","",VLOOKUP($A12,'10%中性'!$A$5:$L$500,12))</f>
        <v/>
      </c>
      <c r="G12" s="153" t="str">
        <f>IF($A12="","",VLOOKUP($A12,'10%中性'!$A$5:$L$500,11))</f>
        <v/>
      </c>
      <c r="H12" s="109" t="str">
        <f t="shared" si="0"/>
        <v/>
      </c>
      <c r="I12" s="446"/>
      <c r="J12" s="447"/>
      <c r="K12" s="447"/>
      <c r="L12" s="447"/>
      <c r="M12" s="447"/>
      <c r="N12" s="447"/>
      <c r="O12" s="447"/>
      <c r="P12" s="447"/>
      <c r="Q12" s="448"/>
      <c r="R12" s="455"/>
      <c r="S12" s="456"/>
      <c r="U12" s="80" t="s">
        <v>67</v>
      </c>
    </row>
    <row r="13" spans="1:21" ht="30" customHeight="1">
      <c r="B13" s="32"/>
      <c r="C13" s="111"/>
      <c r="D13" s="174" t="str">
        <f>IF($A13="","",VLOOKUP($A13,'10%中性'!$A$5:$L$500,4))</f>
        <v/>
      </c>
      <c r="E13" s="140" t="str">
        <f>IF($A13="","",VLOOKUP($A13,'10%中性'!$A$5:$L$500,6))</f>
        <v/>
      </c>
      <c r="F13" s="140" t="str">
        <f>IF($A13="","",VLOOKUP($A13,'10%中性'!$A$5:$L$500,12))</f>
        <v/>
      </c>
      <c r="G13" s="153" t="str">
        <f>IF($A13="","",VLOOKUP($A13,'10%中性'!$A$5:$L$500,11))</f>
        <v/>
      </c>
      <c r="H13" s="109" t="str">
        <f t="shared" si="0"/>
        <v/>
      </c>
      <c r="I13" s="446"/>
      <c r="J13" s="447"/>
      <c r="K13" s="447"/>
      <c r="L13" s="447"/>
      <c r="M13" s="447"/>
      <c r="N13" s="447"/>
      <c r="O13" s="447"/>
      <c r="P13" s="447"/>
      <c r="Q13" s="448"/>
      <c r="R13" s="455"/>
      <c r="S13" s="456"/>
      <c r="U13" s="80" t="s">
        <v>81</v>
      </c>
    </row>
    <row r="14" spans="1:21" ht="30" customHeight="1">
      <c r="C14" s="111"/>
      <c r="D14" s="174" t="str">
        <f>IF($A14="","",VLOOKUP($A14,'10%中性'!$A$5:$L$500,4))</f>
        <v/>
      </c>
      <c r="E14" s="140" t="str">
        <f>IF($A14="","",VLOOKUP($A14,'10%中性'!$A$5:$L$500,6))</f>
        <v/>
      </c>
      <c r="F14" s="140" t="str">
        <f>IF($A14="","",VLOOKUP($A14,'10%中性'!$A$5:$L$500,12))</f>
        <v/>
      </c>
      <c r="G14" s="153" t="str">
        <f>IF($A14="","",VLOOKUP($A14,'10%中性'!$A$5:$L$500,11))</f>
        <v/>
      </c>
      <c r="H14" s="109" t="str">
        <f t="shared" si="0"/>
        <v/>
      </c>
      <c r="I14" s="446"/>
      <c r="J14" s="447"/>
      <c r="K14" s="447"/>
      <c r="L14" s="447"/>
      <c r="M14" s="447"/>
      <c r="N14" s="447"/>
      <c r="O14" s="447"/>
      <c r="P14" s="447"/>
      <c r="Q14" s="448"/>
      <c r="R14" s="455"/>
      <c r="S14" s="456"/>
      <c r="U14" s="80" t="s">
        <v>31</v>
      </c>
    </row>
    <row r="15" spans="1:21" ht="30" customHeight="1">
      <c r="B15" s="32"/>
      <c r="C15" s="111"/>
      <c r="D15" s="174" t="str">
        <f>IF($A15="","",VLOOKUP($A15,'10%中性'!$A$5:$L$500,4))</f>
        <v/>
      </c>
      <c r="E15" s="140" t="str">
        <f>IF($A15="","",VLOOKUP($A15,'10%中性'!$A$5:$L$500,6))</f>
        <v/>
      </c>
      <c r="F15" s="140" t="str">
        <f>IF($A15="","",VLOOKUP($A15,'10%中性'!$A$5:$L$500,12))</f>
        <v/>
      </c>
      <c r="G15" s="153" t="str">
        <f>IF($A15="","",VLOOKUP($A15,'10%中性'!$A$5:$L$500,11))</f>
        <v/>
      </c>
      <c r="H15" s="109" t="str">
        <f t="shared" si="0"/>
        <v/>
      </c>
      <c r="I15" s="446"/>
      <c r="J15" s="447"/>
      <c r="K15" s="447"/>
      <c r="L15" s="447"/>
      <c r="M15" s="447"/>
      <c r="N15" s="447"/>
      <c r="O15" s="447"/>
      <c r="P15" s="447"/>
      <c r="Q15" s="448"/>
      <c r="R15" s="455"/>
      <c r="S15" s="456"/>
      <c r="U15" s="80" t="s">
        <v>63</v>
      </c>
    </row>
    <row r="16" spans="1:21" ht="30" customHeight="1">
      <c r="B16" s="32"/>
      <c r="C16" s="111"/>
      <c r="D16" s="174" t="str">
        <f>IF($A16="","",VLOOKUP($A16,'10%中性'!$A$5:$L$500,4))</f>
        <v/>
      </c>
      <c r="E16" s="140" t="str">
        <f>IF($A16="","",VLOOKUP($A16,'10%中性'!$A$5:$L$500,6))</f>
        <v/>
      </c>
      <c r="F16" s="140" t="str">
        <f>IF($A16="","",VLOOKUP($A16,'10%中性'!$A$5:$L$500,12))</f>
        <v/>
      </c>
      <c r="G16" s="153" t="str">
        <f>IF($A16="","",VLOOKUP($A16,'10%中性'!$A$5:$L$500,11))</f>
        <v/>
      </c>
      <c r="H16" s="109" t="str">
        <f t="shared" si="0"/>
        <v/>
      </c>
      <c r="I16" s="446"/>
      <c r="J16" s="447"/>
      <c r="K16" s="447"/>
      <c r="L16" s="447"/>
      <c r="M16" s="447"/>
      <c r="N16" s="447"/>
      <c r="O16" s="447"/>
      <c r="P16" s="447"/>
      <c r="Q16" s="448"/>
      <c r="R16" s="455"/>
      <c r="S16" s="456"/>
      <c r="U16" s="80" t="s">
        <v>77</v>
      </c>
    </row>
    <row r="17" spans="2:21" ht="30" customHeight="1">
      <c r="B17" s="32"/>
      <c r="C17" s="111"/>
      <c r="D17" s="174" t="str">
        <f>IF($A17="","",VLOOKUP($A17,'10%中性'!$A$5:$L$500,4))</f>
        <v/>
      </c>
      <c r="E17" s="140" t="str">
        <f>IF($A17="","",VLOOKUP($A17,'10%中性'!$A$5:$L$500,6))</f>
        <v/>
      </c>
      <c r="F17" s="140" t="str">
        <f>IF($A17="","",VLOOKUP($A17,'10%中性'!$A$5:$L$500,12))</f>
        <v/>
      </c>
      <c r="G17" s="153" t="str">
        <f>IF($A17="","",VLOOKUP($A17,'10%中性'!$A$5:$L$500,11))</f>
        <v/>
      </c>
      <c r="H17" s="109" t="str">
        <f t="shared" si="0"/>
        <v/>
      </c>
      <c r="I17" s="446"/>
      <c r="J17" s="447"/>
      <c r="K17" s="447"/>
      <c r="L17" s="447"/>
      <c r="M17" s="447"/>
      <c r="N17" s="447"/>
      <c r="O17" s="447"/>
      <c r="P17" s="447"/>
      <c r="Q17" s="448"/>
      <c r="R17" s="455"/>
      <c r="S17" s="456"/>
      <c r="U17" s="80"/>
    </row>
    <row r="18" spans="2:21" ht="30" customHeight="1">
      <c r="B18" s="32"/>
      <c r="C18" s="111"/>
      <c r="D18" s="174" t="str">
        <f>IF($A18="","",VLOOKUP($A18,'10%中性'!$A$5:$L$500,4))</f>
        <v/>
      </c>
      <c r="E18" s="140" t="str">
        <f>IF($A18="","",VLOOKUP($A18,'10%中性'!$A$5:$L$500,6))</f>
        <v/>
      </c>
      <c r="F18" s="140" t="str">
        <f>IF($A18="","",VLOOKUP($A18,'10%中性'!$A$5:$L$500,12))</f>
        <v/>
      </c>
      <c r="G18" s="153" t="str">
        <f>IF($A18="","",VLOOKUP($A18,'10%中性'!$A$5:$L$500,11))</f>
        <v/>
      </c>
      <c r="H18" s="109" t="str">
        <f t="shared" si="0"/>
        <v/>
      </c>
      <c r="I18" s="446"/>
      <c r="J18" s="447"/>
      <c r="K18" s="447"/>
      <c r="L18" s="447"/>
      <c r="M18" s="447"/>
      <c r="N18" s="447"/>
      <c r="O18" s="447"/>
      <c r="P18" s="447"/>
      <c r="Q18" s="448"/>
      <c r="R18" s="455"/>
      <c r="S18" s="456"/>
    </row>
    <row r="19" spans="2:21" ht="30" customHeight="1">
      <c r="B19" s="32"/>
      <c r="C19" s="111"/>
      <c r="D19" s="174" t="str">
        <f>IF($A19="","",VLOOKUP($A19,'10%中性'!$A$5:$L$500,4))</f>
        <v/>
      </c>
      <c r="E19" s="140" t="str">
        <f>IF($A19="","",VLOOKUP($A19,'10%中性'!$A$5:$L$500,6))</f>
        <v/>
      </c>
      <c r="F19" s="140" t="str">
        <f>IF($A19="","",VLOOKUP($A19,'10%中性'!$A$5:$L$500,12))</f>
        <v/>
      </c>
      <c r="G19" s="153" t="str">
        <f>IF($A19="","",VLOOKUP($A19,'10%中性'!$A$5:$L$500,11))</f>
        <v/>
      </c>
      <c r="H19" s="109" t="str">
        <f t="shared" si="0"/>
        <v/>
      </c>
      <c r="I19" s="446"/>
      <c r="J19" s="447"/>
      <c r="K19" s="447"/>
      <c r="L19" s="447"/>
      <c r="M19" s="447"/>
      <c r="N19" s="447"/>
      <c r="O19" s="447"/>
      <c r="P19" s="447"/>
      <c r="Q19" s="448"/>
      <c r="R19" s="455"/>
      <c r="S19" s="456"/>
    </row>
    <row r="20" spans="2:21" ht="30" customHeight="1">
      <c r="B20" s="32"/>
      <c r="C20" s="111"/>
      <c r="D20" s="174" t="str">
        <f>IF($A20="","",VLOOKUP($A20,'10%中性'!$A$5:$L$500,4))</f>
        <v/>
      </c>
      <c r="E20" s="140" t="str">
        <f>IF($A20="","",VLOOKUP($A20,'10%中性'!$A$5:$L$500,6))</f>
        <v/>
      </c>
      <c r="F20" s="140" t="str">
        <f>IF($A20="","",VLOOKUP($A20,'10%中性'!$A$5:$L$500,12))</f>
        <v/>
      </c>
      <c r="G20" s="153" t="str">
        <f>IF($A20="","",VLOOKUP($A20,'10%中性'!$A$5:$L$500,11))</f>
        <v/>
      </c>
      <c r="H20" s="109" t="str">
        <f t="shared" si="0"/>
        <v/>
      </c>
      <c r="I20" s="446"/>
      <c r="J20" s="447"/>
      <c r="K20" s="447"/>
      <c r="L20" s="447"/>
      <c r="M20" s="447"/>
      <c r="N20" s="447"/>
      <c r="O20" s="447"/>
      <c r="P20" s="447"/>
      <c r="Q20" s="448"/>
      <c r="R20" s="455"/>
      <c r="S20" s="456"/>
    </row>
    <row r="21" spans="2:21" ht="30" customHeight="1">
      <c r="B21" s="32"/>
      <c r="C21" s="112"/>
      <c r="D21" s="174" t="str">
        <f>IF($A21="","",VLOOKUP($A21,'10%中性'!$A$5:$L$500,4))</f>
        <v/>
      </c>
      <c r="E21" s="140" t="str">
        <f>IF($A21="","",VLOOKUP($A21,'10%中性'!$A$5:$L$500,6))</f>
        <v/>
      </c>
      <c r="F21" s="140" t="str">
        <f>IF($A21="","",VLOOKUP($A21,'10%中性'!$A$5:$L$500,12))</f>
        <v/>
      </c>
      <c r="G21" s="153" t="str">
        <f>IF($A21="","",VLOOKUP($A21,'10%中性'!$A$5:$L$500,11))</f>
        <v/>
      </c>
      <c r="H21" s="109" t="str">
        <f t="shared" si="0"/>
        <v/>
      </c>
      <c r="I21" s="446"/>
      <c r="J21" s="447"/>
      <c r="K21" s="447"/>
      <c r="L21" s="447"/>
      <c r="M21" s="447"/>
      <c r="N21" s="447"/>
      <c r="O21" s="447"/>
      <c r="P21" s="447"/>
      <c r="Q21" s="448"/>
      <c r="R21" s="455"/>
      <c r="S21" s="456"/>
    </row>
    <row r="22" spans="2:21" ht="30" customHeight="1">
      <c r="B22" s="32"/>
      <c r="C22" s="113"/>
      <c r="D22" s="174" t="str">
        <f>IF($A22="","",VLOOKUP($A22,'10%中性'!$A$5:$L$500,4))</f>
        <v/>
      </c>
      <c r="E22" s="140" t="str">
        <f>IF($A22="","",VLOOKUP($A22,'10%中性'!$A$5:$L$500,6))</f>
        <v/>
      </c>
      <c r="F22" s="140" t="str">
        <f>IF($A22="","",VLOOKUP($A22,'10%中性'!$A$5:$L$500,12))</f>
        <v/>
      </c>
      <c r="G22" s="153" t="str">
        <f>IF($A22="","",VLOOKUP($A22,'10%中性'!$A$5:$L$500,11))</f>
        <v/>
      </c>
      <c r="H22" s="109" t="str">
        <f t="shared" si="0"/>
        <v/>
      </c>
      <c r="I22" s="446"/>
      <c r="J22" s="447"/>
      <c r="K22" s="447"/>
      <c r="L22" s="447"/>
      <c r="M22" s="447"/>
      <c r="N22" s="447"/>
      <c r="O22" s="447"/>
      <c r="P22" s="447"/>
      <c r="Q22" s="448"/>
      <c r="R22" s="455"/>
      <c r="S22" s="456"/>
    </row>
    <row r="23" spans="2:21" ht="30" customHeight="1">
      <c r="B23" s="32"/>
      <c r="C23" s="32"/>
      <c r="D23" s="174" t="str">
        <f>IF($A23="","",VLOOKUP($A23,'10%中性'!$A$5:$L$500,4))</f>
        <v/>
      </c>
      <c r="E23" s="140" t="str">
        <f>IF($A23="","",VLOOKUP($A23,'10%中性'!$A$5:$L$500,6))</f>
        <v/>
      </c>
      <c r="F23" s="140" t="str">
        <f>IF($A23="","",VLOOKUP($A23,'10%中性'!$A$5:$L$500,12))</f>
        <v/>
      </c>
      <c r="G23" s="153" t="str">
        <f>IF($A23="","",VLOOKUP($A23,'10%中性'!$A$5:$L$500,11))</f>
        <v/>
      </c>
      <c r="H23" s="109" t="str">
        <f t="shared" si="0"/>
        <v/>
      </c>
      <c r="I23" s="446"/>
      <c r="J23" s="447"/>
      <c r="K23" s="447"/>
      <c r="L23" s="447"/>
      <c r="M23" s="447"/>
      <c r="N23" s="447"/>
      <c r="O23" s="447"/>
      <c r="P23" s="447"/>
      <c r="Q23" s="448"/>
      <c r="R23" s="455"/>
      <c r="S23" s="456"/>
    </row>
    <row r="24" spans="2:21" ht="30" customHeight="1">
      <c r="B24" s="32"/>
      <c r="C24" s="32"/>
      <c r="D24" s="174" t="str">
        <f>IF($A24="","",VLOOKUP($A24,'10%中性'!$A$5:$L$500,4))</f>
        <v/>
      </c>
      <c r="E24" s="140" t="str">
        <f>IF($A24="","",VLOOKUP($A24,'10%中性'!$A$5:$L$500,6))</f>
        <v/>
      </c>
      <c r="F24" s="140" t="str">
        <f>IF($A24="","",VLOOKUP($A24,'10%中性'!$A$5:$L$500,12))</f>
        <v/>
      </c>
      <c r="G24" s="153" t="str">
        <f>IF($A24="","",VLOOKUP($A24,'10%中性'!$A$5:$L$500,11))</f>
        <v/>
      </c>
      <c r="H24" s="109" t="str">
        <f t="shared" si="0"/>
        <v/>
      </c>
      <c r="I24" s="446"/>
      <c r="J24" s="447"/>
      <c r="K24" s="447"/>
      <c r="L24" s="447"/>
      <c r="M24" s="447"/>
      <c r="N24" s="447"/>
      <c r="O24" s="447"/>
      <c r="P24" s="447"/>
      <c r="Q24" s="448"/>
      <c r="R24" s="455"/>
      <c r="S24" s="456"/>
    </row>
    <row r="25" spans="2:21" ht="30" customHeight="1">
      <c r="B25" s="32"/>
      <c r="C25" s="32"/>
      <c r="D25" s="174" t="str">
        <f>IF($A25="","",VLOOKUP($A25,'10%中性'!$A$5:$L$500,4))</f>
        <v/>
      </c>
      <c r="E25" s="140" t="str">
        <f>IF($A25="","",VLOOKUP($A25,'10%中性'!$A$5:$L$500,6))</f>
        <v/>
      </c>
      <c r="F25" s="140" t="str">
        <f>IF($A25="","",VLOOKUP($A25,'10%中性'!$A$5:$L$500,12))</f>
        <v/>
      </c>
      <c r="G25" s="153" t="str">
        <f>IF($A25="","",VLOOKUP($A25,'10%中性'!$A$5:$L$500,11))</f>
        <v/>
      </c>
      <c r="H25" s="109" t="str">
        <f t="shared" si="0"/>
        <v/>
      </c>
      <c r="I25" s="446"/>
      <c r="J25" s="447"/>
      <c r="K25" s="447"/>
      <c r="L25" s="447"/>
      <c r="M25" s="447"/>
      <c r="N25" s="447"/>
      <c r="O25" s="447"/>
      <c r="P25" s="447"/>
      <c r="Q25" s="448"/>
      <c r="R25" s="455"/>
      <c r="S25" s="456"/>
    </row>
    <row r="26" spans="2:21" ht="30" customHeight="1">
      <c r="B26" s="32"/>
      <c r="C26" s="32"/>
      <c r="D26" s="174" t="str">
        <f>IF($A26="","",VLOOKUP($A26,'10%中性'!$A$5:$L$500,4))</f>
        <v/>
      </c>
      <c r="E26" s="140" t="str">
        <f>IF($A26="","",VLOOKUP($A26,'10%中性'!$A$5:$L$500,6))</f>
        <v/>
      </c>
      <c r="F26" s="140" t="str">
        <f>IF($A26="","",VLOOKUP($A26,'10%中性'!$A$5:$L$500,12))</f>
        <v/>
      </c>
      <c r="G26" s="153" t="str">
        <f>IF($A26="","",VLOOKUP($A26,'10%中性'!$A$5:$L$500,11))</f>
        <v/>
      </c>
      <c r="H26" s="109" t="str">
        <f t="shared" si="0"/>
        <v/>
      </c>
      <c r="I26" s="446"/>
      <c r="J26" s="447"/>
      <c r="K26" s="447"/>
      <c r="L26" s="447"/>
      <c r="M26" s="447"/>
      <c r="N26" s="447"/>
      <c r="O26" s="447"/>
      <c r="P26" s="447"/>
      <c r="Q26" s="448"/>
      <c r="R26" s="455"/>
      <c r="S26" s="456"/>
    </row>
    <row r="27" spans="2:21" ht="30" customHeight="1">
      <c r="B27" s="32"/>
      <c r="C27" s="32"/>
      <c r="D27" s="174" t="str">
        <f>IF($A27="","",VLOOKUP($A27,'10%中性'!$A$5:$L$500,4))</f>
        <v/>
      </c>
      <c r="E27" s="140" t="str">
        <f>IF($A27="","",VLOOKUP($A27,'10%中性'!$A$5:$L$500,6))</f>
        <v/>
      </c>
      <c r="F27" s="140" t="str">
        <f>IF($A27="","",VLOOKUP($A27,'10%中性'!$A$5:$L$500,12))</f>
        <v/>
      </c>
      <c r="G27" s="153" t="str">
        <f>IF($A27="","",VLOOKUP($A27,'10%中性'!$A$5:$L$500,11))</f>
        <v/>
      </c>
      <c r="H27" s="109" t="str">
        <f t="shared" si="0"/>
        <v/>
      </c>
      <c r="I27" s="446"/>
      <c r="J27" s="447"/>
      <c r="K27" s="447"/>
      <c r="L27" s="447"/>
      <c r="M27" s="447"/>
      <c r="N27" s="447"/>
      <c r="O27" s="447"/>
      <c r="P27" s="447"/>
      <c r="Q27" s="448"/>
      <c r="R27" s="455"/>
      <c r="S27" s="456"/>
    </row>
    <row r="28" spans="2:21" ht="30" customHeight="1">
      <c r="B28" s="32"/>
      <c r="C28" s="32"/>
      <c r="D28" s="174" t="str">
        <f>IF($A28="","",VLOOKUP($A28,'10%中性'!$A$5:$L$500,4))</f>
        <v/>
      </c>
      <c r="E28" s="140" t="str">
        <f>IF($A28="","",VLOOKUP($A28,'10%中性'!$A$5:$L$500,6))</f>
        <v/>
      </c>
      <c r="F28" s="140" t="str">
        <f>IF($A28="","",VLOOKUP($A28,'10%中性'!$A$5:$L$500,12))</f>
        <v/>
      </c>
      <c r="G28" s="153" t="str">
        <f>IF($A28="","",VLOOKUP($A28,'10%中性'!$A$5:$L$500,11))</f>
        <v/>
      </c>
      <c r="H28" s="109" t="str">
        <f t="shared" si="0"/>
        <v/>
      </c>
      <c r="I28" s="446"/>
      <c r="J28" s="447"/>
      <c r="K28" s="447"/>
      <c r="L28" s="447"/>
      <c r="M28" s="447"/>
      <c r="N28" s="447"/>
      <c r="O28" s="447"/>
      <c r="P28" s="447"/>
      <c r="Q28" s="448"/>
    </row>
    <row r="29" spans="2:21" ht="8.1" customHeight="1">
      <c r="B29" s="32"/>
      <c r="C29" s="32"/>
      <c r="D29" s="463" t="s">
        <v>57</v>
      </c>
      <c r="E29" s="457"/>
      <c r="F29" s="471"/>
      <c r="G29" s="471"/>
      <c r="H29" s="473">
        <f>SUM(H9:H28)</f>
        <v>0</v>
      </c>
      <c r="I29" s="457"/>
      <c r="J29" s="458"/>
      <c r="K29" s="458"/>
      <c r="L29" s="458"/>
      <c r="M29" s="458"/>
      <c r="N29" s="458"/>
      <c r="O29" s="458"/>
      <c r="P29" s="458"/>
      <c r="Q29" s="459"/>
    </row>
    <row r="30" spans="2:21" ht="8.1" customHeight="1">
      <c r="B30" s="32"/>
      <c r="C30" s="32"/>
      <c r="D30" s="464"/>
      <c r="E30" s="460"/>
      <c r="F30" s="472"/>
      <c r="G30" s="472"/>
      <c r="H30" s="472"/>
      <c r="I30" s="460"/>
      <c r="J30" s="461"/>
      <c r="K30" s="461"/>
      <c r="L30" s="461"/>
      <c r="M30" s="461"/>
      <c r="N30" s="461"/>
      <c r="O30" s="461"/>
      <c r="P30" s="461"/>
      <c r="Q30" s="462"/>
    </row>
    <row r="31" spans="2:21" ht="8.1" customHeight="1">
      <c r="B31" s="32"/>
      <c r="C31" s="32"/>
      <c r="D31" s="464"/>
      <c r="E31" s="460"/>
      <c r="F31" s="472"/>
      <c r="G31" s="472"/>
      <c r="H31" s="472"/>
      <c r="I31" s="460"/>
      <c r="J31" s="461"/>
      <c r="K31" s="461"/>
      <c r="L31" s="461"/>
      <c r="M31" s="461"/>
      <c r="N31" s="461"/>
      <c r="O31" s="461"/>
      <c r="P31" s="461"/>
      <c r="Q31" s="462"/>
    </row>
    <row r="32" spans="2:21" ht="8.1" customHeight="1">
      <c r="B32" s="32"/>
      <c r="C32" s="32"/>
      <c r="D32" s="464"/>
      <c r="E32" s="460"/>
      <c r="F32" s="472"/>
      <c r="G32" s="472"/>
      <c r="H32" s="474"/>
      <c r="I32" s="460"/>
      <c r="J32" s="461"/>
      <c r="K32" s="461"/>
      <c r="L32" s="461"/>
      <c r="M32" s="461"/>
      <c r="N32" s="461"/>
      <c r="O32" s="461"/>
      <c r="P32" s="461"/>
      <c r="Q32" s="462"/>
    </row>
    <row r="33" spans="2:19" ht="8.1" customHeight="1">
      <c r="B33" s="32"/>
      <c r="C33" s="32"/>
      <c r="D33" s="469" t="s">
        <v>46</v>
      </c>
      <c r="E33" s="469"/>
      <c r="F33" s="469"/>
      <c r="G33" s="469"/>
      <c r="H33" s="469"/>
      <c r="I33" s="469"/>
      <c r="J33" s="469"/>
      <c r="K33" s="469"/>
      <c r="L33" s="469"/>
      <c r="M33" s="469"/>
      <c r="N33" s="469"/>
      <c r="O33" s="469"/>
      <c r="P33" s="469"/>
      <c r="Q33" s="469"/>
      <c r="R33" s="114"/>
    </row>
    <row r="34" spans="2:19" ht="8.1" customHeight="1">
      <c r="B34" s="32"/>
      <c r="C34" s="32"/>
      <c r="D34" s="470"/>
      <c r="E34" s="470"/>
      <c r="F34" s="470"/>
      <c r="G34" s="470"/>
      <c r="H34" s="470"/>
      <c r="I34" s="470"/>
      <c r="J34" s="470"/>
      <c r="K34" s="470"/>
      <c r="L34" s="470"/>
      <c r="M34" s="470"/>
      <c r="N34" s="470"/>
      <c r="O34" s="470"/>
      <c r="P34" s="470"/>
      <c r="Q34" s="470"/>
      <c r="R34" s="114"/>
    </row>
    <row r="35" spans="2:19" ht="8.1" customHeight="1">
      <c r="B35" s="32"/>
      <c r="C35" s="32"/>
      <c r="D35" s="470"/>
      <c r="E35" s="470"/>
      <c r="F35" s="470"/>
      <c r="G35" s="470"/>
      <c r="H35" s="470"/>
      <c r="I35" s="470"/>
      <c r="J35" s="470"/>
      <c r="K35" s="470"/>
      <c r="L35" s="470"/>
      <c r="M35" s="470"/>
      <c r="N35" s="470"/>
      <c r="O35" s="470"/>
      <c r="P35" s="470"/>
      <c r="Q35" s="470"/>
      <c r="R35" s="114"/>
    </row>
    <row r="36" spans="2:19" ht="8.1" customHeight="1">
      <c r="B36" s="32"/>
      <c r="C36" s="32"/>
      <c r="D36" s="470"/>
      <c r="E36" s="470"/>
      <c r="F36" s="470"/>
      <c r="G36" s="470"/>
      <c r="H36" s="470"/>
      <c r="I36" s="470"/>
      <c r="J36" s="470"/>
      <c r="K36" s="470"/>
      <c r="L36" s="470"/>
      <c r="M36" s="470"/>
      <c r="N36" s="470"/>
      <c r="O36" s="470"/>
      <c r="P36" s="470"/>
      <c r="Q36" s="470"/>
      <c r="R36" s="114"/>
    </row>
    <row r="37" spans="2:19" ht="8.1" customHeight="1">
      <c r="B37" s="32"/>
      <c r="C37" s="32"/>
      <c r="D37" s="470"/>
      <c r="E37" s="470"/>
      <c r="F37" s="470"/>
      <c r="G37" s="470"/>
      <c r="H37" s="470"/>
      <c r="I37" s="470"/>
      <c r="J37" s="470"/>
      <c r="K37" s="470"/>
      <c r="L37" s="470"/>
      <c r="M37" s="470"/>
      <c r="N37" s="470"/>
      <c r="O37" s="470"/>
      <c r="P37" s="470"/>
      <c r="Q37" s="470"/>
      <c r="R37" s="114"/>
    </row>
    <row r="38" spans="2:19" s="32" customFormat="1" ht="8.1" customHeight="1">
      <c r="C38" s="104"/>
      <c r="D38" s="104"/>
      <c r="E38" s="444" t="s">
        <v>42</v>
      </c>
      <c r="F38" s="444"/>
      <c r="G38" s="444"/>
    </row>
    <row r="39" spans="2:19" s="32" customFormat="1" ht="8.1" customHeight="1">
      <c r="C39" s="104"/>
      <c r="D39" s="104"/>
      <c r="E39" s="444"/>
      <c r="F39" s="444"/>
      <c r="G39" s="444"/>
    </row>
    <row r="40" spans="2:19" ht="8.1" customHeight="1">
      <c r="B40" s="32"/>
      <c r="C40" s="105"/>
      <c r="D40" s="106"/>
      <c r="E40" s="444"/>
      <c r="F40" s="444"/>
      <c r="G40" s="444"/>
    </row>
    <row r="41" spans="2:19" ht="8.1" customHeight="1">
      <c r="B41" s="32"/>
      <c r="C41" s="105"/>
      <c r="D41" s="106"/>
      <c r="E41" s="445"/>
      <c r="F41" s="445"/>
      <c r="G41" s="445"/>
    </row>
    <row r="42" spans="2:19" ht="8.1" customHeight="1">
      <c r="B42" s="32"/>
      <c r="C42" s="105"/>
      <c r="D42" s="441" t="s">
        <v>43</v>
      </c>
      <c r="E42" s="441" t="s">
        <v>6</v>
      </c>
      <c r="F42" s="441" t="s">
        <v>7</v>
      </c>
      <c r="G42" s="441" t="s">
        <v>2</v>
      </c>
      <c r="H42" s="441" t="s">
        <v>3</v>
      </c>
      <c r="I42" s="441" t="s">
        <v>44</v>
      </c>
      <c r="J42" s="449"/>
      <c r="K42" s="449"/>
      <c r="L42" s="449"/>
      <c r="M42" s="449"/>
      <c r="N42" s="449"/>
      <c r="O42" s="449"/>
      <c r="P42" s="449"/>
      <c r="Q42" s="450"/>
    </row>
    <row r="43" spans="2:19" ht="8.1" customHeight="1">
      <c r="B43" s="32"/>
      <c r="C43" s="105"/>
      <c r="D43" s="442"/>
      <c r="E43" s="442"/>
      <c r="F43" s="442"/>
      <c r="G43" s="442"/>
      <c r="H43" s="442"/>
      <c r="I43" s="442"/>
      <c r="J43" s="451"/>
      <c r="K43" s="451"/>
      <c r="L43" s="451"/>
      <c r="M43" s="451"/>
      <c r="N43" s="451"/>
      <c r="O43" s="451"/>
      <c r="P43" s="451"/>
      <c r="Q43" s="452"/>
    </row>
    <row r="44" spans="2:19" ht="8.1" customHeight="1">
      <c r="B44" s="32"/>
      <c r="C44" s="105"/>
      <c r="D44" s="442"/>
      <c r="E44" s="442"/>
      <c r="F44" s="442"/>
      <c r="G44" s="442"/>
      <c r="H44" s="442"/>
      <c r="I44" s="442"/>
      <c r="J44" s="451"/>
      <c r="K44" s="451"/>
      <c r="L44" s="451"/>
      <c r="M44" s="451"/>
      <c r="N44" s="451"/>
      <c r="O44" s="451"/>
      <c r="P44" s="451"/>
      <c r="Q44" s="452"/>
    </row>
    <row r="45" spans="2:19" ht="8.1" customHeight="1">
      <c r="B45" s="32"/>
      <c r="C45" s="105"/>
      <c r="D45" s="443"/>
      <c r="E45" s="443"/>
      <c r="F45" s="443"/>
      <c r="G45" s="443"/>
      <c r="H45" s="443"/>
      <c r="I45" s="443"/>
      <c r="J45" s="453"/>
      <c r="K45" s="453"/>
      <c r="L45" s="453"/>
      <c r="M45" s="453"/>
      <c r="N45" s="453"/>
      <c r="O45" s="453"/>
      <c r="P45" s="453"/>
      <c r="Q45" s="454"/>
    </row>
    <row r="46" spans="2:19" ht="30" customHeight="1">
      <c r="B46" s="32"/>
      <c r="C46" s="105"/>
      <c r="D46" s="174" t="str">
        <f>IF($A46="","",VLOOKUP($A46,'10%中性'!$A$5:$L$500,4))</f>
        <v/>
      </c>
      <c r="E46" s="140" t="str">
        <f>IF($A46="","",VLOOKUP($A46,'10%中性'!$A$5:$L$500,6))</f>
        <v/>
      </c>
      <c r="F46" s="140" t="str">
        <f>IF($A46="","",VLOOKUP($A46,'10%中性'!$A$5:$L$500,12))</f>
        <v/>
      </c>
      <c r="G46" s="153" t="str">
        <f>IF($A46="","",VLOOKUP($A46,'10%中性'!$A$5:$L$500,11))</f>
        <v/>
      </c>
      <c r="H46" s="109" t="str">
        <f t="shared" ref="H46:H64" si="1">IFERROR(ROUNDDOWN(G46*F46,0),"")</f>
        <v/>
      </c>
      <c r="I46" s="446"/>
      <c r="J46" s="447"/>
      <c r="K46" s="447"/>
      <c r="L46" s="447"/>
      <c r="M46" s="447"/>
      <c r="N46" s="447"/>
      <c r="O46" s="447"/>
      <c r="P46" s="447"/>
      <c r="Q46" s="448"/>
      <c r="R46" s="455" t="s">
        <v>45</v>
      </c>
      <c r="S46" s="456"/>
    </row>
    <row r="47" spans="2:19" ht="30" customHeight="1">
      <c r="B47" s="32"/>
      <c r="C47" s="110"/>
      <c r="D47" s="174" t="str">
        <f>IF($A47="","",VLOOKUP($A47,'10%中性'!$A$5:$L$500,4))</f>
        <v/>
      </c>
      <c r="E47" s="140" t="str">
        <f>IF($A47="","",VLOOKUP($A47,'10%中性'!$A$5:$L$500,6))</f>
        <v/>
      </c>
      <c r="F47" s="140" t="str">
        <f>IF($A47="","",VLOOKUP($A47,'10%中性'!$A$5:$L$500,12))</f>
        <v/>
      </c>
      <c r="G47" s="153" t="str">
        <f>IF($A47="","",VLOOKUP($A47,'10%中性'!$A$5:$L$500,11))</f>
        <v/>
      </c>
      <c r="H47" s="109" t="str">
        <f t="shared" si="1"/>
        <v/>
      </c>
      <c r="I47" s="446"/>
      <c r="J47" s="447"/>
      <c r="K47" s="447"/>
      <c r="L47" s="447"/>
      <c r="M47" s="447"/>
      <c r="N47" s="447"/>
      <c r="O47" s="447"/>
      <c r="P47" s="447"/>
      <c r="Q47" s="448"/>
      <c r="R47" s="455"/>
      <c r="S47" s="456"/>
    </row>
    <row r="48" spans="2:19" ht="30" customHeight="1">
      <c r="B48" s="32"/>
      <c r="C48" s="111"/>
      <c r="D48" s="174" t="str">
        <f>IF($A48="","",VLOOKUP($A48,'10%中性'!$A$5:$L$500,4))</f>
        <v/>
      </c>
      <c r="E48" s="140" t="str">
        <f>IF($A48="","",VLOOKUP($A48,'10%中性'!$A$5:$L$500,6))</f>
        <v/>
      </c>
      <c r="F48" s="140" t="str">
        <f>IF($A48="","",VLOOKUP($A48,'10%中性'!$A$5:$L$500,12))</f>
        <v/>
      </c>
      <c r="G48" s="153" t="str">
        <f>IF($A48="","",VLOOKUP($A48,'10%中性'!$A$5:$L$500,11))</f>
        <v/>
      </c>
      <c r="H48" s="109" t="str">
        <f t="shared" si="1"/>
        <v/>
      </c>
      <c r="I48" s="446"/>
      <c r="J48" s="447"/>
      <c r="K48" s="447"/>
      <c r="L48" s="447"/>
      <c r="M48" s="447"/>
      <c r="N48" s="447"/>
      <c r="O48" s="447"/>
      <c r="P48" s="447"/>
      <c r="Q48" s="448"/>
      <c r="R48" s="455"/>
      <c r="S48" s="456"/>
    </row>
    <row r="49" spans="2:19" ht="30" customHeight="1">
      <c r="B49" s="32"/>
      <c r="C49" s="111"/>
      <c r="D49" s="174" t="str">
        <f>IF($A49="","",VLOOKUP($A49,'10%中性'!$A$5:$L$500,4))</f>
        <v/>
      </c>
      <c r="E49" s="140" t="str">
        <f>IF($A49="","",VLOOKUP($A49,'10%中性'!$A$5:$L$500,6))</f>
        <v/>
      </c>
      <c r="F49" s="140" t="str">
        <f>IF($A49="","",VLOOKUP($A49,'10%中性'!$A$5:$L$500,12))</f>
        <v/>
      </c>
      <c r="G49" s="153" t="str">
        <f>IF($A49="","",VLOOKUP($A49,'10%中性'!$A$5:$L$500,11))</f>
        <v/>
      </c>
      <c r="H49" s="109" t="str">
        <f t="shared" si="1"/>
        <v/>
      </c>
      <c r="I49" s="446"/>
      <c r="J49" s="447"/>
      <c r="K49" s="447"/>
      <c r="L49" s="447"/>
      <c r="M49" s="447"/>
      <c r="N49" s="447"/>
      <c r="O49" s="447"/>
      <c r="P49" s="447"/>
      <c r="Q49" s="448"/>
      <c r="R49" s="455"/>
      <c r="S49" s="456"/>
    </row>
    <row r="50" spans="2:19" ht="30" customHeight="1">
      <c r="B50" s="32"/>
      <c r="C50" s="111"/>
      <c r="D50" s="174" t="str">
        <f>IF($A50="","",VLOOKUP($A50,'10%中性'!$A$5:$L$500,4))</f>
        <v/>
      </c>
      <c r="E50" s="140" t="str">
        <f>IF($A50="","",VLOOKUP($A50,'10%中性'!$A$5:$L$500,6))</f>
        <v/>
      </c>
      <c r="F50" s="140" t="str">
        <f>IF($A50="","",VLOOKUP($A50,'10%中性'!$A$5:$L$500,12))</f>
        <v/>
      </c>
      <c r="G50" s="153" t="str">
        <f>IF($A50="","",VLOOKUP($A50,'10%中性'!$A$5:$L$500,11))</f>
        <v/>
      </c>
      <c r="H50" s="109" t="str">
        <f t="shared" si="1"/>
        <v/>
      </c>
      <c r="I50" s="446"/>
      <c r="J50" s="447"/>
      <c r="K50" s="447"/>
      <c r="L50" s="447"/>
      <c r="M50" s="447"/>
      <c r="N50" s="447"/>
      <c r="O50" s="447"/>
      <c r="P50" s="447"/>
      <c r="Q50" s="448"/>
      <c r="R50" s="455"/>
      <c r="S50" s="456"/>
    </row>
    <row r="51" spans="2:19" ht="30" customHeight="1">
      <c r="C51" s="111"/>
      <c r="D51" s="174" t="str">
        <f>IF($A51="","",VLOOKUP($A51,'10%中性'!$A$5:$L$500,4))</f>
        <v/>
      </c>
      <c r="E51" s="140" t="str">
        <f>IF($A51="","",VLOOKUP($A51,'10%中性'!$A$5:$L$500,6))</f>
        <v/>
      </c>
      <c r="F51" s="140" t="str">
        <f>IF($A51="","",VLOOKUP($A51,'10%中性'!$A$5:$L$500,12))</f>
        <v/>
      </c>
      <c r="G51" s="153" t="str">
        <f>IF($A51="","",VLOOKUP($A51,'10%中性'!$A$5:$L$500,11))</f>
        <v/>
      </c>
      <c r="H51" s="109" t="str">
        <f t="shared" si="1"/>
        <v/>
      </c>
      <c r="I51" s="446"/>
      <c r="J51" s="447"/>
      <c r="K51" s="447"/>
      <c r="L51" s="447"/>
      <c r="M51" s="447"/>
      <c r="N51" s="447"/>
      <c r="O51" s="447"/>
      <c r="P51" s="447"/>
      <c r="Q51" s="448"/>
      <c r="R51" s="455"/>
      <c r="S51" s="456"/>
    </row>
    <row r="52" spans="2:19" ht="30" customHeight="1">
      <c r="B52" s="32"/>
      <c r="C52" s="111"/>
      <c r="D52" s="174" t="str">
        <f>IF($A52="","",VLOOKUP($A52,'10%中性'!$A$5:$L$500,4))</f>
        <v/>
      </c>
      <c r="E52" s="140" t="str">
        <f>IF($A52="","",VLOOKUP($A52,'10%中性'!$A$5:$L$500,6))</f>
        <v/>
      </c>
      <c r="F52" s="140" t="str">
        <f>IF($A52="","",VLOOKUP($A52,'10%中性'!$A$5:$L$500,12))</f>
        <v/>
      </c>
      <c r="G52" s="153" t="str">
        <f>IF($A52="","",VLOOKUP($A52,'10%中性'!$A$5:$L$500,11))</f>
        <v/>
      </c>
      <c r="H52" s="109" t="str">
        <f t="shared" si="1"/>
        <v/>
      </c>
      <c r="I52" s="446"/>
      <c r="J52" s="447"/>
      <c r="K52" s="447"/>
      <c r="L52" s="447"/>
      <c r="M52" s="447"/>
      <c r="N52" s="447"/>
      <c r="O52" s="447"/>
      <c r="P52" s="447"/>
      <c r="Q52" s="448"/>
      <c r="R52" s="455"/>
      <c r="S52" s="456"/>
    </row>
    <row r="53" spans="2:19" ht="30" customHeight="1">
      <c r="B53" s="32"/>
      <c r="C53" s="111"/>
      <c r="D53" s="174" t="str">
        <f>IF($A53="","",VLOOKUP($A53,'10%中性'!$A$5:$L$500,4))</f>
        <v/>
      </c>
      <c r="E53" s="140" t="str">
        <f>IF($A53="","",VLOOKUP($A53,'10%中性'!$A$5:$L$500,6))</f>
        <v/>
      </c>
      <c r="F53" s="140" t="str">
        <f>IF($A53="","",VLOOKUP($A53,'10%中性'!$A$5:$L$500,12))</f>
        <v/>
      </c>
      <c r="G53" s="153" t="str">
        <f>IF($A53="","",VLOOKUP($A53,'10%中性'!$A$5:$L$500,11))</f>
        <v/>
      </c>
      <c r="H53" s="109" t="str">
        <f t="shared" si="1"/>
        <v/>
      </c>
      <c r="I53" s="446"/>
      <c r="J53" s="447"/>
      <c r="K53" s="447"/>
      <c r="L53" s="447"/>
      <c r="M53" s="447"/>
      <c r="N53" s="447"/>
      <c r="O53" s="447"/>
      <c r="P53" s="447"/>
      <c r="Q53" s="448"/>
      <c r="R53" s="455"/>
      <c r="S53" s="456"/>
    </row>
    <row r="54" spans="2:19" ht="30" customHeight="1">
      <c r="B54" s="32"/>
      <c r="C54" s="111"/>
      <c r="D54" s="174" t="str">
        <f>IF($A54="","",VLOOKUP($A54,'10%中性'!$A$5:$L$500,4))</f>
        <v/>
      </c>
      <c r="E54" s="140" t="str">
        <f>IF($A54="","",VLOOKUP($A54,'10%中性'!$A$5:$L$500,6))</f>
        <v/>
      </c>
      <c r="F54" s="140" t="str">
        <f>IF($A54="","",VLOOKUP($A54,'10%中性'!$A$5:$L$500,12))</f>
        <v/>
      </c>
      <c r="G54" s="153" t="str">
        <f>IF($A54="","",VLOOKUP($A54,'10%中性'!$A$5:$L$500,11))</f>
        <v/>
      </c>
      <c r="H54" s="109" t="str">
        <f t="shared" si="1"/>
        <v/>
      </c>
      <c r="I54" s="446"/>
      <c r="J54" s="447"/>
      <c r="K54" s="447"/>
      <c r="L54" s="447"/>
      <c r="M54" s="447"/>
      <c r="N54" s="447"/>
      <c r="O54" s="447"/>
      <c r="P54" s="447"/>
      <c r="Q54" s="448"/>
      <c r="R54" s="455"/>
      <c r="S54" s="456"/>
    </row>
    <row r="55" spans="2:19" ht="30" customHeight="1">
      <c r="B55" s="32"/>
      <c r="C55" s="111"/>
      <c r="D55" s="174" t="str">
        <f>IF($A55="","",VLOOKUP($A55,'10%中性'!$A$5:$L$500,4))</f>
        <v/>
      </c>
      <c r="E55" s="140" t="str">
        <f>IF($A55="","",VLOOKUP($A55,'10%中性'!$A$5:$L$500,6))</f>
        <v/>
      </c>
      <c r="F55" s="140" t="str">
        <f>IF($A55="","",VLOOKUP($A55,'10%中性'!$A$5:$L$500,12))</f>
        <v/>
      </c>
      <c r="G55" s="153" t="str">
        <f>IF($A55="","",VLOOKUP($A55,'10%中性'!$A$5:$L$500,11))</f>
        <v/>
      </c>
      <c r="H55" s="109" t="str">
        <f t="shared" si="1"/>
        <v/>
      </c>
      <c r="I55" s="446"/>
      <c r="J55" s="447"/>
      <c r="K55" s="447"/>
      <c r="L55" s="447"/>
      <c r="M55" s="447"/>
      <c r="N55" s="447"/>
      <c r="O55" s="447"/>
      <c r="P55" s="447"/>
      <c r="Q55" s="448"/>
      <c r="R55" s="455"/>
      <c r="S55" s="456"/>
    </row>
    <row r="56" spans="2:19" ht="30" customHeight="1">
      <c r="B56" s="32"/>
      <c r="C56" s="111"/>
      <c r="D56" s="174" t="str">
        <f>IF($A56="","",VLOOKUP($A56,'10%中性'!$A$5:$L$500,4))</f>
        <v/>
      </c>
      <c r="E56" s="140" t="str">
        <f>IF($A56="","",VLOOKUP($A56,'10%中性'!$A$5:$L$500,6))</f>
        <v/>
      </c>
      <c r="F56" s="140" t="str">
        <f>IF($A56="","",VLOOKUP($A56,'10%中性'!$A$5:$L$500,12))</f>
        <v/>
      </c>
      <c r="G56" s="153" t="str">
        <f>IF($A56="","",VLOOKUP($A56,'10%中性'!$A$5:$L$500,11))</f>
        <v/>
      </c>
      <c r="H56" s="109" t="str">
        <f t="shared" si="1"/>
        <v/>
      </c>
      <c r="I56" s="446"/>
      <c r="J56" s="447"/>
      <c r="K56" s="447"/>
      <c r="L56" s="447"/>
      <c r="M56" s="447"/>
      <c r="N56" s="447"/>
      <c r="O56" s="447"/>
      <c r="P56" s="447"/>
      <c r="Q56" s="448"/>
      <c r="R56" s="455"/>
      <c r="S56" s="456"/>
    </row>
    <row r="57" spans="2:19" ht="30" customHeight="1">
      <c r="B57" s="32"/>
      <c r="C57" s="111"/>
      <c r="D57" s="174" t="str">
        <f>IF($A57="","",VLOOKUP($A57,'10%中性'!$A$5:$L$500,4))</f>
        <v/>
      </c>
      <c r="E57" s="140" t="str">
        <f>IF($A57="","",VLOOKUP($A57,'10%中性'!$A$5:$L$500,6))</f>
        <v/>
      </c>
      <c r="F57" s="140" t="str">
        <f>IF($A57="","",VLOOKUP($A57,'10%中性'!$A$5:$L$500,12))</f>
        <v/>
      </c>
      <c r="G57" s="153" t="str">
        <f>IF($A57="","",VLOOKUP($A57,'10%中性'!$A$5:$L$500,11))</f>
        <v/>
      </c>
      <c r="H57" s="109" t="str">
        <f t="shared" si="1"/>
        <v/>
      </c>
      <c r="I57" s="446"/>
      <c r="J57" s="447"/>
      <c r="K57" s="447"/>
      <c r="L57" s="447"/>
      <c r="M57" s="447"/>
      <c r="N57" s="447"/>
      <c r="O57" s="447"/>
      <c r="P57" s="447"/>
      <c r="Q57" s="448"/>
      <c r="R57" s="455"/>
      <c r="S57" s="456"/>
    </row>
    <row r="58" spans="2:19" ht="30" customHeight="1">
      <c r="B58" s="32"/>
      <c r="C58" s="112"/>
      <c r="D58" s="174" t="str">
        <f>IF($A58="","",VLOOKUP($A58,'10%中性'!$A$5:$L$500,4))</f>
        <v/>
      </c>
      <c r="E58" s="140" t="str">
        <f>IF($A58="","",VLOOKUP($A58,'10%中性'!$A$5:$L$500,6))</f>
        <v/>
      </c>
      <c r="F58" s="140" t="str">
        <f>IF($A58="","",VLOOKUP($A58,'10%中性'!$A$5:$L$500,12))</f>
        <v/>
      </c>
      <c r="G58" s="153" t="str">
        <f>IF($A58="","",VLOOKUP($A58,'10%中性'!$A$5:$L$500,11))</f>
        <v/>
      </c>
      <c r="H58" s="109" t="str">
        <f t="shared" si="1"/>
        <v/>
      </c>
      <c r="I58" s="446"/>
      <c r="J58" s="447"/>
      <c r="K58" s="447"/>
      <c r="L58" s="447"/>
      <c r="M58" s="447"/>
      <c r="N58" s="447"/>
      <c r="O58" s="447"/>
      <c r="P58" s="447"/>
      <c r="Q58" s="448"/>
      <c r="R58" s="455"/>
      <c r="S58" s="456"/>
    </row>
    <row r="59" spans="2:19" ht="30" customHeight="1">
      <c r="B59" s="32"/>
      <c r="C59" s="113"/>
      <c r="D59" s="174" t="str">
        <f>IF($A59="","",VLOOKUP($A59,'10%中性'!$A$5:$L$500,4))</f>
        <v/>
      </c>
      <c r="E59" s="140" t="str">
        <f>IF($A59="","",VLOOKUP($A59,'10%中性'!$A$5:$L$500,6))</f>
        <v/>
      </c>
      <c r="F59" s="140" t="str">
        <f>IF($A59="","",VLOOKUP($A59,'10%中性'!$A$5:$L$500,12))</f>
        <v/>
      </c>
      <c r="G59" s="153" t="str">
        <f>IF($A59="","",VLOOKUP($A59,'10%中性'!$A$5:$L$500,11))</f>
        <v/>
      </c>
      <c r="H59" s="109" t="str">
        <f t="shared" si="1"/>
        <v/>
      </c>
      <c r="I59" s="446"/>
      <c r="J59" s="447"/>
      <c r="K59" s="447"/>
      <c r="L59" s="447"/>
      <c r="M59" s="447"/>
      <c r="N59" s="447"/>
      <c r="O59" s="447"/>
      <c r="P59" s="447"/>
      <c r="Q59" s="448"/>
      <c r="R59" s="455"/>
      <c r="S59" s="456"/>
    </row>
    <row r="60" spans="2:19" ht="30" customHeight="1">
      <c r="B60" s="32"/>
      <c r="C60" s="32"/>
      <c r="D60" s="174" t="str">
        <f>IF($A60="","",VLOOKUP($A60,'10%中性'!$A$5:$L$500,4))</f>
        <v/>
      </c>
      <c r="E60" s="140" t="str">
        <f>IF($A60="","",VLOOKUP($A60,'10%中性'!$A$5:$L$500,6))</f>
        <v/>
      </c>
      <c r="F60" s="140" t="str">
        <f>IF($A60="","",VLOOKUP($A60,'10%中性'!$A$5:$L$500,12))</f>
        <v/>
      </c>
      <c r="G60" s="153" t="str">
        <f>IF($A60="","",VLOOKUP($A60,'10%中性'!$A$5:$L$500,11))</f>
        <v/>
      </c>
      <c r="H60" s="109" t="str">
        <f t="shared" si="1"/>
        <v/>
      </c>
      <c r="I60" s="446"/>
      <c r="J60" s="447"/>
      <c r="K60" s="447"/>
      <c r="L60" s="447"/>
      <c r="M60" s="447"/>
      <c r="N60" s="447"/>
      <c r="O60" s="447"/>
      <c r="P60" s="447"/>
      <c r="Q60" s="448"/>
      <c r="R60" s="455"/>
      <c r="S60" s="456"/>
    </row>
    <row r="61" spans="2:19" ht="30" customHeight="1">
      <c r="B61" s="32"/>
      <c r="C61" s="32"/>
      <c r="D61" s="174" t="str">
        <f>IF($A61="","",VLOOKUP($A61,'10%中性'!$A$5:$L$500,4))</f>
        <v/>
      </c>
      <c r="E61" s="140" t="str">
        <f>IF($A61="","",VLOOKUP($A61,'10%中性'!$A$5:$L$500,6))</f>
        <v/>
      </c>
      <c r="F61" s="140" t="str">
        <f>IF($A61="","",VLOOKUP($A61,'10%中性'!$A$5:$L$500,12))</f>
        <v/>
      </c>
      <c r="G61" s="153" t="str">
        <f>IF($A61="","",VLOOKUP($A61,'10%中性'!$A$5:$L$500,11))</f>
        <v/>
      </c>
      <c r="H61" s="109" t="str">
        <f t="shared" si="1"/>
        <v/>
      </c>
      <c r="I61" s="446"/>
      <c r="J61" s="447"/>
      <c r="K61" s="447"/>
      <c r="L61" s="447"/>
      <c r="M61" s="447"/>
      <c r="N61" s="447"/>
      <c r="O61" s="447"/>
      <c r="P61" s="447"/>
      <c r="Q61" s="448"/>
      <c r="R61" s="455"/>
      <c r="S61" s="456"/>
    </row>
    <row r="62" spans="2:19" ht="30" customHeight="1">
      <c r="B62" s="32"/>
      <c r="C62" s="32"/>
      <c r="D62" s="174" t="str">
        <f>IF($A62="","",VLOOKUP($A62,'10%中性'!$A$5:$L$500,4))</f>
        <v/>
      </c>
      <c r="E62" s="140" t="str">
        <f>IF($A62="","",VLOOKUP($A62,'10%中性'!$A$5:$L$500,6))</f>
        <v/>
      </c>
      <c r="F62" s="140" t="str">
        <f>IF($A62="","",VLOOKUP($A62,'10%中性'!$A$5:$L$500,12))</f>
        <v/>
      </c>
      <c r="G62" s="153" t="str">
        <f>IF($A62="","",VLOOKUP($A62,'10%中性'!$A$5:$L$500,11))</f>
        <v/>
      </c>
      <c r="H62" s="109" t="str">
        <f t="shared" si="1"/>
        <v/>
      </c>
      <c r="I62" s="446"/>
      <c r="J62" s="447"/>
      <c r="K62" s="447"/>
      <c r="L62" s="447"/>
      <c r="M62" s="447"/>
      <c r="N62" s="447"/>
      <c r="O62" s="447"/>
      <c r="P62" s="447"/>
      <c r="Q62" s="448"/>
      <c r="R62" s="455"/>
      <c r="S62" s="456"/>
    </row>
    <row r="63" spans="2:19" ht="30" customHeight="1">
      <c r="B63" s="32"/>
      <c r="C63" s="32"/>
      <c r="D63" s="174" t="str">
        <f>IF($A63="","",VLOOKUP($A63,'10%中性'!$A$5:$L$500,4))</f>
        <v/>
      </c>
      <c r="E63" s="140" t="str">
        <f>IF($A63="","",VLOOKUP($A63,'10%中性'!$A$5:$L$500,6))</f>
        <v/>
      </c>
      <c r="F63" s="140" t="str">
        <f>IF($A63="","",VLOOKUP($A63,'10%中性'!$A$5:$L$500,12))</f>
        <v/>
      </c>
      <c r="G63" s="153" t="str">
        <f>IF($A63="","",VLOOKUP($A63,'10%中性'!$A$5:$L$500,11))</f>
        <v/>
      </c>
      <c r="H63" s="109" t="str">
        <f t="shared" si="1"/>
        <v/>
      </c>
      <c r="I63" s="446"/>
      <c r="J63" s="447"/>
      <c r="K63" s="447"/>
      <c r="L63" s="447"/>
      <c r="M63" s="447"/>
      <c r="N63" s="447"/>
      <c r="O63" s="447"/>
      <c r="P63" s="447"/>
      <c r="Q63" s="448"/>
      <c r="R63" s="455"/>
      <c r="S63" s="456"/>
    </row>
    <row r="64" spans="2:19" ht="30" customHeight="1">
      <c r="B64" s="32"/>
      <c r="C64" s="32"/>
      <c r="D64" s="174" t="str">
        <f>IF($A64="","",VLOOKUP($A64,'10%中性'!$A$5:$L$500,4))</f>
        <v/>
      </c>
      <c r="E64" s="140" t="str">
        <f>IF($A64="","",VLOOKUP($A64,'10%中性'!$A$5:$L$500,6))</f>
        <v/>
      </c>
      <c r="F64" s="140" t="str">
        <f>IF($A64="","",VLOOKUP($A64,'10%中性'!$A$5:$L$500,12))</f>
        <v/>
      </c>
      <c r="G64" s="153" t="str">
        <f>IF($A64="","",VLOOKUP($A64,'10%中性'!$A$5:$L$500,11))</f>
        <v/>
      </c>
      <c r="H64" s="109" t="str">
        <f t="shared" si="1"/>
        <v/>
      </c>
      <c r="I64" s="446"/>
      <c r="J64" s="447"/>
      <c r="K64" s="447"/>
      <c r="L64" s="447"/>
      <c r="M64" s="447"/>
      <c r="N64" s="447"/>
      <c r="O64" s="447"/>
      <c r="P64" s="447"/>
      <c r="Q64" s="448"/>
      <c r="R64" s="455"/>
      <c r="S64" s="456"/>
    </row>
    <row r="65" spans="2:18" ht="30" customHeight="1">
      <c r="B65" s="32"/>
      <c r="C65" s="32"/>
      <c r="D65" s="141" t="s">
        <v>57</v>
      </c>
      <c r="E65" s="107"/>
      <c r="F65" s="108"/>
      <c r="G65" s="108"/>
      <c r="H65" s="109">
        <f>SUM(H46:H64)</f>
        <v>0</v>
      </c>
      <c r="I65" s="457"/>
      <c r="J65" s="458"/>
      <c r="K65" s="458"/>
      <c r="L65" s="458"/>
      <c r="M65" s="458"/>
      <c r="N65" s="458"/>
      <c r="O65" s="458"/>
      <c r="P65" s="458"/>
      <c r="Q65" s="459"/>
    </row>
    <row r="66" spans="2:18" ht="8.1" customHeight="1">
      <c r="B66" s="32"/>
      <c r="C66" s="32"/>
      <c r="D66" s="463" t="s">
        <v>58</v>
      </c>
      <c r="E66" s="457"/>
      <c r="F66" s="471"/>
      <c r="G66" s="471"/>
      <c r="H66" s="473">
        <f>H65+H29</f>
        <v>0</v>
      </c>
      <c r="I66" s="457"/>
      <c r="J66" s="458"/>
      <c r="K66" s="458"/>
      <c r="L66" s="458"/>
      <c r="M66" s="458"/>
      <c r="N66" s="458"/>
      <c r="O66" s="458"/>
      <c r="P66" s="458"/>
      <c r="Q66" s="459"/>
    </row>
    <row r="67" spans="2:18" ht="8.1" customHeight="1">
      <c r="B67" s="32"/>
      <c r="C67" s="32"/>
      <c r="D67" s="464"/>
      <c r="E67" s="460"/>
      <c r="F67" s="472"/>
      <c r="G67" s="472"/>
      <c r="H67" s="472"/>
      <c r="I67" s="460"/>
      <c r="J67" s="461"/>
      <c r="K67" s="461"/>
      <c r="L67" s="461"/>
      <c r="M67" s="461"/>
      <c r="N67" s="461"/>
      <c r="O67" s="461"/>
      <c r="P67" s="461"/>
      <c r="Q67" s="462"/>
    </row>
    <row r="68" spans="2:18" ht="8.1" customHeight="1">
      <c r="B68" s="32"/>
      <c r="C68" s="32"/>
      <c r="D68" s="464"/>
      <c r="E68" s="460"/>
      <c r="F68" s="472"/>
      <c r="G68" s="472"/>
      <c r="H68" s="472"/>
      <c r="I68" s="460"/>
      <c r="J68" s="461"/>
      <c r="K68" s="461"/>
      <c r="L68" s="461"/>
      <c r="M68" s="461"/>
      <c r="N68" s="461"/>
      <c r="O68" s="461"/>
      <c r="P68" s="461"/>
      <c r="Q68" s="462"/>
    </row>
    <row r="69" spans="2:18" ht="8.1" customHeight="1">
      <c r="B69" s="32"/>
      <c r="C69" s="32"/>
      <c r="D69" s="464"/>
      <c r="E69" s="460"/>
      <c r="F69" s="472"/>
      <c r="G69" s="472"/>
      <c r="H69" s="474"/>
      <c r="I69" s="460"/>
      <c r="J69" s="461"/>
      <c r="K69" s="461"/>
      <c r="L69" s="461"/>
      <c r="M69" s="461"/>
      <c r="N69" s="461"/>
      <c r="O69" s="461"/>
      <c r="P69" s="461"/>
      <c r="Q69" s="462"/>
    </row>
    <row r="70" spans="2:18" ht="8.1" customHeight="1">
      <c r="B70" s="32"/>
      <c r="C70" s="32"/>
      <c r="D70" s="469" t="s">
        <v>46</v>
      </c>
      <c r="E70" s="469"/>
      <c r="F70" s="469"/>
      <c r="G70" s="469"/>
      <c r="H70" s="469"/>
      <c r="I70" s="469"/>
      <c r="J70" s="469"/>
      <c r="K70" s="469"/>
      <c r="L70" s="469"/>
      <c r="M70" s="469"/>
      <c r="N70" s="469"/>
      <c r="O70" s="469"/>
      <c r="P70" s="469"/>
      <c r="Q70" s="469"/>
      <c r="R70" s="114"/>
    </row>
    <row r="71" spans="2:18" ht="8.1" customHeight="1">
      <c r="B71" s="32"/>
      <c r="C71" s="32"/>
      <c r="D71" s="470"/>
      <c r="E71" s="470"/>
      <c r="F71" s="470"/>
      <c r="G71" s="470"/>
      <c r="H71" s="470"/>
      <c r="I71" s="470"/>
      <c r="J71" s="470"/>
      <c r="K71" s="470"/>
      <c r="L71" s="470"/>
      <c r="M71" s="470"/>
      <c r="N71" s="470"/>
      <c r="O71" s="470"/>
      <c r="P71" s="470"/>
      <c r="Q71" s="470"/>
      <c r="R71" s="114"/>
    </row>
    <row r="72" spans="2:18" ht="8.1" customHeight="1">
      <c r="B72" s="32"/>
      <c r="C72" s="32"/>
      <c r="D72" s="470"/>
      <c r="E72" s="470"/>
      <c r="F72" s="470"/>
      <c r="G72" s="470"/>
      <c r="H72" s="470"/>
      <c r="I72" s="470"/>
      <c r="J72" s="470"/>
      <c r="K72" s="470"/>
      <c r="L72" s="470"/>
      <c r="M72" s="470"/>
      <c r="N72" s="470"/>
      <c r="O72" s="470"/>
      <c r="P72" s="470"/>
      <c r="Q72" s="470"/>
      <c r="R72" s="114"/>
    </row>
    <row r="73" spans="2:18" ht="8.1" customHeight="1">
      <c r="B73" s="32"/>
      <c r="C73" s="32"/>
      <c r="D73" s="470"/>
      <c r="E73" s="470"/>
      <c r="F73" s="470"/>
      <c r="G73" s="470"/>
      <c r="H73" s="470"/>
      <c r="I73" s="470"/>
      <c r="J73" s="470"/>
      <c r="K73" s="470"/>
      <c r="L73" s="470"/>
      <c r="M73" s="470"/>
      <c r="N73" s="470"/>
      <c r="O73" s="470"/>
      <c r="P73" s="470"/>
      <c r="Q73" s="470"/>
      <c r="R73" s="114"/>
    </row>
    <row r="74" spans="2:18" ht="8.1" customHeight="1">
      <c r="B74" s="32"/>
      <c r="C74" s="32"/>
      <c r="D74" s="470"/>
      <c r="E74" s="470"/>
      <c r="F74" s="470"/>
      <c r="G74" s="470"/>
      <c r="H74" s="470"/>
      <c r="I74" s="470"/>
      <c r="J74" s="470"/>
      <c r="K74" s="470"/>
      <c r="L74" s="470"/>
      <c r="M74" s="470"/>
      <c r="N74" s="470"/>
      <c r="O74" s="470"/>
      <c r="P74" s="470"/>
      <c r="Q74" s="470"/>
      <c r="R74" s="114"/>
    </row>
  </sheetData>
  <mergeCells count="70">
    <mergeCell ref="I66:Q69"/>
    <mergeCell ref="D70:Q74"/>
    <mergeCell ref="I61:Q61"/>
    <mergeCell ref="I62:Q62"/>
    <mergeCell ref="I63:Q63"/>
    <mergeCell ref="I64:Q64"/>
    <mergeCell ref="I65:Q65"/>
    <mergeCell ref="D66:D69"/>
    <mergeCell ref="E66:E69"/>
    <mergeCell ref="F66:F69"/>
    <mergeCell ref="G66:G69"/>
    <mergeCell ref="H66:H69"/>
    <mergeCell ref="I60:Q60"/>
    <mergeCell ref="I46:Q46"/>
    <mergeCell ref="R46:S64"/>
    <mergeCell ref="I47:Q47"/>
    <mergeCell ref="I48:Q48"/>
    <mergeCell ref="I49:Q49"/>
    <mergeCell ref="I50:Q50"/>
    <mergeCell ref="I51:Q51"/>
    <mergeCell ref="I52:Q52"/>
    <mergeCell ref="I53:Q53"/>
    <mergeCell ref="I54:Q54"/>
    <mergeCell ref="I55:Q55"/>
    <mergeCell ref="I56:Q56"/>
    <mergeCell ref="I57:Q57"/>
    <mergeCell ref="I58:Q58"/>
    <mergeCell ref="I59:Q59"/>
    <mergeCell ref="D33:Q37"/>
    <mergeCell ref="E38:G41"/>
    <mergeCell ref="D42:D45"/>
    <mergeCell ref="E42:E45"/>
    <mergeCell ref="F42:F45"/>
    <mergeCell ref="G42:G45"/>
    <mergeCell ref="H42:H45"/>
    <mergeCell ref="I42:Q45"/>
    <mergeCell ref="D29:D32"/>
    <mergeCell ref="E29:E32"/>
    <mergeCell ref="F29:F32"/>
    <mergeCell ref="G29:G32"/>
    <mergeCell ref="H29:H32"/>
    <mergeCell ref="I29:Q32"/>
    <mergeCell ref="I23:Q23"/>
    <mergeCell ref="I24:Q24"/>
    <mergeCell ref="I25:Q25"/>
    <mergeCell ref="I26:Q26"/>
    <mergeCell ref="I27:Q27"/>
    <mergeCell ref="I28:Q28"/>
    <mergeCell ref="I22:Q22"/>
    <mergeCell ref="I5:Q8"/>
    <mergeCell ref="I9:Q9"/>
    <mergeCell ref="R9:S27"/>
    <mergeCell ref="I10:Q10"/>
    <mergeCell ref="I11:Q11"/>
    <mergeCell ref="I12:Q12"/>
    <mergeCell ref="I13:Q13"/>
    <mergeCell ref="I14:Q14"/>
    <mergeCell ref="I15:Q15"/>
    <mergeCell ref="I16:Q16"/>
    <mergeCell ref="I17:Q17"/>
    <mergeCell ref="I18:Q18"/>
    <mergeCell ref="I19:Q19"/>
    <mergeCell ref="I20:Q20"/>
    <mergeCell ref="I21:Q21"/>
    <mergeCell ref="H5:H8"/>
    <mergeCell ref="E1:G4"/>
    <mergeCell ref="D5:D8"/>
    <mergeCell ref="E5:E8"/>
    <mergeCell ref="F5:F8"/>
    <mergeCell ref="G5:G8"/>
  </mergeCells>
  <phoneticPr fontId="6"/>
  <printOptions horizontalCentered="1" verticalCentered="1"/>
  <pageMargins left="0.59055118110236227" right="0.19685039370078741" top="0.78740157480314965" bottom="0.39370078740157483" header="0.59055118110236227" footer="0.39370078740157483"/>
  <pageSetup paperSize="9" orientation="portrait" horizontalDpi="300" verticalDpi="300" r:id="rId1"/>
  <headerFooter alignWithMargins="0"/>
  <rowBreaks count="1" manualBreakCount="1">
    <brk id="37" max="16383" man="1"/>
  </rowBreaks>
  <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2C807C-D6DE-4030-95EA-6B3247EDAB7A}">
  <sheetPr>
    <tabColor rgb="FFC00000"/>
  </sheetPr>
  <dimension ref="A1:L260"/>
  <sheetViews>
    <sheetView view="pageBreakPreview" zoomScale="90" zoomScaleNormal="100" zoomScaleSheetLayoutView="90" workbookViewId="0">
      <selection activeCell="K5" sqref="K5:K14"/>
    </sheetView>
  </sheetViews>
  <sheetFormatPr defaultRowHeight="48.75" customHeight="1"/>
  <cols>
    <col min="1" max="1" width="6.875" style="15" customWidth="1"/>
    <col min="2" max="2" width="2.625" style="15" customWidth="1"/>
    <col min="3" max="3" width="13.875" style="15" customWidth="1"/>
    <col min="4" max="4" width="28.25" style="53" customWidth="1"/>
    <col min="5" max="6" width="8.625" style="15" customWidth="1"/>
    <col min="7" max="7" width="7.375" style="15" customWidth="1"/>
    <col min="8" max="8" width="37.375" style="54" customWidth="1"/>
    <col min="9" max="9" width="17.75" style="55" customWidth="1"/>
    <col min="10" max="10" width="19.125" style="12" customWidth="1"/>
    <col min="11" max="16384" width="9" style="12"/>
  </cols>
  <sheetData>
    <row r="1" spans="1:12" ht="30" customHeight="1">
      <c r="A1" s="488" t="s">
        <v>9</v>
      </c>
      <c r="B1" s="488"/>
      <c r="C1" s="488"/>
      <c r="D1" s="488"/>
      <c r="E1" s="488"/>
      <c r="F1" s="488"/>
      <c r="G1" s="488"/>
      <c r="H1" s="488"/>
      <c r="I1" s="488"/>
      <c r="J1" s="488"/>
    </row>
    <row r="2" spans="1:12" ht="22.5" customHeight="1">
      <c r="J2" s="12" t="s">
        <v>5</v>
      </c>
    </row>
    <row r="3" spans="1:12" ht="21.95" customHeight="1">
      <c r="A3" s="56" t="s">
        <v>4</v>
      </c>
      <c r="B3" s="505" t="s">
        <v>4</v>
      </c>
      <c r="C3" s="506"/>
      <c r="D3" s="57" t="s">
        <v>4</v>
      </c>
      <c r="E3" s="56" t="s">
        <v>4</v>
      </c>
      <c r="F3" s="56" t="s">
        <v>4</v>
      </c>
      <c r="G3" s="58" t="s">
        <v>28</v>
      </c>
      <c r="H3" s="503" t="s">
        <v>4</v>
      </c>
      <c r="I3" s="504"/>
      <c r="J3" s="19" t="s">
        <v>4</v>
      </c>
      <c r="K3" s="493" t="s">
        <v>80</v>
      </c>
      <c r="L3" s="495" t="s">
        <v>78</v>
      </c>
    </row>
    <row r="4" spans="1:12" s="60" customFormat="1" ht="21.95" customHeight="1">
      <c r="A4" s="4" t="s">
        <v>11</v>
      </c>
      <c r="B4" s="507" t="s">
        <v>12</v>
      </c>
      <c r="C4" s="508"/>
      <c r="D4" s="59" t="s">
        <v>13</v>
      </c>
      <c r="E4" s="4" t="s">
        <v>14</v>
      </c>
      <c r="F4" s="4" t="s">
        <v>15</v>
      </c>
      <c r="G4" s="4" t="s">
        <v>19</v>
      </c>
      <c r="H4" s="489" t="s">
        <v>16</v>
      </c>
      <c r="I4" s="490"/>
      <c r="J4" s="4" t="s">
        <v>17</v>
      </c>
      <c r="K4" s="494"/>
      <c r="L4" s="496"/>
    </row>
    <row r="5" spans="1:12" s="60" customFormat="1" ht="45" customHeight="1">
      <c r="A5" s="5">
        <v>1</v>
      </c>
      <c r="B5" s="283" t="s">
        <v>82</v>
      </c>
      <c r="C5" s="306">
        <v>4987326081004</v>
      </c>
      <c r="D5" s="304" t="s">
        <v>722</v>
      </c>
      <c r="E5" s="183" t="s">
        <v>68</v>
      </c>
      <c r="F5" s="305" t="s">
        <v>0</v>
      </c>
      <c r="G5" s="305">
        <v>1</v>
      </c>
      <c r="H5" s="304" t="s">
        <v>723</v>
      </c>
      <c r="I5" s="318"/>
      <c r="J5" s="192"/>
      <c r="K5" s="7"/>
      <c r="L5" s="10"/>
    </row>
    <row r="6" spans="1:12" s="60" customFormat="1" ht="45" customHeight="1">
      <c r="A6" s="5">
        <v>2</v>
      </c>
      <c r="B6" s="283" t="s">
        <v>82</v>
      </c>
      <c r="C6" s="306">
        <v>4987481151796</v>
      </c>
      <c r="D6" s="304" t="s">
        <v>724</v>
      </c>
      <c r="E6" s="183" t="s">
        <v>68</v>
      </c>
      <c r="F6" s="305" t="s">
        <v>0</v>
      </c>
      <c r="G6" s="305">
        <v>2</v>
      </c>
      <c r="H6" s="304" t="s">
        <v>725</v>
      </c>
      <c r="I6" s="310"/>
      <c r="J6" s="192"/>
      <c r="K6" s="7"/>
      <c r="L6" s="10"/>
    </row>
    <row r="7" spans="1:12" s="60" customFormat="1" ht="45" customHeight="1">
      <c r="A7" s="5">
        <v>3</v>
      </c>
      <c r="B7" s="283" t="s">
        <v>82</v>
      </c>
      <c r="C7" s="306">
        <v>4987481152182</v>
      </c>
      <c r="D7" s="304" t="s">
        <v>726</v>
      </c>
      <c r="E7" s="183" t="s">
        <v>68</v>
      </c>
      <c r="F7" s="305" t="s">
        <v>0</v>
      </c>
      <c r="G7" s="305">
        <v>2</v>
      </c>
      <c r="H7" s="304" t="s">
        <v>727</v>
      </c>
      <c r="I7" s="310"/>
      <c r="J7" s="192"/>
      <c r="K7" s="7"/>
      <c r="L7" s="10"/>
    </row>
    <row r="8" spans="1:12" s="60" customFormat="1" ht="45" customHeight="1">
      <c r="A8" s="5">
        <v>4</v>
      </c>
      <c r="B8" s="283" t="s">
        <v>82</v>
      </c>
      <c r="C8" s="306">
        <v>4987481142084</v>
      </c>
      <c r="D8" s="304" t="s">
        <v>728</v>
      </c>
      <c r="E8" s="183" t="s">
        <v>68</v>
      </c>
      <c r="F8" s="305" t="s">
        <v>0</v>
      </c>
      <c r="G8" s="305">
        <v>2</v>
      </c>
      <c r="H8" s="304" t="s">
        <v>729</v>
      </c>
      <c r="I8" s="310"/>
      <c r="J8" s="193"/>
      <c r="K8" s="7"/>
      <c r="L8" s="10"/>
    </row>
    <row r="9" spans="1:12" ht="45" customHeight="1">
      <c r="A9" s="5">
        <v>5</v>
      </c>
      <c r="B9" s="283" t="s">
        <v>82</v>
      </c>
      <c r="C9" s="306">
        <v>4987481142091</v>
      </c>
      <c r="D9" s="304" t="s">
        <v>730</v>
      </c>
      <c r="E9" s="183" t="s">
        <v>68</v>
      </c>
      <c r="F9" s="305" t="s">
        <v>0</v>
      </c>
      <c r="G9" s="305">
        <v>2</v>
      </c>
      <c r="H9" s="304" t="s">
        <v>731</v>
      </c>
      <c r="I9" s="310"/>
      <c r="J9" s="194"/>
      <c r="K9" s="7"/>
      <c r="L9" s="65"/>
    </row>
    <row r="10" spans="1:12" ht="45" customHeight="1">
      <c r="A10" s="5">
        <v>6</v>
      </c>
      <c r="B10" s="283" t="s">
        <v>82</v>
      </c>
      <c r="C10" s="306">
        <v>4987481142077</v>
      </c>
      <c r="D10" s="304" t="s">
        <v>732</v>
      </c>
      <c r="E10" s="183" t="s">
        <v>68</v>
      </c>
      <c r="F10" s="305" t="s">
        <v>0</v>
      </c>
      <c r="G10" s="305">
        <v>4</v>
      </c>
      <c r="H10" s="304" t="s">
        <v>733</v>
      </c>
      <c r="I10" s="310"/>
      <c r="J10" s="195"/>
      <c r="K10" s="7"/>
      <c r="L10" s="65"/>
    </row>
    <row r="11" spans="1:12" ht="45" customHeight="1">
      <c r="A11" s="5">
        <v>7</v>
      </c>
      <c r="B11" s="283" t="s">
        <v>82</v>
      </c>
      <c r="C11" s="306">
        <v>4987481143265</v>
      </c>
      <c r="D11" s="304" t="s">
        <v>734</v>
      </c>
      <c r="E11" s="183" t="s">
        <v>68</v>
      </c>
      <c r="F11" s="305" t="s">
        <v>0</v>
      </c>
      <c r="G11" s="305">
        <v>5</v>
      </c>
      <c r="H11" s="304" t="s">
        <v>735</v>
      </c>
      <c r="I11" s="310"/>
      <c r="J11" s="194"/>
      <c r="K11" s="7"/>
      <c r="L11" s="65"/>
    </row>
    <row r="12" spans="1:12" ht="45" customHeight="1">
      <c r="A12" s="5">
        <v>8</v>
      </c>
      <c r="B12" s="283" t="s">
        <v>82</v>
      </c>
      <c r="C12" s="306">
        <v>4987481141933</v>
      </c>
      <c r="D12" s="304" t="s">
        <v>736</v>
      </c>
      <c r="E12" s="183" t="s">
        <v>68</v>
      </c>
      <c r="F12" s="305" t="s">
        <v>0</v>
      </c>
      <c r="G12" s="305">
        <v>5</v>
      </c>
      <c r="H12" s="304" t="s">
        <v>737</v>
      </c>
      <c r="I12" s="310"/>
      <c r="J12" s="194"/>
      <c r="K12" s="7"/>
      <c r="L12" s="65"/>
    </row>
    <row r="13" spans="1:12" ht="45" customHeight="1">
      <c r="A13" s="5">
        <v>9</v>
      </c>
      <c r="B13" s="283" t="s">
        <v>82</v>
      </c>
      <c r="C13" s="306">
        <v>4987481144309</v>
      </c>
      <c r="D13" s="304" t="s">
        <v>738</v>
      </c>
      <c r="E13" s="183" t="s">
        <v>68</v>
      </c>
      <c r="F13" s="305" t="s">
        <v>0</v>
      </c>
      <c r="G13" s="305">
        <v>3</v>
      </c>
      <c r="H13" s="304" t="s">
        <v>739</v>
      </c>
      <c r="I13" s="310"/>
      <c r="J13" s="194"/>
      <c r="K13" s="7"/>
      <c r="L13" s="65"/>
    </row>
    <row r="14" spans="1:12" ht="45" customHeight="1">
      <c r="A14" s="5">
        <v>10</v>
      </c>
      <c r="B14" s="283" t="s">
        <v>82</v>
      </c>
      <c r="C14" s="306">
        <v>4987481147355</v>
      </c>
      <c r="D14" s="304" t="s">
        <v>740</v>
      </c>
      <c r="E14" s="183" t="s">
        <v>68</v>
      </c>
      <c r="F14" s="305" t="s">
        <v>0</v>
      </c>
      <c r="G14" s="305">
        <v>4</v>
      </c>
      <c r="H14" s="304" t="s">
        <v>741</v>
      </c>
      <c r="I14" s="310"/>
      <c r="J14" s="194"/>
      <c r="K14" s="7"/>
      <c r="L14" s="65"/>
    </row>
    <row r="15" spans="1:12" ht="48.75" customHeight="1">
      <c r="A15" s="5">
        <v>11</v>
      </c>
      <c r="B15" s="283" t="s">
        <v>82</v>
      </c>
      <c r="C15" s="306">
        <v>4987481147362</v>
      </c>
      <c r="D15" s="304" t="s">
        <v>742</v>
      </c>
      <c r="E15" s="183" t="s">
        <v>68</v>
      </c>
      <c r="F15" s="305" t="s">
        <v>0</v>
      </c>
      <c r="G15" s="305">
        <v>4</v>
      </c>
      <c r="H15" s="304" t="s">
        <v>743</v>
      </c>
      <c r="I15" s="310"/>
      <c r="J15" s="194"/>
      <c r="K15" s="65"/>
      <c r="L15" s="65"/>
    </row>
    <row r="16" spans="1:12" ht="48.75" customHeight="1">
      <c r="A16" s="5">
        <v>12</v>
      </c>
      <c r="B16" s="283" t="s">
        <v>82</v>
      </c>
      <c r="C16" s="306">
        <v>4987481147386</v>
      </c>
      <c r="D16" s="304" t="s">
        <v>744</v>
      </c>
      <c r="E16" s="183" t="s">
        <v>68</v>
      </c>
      <c r="F16" s="305" t="s">
        <v>0</v>
      </c>
      <c r="G16" s="305">
        <v>4</v>
      </c>
      <c r="H16" s="304" t="s">
        <v>745</v>
      </c>
      <c r="I16" s="310"/>
      <c r="J16" s="193"/>
      <c r="K16" s="65"/>
      <c r="L16" s="65"/>
    </row>
    <row r="17" spans="1:12" ht="48.75" customHeight="1">
      <c r="A17" s="5">
        <v>13</v>
      </c>
      <c r="B17" s="283" t="s">
        <v>82</v>
      </c>
      <c r="C17" s="306">
        <v>4987481147393</v>
      </c>
      <c r="D17" s="304" t="s">
        <v>746</v>
      </c>
      <c r="E17" s="183" t="s">
        <v>68</v>
      </c>
      <c r="F17" s="305" t="s">
        <v>0</v>
      </c>
      <c r="G17" s="305">
        <v>4</v>
      </c>
      <c r="H17" s="304" t="s">
        <v>747</v>
      </c>
      <c r="I17" s="310"/>
      <c r="J17" s="194"/>
      <c r="K17" s="65"/>
      <c r="L17" s="65"/>
    </row>
    <row r="18" spans="1:12" ht="48.75" customHeight="1">
      <c r="A18" s="5">
        <v>14</v>
      </c>
      <c r="B18" s="283" t="s">
        <v>82</v>
      </c>
      <c r="C18" s="306">
        <v>4987481148543</v>
      </c>
      <c r="D18" s="304" t="s">
        <v>748</v>
      </c>
      <c r="E18" s="183" t="s">
        <v>68</v>
      </c>
      <c r="F18" s="305" t="s">
        <v>0</v>
      </c>
      <c r="G18" s="305">
        <v>2</v>
      </c>
      <c r="H18" s="304" t="s">
        <v>749</v>
      </c>
      <c r="I18" s="310"/>
      <c r="J18" s="194"/>
      <c r="K18" s="65"/>
      <c r="L18" s="65"/>
    </row>
    <row r="19" spans="1:12" ht="48.75" customHeight="1">
      <c r="A19" s="5">
        <v>15</v>
      </c>
      <c r="B19" s="283" t="s">
        <v>82</v>
      </c>
      <c r="C19" s="306">
        <v>4987481151468</v>
      </c>
      <c r="D19" s="304" t="s">
        <v>750</v>
      </c>
      <c r="E19" s="183" t="s">
        <v>68</v>
      </c>
      <c r="F19" s="305" t="s">
        <v>0</v>
      </c>
      <c r="G19" s="305">
        <v>2</v>
      </c>
      <c r="H19" s="304" t="s">
        <v>751</v>
      </c>
      <c r="I19" s="310"/>
      <c r="J19" s="194"/>
      <c r="K19" s="65"/>
      <c r="L19" s="65"/>
    </row>
    <row r="20" spans="1:12" ht="48.75" customHeight="1">
      <c r="A20" s="5">
        <v>16</v>
      </c>
      <c r="B20" s="283" t="s">
        <v>82</v>
      </c>
      <c r="C20" s="306">
        <v>4987481150508</v>
      </c>
      <c r="D20" s="304" t="s">
        <v>752</v>
      </c>
      <c r="E20" s="183" t="s">
        <v>68</v>
      </c>
      <c r="F20" s="305" t="s">
        <v>0</v>
      </c>
      <c r="G20" s="305">
        <v>3</v>
      </c>
      <c r="H20" s="304" t="s">
        <v>753</v>
      </c>
      <c r="I20" s="310"/>
      <c r="J20" s="194"/>
      <c r="K20" s="65"/>
      <c r="L20" s="65"/>
    </row>
    <row r="21" spans="1:12" ht="48.75" customHeight="1">
      <c r="A21" s="5">
        <v>17</v>
      </c>
      <c r="B21" s="283" t="s">
        <v>82</v>
      </c>
      <c r="C21" s="306">
        <v>4987481149564</v>
      </c>
      <c r="D21" s="304" t="s">
        <v>754</v>
      </c>
      <c r="E21" s="183" t="s">
        <v>68</v>
      </c>
      <c r="F21" s="305" t="s">
        <v>0</v>
      </c>
      <c r="G21" s="305">
        <v>3</v>
      </c>
      <c r="H21" s="304" t="s">
        <v>755</v>
      </c>
      <c r="I21" s="310"/>
      <c r="J21" s="194"/>
      <c r="K21" s="65"/>
      <c r="L21" s="65"/>
    </row>
    <row r="22" spans="1:12" ht="48.75" customHeight="1">
      <c r="A22" s="5">
        <v>18</v>
      </c>
      <c r="B22" s="283" t="s">
        <v>82</v>
      </c>
      <c r="C22" s="306">
        <v>4987481149588</v>
      </c>
      <c r="D22" s="304" t="s">
        <v>756</v>
      </c>
      <c r="E22" s="183" t="s">
        <v>68</v>
      </c>
      <c r="F22" s="305" t="s">
        <v>0</v>
      </c>
      <c r="G22" s="305">
        <v>3</v>
      </c>
      <c r="H22" s="304" t="s">
        <v>757</v>
      </c>
      <c r="I22" s="310"/>
      <c r="J22" s="196"/>
      <c r="K22" s="65"/>
      <c r="L22" s="65"/>
    </row>
    <row r="23" spans="1:12" ht="48.75" customHeight="1">
      <c r="A23" s="5">
        <v>19</v>
      </c>
      <c r="B23" s="283" t="s">
        <v>82</v>
      </c>
      <c r="C23" s="306">
        <v>4987481149724</v>
      </c>
      <c r="D23" s="304" t="s">
        <v>758</v>
      </c>
      <c r="E23" s="183" t="s">
        <v>68</v>
      </c>
      <c r="F23" s="305" t="s">
        <v>0</v>
      </c>
      <c r="G23" s="305">
        <v>3</v>
      </c>
      <c r="H23" s="304" t="s">
        <v>759</v>
      </c>
      <c r="I23" s="310"/>
      <c r="J23" s="194"/>
      <c r="K23" s="65"/>
      <c r="L23" s="65"/>
    </row>
    <row r="24" spans="1:12" ht="48.75" customHeight="1">
      <c r="A24" s="5">
        <v>20</v>
      </c>
      <c r="B24" s="283" t="s">
        <v>82</v>
      </c>
      <c r="C24" s="306">
        <v>4987481149632</v>
      </c>
      <c r="D24" s="304" t="s">
        <v>760</v>
      </c>
      <c r="E24" s="183" t="s">
        <v>68</v>
      </c>
      <c r="F24" s="305" t="s">
        <v>0</v>
      </c>
      <c r="G24" s="305">
        <v>3</v>
      </c>
      <c r="H24" s="304" t="s">
        <v>761</v>
      </c>
      <c r="I24" s="310"/>
      <c r="J24" s="195"/>
      <c r="K24" s="65"/>
      <c r="L24" s="65"/>
    </row>
    <row r="25" spans="1:12" ht="48.75" customHeight="1">
      <c r="A25" s="5">
        <v>21</v>
      </c>
      <c r="B25" s="283" t="s">
        <v>82</v>
      </c>
      <c r="C25" s="306">
        <v>4987481149687</v>
      </c>
      <c r="D25" s="304" t="s">
        <v>762</v>
      </c>
      <c r="E25" s="183" t="s">
        <v>68</v>
      </c>
      <c r="F25" s="305" t="s">
        <v>0</v>
      </c>
      <c r="G25" s="305">
        <v>3</v>
      </c>
      <c r="H25" s="304" t="s">
        <v>763</v>
      </c>
      <c r="I25" s="310"/>
      <c r="J25" s="194"/>
      <c r="K25" s="65"/>
      <c r="L25" s="65"/>
    </row>
    <row r="26" spans="1:12" ht="48.75" customHeight="1">
      <c r="A26" s="5">
        <v>22</v>
      </c>
      <c r="B26" s="283" t="s">
        <v>82</v>
      </c>
      <c r="C26" s="307">
        <v>4987559601888</v>
      </c>
      <c r="D26" s="304" t="s">
        <v>764</v>
      </c>
      <c r="E26" s="183" t="s">
        <v>68</v>
      </c>
      <c r="F26" s="308" t="s">
        <v>0</v>
      </c>
      <c r="G26" s="305">
        <v>5</v>
      </c>
      <c r="H26" s="309" t="s">
        <v>765</v>
      </c>
      <c r="I26" s="310"/>
      <c r="J26" s="195"/>
      <c r="K26" s="65"/>
      <c r="L26" s="65"/>
    </row>
    <row r="27" spans="1:12" ht="48.75" customHeight="1">
      <c r="A27" s="5">
        <v>23</v>
      </c>
      <c r="B27" s="283" t="s">
        <v>82</v>
      </c>
      <c r="C27" s="307">
        <v>4987559601871</v>
      </c>
      <c r="D27" s="304" t="s">
        <v>766</v>
      </c>
      <c r="E27" s="183" t="s">
        <v>68</v>
      </c>
      <c r="F27" s="308" t="s">
        <v>0</v>
      </c>
      <c r="G27" s="305">
        <v>5</v>
      </c>
      <c r="H27" s="309" t="s">
        <v>767</v>
      </c>
      <c r="I27" s="310"/>
      <c r="J27" s="194"/>
      <c r="K27" s="65"/>
      <c r="L27" s="65"/>
    </row>
    <row r="28" spans="1:12" ht="48.75" customHeight="1">
      <c r="A28" s="5">
        <v>24</v>
      </c>
      <c r="B28" s="283" t="s">
        <v>82</v>
      </c>
      <c r="C28" s="306" t="s">
        <v>768</v>
      </c>
      <c r="D28" s="311" t="s">
        <v>769</v>
      </c>
      <c r="E28" s="183" t="s">
        <v>68</v>
      </c>
      <c r="F28" s="305" t="s">
        <v>0</v>
      </c>
      <c r="G28" s="305">
        <v>4</v>
      </c>
      <c r="H28" s="304" t="s">
        <v>770</v>
      </c>
      <c r="I28" s="310"/>
      <c r="J28" s="194"/>
      <c r="K28" s="65"/>
      <c r="L28" s="65"/>
    </row>
    <row r="29" spans="1:12" ht="48.75" customHeight="1">
      <c r="A29" s="5">
        <v>25</v>
      </c>
      <c r="B29" s="283" t="s">
        <v>82</v>
      </c>
      <c r="C29" s="306" t="s">
        <v>771</v>
      </c>
      <c r="D29" s="311" t="s">
        <v>772</v>
      </c>
      <c r="E29" s="183" t="s">
        <v>68</v>
      </c>
      <c r="F29" s="305" t="s">
        <v>0</v>
      </c>
      <c r="G29" s="305">
        <v>4</v>
      </c>
      <c r="H29" s="304" t="s">
        <v>773</v>
      </c>
      <c r="I29" s="310"/>
      <c r="J29" s="194"/>
      <c r="K29" s="65"/>
      <c r="L29" s="65"/>
    </row>
    <row r="30" spans="1:12" ht="48.75" customHeight="1">
      <c r="A30" s="5">
        <v>26</v>
      </c>
      <c r="B30" s="283" t="s">
        <v>82</v>
      </c>
      <c r="C30" s="319">
        <v>4987559601772</v>
      </c>
      <c r="D30" s="311" t="s">
        <v>774</v>
      </c>
      <c r="E30" s="183" t="s">
        <v>68</v>
      </c>
      <c r="F30" s="305" t="s">
        <v>0</v>
      </c>
      <c r="G30" s="305">
        <v>2</v>
      </c>
      <c r="H30" s="304" t="s">
        <v>775</v>
      </c>
      <c r="I30" s="310"/>
      <c r="J30" s="195"/>
      <c r="K30" s="65"/>
      <c r="L30" s="65"/>
    </row>
    <row r="31" spans="1:12" ht="48.75" customHeight="1">
      <c r="A31" s="5">
        <v>27</v>
      </c>
      <c r="B31" s="283" t="s">
        <v>82</v>
      </c>
      <c r="C31" s="319">
        <v>4987559601789</v>
      </c>
      <c r="D31" s="311" t="s">
        <v>776</v>
      </c>
      <c r="E31" s="183" t="s">
        <v>68</v>
      </c>
      <c r="F31" s="305" t="s">
        <v>0</v>
      </c>
      <c r="G31" s="305">
        <v>2</v>
      </c>
      <c r="H31" s="304" t="s">
        <v>777</v>
      </c>
      <c r="I31" s="310"/>
      <c r="J31" s="195"/>
      <c r="K31" s="65"/>
      <c r="L31" s="65"/>
    </row>
    <row r="32" spans="1:12" ht="48.75" customHeight="1">
      <c r="A32" s="5">
        <v>28</v>
      </c>
      <c r="B32" s="283" t="s">
        <v>82</v>
      </c>
      <c r="C32" s="306">
        <v>4987559601796</v>
      </c>
      <c r="D32" s="311" t="s">
        <v>778</v>
      </c>
      <c r="E32" s="183" t="s">
        <v>68</v>
      </c>
      <c r="F32" s="305" t="s">
        <v>1</v>
      </c>
      <c r="G32" s="305">
        <v>7</v>
      </c>
      <c r="H32" s="312" t="s">
        <v>779</v>
      </c>
      <c r="I32" s="310"/>
      <c r="J32" s="195"/>
      <c r="K32" s="65"/>
      <c r="L32" s="65"/>
    </row>
    <row r="33" spans="1:12" ht="48.75" customHeight="1">
      <c r="A33" s="5">
        <v>29</v>
      </c>
      <c r="B33" s="283" t="s">
        <v>82</v>
      </c>
      <c r="C33" s="306">
        <v>4987559601802</v>
      </c>
      <c r="D33" s="311" t="s">
        <v>780</v>
      </c>
      <c r="E33" s="183" t="s">
        <v>68</v>
      </c>
      <c r="F33" s="305" t="s">
        <v>1</v>
      </c>
      <c r="G33" s="305">
        <v>7</v>
      </c>
      <c r="H33" s="312" t="s">
        <v>781</v>
      </c>
      <c r="I33" s="310"/>
      <c r="J33" s="194"/>
      <c r="K33" s="65"/>
      <c r="L33" s="65"/>
    </row>
    <row r="34" spans="1:12" ht="48.75" customHeight="1">
      <c r="A34" s="5">
        <v>30</v>
      </c>
      <c r="B34" s="283" t="s">
        <v>82</v>
      </c>
      <c r="C34" s="306">
        <v>4987559601826</v>
      </c>
      <c r="D34" s="311" t="s">
        <v>782</v>
      </c>
      <c r="E34" s="183" t="s">
        <v>68</v>
      </c>
      <c r="F34" s="305" t="s">
        <v>0</v>
      </c>
      <c r="G34" s="305">
        <v>2</v>
      </c>
      <c r="H34" s="312" t="s">
        <v>783</v>
      </c>
      <c r="I34" s="310"/>
      <c r="J34" s="195"/>
      <c r="K34" s="65"/>
      <c r="L34" s="65"/>
    </row>
    <row r="35" spans="1:12" ht="48.75" customHeight="1">
      <c r="A35" s="5">
        <v>31</v>
      </c>
      <c r="B35" s="283" t="s">
        <v>82</v>
      </c>
      <c r="C35" s="306">
        <v>4987559601833</v>
      </c>
      <c r="D35" s="311" t="s">
        <v>784</v>
      </c>
      <c r="E35" s="183" t="s">
        <v>68</v>
      </c>
      <c r="F35" s="305" t="s">
        <v>0</v>
      </c>
      <c r="G35" s="305">
        <v>3</v>
      </c>
      <c r="H35" s="312" t="s">
        <v>785</v>
      </c>
      <c r="I35" s="310"/>
      <c r="J35" s="194"/>
      <c r="K35" s="65"/>
      <c r="L35" s="65"/>
    </row>
    <row r="36" spans="1:12" ht="48.75" customHeight="1">
      <c r="A36" s="5">
        <v>32</v>
      </c>
      <c r="B36" s="283" t="s">
        <v>82</v>
      </c>
      <c r="C36" s="306">
        <v>4987270296905</v>
      </c>
      <c r="D36" s="311" t="s">
        <v>786</v>
      </c>
      <c r="E36" s="183" t="s">
        <v>68</v>
      </c>
      <c r="F36" s="305" t="s">
        <v>0</v>
      </c>
      <c r="G36" s="305">
        <v>4</v>
      </c>
      <c r="H36" s="312" t="s">
        <v>787</v>
      </c>
      <c r="I36" s="310"/>
      <c r="J36" s="192"/>
      <c r="K36" s="65"/>
      <c r="L36" s="65"/>
    </row>
    <row r="37" spans="1:12" ht="48.75" customHeight="1">
      <c r="A37" s="5">
        <v>33</v>
      </c>
      <c r="B37" s="283" t="s">
        <v>82</v>
      </c>
      <c r="C37" s="306">
        <v>4987326041671</v>
      </c>
      <c r="D37" s="311" t="s">
        <v>788</v>
      </c>
      <c r="E37" s="183" t="s">
        <v>68</v>
      </c>
      <c r="F37" s="305" t="s">
        <v>1</v>
      </c>
      <c r="G37" s="305">
        <v>2</v>
      </c>
      <c r="H37" s="312" t="s">
        <v>789</v>
      </c>
      <c r="I37" s="310"/>
      <c r="J37" s="192"/>
      <c r="K37" s="65"/>
      <c r="L37" s="65"/>
    </row>
    <row r="38" spans="1:12" ht="48.75" customHeight="1">
      <c r="A38" s="5">
        <v>34</v>
      </c>
      <c r="B38" s="283" t="s">
        <v>82</v>
      </c>
      <c r="C38" s="306">
        <v>4987326079261</v>
      </c>
      <c r="D38" s="311" t="s">
        <v>790</v>
      </c>
      <c r="E38" s="183" t="s">
        <v>68</v>
      </c>
      <c r="F38" s="305" t="s">
        <v>1</v>
      </c>
      <c r="G38" s="305">
        <v>3</v>
      </c>
      <c r="H38" s="312" t="s">
        <v>791</v>
      </c>
      <c r="I38" s="310"/>
      <c r="J38" s="192"/>
      <c r="K38" s="65"/>
      <c r="L38" s="65"/>
    </row>
    <row r="39" spans="1:12" ht="48.75" customHeight="1">
      <c r="A39" s="5">
        <v>35</v>
      </c>
      <c r="B39" s="283" t="s">
        <v>82</v>
      </c>
      <c r="C39" s="306">
        <v>4987326057764</v>
      </c>
      <c r="D39" s="311" t="s">
        <v>792</v>
      </c>
      <c r="E39" s="183" t="s">
        <v>68</v>
      </c>
      <c r="F39" s="305" t="s">
        <v>1</v>
      </c>
      <c r="G39" s="305">
        <v>12</v>
      </c>
      <c r="H39" s="312" t="s">
        <v>793</v>
      </c>
      <c r="I39" s="310"/>
      <c r="J39" s="193"/>
      <c r="K39" s="65"/>
      <c r="L39" s="65"/>
    </row>
    <row r="40" spans="1:12" ht="48.75" customHeight="1">
      <c r="A40" s="5">
        <v>36</v>
      </c>
      <c r="B40" s="283" t="s">
        <v>82</v>
      </c>
      <c r="C40" s="306" t="s">
        <v>794</v>
      </c>
      <c r="D40" s="311" t="s">
        <v>795</v>
      </c>
      <c r="E40" s="183" t="s">
        <v>68</v>
      </c>
      <c r="F40" s="305" t="s">
        <v>0</v>
      </c>
      <c r="G40" s="305">
        <v>2</v>
      </c>
      <c r="H40" s="312" t="s">
        <v>796</v>
      </c>
      <c r="I40" s="310"/>
      <c r="J40" s="193"/>
      <c r="K40" s="65"/>
      <c r="L40" s="65"/>
    </row>
    <row r="41" spans="1:12" ht="48.75" customHeight="1">
      <c r="A41" s="5">
        <v>37</v>
      </c>
      <c r="B41" s="283" t="s">
        <v>82</v>
      </c>
      <c r="C41" s="306">
        <v>4987326041695</v>
      </c>
      <c r="D41" s="311" t="s">
        <v>797</v>
      </c>
      <c r="E41" s="183" t="s">
        <v>68</v>
      </c>
      <c r="F41" s="305" t="s">
        <v>1</v>
      </c>
      <c r="G41" s="305">
        <v>2</v>
      </c>
      <c r="H41" s="312" t="s">
        <v>798</v>
      </c>
      <c r="I41" s="310"/>
      <c r="J41" s="193"/>
      <c r="K41" s="65"/>
      <c r="L41" s="65"/>
    </row>
    <row r="42" spans="1:12" ht="48.75" customHeight="1">
      <c r="A42" s="5">
        <v>38</v>
      </c>
      <c r="B42" s="283" t="s">
        <v>82</v>
      </c>
      <c r="C42" s="306" t="s">
        <v>799</v>
      </c>
      <c r="D42" s="311" t="s">
        <v>800</v>
      </c>
      <c r="E42" s="183" t="s">
        <v>68</v>
      </c>
      <c r="F42" s="305" t="s">
        <v>0</v>
      </c>
      <c r="G42" s="305">
        <v>5</v>
      </c>
      <c r="H42" s="312" t="s">
        <v>801</v>
      </c>
      <c r="I42" s="310"/>
      <c r="J42" s="194"/>
      <c r="K42" s="65"/>
      <c r="L42" s="65"/>
    </row>
    <row r="43" spans="1:12" ht="48.75" customHeight="1">
      <c r="A43" s="5">
        <v>39</v>
      </c>
      <c r="B43" s="283" t="s">
        <v>82</v>
      </c>
      <c r="C43" s="306">
        <v>4987326041701</v>
      </c>
      <c r="D43" s="311" t="s">
        <v>802</v>
      </c>
      <c r="E43" s="183" t="s">
        <v>68</v>
      </c>
      <c r="F43" s="305" t="s">
        <v>1</v>
      </c>
      <c r="G43" s="305">
        <v>3</v>
      </c>
      <c r="H43" s="312" t="s">
        <v>803</v>
      </c>
      <c r="I43" s="310"/>
      <c r="J43" s="193"/>
      <c r="K43" s="65"/>
      <c r="L43" s="65"/>
    </row>
    <row r="44" spans="1:12" ht="48.75" customHeight="1">
      <c r="A44" s="5">
        <v>40</v>
      </c>
      <c r="B44" s="283" t="s">
        <v>82</v>
      </c>
      <c r="C44" s="313">
        <v>4987026184685</v>
      </c>
      <c r="D44" s="304" t="s">
        <v>804</v>
      </c>
      <c r="E44" s="183" t="s">
        <v>68</v>
      </c>
      <c r="F44" s="305" t="s">
        <v>20</v>
      </c>
      <c r="G44" s="305">
        <v>7</v>
      </c>
      <c r="H44" s="304" t="s">
        <v>805</v>
      </c>
      <c r="I44" s="310"/>
      <c r="J44" s="193"/>
      <c r="K44" s="65"/>
      <c r="L44" s="65"/>
    </row>
    <row r="45" spans="1:12" ht="48.75" customHeight="1">
      <c r="A45" s="5">
        <v>41</v>
      </c>
      <c r="B45" s="283" t="s">
        <v>82</v>
      </c>
      <c r="C45" s="306">
        <v>4987026184692</v>
      </c>
      <c r="D45" s="304" t="s">
        <v>806</v>
      </c>
      <c r="E45" s="183" t="s">
        <v>68</v>
      </c>
      <c r="F45" s="305" t="s">
        <v>20</v>
      </c>
      <c r="G45" s="305">
        <v>5</v>
      </c>
      <c r="H45" s="304" t="s">
        <v>807</v>
      </c>
      <c r="I45" s="310"/>
      <c r="J45" s="194"/>
      <c r="K45" s="65"/>
      <c r="L45" s="65"/>
    </row>
    <row r="46" spans="1:12" ht="48.75" customHeight="1">
      <c r="A46" s="5">
        <v>42</v>
      </c>
      <c r="B46" s="283" t="s">
        <v>82</v>
      </c>
      <c r="C46" s="306">
        <v>4987026184708</v>
      </c>
      <c r="D46" s="311" t="s">
        <v>808</v>
      </c>
      <c r="E46" s="183" t="s">
        <v>68</v>
      </c>
      <c r="F46" s="305" t="s">
        <v>20</v>
      </c>
      <c r="G46" s="305">
        <v>4</v>
      </c>
      <c r="H46" s="312" t="s">
        <v>809</v>
      </c>
      <c r="I46" s="310"/>
      <c r="J46" s="193"/>
      <c r="K46" s="65"/>
      <c r="L46" s="65"/>
    </row>
    <row r="47" spans="1:12" ht="48.75" customHeight="1">
      <c r="A47" s="5">
        <v>43</v>
      </c>
      <c r="B47" s="283" t="s">
        <v>82</v>
      </c>
      <c r="C47" s="306">
        <v>4987458312557</v>
      </c>
      <c r="D47" s="314" t="s">
        <v>810</v>
      </c>
      <c r="E47" s="183" t="s">
        <v>68</v>
      </c>
      <c r="F47" s="305" t="s">
        <v>1</v>
      </c>
      <c r="G47" s="305">
        <v>4</v>
      </c>
      <c r="H47" s="312" t="s">
        <v>811</v>
      </c>
      <c r="I47" s="310"/>
      <c r="J47" s="194"/>
      <c r="K47" s="65"/>
      <c r="L47" s="65"/>
    </row>
    <row r="48" spans="1:12" ht="48.75" customHeight="1">
      <c r="A48" s="5">
        <v>44</v>
      </c>
      <c r="B48" s="283" t="s">
        <v>82</v>
      </c>
      <c r="C48" s="306">
        <v>4987026020990</v>
      </c>
      <c r="D48" s="311" t="s">
        <v>812</v>
      </c>
      <c r="E48" s="183" t="s">
        <v>68</v>
      </c>
      <c r="F48" s="305" t="s">
        <v>0</v>
      </c>
      <c r="G48" s="305">
        <v>2</v>
      </c>
      <c r="H48" s="312" t="s">
        <v>813</v>
      </c>
      <c r="I48" s="310"/>
      <c r="J48" s="194"/>
      <c r="K48" s="65"/>
      <c r="L48" s="65"/>
    </row>
    <row r="49" spans="1:12" ht="48.75" customHeight="1">
      <c r="A49" s="5">
        <v>45</v>
      </c>
      <c r="B49" s="283" t="s">
        <v>82</v>
      </c>
      <c r="C49" s="306">
        <v>4987026184715</v>
      </c>
      <c r="D49" s="311" t="s">
        <v>814</v>
      </c>
      <c r="E49" s="183" t="s">
        <v>68</v>
      </c>
      <c r="F49" s="305" t="s">
        <v>0</v>
      </c>
      <c r="G49" s="305">
        <v>2</v>
      </c>
      <c r="H49" s="312" t="s">
        <v>815</v>
      </c>
      <c r="I49" s="310"/>
      <c r="J49" s="196"/>
      <c r="K49" s="65"/>
      <c r="L49" s="65"/>
    </row>
    <row r="50" spans="1:12" ht="48.75" customHeight="1">
      <c r="A50" s="5">
        <v>46</v>
      </c>
      <c r="B50" s="283" t="s">
        <v>82</v>
      </c>
      <c r="C50" s="315">
        <v>4987551714555</v>
      </c>
      <c r="D50" s="320" t="s">
        <v>816</v>
      </c>
      <c r="E50" s="183" t="s">
        <v>68</v>
      </c>
      <c r="F50" s="321" t="s">
        <v>1</v>
      </c>
      <c r="G50" s="305">
        <v>25</v>
      </c>
      <c r="H50" s="316" t="s">
        <v>817</v>
      </c>
      <c r="I50" s="318"/>
      <c r="J50" s="196"/>
      <c r="K50" s="65"/>
      <c r="L50" s="65"/>
    </row>
    <row r="51" spans="1:12" ht="48.75" customHeight="1">
      <c r="A51" s="5">
        <v>47</v>
      </c>
      <c r="B51" s="283" t="s">
        <v>82</v>
      </c>
      <c r="C51" s="306">
        <v>4987551791037</v>
      </c>
      <c r="D51" s="311" t="s">
        <v>818</v>
      </c>
      <c r="E51" s="183" t="s">
        <v>68</v>
      </c>
      <c r="F51" s="305" t="s">
        <v>1</v>
      </c>
      <c r="G51" s="305">
        <v>4</v>
      </c>
      <c r="H51" s="312" t="s">
        <v>819</v>
      </c>
      <c r="I51" s="310"/>
      <c r="J51" s="194"/>
      <c r="K51" s="65"/>
      <c r="L51" s="65"/>
    </row>
    <row r="52" spans="1:12" ht="48.75" customHeight="1">
      <c r="A52" s="5">
        <v>48</v>
      </c>
      <c r="B52" s="283" t="s">
        <v>82</v>
      </c>
      <c r="C52" s="306" t="s">
        <v>820</v>
      </c>
      <c r="D52" s="311" t="s">
        <v>821</v>
      </c>
      <c r="E52" s="183" t="s">
        <v>68</v>
      </c>
      <c r="F52" s="305" t="s">
        <v>1</v>
      </c>
      <c r="G52" s="305">
        <v>4</v>
      </c>
      <c r="H52" s="312" t="s">
        <v>822</v>
      </c>
      <c r="I52" s="310"/>
      <c r="J52" s="194"/>
      <c r="K52" s="65"/>
      <c r="L52" s="65"/>
    </row>
    <row r="53" spans="1:12" ht="48.75" customHeight="1">
      <c r="A53" s="5">
        <v>49</v>
      </c>
      <c r="B53" s="283" t="s">
        <v>82</v>
      </c>
      <c r="C53" s="306" t="s">
        <v>823</v>
      </c>
      <c r="D53" s="311" t="s">
        <v>824</v>
      </c>
      <c r="E53" s="183" t="s">
        <v>68</v>
      </c>
      <c r="F53" s="305" t="s">
        <v>0</v>
      </c>
      <c r="G53" s="305">
        <v>5</v>
      </c>
      <c r="H53" s="312" t="s">
        <v>825</v>
      </c>
      <c r="I53" s="310"/>
      <c r="J53" s="195"/>
      <c r="K53" s="65"/>
      <c r="L53" s="65"/>
    </row>
    <row r="54" spans="1:12" ht="48.75" customHeight="1">
      <c r="A54" s="5">
        <v>50</v>
      </c>
      <c r="B54" s="283" t="s">
        <v>82</v>
      </c>
      <c r="C54" s="306">
        <v>4560221424871</v>
      </c>
      <c r="D54" s="304" t="s">
        <v>826</v>
      </c>
      <c r="E54" s="183" t="s">
        <v>68</v>
      </c>
      <c r="F54" s="305" t="s">
        <v>0</v>
      </c>
      <c r="G54" s="305">
        <v>2</v>
      </c>
      <c r="H54" s="304" t="s">
        <v>827</v>
      </c>
      <c r="I54" s="310"/>
      <c r="J54" s="194"/>
      <c r="K54" s="65"/>
      <c r="L54" s="65"/>
    </row>
    <row r="55" spans="1:12" ht="48.75" customHeight="1">
      <c r="A55" s="5">
        <v>51</v>
      </c>
      <c r="B55" s="283" t="s">
        <v>82</v>
      </c>
      <c r="C55" s="306">
        <v>4987270297445</v>
      </c>
      <c r="D55" s="304" t="s">
        <v>828</v>
      </c>
      <c r="E55" s="183" t="s">
        <v>68</v>
      </c>
      <c r="F55" s="305" t="s">
        <v>0</v>
      </c>
      <c r="G55" s="305">
        <v>2</v>
      </c>
      <c r="H55" s="312" t="s">
        <v>829</v>
      </c>
      <c r="I55" s="310"/>
      <c r="J55" s="194"/>
      <c r="K55" s="65"/>
      <c r="L55" s="65"/>
    </row>
    <row r="56" spans="1:12" ht="48.75" customHeight="1">
      <c r="A56" s="5">
        <v>52</v>
      </c>
      <c r="B56" s="283" t="s">
        <v>82</v>
      </c>
      <c r="C56" s="306">
        <v>4987270260111</v>
      </c>
      <c r="D56" s="304" t="s">
        <v>830</v>
      </c>
      <c r="E56" s="183" t="s">
        <v>68</v>
      </c>
      <c r="F56" s="305" t="s">
        <v>0</v>
      </c>
      <c r="G56" s="305">
        <v>3</v>
      </c>
      <c r="H56" s="312" t="s">
        <v>831</v>
      </c>
      <c r="I56" s="310"/>
      <c r="J56" s="195"/>
      <c r="K56" s="65"/>
      <c r="L56" s="65"/>
    </row>
    <row r="57" spans="1:12" ht="48.75" customHeight="1">
      <c r="A57" s="5">
        <v>53</v>
      </c>
      <c r="B57" s="283" t="s">
        <v>82</v>
      </c>
      <c r="C57" s="306">
        <v>4987559823006</v>
      </c>
      <c r="D57" s="304" t="s">
        <v>832</v>
      </c>
      <c r="E57" s="183" t="s">
        <v>68</v>
      </c>
      <c r="F57" s="305" t="s">
        <v>1</v>
      </c>
      <c r="G57" s="305">
        <v>20</v>
      </c>
      <c r="H57" s="312" t="s">
        <v>833</v>
      </c>
      <c r="I57" s="310"/>
      <c r="J57" s="194"/>
      <c r="K57" s="65"/>
      <c r="L57" s="65"/>
    </row>
    <row r="58" spans="1:12" ht="48.75" customHeight="1">
      <c r="A58" s="5">
        <v>54</v>
      </c>
      <c r="B58" s="283" t="s">
        <v>82</v>
      </c>
      <c r="C58" s="306">
        <v>4987026194769</v>
      </c>
      <c r="D58" s="304" t="s">
        <v>834</v>
      </c>
      <c r="E58" s="183" t="s">
        <v>68</v>
      </c>
      <c r="F58" s="305" t="s">
        <v>0</v>
      </c>
      <c r="G58" s="305">
        <v>2</v>
      </c>
      <c r="H58" s="304" t="s">
        <v>835</v>
      </c>
      <c r="I58" s="322"/>
      <c r="J58" s="194"/>
      <c r="K58" s="65"/>
      <c r="L58" s="65"/>
    </row>
    <row r="59" spans="1:12" ht="48.75" customHeight="1">
      <c r="A59" s="5">
        <v>55</v>
      </c>
      <c r="B59" s="283" t="s">
        <v>82</v>
      </c>
      <c r="C59" s="306">
        <v>4987502516146</v>
      </c>
      <c r="D59" s="304" t="s">
        <v>836</v>
      </c>
      <c r="E59" s="183" t="s">
        <v>68</v>
      </c>
      <c r="F59" s="305" t="s">
        <v>0</v>
      </c>
      <c r="G59" s="305">
        <v>2</v>
      </c>
      <c r="H59" s="304" t="s">
        <v>837</v>
      </c>
      <c r="I59" s="310"/>
      <c r="J59" s="194"/>
      <c r="K59" s="65"/>
      <c r="L59" s="65"/>
    </row>
    <row r="60" spans="1:12" ht="48.75" customHeight="1">
      <c r="A60" s="5">
        <v>56</v>
      </c>
      <c r="B60" s="283" t="s">
        <v>82</v>
      </c>
      <c r="C60" s="306">
        <v>4987270206805</v>
      </c>
      <c r="D60" s="304" t="s">
        <v>838</v>
      </c>
      <c r="E60" s="183" t="s">
        <v>68</v>
      </c>
      <c r="F60" s="305" t="s">
        <v>0</v>
      </c>
      <c r="G60" s="305">
        <v>2</v>
      </c>
      <c r="H60" s="304" t="s">
        <v>839</v>
      </c>
      <c r="I60" s="310"/>
      <c r="J60" s="194"/>
      <c r="K60" s="65"/>
      <c r="L60" s="65"/>
    </row>
    <row r="61" spans="1:12" ht="48.75" customHeight="1">
      <c r="A61" s="5">
        <v>57</v>
      </c>
      <c r="B61" s="283" t="s">
        <v>82</v>
      </c>
      <c r="C61" s="306">
        <v>4987026184678</v>
      </c>
      <c r="D61" s="304" t="s">
        <v>840</v>
      </c>
      <c r="E61" s="183" t="s">
        <v>68</v>
      </c>
      <c r="F61" s="305" t="s">
        <v>1</v>
      </c>
      <c r="G61" s="305">
        <v>2</v>
      </c>
      <c r="H61" s="304" t="s">
        <v>841</v>
      </c>
      <c r="I61" s="310"/>
      <c r="J61" s="196"/>
      <c r="K61" s="65"/>
      <c r="L61" s="65"/>
    </row>
    <row r="62" spans="1:12" ht="48.75" customHeight="1">
      <c r="A62" s="5">
        <v>58</v>
      </c>
      <c r="B62" s="283" t="s">
        <v>82</v>
      </c>
      <c r="C62" s="306">
        <v>4987326041749</v>
      </c>
      <c r="D62" s="304" t="s">
        <v>842</v>
      </c>
      <c r="E62" s="183" t="s">
        <v>68</v>
      </c>
      <c r="F62" s="305" t="s">
        <v>1</v>
      </c>
      <c r="G62" s="305">
        <v>3</v>
      </c>
      <c r="H62" s="304" t="s">
        <v>843</v>
      </c>
      <c r="I62" s="310"/>
      <c r="J62" s="196"/>
      <c r="K62" s="65"/>
      <c r="L62" s="65"/>
    </row>
    <row r="63" spans="1:12" ht="48.75" customHeight="1">
      <c r="A63" s="5">
        <v>59</v>
      </c>
      <c r="B63" s="283" t="s">
        <v>82</v>
      </c>
      <c r="C63" s="306">
        <v>4987427151002</v>
      </c>
      <c r="D63" s="304" t="s">
        <v>844</v>
      </c>
      <c r="E63" s="183" t="s">
        <v>68</v>
      </c>
      <c r="F63" s="305" t="s">
        <v>0</v>
      </c>
      <c r="G63" s="305">
        <v>12</v>
      </c>
      <c r="H63" s="304" t="s">
        <v>845</v>
      </c>
      <c r="I63" s="310"/>
      <c r="J63" s="195"/>
      <c r="K63" s="65"/>
      <c r="L63" s="65"/>
    </row>
    <row r="64" spans="1:12" ht="48.75" customHeight="1">
      <c r="A64" s="5">
        <v>60</v>
      </c>
      <c r="B64" s="283" t="s">
        <v>82</v>
      </c>
      <c r="C64" s="306">
        <v>4987551720471</v>
      </c>
      <c r="D64" s="304" t="s">
        <v>846</v>
      </c>
      <c r="E64" s="183" t="s">
        <v>68</v>
      </c>
      <c r="F64" s="305" t="s">
        <v>1</v>
      </c>
      <c r="G64" s="305">
        <v>7</v>
      </c>
      <c r="H64" s="304" t="s">
        <v>847</v>
      </c>
      <c r="I64" s="310"/>
      <c r="J64" s="194"/>
      <c r="K64" s="65"/>
      <c r="L64" s="65"/>
    </row>
    <row r="65" spans="1:12" ht="48.75" customHeight="1">
      <c r="A65" s="5">
        <v>61</v>
      </c>
      <c r="B65" s="283" t="s">
        <v>82</v>
      </c>
      <c r="C65" s="306" t="s">
        <v>848</v>
      </c>
      <c r="D65" s="304" t="s">
        <v>849</v>
      </c>
      <c r="E65" s="183" t="s">
        <v>68</v>
      </c>
      <c r="F65" s="305" t="s">
        <v>1</v>
      </c>
      <c r="G65" s="305">
        <v>7</v>
      </c>
      <c r="H65" s="304" t="s">
        <v>850</v>
      </c>
      <c r="I65" s="310"/>
      <c r="J65" s="193"/>
      <c r="K65" s="65"/>
      <c r="L65" s="65"/>
    </row>
    <row r="66" spans="1:12" ht="48.75" customHeight="1">
      <c r="A66" s="5">
        <v>62</v>
      </c>
      <c r="B66" s="283" t="s">
        <v>82</v>
      </c>
      <c r="C66" s="306">
        <v>4987559614383</v>
      </c>
      <c r="D66" s="304" t="s">
        <v>851</v>
      </c>
      <c r="E66" s="183" t="s">
        <v>68</v>
      </c>
      <c r="F66" s="305" t="s">
        <v>0</v>
      </c>
      <c r="G66" s="305">
        <v>16</v>
      </c>
      <c r="H66" s="304" t="s">
        <v>852</v>
      </c>
      <c r="I66" s="310"/>
      <c r="J66" s="195"/>
      <c r="K66" s="65"/>
      <c r="L66" s="65"/>
    </row>
    <row r="67" spans="1:12" ht="48.75" customHeight="1">
      <c r="A67" s="5">
        <v>63</v>
      </c>
      <c r="B67" s="283" t="s">
        <v>82</v>
      </c>
      <c r="C67" s="306">
        <v>4987026221663</v>
      </c>
      <c r="D67" s="304" t="s">
        <v>853</v>
      </c>
      <c r="E67" s="183" t="s">
        <v>68</v>
      </c>
      <c r="F67" s="305" t="s">
        <v>0</v>
      </c>
      <c r="G67" s="305">
        <v>2</v>
      </c>
      <c r="H67" s="304" t="s">
        <v>854</v>
      </c>
      <c r="I67" s="310"/>
      <c r="J67" s="195"/>
      <c r="K67" s="65"/>
      <c r="L67" s="65"/>
    </row>
    <row r="68" spans="1:12" ht="48.75" customHeight="1">
      <c r="A68" s="5">
        <v>64</v>
      </c>
      <c r="B68" s="283" t="s">
        <v>82</v>
      </c>
      <c r="C68" s="306">
        <v>4987026205519</v>
      </c>
      <c r="D68" s="304" t="s">
        <v>855</v>
      </c>
      <c r="E68" s="183" t="s">
        <v>68</v>
      </c>
      <c r="F68" s="305" t="s">
        <v>0</v>
      </c>
      <c r="G68" s="305">
        <v>2</v>
      </c>
      <c r="H68" s="304" t="s">
        <v>856</v>
      </c>
      <c r="I68" s="310"/>
      <c r="J68" s="194"/>
      <c r="K68" s="65"/>
      <c r="L68" s="65"/>
    </row>
    <row r="69" spans="1:12" ht="48.75" customHeight="1">
      <c r="A69" s="5">
        <v>65</v>
      </c>
      <c r="B69" s="283" t="s">
        <v>82</v>
      </c>
      <c r="C69" s="306">
        <v>4987026211442</v>
      </c>
      <c r="D69" s="304" t="s">
        <v>857</v>
      </c>
      <c r="E69" s="183" t="s">
        <v>68</v>
      </c>
      <c r="F69" s="305" t="s">
        <v>0</v>
      </c>
      <c r="G69" s="305">
        <v>2</v>
      </c>
      <c r="H69" s="304" t="s">
        <v>858</v>
      </c>
      <c r="I69" s="310"/>
      <c r="J69" s="194"/>
      <c r="K69" s="65"/>
      <c r="L69" s="65"/>
    </row>
    <row r="70" spans="1:12" ht="48.75" customHeight="1">
      <c r="A70" s="5">
        <v>66</v>
      </c>
      <c r="B70" s="283" t="s">
        <v>82</v>
      </c>
      <c r="C70" s="306">
        <v>4987501223502</v>
      </c>
      <c r="D70" s="304" t="s">
        <v>859</v>
      </c>
      <c r="E70" s="183" t="s">
        <v>68</v>
      </c>
      <c r="F70" s="305" t="s">
        <v>1</v>
      </c>
      <c r="G70" s="305">
        <v>19</v>
      </c>
      <c r="H70" s="304" t="s">
        <v>860</v>
      </c>
      <c r="I70" s="310"/>
      <c r="J70" s="195"/>
      <c r="K70" s="65"/>
      <c r="L70" s="65"/>
    </row>
    <row r="71" spans="1:12" ht="48.75" customHeight="1">
      <c r="A71" s="5">
        <v>67</v>
      </c>
      <c r="B71" s="283" t="s">
        <v>82</v>
      </c>
      <c r="C71" s="306">
        <v>4987501212506</v>
      </c>
      <c r="D71" s="304" t="s">
        <v>861</v>
      </c>
      <c r="E71" s="183" t="s">
        <v>68</v>
      </c>
      <c r="F71" s="305" t="s">
        <v>0</v>
      </c>
      <c r="G71" s="305">
        <v>15</v>
      </c>
      <c r="H71" s="304" t="s">
        <v>862</v>
      </c>
      <c r="I71" s="310"/>
      <c r="J71" s="194"/>
      <c r="K71" s="65"/>
      <c r="L71" s="65"/>
    </row>
    <row r="72" spans="1:12" ht="48.75" customHeight="1">
      <c r="A72" s="5">
        <v>68</v>
      </c>
      <c r="B72" s="283" t="s">
        <v>82</v>
      </c>
      <c r="C72" s="306" t="s">
        <v>863</v>
      </c>
      <c r="D72" s="304" t="s">
        <v>864</v>
      </c>
      <c r="E72" s="183" t="s">
        <v>68</v>
      </c>
      <c r="F72" s="305" t="s">
        <v>0</v>
      </c>
      <c r="G72" s="305">
        <v>5</v>
      </c>
      <c r="H72" s="304" t="s">
        <v>865</v>
      </c>
      <c r="I72" s="310"/>
      <c r="J72" s="194"/>
      <c r="K72" s="65"/>
      <c r="L72" s="65"/>
    </row>
    <row r="73" spans="1:12" ht="48.75" customHeight="1">
      <c r="A73" s="5">
        <v>69</v>
      </c>
      <c r="B73" s="283" t="s">
        <v>82</v>
      </c>
      <c r="C73" s="306" t="s">
        <v>866</v>
      </c>
      <c r="D73" s="304" t="s">
        <v>867</v>
      </c>
      <c r="E73" s="183" t="s">
        <v>68</v>
      </c>
      <c r="F73" s="323" t="s">
        <v>0</v>
      </c>
      <c r="G73" s="305">
        <v>2</v>
      </c>
      <c r="H73" s="304" t="s">
        <v>868</v>
      </c>
      <c r="I73" s="310"/>
      <c r="J73" s="194"/>
      <c r="K73" s="65"/>
      <c r="L73" s="65"/>
    </row>
    <row r="74" spans="1:12" ht="48.75" customHeight="1">
      <c r="A74" s="5">
        <v>70</v>
      </c>
      <c r="B74" s="283" t="s">
        <v>82</v>
      </c>
      <c r="C74" s="306">
        <v>4987481149106</v>
      </c>
      <c r="D74" s="304" t="s">
        <v>869</v>
      </c>
      <c r="E74" s="183" t="s">
        <v>68</v>
      </c>
      <c r="F74" s="305" t="s">
        <v>1</v>
      </c>
      <c r="G74" s="305">
        <v>4</v>
      </c>
      <c r="H74" s="304" t="s">
        <v>870</v>
      </c>
      <c r="I74" s="310"/>
      <c r="J74" s="194"/>
      <c r="K74" s="65"/>
      <c r="L74" s="65"/>
    </row>
    <row r="75" spans="1:12" ht="48.75" customHeight="1">
      <c r="A75" s="5">
        <v>71</v>
      </c>
      <c r="B75" s="283" t="s">
        <v>82</v>
      </c>
      <c r="C75" s="306">
        <v>4987427199202</v>
      </c>
      <c r="D75" s="304" t="s">
        <v>871</v>
      </c>
      <c r="E75" s="183" t="s">
        <v>68</v>
      </c>
      <c r="F75" s="305" t="s">
        <v>1</v>
      </c>
      <c r="G75" s="305">
        <v>1</v>
      </c>
      <c r="H75" s="304" t="s">
        <v>872</v>
      </c>
      <c r="I75" s="310"/>
      <c r="J75" s="194"/>
      <c r="K75" s="65"/>
      <c r="L75" s="65"/>
    </row>
    <row r="76" spans="1:12" ht="48.75" customHeight="1">
      <c r="A76" s="5">
        <v>72</v>
      </c>
      <c r="B76" s="283" t="s">
        <v>82</v>
      </c>
      <c r="C76" s="306">
        <v>4987427154003</v>
      </c>
      <c r="D76" s="304" t="s">
        <v>873</v>
      </c>
      <c r="E76" s="183" t="s">
        <v>68</v>
      </c>
      <c r="F76" s="305" t="s">
        <v>1</v>
      </c>
      <c r="G76" s="305">
        <v>15</v>
      </c>
      <c r="H76" s="317" t="s">
        <v>874</v>
      </c>
      <c r="I76" s="310"/>
      <c r="J76" s="193"/>
      <c r="K76" s="65"/>
      <c r="L76" s="65"/>
    </row>
    <row r="77" spans="1:12" ht="48.75" customHeight="1">
      <c r="A77" s="5">
        <v>73</v>
      </c>
      <c r="B77" s="283" t="s">
        <v>82</v>
      </c>
      <c r="C77" s="306">
        <v>4987427153006</v>
      </c>
      <c r="D77" s="304" t="s">
        <v>875</v>
      </c>
      <c r="E77" s="183" t="s">
        <v>68</v>
      </c>
      <c r="F77" s="305" t="s">
        <v>1</v>
      </c>
      <c r="G77" s="305">
        <v>15</v>
      </c>
      <c r="H77" s="304" t="s">
        <v>876</v>
      </c>
      <c r="I77" s="310"/>
      <c r="J77" s="193"/>
      <c r="K77" s="65"/>
      <c r="L77" s="65"/>
    </row>
    <row r="78" spans="1:12" ht="48.75" customHeight="1">
      <c r="A78" s="5">
        <v>74</v>
      </c>
      <c r="B78" s="283" t="s">
        <v>82</v>
      </c>
      <c r="C78" s="306">
        <v>4987427182006</v>
      </c>
      <c r="D78" s="304" t="s">
        <v>877</v>
      </c>
      <c r="E78" s="183" t="s">
        <v>68</v>
      </c>
      <c r="F78" s="305" t="s">
        <v>0</v>
      </c>
      <c r="G78" s="305">
        <v>3</v>
      </c>
      <c r="H78" s="304" t="s">
        <v>878</v>
      </c>
      <c r="I78" s="310"/>
      <c r="J78" s="193"/>
      <c r="K78" s="65"/>
      <c r="L78" s="65"/>
    </row>
    <row r="79" spans="1:12" ht="48.75" customHeight="1">
      <c r="A79" s="5">
        <v>75</v>
      </c>
      <c r="B79" s="283" t="s">
        <v>82</v>
      </c>
      <c r="C79" s="306">
        <v>4987427184000</v>
      </c>
      <c r="D79" s="304" t="s">
        <v>879</v>
      </c>
      <c r="E79" s="183" t="s">
        <v>68</v>
      </c>
      <c r="F79" s="305" t="s">
        <v>0</v>
      </c>
      <c r="G79" s="305">
        <v>3</v>
      </c>
      <c r="H79" s="304" t="s">
        <v>880</v>
      </c>
      <c r="I79" s="310"/>
      <c r="J79" s="194"/>
      <c r="K79" s="65"/>
      <c r="L79" s="65"/>
    </row>
    <row r="80" spans="1:12" ht="48.75" customHeight="1">
      <c r="A80" s="5">
        <v>76</v>
      </c>
      <c r="B80" s="283" t="s">
        <v>82</v>
      </c>
      <c r="C80" s="306">
        <v>4987427180002</v>
      </c>
      <c r="D80" s="304" t="s">
        <v>881</v>
      </c>
      <c r="E80" s="183" t="s">
        <v>68</v>
      </c>
      <c r="F80" s="305" t="s">
        <v>0</v>
      </c>
      <c r="G80" s="305">
        <v>2</v>
      </c>
      <c r="H80" s="304" t="s">
        <v>882</v>
      </c>
      <c r="I80" s="310"/>
      <c r="J80" s="194"/>
      <c r="K80" s="65"/>
      <c r="L80" s="65"/>
    </row>
    <row r="81" spans="1:12" ht="48.75" customHeight="1">
      <c r="A81" s="5">
        <v>77</v>
      </c>
      <c r="B81" s="283" t="s">
        <v>82</v>
      </c>
      <c r="C81" s="306">
        <v>4987518507213</v>
      </c>
      <c r="D81" s="304" t="s">
        <v>883</v>
      </c>
      <c r="E81" s="183" t="s">
        <v>68</v>
      </c>
      <c r="F81" s="305" t="s">
        <v>0</v>
      </c>
      <c r="G81" s="305">
        <v>3</v>
      </c>
      <c r="H81" s="304" t="s">
        <v>884</v>
      </c>
      <c r="I81" s="310"/>
      <c r="J81" s="193"/>
      <c r="K81" s="65"/>
      <c r="L81" s="65"/>
    </row>
    <row r="82" spans="1:12" ht="48.75" customHeight="1">
      <c r="A82" s="5">
        <v>78</v>
      </c>
      <c r="B82" s="283" t="s">
        <v>82</v>
      </c>
      <c r="C82" s="306">
        <v>4987518507237</v>
      </c>
      <c r="D82" s="304" t="s">
        <v>885</v>
      </c>
      <c r="E82" s="183" t="s">
        <v>68</v>
      </c>
      <c r="F82" s="305" t="s">
        <v>0</v>
      </c>
      <c r="G82" s="305">
        <v>3</v>
      </c>
      <c r="H82" s="304" t="s">
        <v>886</v>
      </c>
      <c r="I82" s="310"/>
      <c r="J82" s="192"/>
      <c r="K82" s="65"/>
      <c r="L82" s="65"/>
    </row>
    <row r="83" spans="1:12" ht="48.75" customHeight="1">
      <c r="A83" s="5">
        <v>79</v>
      </c>
      <c r="B83" s="283" t="s">
        <v>82</v>
      </c>
      <c r="C83" s="306">
        <v>4987518507992</v>
      </c>
      <c r="D83" s="304" t="s">
        <v>887</v>
      </c>
      <c r="E83" s="183" t="s">
        <v>68</v>
      </c>
      <c r="F83" s="305" t="s">
        <v>0</v>
      </c>
      <c r="G83" s="305">
        <v>3</v>
      </c>
      <c r="H83" s="304" t="s">
        <v>888</v>
      </c>
      <c r="I83" s="310"/>
      <c r="J83" s="193"/>
      <c r="K83" s="65"/>
      <c r="L83" s="65"/>
    </row>
    <row r="84" spans="1:12" ht="48.75" customHeight="1">
      <c r="A84" s="5">
        <v>80</v>
      </c>
      <c r="B84" s="283" t="s">
        <v>82</v>
      </c>
      <c r="C84" s="306">
        <v>4987518502072</v>
      </c>
      <c r="D84" s="304" t="s">
        <v>889</v>
      </c>
      <c r="E84" s="183" t="s">
        <v>68</v>
      </c>
      <c r="F84" s="305" t="s">
        <v>0</v>
      </c>
      <c r="G84" s="305">
        <v>7</v>
      </c>
      <c r="H84" s="304" t="s">
        <v>890</v>
      </c>
      <c r="I84" s="310"/>
      <c r="J84" s="197"/>
      <c r="K84" s="65"/>
      <c r="L84" s="65"/>
    </row>
    <row r="85" spans="1:12" ht="48.75" customHeight="1">
      <c r="A85" s="5">
        <v>81</v>
      </c>
      <c r="B85" s="283" t="s">
        <v>82</v>
      </c>
      <c r="C85" s="306">
        <v>4987518507015</v>
      </c>
      <c r="D85" s="304" t="s">
        <v>891</v>
      </c>
      <c r="E85" s="183" t="s">
        <v>68</v>
      </c>
      <c r="F85" s="305" t="s">
        <v>0</v>
      </c>
      <c r="G85" s="305">
        <v>8</v>
      </c>
      <c r="H85" s="304" t="s">
        <v>892</v>
      </c>
      <c r="I85" s="310"/>
      <c r="J85" s="197"/>
      <c r="K85" s="65"/>
      <c r="L85" s="65"/>
    </row>
    <row r="86" spans="1:12" ht="48.75" customHeight="1">
      <c r="A86" s="5">
        <v>82</v>
      </c>
      <c r="B86" s="283" t="s">
        <v>82</v>
      </c>
      <c r="C86" s="306">
        <v>4987518506926</v>
      </c>
      <c r="D86" s="304" t="s">
        <v>893</v>
      </c>
      <c r="E86" s="183" t="s">
        <v>68</v>
      </c>
      <c r="F86" s="305" t="s">
        <v>0</v>
      </c>
      <c r="G86" s="305">
        <v>5</v>
      </c>
      <c r="H86" s="304" t="s">
        <v>894</v>
      </c>
      <c r="I86" s="310"/>
      <c r="J86" s="197"/>
      <c r="K86" s="65"/>
      <c r="L86" s="65"/>
    </row>
    <row r="87" spans="1:12" ht="48.75" customHeight="1">
      <c r="A87" s="5">
        <v>83</v>
      </c>
      <c r="B87" s="283" t="s">
        <v>82</v>
      </c>
      <c r="C87" s="306">
        <v>4987518506995</v>
      </c>
      <c r="D87" s="304" t="s">
        <v>895</v>
      </c>
      <c r="E87" s="183" t="s">
        <v>68</v>
      </c>
      <c r="F87" s="305" t="s">
        <v>0</v>
      </c>
      <c r="G87" s="305">
        <v>2</v>
      </c>
      <c r="H87" s="304" t="s">
        <v>896</v>
      </c>
      <c r="I87" s="310"/>
      <c r="J87" s="193"/>
      <c r="K87" s="65"/>
      <c r="L87" s="65"/>
    </row>
    <row r="88" spans="1:12" ht="48.75" customHeight="1">
      <c r="A88" s="5">
        <v>84</v>
      </c>
      <c r="B88" s="283" t="s">
        <v>82</v>
      </c>
      <c r="C88" s="306">
        <v>4987537700305</v>
      </c>
      <c r="D88" s="304" t="s">
        <v>897</v>
      </c>
      <c r="E88" s="183" t="s">
        <v>68</v>
      </c>
      <c r="F88" s="305" t="s">
        <v>0</v>
      </c>
      <c r="G88" s="305">
        <v>2</v>
      </c>
      <c r="H88" s="304" t="s">
        <v>898</v>
      </c>
      <c r="I88" s="310"/>
      <c r="J88" s="193"/>
      <c r="K88" s="65"/>
      <c r="L88" s="65"/>
    </row>
    <row r="89" spans="1:12" ht="48.75" customHeight="1">
      <c r="A89" s="5">
        <v>85</v>
      </c>
      <c r="B89" s="283" t="s">
        <v>82</v>
      </c>
      <c r="C89" s="319">
        <v>4987537683509</v>
      </c>
      <c r="D89" s="304" t="s">
        <v>899</v>
      </c>
      <c r="E89" s="183" t="s">
        <v>68</v>
      </c>
      <c r="F89" s="305" t="s">
        <v>0</v>
      </c>
      <c r="G89" s="305">
        <v>2</v>
      </c>
      <c r="H89" s="304" t="s">
        <v>900</v>
      </c>
      <c r="I89" s="310"/>
      <c r="J89" s="195"/>
      <c r="K89" s="65"/>
      <c r="L89" s="65"/>
    </row>
    <row r="90" spans="1:12" ht="48.75" customHeight="1">
      <c r="A90" s="5">
        <v>86</v>
      </c>
      <c r="B90" s="283" t="s">
        <v>82</v>
      </c>
      <c r="C90" s="306">
        <v>4987537700008</v>
      </c>
      <c r="D90" s="304" t="s">
        <v>901</v>
      </c>
      <c r="E90" s="183" t="s">
        <v>68</v>
      </c>
      <c r="F90" s="305" t="s">
        <v>0</v>
      </c>
      <c r="G90" s="305">
        <v>4</v>
      </c>
      <c r="H90" s="304" t="s">
        <v>902</v>
      </c>
      <c r="I90" s="310"/>
      <c r="J90" s="194"/>
      <c r="K90" s="65"/>
      <c r="L90" s="65"/>
    </row>
    <row r="91" spans="1:12" ht="48.75" customHeight="1">
      <c r="A91" s="5">
        <v>87</v>
      </c>
      <c r="B91" s="283" t="s">
        <v>82</v>
      </c>
      <c r="C91" s="306">
        <v>4987537700206</v>
      </c>
      <c r="D91" s="304" t="s">
        <v>903</v>
      </c>
      <c r="E91" s="183" t="s">
        <v>68</v>
      </c>
      <c r="F91" s="305" t="s">
        <v>0</v>
      </c>
      <c r="G91" s="305">
        <v>4</v>
      </c>
      <c r="H91" s="304" t="s">
        <v>904</v>
      </c>
      <c r="I91" s="310"/>
      <c r="J91" s="193"/>
      <c r="K91" s="65"/>
      <c r="L91" s="65"/>
    </row>
    <row r="92" spans="1:12" ht="48.75" customHeight="1">
      <c r="A92" s="5">
        <v>88</v>
      </c>
      <c r="B92" s="283" t="s">
        <v>82</v>
      </c>
      <c r="C92" s="306">
        <v>4987503326119</v>
      </c>
      <c r="D92" s="304" t="s">
        <v>905</v>
      </c>
      <c r="E92" s="183" t="s">
        <v>68</v>
      </c>
      <c r="F92" s="305" t="s">
        <v>0</v>
      </c>
      <c r="G92" s="305">
        <v>4</v>
      </c>
      <c r="H92" s="304" t="s">
        <v>906</v>
      </c>
      <c r="I92" s="310"/>
      <c r="J92" s="194"/>
      <c r="K92" s="65"/>
      <c r="L92" s="65"/>
    </row>
    <row r="93" spans="1:12" ht="48.75" customHeight="1">
      <c r="A93" s="5">
        <v>89</v>
      </c>
      <c r="B93" s="283" t="s">
        <v>82</v>
      </c>
      <c r="C93" s="306">
        <v>4987503326188</v>
      </c>
      <c r="D93" s="304" t="s">
        <v>907</v>
      </c>
      <c r="E93" s="183" t="s">
        <v>68</v>
      </c>
      <c r="F93" s="305" t="s">
        <v>0</v>
      </c>
      <c r="G93" s="305">
        <v>50</v>
      </c>
      <c r="H93" s="304" t="s">
        <v>908</v>
      </c>
      <c r="I93" s="310"/>
      <c r="J93" s="194"/>
      <c r="K93" s="65"/>
      <c r="L93" s="65"/>
    </row>
    <row r="94" spans="1:12" ht="48.75" customHeight="1">
      <c r="A94" s="5">
        <v>90</v>
      </c>
      <c r="B94" s="283" t="s">
        <v>82</v>
      </c>
      <c r="C94" s="306">
        <v>4987518497620</v>
      </c>
      <c r="D94" s="304" t="s">
        <v>909</v>
      </c>
      <c r="E94" s="183" t="s">
        <v>68</v>
      </c>
      <c r="F94" s="305" t="s">
        <v>1</v>
      </c>
      <c r="G94" s="305">
        <v>7</v>
      </c>
      <c r="H94" s="304" t="s">
        <v>910</v>
      </c>
      <c r="I94" s="310"/>
      <c r="J94" s="193"/>
      <c r="K94" s="65"/>
      <c r="L94" s="65"/>
    </row>
    <row r="95" spans="1:12" ht="48.75" customHeight="1">
      <c r="A95" s="5">
        <v>91</v>
      </c>
      <c r="B95" s="283" t="s">
        <v>82</v>
      </c>
      <c r="C95" s="306">
        <v>4987518497613</v>
      </c>
      <c r="D95" s="304" t="s">
        <v>909</v>
      </c>
      <c r="E95" s="183" t="s">
        <v>68</v>
      </c>
      <c r="F95" s="305" t="s">
        <v>1</v>
      </c>
      <c r="G95" s="305">
        <v>7</v>
      </c>
      <c r="H95" s="304" t="s">
        <v>911</v>
      </c>
      <c r="I95" s="310"/>
      <c r="J95" s="194"/>
      <c r="K95" s="65"/>
      <c r="L95" s="65"/>
    </row>
    <row r="96" spans="1:12" ht="48.75" customHeight="1">
      <c r="A96" s="5">
        <v>92</v>
      </c>
      <c r="B96" s="283" t="s">
        <v>82</v>
      </c>
      <c r="C96" s="306">
        <v>4987559820890</v>
      </c>
      <c r="D96" s="304" t="s">
        <v>912</v>
      </c>
      <c r="E96" s="183" t="s">
        <v>68</v>
      </c>
      <c r="F96" s="305" t="s">
        <v>1</v>
      </c>
      <c r="G96" s="305">
        <v>19</v>
      </c>
      <c r="H96" s="304" t="s">
        <v>913</v>
      </c>
      <c r="I96" s="310"/>
      <c r="J96" s="194"/>
      <c r="K96" s="65"/>
      <c r="L96" s="65"/>
    </row>
    <row r="97" spans="1:12" ht="48.75" customHeight="1">
      <c r="A97" s="5">
        <v>93</v>
      </c>
      <c r="B97" s="283" t="s">
        <v>82</v>
      </c>
      <c r="C97" s="306">
        <v>4987026188324</v>
      </c>
      <c r="D97" s="304" t="s">
        <v>914</v>
      </c>
      <c r="E97" s="183" t="s">
        <v>68</v>
      </c>
      <c r="F97" s="305" t="s">
        <v>1</v>
      </c>
      <c r="G97" s="305">
        <v>10</v>
      </c>
      <c r="H97" s="304" t="s">
        <v>915</v>
      </c>
      <c r="I97" s="310"/>
      <c r="J97" s="196"/>
      <c r="K97" s="65"/>
      <c r="L97" s="65"/>
    </row>
    <row r="98" spans="1:12" ht="48.75" customHeight="1">
      <c r="A98" s="5">
        <v>94</v>
      </c>
      <c r="B98" s="283" t="s">
        <v>82</v>
      </c>
      <c r="C98" s="306">
        <v>4987026188331</v>
      </c>
      <c r="D98" s="304" t="s">
        <v>916</v>
      </c>
      <c r="E98" s="183" t="s">
        <v>68</v>
      </c>
      <c r="F98" s="305" t="s">
        <v>1</v>
      </c>
      <c r="G98" s="305">
        <v>10</v>
      </c>
      <c r="H98" s="317" t="s">
        <v>917</v>
      </c>
      <c r="I98" s="310"/>
      <c r="J98" s="194"/>
      <c r="K98" s="65"/>
      <c r="L98" s="65"/>
    </row>
    <row r="99" spans="1:12" ht="48.75" customHeight="1">
      <c r="A99" s="5">
        <v>95</v>
      </c>
      <c r="B99" s="283" t="s">
        <v>82</v>
      </c>
      <c r="C99" s="306">
        <v>4987554220374</v>
      </c>
      <c r="D99" s="304" t="s">
        <v>918</v>
      </c>
      <c r="E99" s="183" t="s">
        <v>68</v>
      </c>
      <c r="F99" s="305" t="s">
        <v>1</v>
      </c>
      <c r="G99" s="305">
        <v>3</v>
      </c>
      <c r="H99" s="317" t="s">
        <v>919</v>
      </c>
      <c r="I99" s="310"/>
      <c r="J99" s="193"/>
      <c r="K99" s="65"/>
      <c r="L99" s="65"/>
    </row>
    <row r="100" spans="1:12" ht="48.75" customHeight="1">
      <c r="A100" s="5">
        <v>96</v>
      </c>
      <c r="B100" s="283" t="s">
        <v>82</v>
      </c>
      <c r="C100" s="306">
        <v>4987427152009</v>
      </c>
      <c r="D100" s="304" t="s">
        <v>920</v>
      </c>
      <c r="E100" s="183" t="s">
        <v>68</v>
      </c>
      <c r="F100" s="305" t="s">
        <v>0</v>
      </c>
      <c r="G100" s="305">
        <v>11</v>
      </c>
      <c r="H100" s="304" t="s">
        <v>921</v>
      </c>
      <c r="I100" s="310"/>
      <c r="J100" s="194"/>
      <c r="K100" s="65"/>
      <c r="L100" s="65"/>
    </row>
    <row r="101" spans="1:12" ht="48.75" customHeight="1">
      <c r="A101" s="5">
        <v>97</v>
      </c>
      <c r="B101" s="283" t="s">
        <v>82</v>
      </c>
      <c r="C101" s="306">
        <v>4538612044052</v>
      </c>
      <c r="D101" s="311" t="s">
        <v>922</v>
      </c>
      <c r="E101" s="183" t="s">
        <v>68</v>
      </c>
      <c r="F101" s="305" t="s">
        <v>0</v>
      </c>
      <c r="G101" s="305">
        <v>3</v>
      </c>
      <c r="H101" s="312" t="s">
        <v>923</v>
      </c>
      <c r="I101" s="310"/>
      <c r="J101" s="194"/>
      <c r="K101" s="65"/>
      <c r="L101" s="65"/>
    </row>
    <row r="102" spans="1:12" ht="48.75" customHeight="1">
      <c r="A102" s="5">
        <v>98</v>
      </c>
      <c r="B102" s="283" t="s">
        <v>82</v>
      </c>
      <c r="C102" s="306">
        <v>4987026271101</v>
      </c>
      <c r="D102" s="311" t="s">
        <v>924</v>
      </c>
      <c r="E102" s="183" t="s">
        <v>68</v>
      </c>
      <c r="F102" s="305" t="s">
        <v>1</v>
      </c>
      <c r="G102" s="305">
        <v>4</v>
      </c>
      <c r="H102" s="312" t="s">
        <v>925</v>
      </c>
      <c r="I102" s="310"/>
      <c r="J102" s="193"/>
      <c r="K102" s="65"/>
      <c r="L102" s="65"/>
    </row>
    <row r="103" spans="1:12" ht="48.75" customHeight="1">
      <c r="A103" s="5">
        <v>99</v>
      </c>
      <c r="B103" s="283" t="s">
        <v>82</v>
      </c>
      <c r="C103" s="306">
        <v>4987559813601</v>
      </c>
      <c r="D103" s="311" t="s">
        <v>926</v>
      </c>
      <c r="E103" s="183" t="s">
        <v>68</v>
      </c>
      <c r="F103" s="305" t="s">
        <v>1</v>
      </c>
      <c r="G103" s="305">
        <v>7</v>
      </c>
      <c r="H103" s="312" t="s">
        <v>927</v>
      </c>
      <c r="I103" s="310"/>
      <c r="J103" s="193"/>
      <c r="K103" s="65"/>
      <c r="L103" s="65"/>
    </row>
    <row r="104" spans="1:12" ht="48.75" customHeight="1">
      <c r="A104" s="5">
        <v>100</v>
      </c>
      <c r="B104" s="283" t="s">
        <v>82</v>
      </c>
      <c r="C104" s="306">
        <v>4987295386100</v>
      </c>
      <c r="D104" s="304" t="s">
        <v>928</v>
      </c>
      <c r="E104" s="183" t="s">
        <v>68</v>
      </c>
      <c r="F104" s="305" t="s">
        <v>0</v>
      </c>
      <c r="G104" s="305">
        <v>7</v>
      </c>
      <c r="H104" s="304" t="s">
        <v>929</v>
      </c>
      <c r="I104" s="310"/>
      <c r="J104" s="194"/>
      <c r="K104" s="65"/>
      <c r="L104" s="65"/>
    </row>
    <row r="105" spans="1:12" ht="48.75" customHeight="1">
      <c r="A105" s="5">
        <v>101</v>
      </c>
      <c r="B105" s="283" t="s">
        <v>82</v>
      </c>
      <c r="C105" s="306">
        <v>4987295386155</v>
      </c>
      <c r="D105" s="304" t="s">
        <v>930</v>
      </c>
      <c r="E105" s="183" t="s">
        <v>68</v>
      </c>
      <c r="F105" s="305" t="s">
        <v>0</v>
      </c>
      <c r="G105" s="305">
        <v>7</v>
      </c>
      <c r="H105" s="304" t="s">
        <v>931</v>
      </c>
      <c r="I105" s="310"/>
      <c r="J105" s="194"/>
      <c r="K105" s="65"/>
      <c r="L105" s="65"/>
    </row>
    <row r="106" spans="1:12" ht="48.75" customHeight="1">
      <c r="A106" s="5">
        <v>102</v>
      </c>
      <c r="B106" s="283" t="s">
        <v>82</v>
      </c>
      <c r="C106" s="306">
        <v>4987295386605</v>
      </c>
      <c r="D106" s="304" t="s">
        <v>932</v>
      </c>
      <c r="E106" s="183" t="s">
        <v>68</v>
      </c>
      <c r="F106" s="305" t="s">
        <v>0</v>
      </c>
      <c r="G106" s="305">
        <v>7</v>
      </c>
      <c r="H106" s="304" t="s">
        <v>933</v>
      </c>
      <c r="I106" s="310"/>
      <c r="J106" s="194"/>
      <c r="K106" s="65"/>
      <c r="L106" s="65"/>
    </row>
    <row r="107" spans="1:12" ht="48.75" customHeight="1">
      <c r="A107" s="5">
        <v>103</v>
      </c>
      <c r="B107" s="283" t="s">
        <v>82</v>
      </c>
      <c r="C107" s="306">
        <v>4987295386650</v>
      </c>
      <c r="D107" s="304" t="s">
        <v>934</v>
      </c>
      <c r="E107" s="183" t="s">
        <v>68</v>
      </c>
      <c r="F107" s="305" t="s">
        <v>0</v>
      </c>
      <c r="G107" s="305">
        <v>7</v>
      </c>
      <c r="H107" s="304" t="s">
        <v>935</v>
      </c>
      <c r="I107" s="310"/>
      <c r="J107" s="194"/>
      <c r="K107" s="65"/>
      <c r="L107" s="65"/>
    </row>
    <row r="108" spans="1:12" ht="48.75" customHeight="1">
      <c r="A108" s="5">
        <v>104</v>
      </c>
      <c r="B108" s="283" t="s">
        <v>82</v>
      </c>
      <c r="C108" s="306">
        <v>4987518501525</v>
      </c>
      <c r="D108" s="304" t="s">
        <v>936</v>
      </c>
      <c r="E108" s="183" t="s">
        <v>68</v>
      </c>
      <c r="F108" s="305" t="s">
        <v>0</v>
      </c>
      <c r="G108" s="305">
        <v>7</v>
      </c>
      <c r="H108" s="304" t="s">
        <v>937</v>
      </c>
      <c r="I108" s="310"/>
      <c r="J108" s="194"/>
      <c r="K108" s="65"/>
      <c r="L108" s="65"/>
    </row>
    <row r="109" spans="1:12" ht="48.75" customHeight="1">
      <c r="A109" s="5">
        <v>105</v>
      </c>
      <c r="B109" s="283" t="s">
        <v>82</v>
      </c>
      <c r="C109" s="306">
        <v>4987502341540</v>
      </c>
      <c r="D109" s="304" t="s">
        <v>938</v>
      </c>
      <c r="E109" s="183" t="s">
        <v>68</v>
      </c>
      <c r="F109" s="305" t="s">
        <v>0</v>
      </c>
      <c r="G109" s="305">
        <v>3</v>
      </c>
      <c r="H109" s="304" t="s">
        <v>939</v>
      </c>
      <c r="I109" s="310"/>
      <c r="J109" s="193"/>
      <c r="K109" s="65"/>
      <c r="L109" s="65"/>
    </row>
    <row r="110" spans="1:12" ht="48.75" customHeight="1">
      <c r="A110" s="5">
        <v>106</v>
      </c>
      <c r="B110" s="283" t="s">
        <v>82</v>
      </c>
      <c r="C110" s="306">
        <v>4987502341571</v>
      </c>
      <c r="D110" s="304" t="s">
        <v>940</v>
      </c>
      <c r="E110" s="183" t="s">
        <v>68</v>
      </c>
      <c r="F110" s="305" t="s">
        <v>0</v>
      </c>
      <c r="G110" s="305">
        <v>2</v>
      </c>
      <c r="H110" s="304" t="s">
        <v>941</v>
      </c>
      <c r="I110" s="310"/>
      <c r="J110" s="193"/>
      <c r="K110" s="65"/>
      <c r="L110" s="65"/>
    </row>
    <row r="111" spans="1:12" ht="48.75" customHeight="1">
      <c r="A111" s="5">
        <v>107</v>
      </c>
      <c r="B111" s="283" t="s">
        <v>82</v>
      </c>
      <c r="C111" s="306">
        <v>4987502341670</v>
      </c>
      <c r="D111" s="304" t="s">
        <v>942</v>
      </c>
      <c r="E111" s="183" t="s">
        <v>68</v>
      </c>
      <c r="F111" s="305" t="s">
        <v>0</v>
      </c>
      <c r="G111" s="305">
        <v>3</v>
      </c>
      <c r="H111" s="304" t="s">
        <v>943</v>
      </c>
      <c r="I111" s="310"/>
      <c r="J111" s="197"/>
      <c r="K111" s="65"/>
      <c r="L111" s="65"/>
    </row>
    <row r="112" spans="1:12" ht="48.75" customHeight="1">
      <c r="A112" s="5">
        <v>108</v>
      </c>
      <c r="B112" s="283" t="s">
        <v>82</v>
      </c>
      <c r="C112" s="306">
        <v>4987026195919</v>
      </c>
      <c r="D112" s="304" t="s">
        <v>944</v>
      </c>
      <c r="E112" s="183" t="s">
        <v>68</v>
      </c>
      <c r="F112" s="305" t="s">
        <v>1</v>
      </c>
      <c r="G112" s="305">
        <v>4</v>
      </c>
      <c r="H112" s="304" t="s">
        <v>945</v>
      </c>
      <c r="I112" s="310"/>
      <c r="J112" s="195"/>
      <c r="K112" s="65"/>
      <c r="L112" s="65"/>
    </row>
    <row r="113" spans="1:12" ht="48.75" customHeight="1">
      <c r="A113" s="5">
        <v>109</v>
      </c>
      <c r="B113" s="283" t="s">
        <v>82</v>
      </c>
      <c r="C113" s="306">
        <v>4987752230199</v>
      </c>
      <c r="D113" s="304" t="s">
        <v>946</v>
      </c>
      <c r="E113" s="183" t="s">
        <v>68</v>
      </c>
      <c r="F113" s="305" t="s">
        <v>0</v>
      </c>
      <c r="G113" s="305">
        <v>3</v>
      </c>
      <c r="H113" s="304" t="s">
        <v>947</v>
      </c>
      <c r="I113" s="310"/>
      <c r="J113" s="194"/>
      <c r="K113" s="65"/>
      <c r="L113" s="65"/>
    </row>
    <row r="114" spans="1:12" ht="48.75" customHeight="1">
      <c r="A114" s="5">
        <v>110</v>
      </c>
      <c r="B114" s="283" t="s">
        <v>82</v>
      </c>
      <c r="C114" s="306">
        <v>4987752230052</v>
      </c>
      <c r="D114" s="304" t="s">
        <v>948</v>
      </c>
      <c r="E114" s="183" t="s">
        <v>68</v>
      </c>
      <c r="F114" s="305" t="s">
        <v>20</v>
      </c>
      <c r="G114" s="305">
        <v>2</v>
      </c>
      <c r="H114" s="304" t="s">
        <v>949</v>
      </c>
      <c r="I114" s="310"/>
      <c r="J114" s="194"/>
      <c r="K114" s="65"/>
      <c r="L114" s="65"/>
    </row>
    <row r="115" spans="1:12" ht="48.75" customHeight="1">
      <c r="A115" s="5">
        <v>111</v>
      </c>
      <c r="B115" s="283" t="s">
        <v>82</v>
      </c>
      <c r="C115" s="306">
        <v>4987458303142</v>
      </c>
      <c r="D115" s="304" t="s">
        <v>950</v>
      </c>
      <c r="E115" s="183" t="s">
        <v>68</v>
      </c>
      <c r="F115" s="305" t="s">
        <v>1</v>
      </c>
      <c r="G115" s="305">
        <v>61</v>
      </c>
      <c r="H115" s="304" t="s">
        <v>951</v>
      </c>
      <c r="I115" s="310"/>
      <c r="J115" s="194"/>
      <c r="K115" s="65"/>
      <c r="L115" s="65"/>
    </row>
    <row r="116" spans="1:12" ht="48.75" customHeight="1">
      <c r="A116" s="5">
        <v>112</v>
      </c>
      <c r="B116" s="283" t="s">
        <v>82</v>
      </c>
      <c r="C116" s="306">
        <v>4987274094743</v>
      </c>
      <c r="D116" s="304" t="s">
        <v>952</v>
      </c>
      <c r="E116" s="183" t="s">
        <v>68</v>
      </c>
      <c r="F116" s="305" t="s">
        <v>0</v>
      </c>
      <c r="G116" s="305">
        <v>2</v>
      </c>
      <c r="H116" s="304" t="s">
        <v>953</v>
      </c>
      <c r="I116" s="310"/>
      <c r="J116" s="194"/>
      <c r="K116" s="65"/>
      <c r="L116" s="65"/>
    </row>
    <row r="117" spans="1:12" ht="48.75" customHeight="1">
      <c r="A117" s="5">
        <v>113</v>
      </c>
      <c r="B117" s="283" t="s">
        <v>82</v>
      </c>
      <c r="C117" s="306">
        <v>4946247402305</v>
      </c>
      <c r="D117" s="304" t="s">
        <v>954</v>
      </c>
      <c r="E117" s="183" t="s">
        <v>68</v>
      </c>
      <c r="F117" s="305" t="s">
        <v>0</v>
      </c>
      <c r="G117" s="305">
        <v>10</v>
      </c>
      <c r="H117" s="304" t="s">
        <v>955</v>
      </c>
      <c r="I117" s="310"/>
      <c r="J117" s="195"/>
      <c r="K117" s="65"/>
      <c r="L117" s="65"/>
    </row>
    <row r="118" spans="1:12" ht="48.75" customHeight="1">
      <c r="A118" s="5">
        <v>114</v>
      </c>
      <c r="B118" s="283" t="s">
        <v>82</v>
      </c>
      <c r="C118" s="306">
        <v>4987350247933</v>
      </c>
      <c r="D118" s="304" t="s">
        <v>956</v>
      </c>
      <c r="E118" s="183" t="s">
        <v>68</v>
      </c>
      <c r="F118" s="305" t="s">
        <v>1</v>
      </c>
      <c r="G118" s="305">
        <v>10</v>
      </c>
      <c r="H118" s="304" t="s">
        <v>957</v>
      </c>
      <c r="I118" s="310"/>
      <c r="J118" s="194"/>
      <c r="K118" s="65"/>
      <c r="L118" s="65"/>
    </row>
    <row r="119" spans="1:12" ht="48.75" customHeight="1">
      <c r="A119" s="5">
        <v>115</v>
      </c>
      <c r="B119" s="283" t="s">
        <v>82</v>
      </c>
      <c r="C119" s="306">
        <v>4946247003717</v>
      </c>
      <c r="D119" s="304" t="s">
        <v>958</v>
      </c>
      <c r="E119" s="183" t="s">
        <v>68</v>
      </c>
      <c r="F119" s="305" t="s">
        <v>0</v>
      </c>
      <c r="G119" s="305">
        <v>2</v>
      </c>
      <c r="H119" s="304" t="s">
        <v>959</v>
      </c>
      <c r="I119" s="310"/>
      <c r="J119" s="194"/>
      <c r="K119" s="65"/>
      <c r="L119" s="65"/>
    </row>
    <row r="120" spans="1:12" ht="48.75" customHeight="1">
      <c r="A120" s="5">
        <v>116</v>
      </c>
      <c r="B120" s="283" t="s">
        <v>82</v>
      </c>
      <c r="C120" s="306">
        <v>4987295553755</v>
      </c>
      <c r="D120" s="304" t="s">
        <v>960</v>
      </c>
      <c r="E120" s="183" t="s">
        <v>68</v>
      </c>
      <c r="F120" s="305" t="s">
        <v>0</v>
      </c>
      <c r="G120" s="305">
        <v>5</v>
      </c>
      <c r="H120" s="304" t="s">
        <v>961</v>
      </c>
      <c r="I120" s="310"/>
      <c r="J120" s="195"/>
      <c r="K120" s="65"/>
      <c r="L120" s="65"/>
    </row>
    <row r="121" spans="1:12" ht="48.75" customHeight="1">
      <c r="A121" s="5">
        <v>117</v>
      </c>
      <c r="B121" s="283" t="s">
        <v>82</v>
      </c>
      <c r="C121" s="306">
        <v>4987295553786</v>
      </c>
      <c r="D121" s="304" t="s">
        <v>962</v>
      </c>
      <c r="E121" s="183" t="s">
        <v>68</v>
      </c>
      <c r="F121" s="305" t="s">
        <v>0</v>
      </c>
      <c r="G121" s="305">
        <v>5</v>
      </c>
      <c r="H121" s="304" t="s">
        <v>963</v>
      </c>
      <c r="I121" s="310"/>
      <c r="J121" s="194"/>
      <c r="K121" s="65"/>
      <c r="L121" s="65"/>
    </row>
    <row r="122" spans="1:12" ht="48.75" customHeight="1">
      <c r="A122" s="5">
        <v>118</v>
      </c>
      <c r="B122" s="283" t="s">
        <v>82</v>
      </c>
      <c r="C122" s="306">
        <v>4987295589426</v>
      </c>
      <c r="D122" s="304" t="s">
        <v>964</v>
      </c>
      <c r="E122" s="183" t="s">
        <v>68</v>
      </c>
      <c r="F122" s="305" t="s">
        <v>0</v>
      </c>
      <c r="G122" s="305">
        <v>7</v>
      </c>
      <c r="H122" s="304" t="s">
        <v>965</v>
      </c>
      <c r="I122" s="322"/>
      <c r="J122" s="196"/>
      <c r="K122" s="65"/>
      <c r="L122" s="65"/>
    </row>
    <row r="123" spans="1:12" ht="48.75" customHeight="1">
      <c r="A123" s="5">
        <v>119</v>
      </c>
      <c r="B123" s="283" t="s">
        <v>82</v>
      </c>
      <c r="C123" s="306">
        <v>4987295589600</v>
      </c>
      <c r="D123" s="304" t="s">
        <v>966</v>
      </c>
      <c r="E123" s="183" t="s">
        <v>68</v>
      </c>
      <c r="F123" s="305" t="s">
        <v>0</v>
      </c>
      <c r="G123" s="305">
        <v>7</v>
      </c>
      <c r="H123" s="304" t="s">
        <v>967</v>
      </c>
      <c r="I123" s="310"/>
      <c r="J123" s="194"/>
      <c r="K123" s="65"/>
      <c r="L123" s="65"/>
    </row>
    <row r="124" spans="1:12" ht="48.75" customHeight="1">
      <c r="A124" s="5">
        <v>120</v>
      </c>
      <c r="B124" s="283" t="s">
        <v>82</v>
      </c>
      <c r="C124" s="306">
        <v>4987295553953</v>
      </c>
      <c r="D124" s="304" t="s">
        <v>968</v>
      </c>
      <c r="E124" s="183" t="s">
        <v>68</v>
      </c>
      <c r="F124" s="305" t="s">
        <v>0</v>
      </c>
      <c r="G124" s="305">
        <v>10</v>
      </c>
      <c r="H124" s="317" t="s">
        <v>969</v>
      </c>
      <c r="I124" s="310"/>
      <c r="J124" s="194"/>
      <c r="K124" s="65"/>
      <c r="L124" s="65"/>
    </row>
    <row r="125" spans="1:12" ht="48.75" customHeight="1">
      <c r="A125" s="5">
        <v>121</v>
      </c>
      <c r="B125" s="283" t="s">
        <v>82</v>
      </c>
      <c r="C125" s="306">
        <v>4987026192239</v>
      </c>
      <c r="D125" s="304" t="s">
        <v>970</v>
      </c>
      <c r="E125" s="183" t="s">
        <v>68</v>
      </c>
      <c r="F125" s="305" t="s">
        <v>0</v>
      </c>
      <c r="G125" s="305">
        <v>19</v>
      </c>
      <c r="H125" s="304" t="s">
        <v>971</v>
      </c>
      <c r="I125" s="322"/>
      <c r="J125" s="194"/>
      <c r="K125" s="65"/>
      <c r="L125" s="65"/>
    </row>
    <row r="126" spans="1:12" ht="48.75" customHeight="1">
      <c r="A126" s="5">
        <v>122</v>
      </c>
      <c r="B126" s="283" t="s">
        <v>82</v>
      </c>
      <c r="C126" s="306">
        <v>4517715501808</v>
      </c>
      <c r="D126" s="304" t="s">
        <v>972</v>
      </c>
      <c r="E126" s="183" t="s">
        <v>68</v>
      </c>
      <c r="F126" s="305" t="s">
        <v>1</v>
      </c>
      <c r="G126" s="305">
        <v>7</v>
      </c>
      <c r="H126" s="304" t="s">
        <v>973</v>
      </c>
      <c r="I126" s="310"/>
      <c r="J126" s="193"/>
      <c r="K126" s="65"/>
      <c r="L126" s="65"/>
    </row>
    <row r="127" spans="1:12" ht="48.75" customHeight="1">
      <c r="A127" s="5">
        <v>123</v>
      </c>
      <c r="B127" s="283" t="s">
        <v>82</v>
      </c>
      <c r="C127" s="306">
        <v>4987270292679</v>
      </c>
      <c r="D127" s="304" t="s">
        <v>974</v>
      </c>
      <c r="E127" s="183" t="s">
        <v>68</v>
      </c>
      <c r="F127" s="305" t="s">
        <v>0</v>
      </c>
      <c r="G127" s="305">
        <v>10</v>
      </c>
      <c r="H127" s="304" t="s">
        <v>975</v>
      </c>
      <c r="I127" s="310"/>
      <c r="J127" s="192"/>
      <c r="K127" s="65"/>
      <c r="L127" s="65"/>
    </row>
    <row r="128" spans="1:12" ht="48.75" customHeight="1">
      <c r="A128" s="5">
        <v>124</v>
      </c>
      <c r="B128" s="283" t="s">
        <v>82</v>
      </c>
      <c r="C128" s="306">
        <v>4987270297605</v>
      </c>
      <c r="D128" s="304" t="s">
        <v>976</v>
      </c>
      <c r="E128" s="183" t="s">
        <v>68</v>
      </c>
      <c r="F128" s="305" t="s">
        <v>0</v>
      </c>
      <c r="G128" s="305">
        <v>3</v>
      </c>
      <c r="H128" s="304" t="s">
        <v>977</v>
      </c>
      <c r="I128" s="310"/>
      <c r="J128" s="194"/>
      <c r="K128" s="65"/>
      <c r="L128" s="65"/>
    </row>
    <row r="129" spans="1:12" ht="48.75" customHeight="1">
      <c r="A129" s="5">
        <v>125</v>
      </c>
      <c r="B129" s="283" t="s">
        <v>82</v>
      </c>
      <c r="C129" s="306">
        <v>4987270297582</v>
      </c>
      <c r="D129" s="304" t="s">
        <v>978</v>
      </c>
      <c r="E129" s="183" t="s">
        <v>68</v>
      </c>
      <c r="F129" s="305" t="s">
        <v>0</v>
      </c>
      <c r="G129" s="305">
        <v>8</v>
      </c>
      <c r="H129" s="304" t="s">
        <v>979</v>
      </c>
      <c r="I129" s="310"/>
      <c r="J129" s="195"/>
      <c r="K129" s="65"/>
      <c r="L129" s="65"/>
    </row>
    <row r="130" spans="1:12" ht="48.75" customHeight="1">
      <c r="A130" s="5">
        <v>126</v>
      </c>
      <c r="B130" s="283" t="s">
        <v>82</v>
      </c>
      <c r="C130" s="306">
        <v>4987270294703</v>
      </c>
      <c r="D130" s="304" t="s">
        <v>980</v>
      </c>
      <c r="E130" s="183" t="s">
        <v>68</v>
      </c>
      <c r="F130" s="305" t="s">
        <v>0</v>
      </c>
      <c r="G130" s="305">
        <v>3</v>
      </c>
      <c r="H130" s="304" t="s">
        <v>981</v>
      </c>
      <c r="I130" s="310"/>
      <c r="J130" s="195"/>
      <c r="K130" s="65"/>
      <c r="L130" s="65"/>
    </row>
    <row r="131" spans="1:12" ht="48.75" customHeight="1">
      <c r="A131" s="5">
        <v>127</v>
      </c>
      <c r="B131" s="283" t="s">
        <v>82</v>
      </c>
      <c r="C131" s="306">
        <v>4987270294680</v>
      </c>
      <c r="D131" s="304" t="s">
        <v>982</v>
      </c>
      <c r="E131" s="183" t="s">
        <v>68</v>
      </c>
      <c r="F131" s="305" t="s">
        <v>0</v>
      </c>
      <c r="G131" s="305">
        <v>10</v>
      </c>
      <c r="H131" s="304" t="s">
        <v>983</v>
      </c>
      <c r="I131" s="310"/>
      <c r="J131" s="193"/>
      <c r="K131" s="65"/>
      <c r="L131" s="65"/>
    </row>
    <row r="132" spans="1:12" ht="48.75" customHeight="1">
      <c r="A132" s="5">
        <v>128</v>
      </c>
      <c r="B132" s="283" t="s">
        <v>82</v>
      </c>
      <c r="C132" s="306">
        <v>4987270295601</v>
      </c>
      <c r="D132" s="304" t="s">
        <v>984</v>
      </c>
      <c r="E132" s="183" t="s">
        <v>68</v>
      </c>
      <c r="F132" s="305" t="s">
        <v>0</v>
      </c>
      <c r="G132" s="305">
        <v>4</v>
      </c>
      <c r="H132" s="304" t="s">
        <v>985</v>
      </c>
      <c r="I132" s="310"/>
      <c r="J132" s="193"/>
      <c r="K132" s="65"/>
      <c r="L132" s="65"/>
    </row>
    <row r="133" spans="1:12" ht="48.75" customHeight="1">
      <c r="A133" s="5">
        <v>129</v>
      </c>
      <c r="B133" s="283" t="s">
        <v>82</v>
      </c>
      <c r="C133" s="306">
        <v>4987270295618</v>
      </c>
      <c r="D133" s="304" t="s">
        <v>986</v>
      </c>
      <c r="E133" s="183" t="s">
        <v>68</v>
      </c>
      <c r="F133" s="305" t="s">
        <v>0</v>
      </c>
      <c r="G133" s="305">
        <v>2</v>
      </c>
      <c r="H133" s="304" t="s">
        <v>987</v>
      </c>
      <c r="I133" s="310"/>
      <c r="J133" s="194"/>
      <c r="K133" s="65"/>
      <c r="L133" s="65"/>
    </row>
    <row r="134" spans="1:12" ht="48.75" customHeight="1">
      <c r="A134" s="5">
        <v>130</v>
      </c>
      <c r="B134" s="283" t="s">
        <v>82</v>
      </c>
      <c r="C134" s="306">
        <v>4987270295434</v>
      </c>
      <c r="D134" s="304" t="s">
        <v>988</v>
      </c>
      <c r="E134" s="183" t="s">
        <v>68</v>
      </c>
      <c r="F134" s="305" t="s">
        <v>0</v>
      </c>
      <c r="G134" s="305">
        <v>2</v>
      </c>
      <c r="H134" s="304" t="s">
        <v>989</v>
      </c>
      <c r="I134" s="310"/>
      <c r="J134" s="194"/>
      <c r="K134" s="65"/>
      <c r="L134" s="65"/>
    </row>
    <row r="135" spans="1:12" ht="48.75" customHeight="1">
      <c r="A135" s="5">
        <v>131</v>
      </c>
      <c r="B135" s="283" t="s">
        <v>82</v>
      </c>
      <c r="C135" s="306">
        <v>4987270295410</v>
      </c>
      <c r="D135" s="304" t="s">
        <v>990</v>
      </c>
      <c r="E135" s="183" t="s">
        <v>68</v>
      </c>
      <c r="F135" s="305" t="s">
        <v>0</v>
      </c>
      <c r="G135" s="305">
        <v>5</v>
      </c>
      <c r="H135" s="304" t="s">
        <v>991</v>
      </c>
      <c r="I135" s="310"/>
      <c r="J135" s="194"/>
      <c r="K135" s="65"/>
      <c r="L135" s="65"/>
    </row>
    <row r="136" spans="1:12" ht="48.75" customHeight="1">
      <c r="A136" s="5">
        <v>132</v>
      </c>
      <c r="B136" s="283" t="s">
        <v>82</v>
      </c>
      <c r="C136" s="306">
        <v>4987270296851</v>
      </c>
      <c r="D136" s="304" t="s">
        <v>992</v>
      </c>
      <c r="E136" s="183" t="s">
        <v>68</v>
      </c>
      <c r="F136" s="305" t="s">
        <v>0</v>
      </c>
      <c r="G136" s="305">
        <v>10</v>
      </c>
      <c r="H136" s="304" t="s">
        <v>993</v>
      </c>
      <c r="I136" s="310"/>
      <c r="J136" s="196"/>
      <c r="K136" s="65"/>
      <c r="L136" s="65"/>
    </row>
    <row r="137" spans="1:12" ht="48.75" customHeight="1">
      <c r="A137" s="5">
        <v>133</v>
      </c>
      <c r="B137" s="283" t="s">
        <v>82</v>
      </c>
      <c r="C137" s="306">
        <v>4987270295960</v>
      </c>
      <c r="D137" s="304" t="s">
        <v>994</v>
      </c>
      <c r="E137" s="183" t="s">
        <v>68</v>
      </c>
      <c r="F137" s="305" t="s">
        <v>0</v>
      </c>
      <c r="G137" s="305">
        <v>8</v>
      </c>
      <c r="H137" s="304" t="s">
        <v>995</v>
      </c>
      <c r="I137" s="310"/>
      <c r="J137" s="195"/>
      <c r="K137" s="65"/>
      <c r="L137" s="65"/>
    </row>
    <row r="138" spans="1:12" ht="48.75" customHeight="1">
      <c r="A138" s="5">
        <v>134</v>
      </c>
      <c r="B138" s="283" t="s">
        <v>82</v>
      </c>
      <c r="C138" s="306">
        <v>4987270295335</v>
      </c>
      <c r="D138" s="304" t="s">
        <v>996</v>
      </c>
      <c r="E138" s="183" t="s">
        <v>68</v>
      </c>
      <c r="F138" s="305" t="s">
        <v>0</v>
      </c>
      <c r="G138" s="305">
        <v>5</v>
      </c>
      <c r="H138" s="304" t="s">
        <v>997</v>
      </c>
      <c r="I138" s="310"/>
      <c r="J138" s="194"/>
      <c r="K138" s="65"/>
      <c r="L138" s="65"/>
    </row>
    <row r="139" spans="1:12" ht="48.75" customHeight="1">
      <c r="A139" s="5">
        <v>135</v>
      </c>
      <c r="B139" s="283" t="s">
        <v>82</v>
      </c>
      <c r="C139" s="306">
        <v>4987270293195</v>
      </c>
      <c r="D139" s="304" t="s">
        <v>998</v>
      </c>
      <c r="E139" s="183" t="s">
        <v>68</v>
      </c>
      <c r="F139" s="305" t="s">
        <v>0</v>
      </c>
      <c r="G139" s="305">
        <v>3</v>
      </c>
      <c r="H139" s="304" t="s">
        <v>999</v>
      </c>
      <c r="I139" s="310"/>
      <c r="J139" s="194"/>
      <c r="K139" s="65"/>
      <c r="L139" s="65"/>
    </row>
    <row r="140" spans="1:12" ht="48.75" customHeight="1">
      <c r="A140" s="5">
        <v>136</v>
      </c>
      <c r="B140" s="283" t="s">
        <v>82</v>
      </c>
      <c r="C140" s="306">
        <v>4987270260302</v>
      </c>
      <c r="D140" s="304" t="s">
        <v>1000</v>
      </c>
      <c r="E140" s="183" t="s">
        <v>68</v>
      </c>
      <c r="F140" s="305" t="s">
        <v>0</v>
      </c>
      <c r="G140" s="305">
        <v>3</v>
      </c>
      <c r="H140" s="304" t="s">
        <v>1001</v>
      </c>
      <c r="I140" s="310"/>
      <c r="J140" s="194"/>
      <c r="K140" s="65"/>
      <c r="L140" s="65"/>
    </row>
    <row r="141" spans="1:12" ht="48.75" customHeight="1">
      <c r="A141" s="5">
        <v>137</v>
      </c>
      <c r="B141" s="283" t="s">
        <v>82</v>
      </c>
      <c r="C141" s="306">
        <v>4987270260289</v>
      </c>
      <c r="D141" s="304" t="s">
        <v>1002</v>
      </c>
      <c r="E141" s="183" t="s">
        <v>68</v>
      </c>
      <c r="F141" s="305" t="s">
        <v>0</v>
      </c>
      <c r="G141" s="305">
        <v>10</v>
      </c>
      <c r="H141" s="304" t="s">
        <v>1003</v>
      </c>
      <c r="I141" s="310"/>
      <c r="J141" s="195"/>
      <c r="K141" s="65"/>
      <c r="L141" s="65"/>
    </row>
    <row r="142" spans="1:12" ht="48.75" customHeight="1">
      <c r="A142" s="5">
        <v>138</v>
      </c>
      <c r="B142" s="283" t="s">
        <v>82</v>
      </c>
      <c r="C142" s="306">
        <v>4987270292778</v>
      </c>
      <c r="D142" s="304" t="s">
        <v>1004</v>
      </c>
      <c r="E142" s="183" t="s">
        <v>68</v>
      </c>
      <c r="F142" s="305" t="s">
        <v>0</v>
      </c>
      <c r="G142" s="305">
        <v>3</v>
      </c>
      <c r="H142" s="304" t="s">
        <v>1005</v>
      </c>
      <c r="I142" s="310"/>
      <c r="J142" s="195"/>
      <c r="K142" s="65"/>
      <c r="L142" s="65"/>
    </row>
    <row r="143" spans="1:12" ht="48.75" customHeight="1">
      <c r="A143" s="5">
        <v>139</v>
      </c>
      <c r="B143" s="283" t="s">
        <v>82</v>
      </c>
      <c r="C143" s="306">
        <v>4987270293188</v>
      </c>
      <c r="D143" s="304" t="s">
        <v>1006</v>
      </c>
      <c r="E143" s="183" t="s">
        <v>68</v>
      </c>
      <c r="F143" s="305" t="s">
        <v>0</v>
      </c>
      <c r="G143" s="305">
        <v>3</v>
      </c>
      <c r="H143" s="304" t="s">
        <v>1007</v>
      </c>
      <c r="I143" s="310"/>
      <c r="J143" s="194"/>
      <c r="K143" s="65"/>
      <c r="L143" s="65"/>
    </row>
    <row r="144" spans="1:12" ht="48.75" customHeight="1">
      <c r="A144" s="5">
        <v>140</v>
      </c>
      <c r="B144" s="283" t="s">
        <v>82</v>
      </c>
      <c r="C144" s="306">
        <v>4987270292846</v>
      </c>
      <c r="D144" s="304" t="s">
        <v>1008</v>
      </c>
      <c r="E144" s="183" t="s">
        <v>68</v>
      </c>
      <c r="F144" s="305" t="s">
        <v>0</v>
      </c>
      <c r="G144" s="305">
        <v>7</v>
      </c>
      <c r="H144" s="304" t="s">
        <v>1009</v>
      </c>
      <c r="I144" s="310"/>
      <c r="J144" s="194"/>
      <c r="K144" s="65"/>
      <c r="L144" s="65"/>
    </row>
    <row r="145" spans="1:12" ht="48.75" customHeight="1">
      <c r="A145" s="5">
        <v>141</v>
      </c>
      <c r="B145" s="283" t="s">
        <v>82</v>
      </c>
      <c r="C145" s="306">
        <v>4987270296899</v>
      </c>
      <c r="D145" s="304" t="s">
        <v>1010</v>
      </c>
      <c r="E145" s="183" t="s">
        <v>68</v>
      </c>
      <c r="F145" s="305" t="s">
        <v>0</v>
      </c>
      <c r="G145" s="305">
        <v>5</v>
      </c>
      <c r="H145" s="304" t="s">
        <v>1011</v>
      </c>
      <c r="I145" s="310"/>
      <c r="J145" s="194"/>
      <c r="K145" s="65"/>
      <c r="L145" s="65"/>
    </row>
    <row r="146" spans="1:12" ht="48.75" customHeight="1">
      <c r="A146" s="5">
        <v>142</v>
      </c>
      <c r="B146" s="283" t="s">
        <v>82</v>
      </c>
      <c r="C146" s="306">
        <v>4987270293027</v>
      </c>
      <c r="D146" s="304" t="s">
        <v>1012</v>
      </c>
      <c r="E146" s="183" t="s">
        <v>68</v>
      </c>
      <c r="F146" s="305" t="s">
        <v>0</v>
      </c>
      <c r="G146" s="305">
        <v>3</v>
      </c>
      <c r="H146" s="304" t="s">
        <v>1013</v>
      </c>
      <c r="I146" s="310"/>
      <c r="J146" s="194"/>
      <c r="K146" s="65"/>
      <c r="L146" s="65"/>
    </row>
    <row r="147" spans="1:12" ht="48.75" customHeight="1">
      <c r="A147" s="5">
        <v>143</v>
      </c>
      <c r="B147" s="283" t="s">
        <v>82</v>
      </c>
      <c r="C147" s="306">
        <v>4987270292655</v>
      </c>
      <c r="D147" s="304" t="s">
        <v>1014</v>
      </c>
      <c r="E147" s="183" t="s">
        <v>68</v>
      </c>
      <c r="F147" s="305" t="s">
        <v>0</v>
      </c>
      <c r="G147" s="305">
        <v>8</v>
      </c>
      <c r="H147" s="304" t="s">
        <v>1015</v>
      </c>
      <c r="I147" s="310"/>
      <c r="J147" s="195"/>
      <c r="K147" s="65"/>
      <c r="L147" s="65"/>
    </row>
    <row r="148" spans="1:12" ht="48.75" customHeight="1">
      <c r="A148" s="5">
        <v>144</v>
      </c>
      <c r="B148" s="283" t="s">
        <v>82</v>
      </c>
      <c r="C148" s="306">
        <v>4987270293034</v>
      </c>
      <c r="D148" s="304" t="s">
        <v>1016</v>
      </c>
      <c r="E148" s="183" t="s">
        <v>68</v>
      </c>
      <c r="F148" s="305" t="s">
        <v>0</v>
      </c>
      <c r="G148" s="305">
        <v>3</v>
      </c>
      <c r="H148" s="304" t="s">
        <v>1017</v>
      </c>
      <c r="I148" s="310"/>
      <c r="J148" s="194"/>
      <c r="K148" s="65"/>
      <c r="L148" s="65"/>
    </row>
    <row r="149" spans="1:12" ht="48.75" customHeight="1">
      <c r="A149" s="5">
        <v>145</v>
      </c>
      <c r="B149" s="283" t="s">
        <v>82</v>
      </c>
      <c r="C149" s="306">
        <v>4987270292662</v>
      </c>
      <c r="D149" s="304" t="s">
        <v>1018</v>
      </c>
      <c r="E149" s="183" t="s">
        <v>68</v>
      </c>
      <c r="F149" s="305" t="s">
        <v>0</v>
      </c>
      <c r="G149" s="305">
        <v>5</v>
      </c>
      <c r="H149" s="304" t="s">
        <v>1019</v>
      </c>
      <c r="I149" s="310"/>
      <c r="J149" s="194"/>
      <c r="K149" s="65"/>
      <c r="L149" s="65"/>
    </row>
    <row r="150" spans="1:12" ht="48.75" customHeight="1">
      <c r="A150" s="5">
        <v>146</v>
      </c>
      <c r="B150" s="283" t="s">
        <v>82</v>
      </c>
      <c r="C150" s="306">
        <v>4987270293041</v>
      </c>
      <c r="D150" s="304" t="s">
        <v>1020</v>
      </c>
      <c r="E150" s="183" t="s">
        <v>68</v>
      </c>
      <c r="F150" s="305" t="s">
        <v>0</v>
      </c>
      <c r="G150" s="305">
        <v>3</v>
      </c>
      <c r="H150" s="304" t="s">
        <v>1021</v>
      </c>
      <c r="I150" s="310"/>
      <c r="J150" s="194"/>
      <c r="K150" s="65"/>
      <c r="L150" s="65"/>
    </row>
    <row r="151" spans="1:12" ht="48.75" customHeight="1">
      <c r="A151" s="5">
        <v>147</v>
      </c>
      <c r="B151" s="283" t="s">
        <v>82</v>
      </c>
      <c r="C151" s="306">
        <v>4987270295304</v>
      </c>
      <c r="D151" s="304" t="s">
        <v>1022</v>
      </c>
      <c r="E151" s="183" t="s">
        <v>68</v>
      </c>
      <c r="F151" s="305" t="s">
        <v>0</v>
      </c>
      <c r="G151" s="305">
        <v>4</v>
      </c>
      <c r="H151" s="304" t="s">
        <v>1023</v>
      </c>
      <c r="I151" s="310"/>
      <c r="J151" s="194"/>
      <c r="K151" s="65"/>
      <c r="L151" s="65"/>
    </row>
    <row r="152" spans="1:12" ht="48.75" customHeight="1">
      <c r="A152" s="5">
        <v>148</v>
      </c>
      <c r="B152" s="283" t="s">
        <v>82</v>
      </c>
      <c r="C152" s="306">
        <v>4987270296837</v>
      </c>
      <c r="D152" s="304" t="s">
        <v>1024</v>
      </c>
      <c r="E152" s="183" t="s">
        <v>68</v>
      </c>
      <c r="F152" s="305" t="s">
        <v>0</v>
      </c>
      <c r="G152" s="305">
        <v>4</v>
      </c>
      <c r="H152" s="304" t="s">
        <v>1025</v>
      </c>
      <c r="I152" s="310"/>
      <c r="J152" s="194"/>
      <c r="K152" s="65"/>
      <c r="L152" s="65"/>
    </row>
    <row r="153" spans="1:12" ht="48.75" customHeight="1">
      <c r="A153" s="5">
        <v>149</v>
      </c>
      <c r="B153" s="283" t="s">
        <v>82</v>
      </c>
      <c r="C153" s="306">
        <v>4987270292853</v>
      </c>
      <c r="D153" s="304" t="s">
        <v>1026</v>
      </c>
      <c r="E153" s="183" t="s">
        <v>68</v>
      </c>
      <c r="F153" s="305" t="s">
        <v>0</v>
      </c>
      <c r="G153" s="305">
        <v>7</v>
      </c>
      <c r="H153" s="304" t="s">
        <v>1027</v>
      </c>
      <c r="I153" s="310"/>
      <c r="J153" s="195"/>
      <c r="K153" s="65"/>
      <c r="L153" s="65"/>
    </row>
    <row r="154" spans="1:12" ht="48.75" customHeight="1">
      <c r="A154" s="5">
        <v>150</v>
      </c>
      <c r="B154" s="283" t="s">
        <v>82</v>
      </c>
      <c r="C154" s="306">
        <v>4987270293256</v>
      </c>
      <c r="D154" s="304" t="s">
        <v>1028</v>
      </c>
      <c r="E154" s="183" t="s">
        <v>68</v>
      </c>
      <c r="F154" s="305" t="s">
        <v>0</v>
      </c>
      <c r="G154" s="305">
        <v>3</v>
      </c>
      <c r="H154" s="304" t="s">
        <v>1029</v>
      </c>
      <c r="I154" s="310"/>
      <c r="J154" s="195"/>
      <c r="K154" s="65"/>
      <c r="L154" s="65"/>
    </row>
    <row r="155" spans="1:12" ht="48.75" customHeight="1">
      <c r="A155" s="5">
        <v>151</v>
      </c>
      <c r="B155" s="283" t="s">
        <v>82</v>
      </c>
      <c r="C155" s="306">
        <v>4987270292938</v>
      </c>
      <c r="D155" s="304" t="s">
        <v>1030</v>
      </c>
      <c r="E155" s="183" t="s">
        <v>68</v>
      </c>
      <c r="F155" s="305" t="s">
        <v>0</v>
      </c>
      <c r="G155" s="305">
        <v>10</v>
      </c>
      <c r="H155" s="304" t="s">
        <v>1031</v>
      </c>
      <c r="I155" s="310"/>
      <c r="J155" s="194"/>
      <c r="K155" s="65"/>
      <c r="L155" s="65"/>
    </row>
    <row r="156" spans="1:12" ht="48.75" customHeight="1">
      <c r="A156" s="5">
        <v>152</v>
      </c>
      <c r="B156" s="283" t="s">
        <v>82</v>
      </c>
      <c r="C156" s="306">
        <v>4987270304945</v>
      </c>
      <c r="D156" s="304" t="s">
        <v>1032</v>
      </c>
      <c r="E156" s="183" t="s">
        <v>68</v>
      </c>
      <c r="F156" s="305" t="s">
        <v>0</v>
      </c>
      <c r="G156" s="305">
        <v>5</v>
      </c>
      <c r="H156" s="304" t="s">
        <v>1033</v>
      </c>
      <c r="I156" s="310"/>
      <c r="J156" s="194"/>
      <c r="K156" s="65"/>
      <c r="L156" s="65"/>
    </row>
    <row r="157" spans="1:12" ht="48.75" customHeight="1">
      <c r="A157" s="5">
        <v>153</v>
      </c>
      <c r="B157" s="283" t="s">
        <v>82</v>
      </c>
      <c r="C157" s="306">
        <v>4987270293287</v>
      </c>
      <c r="D157" s="304" t="s">
        <v>1034</v>
      </c>
      <c r="E157" s="183" t="s">
        <v>68</v>
      </c>
      <c r="F157" s="305" t="s">
        <v>0</v>
      </c>
      <c r="G157" s="305">
        <v>3</v>
      </c>
      <c r="H157" s="304" t="s">
        <v>1035</v>
      </c>
      <c r="I157" s="310"/>
      <c r="J157" s="196"/>
      <c r="K157" s="65"/>
      <c r="L157" s="65"/>
    </row>
    <row r="158" spans="1:12" ht="48.75" customHeight="1">
      <c r="A158" s="5">
        <v>154</v>
      </c>
      <c r="B158" s="283" t="s">
        <v>82</v>
      </c>
      <c r="C158" s="306">
        <v>4987270292969</v>
      </c>
      <c r="D158" s="304" t="s">
        <v>1036</v>
      </c>
      <c r="E158" s="183" t="s">
        <v>68</v>
      </c>
      <c r="F158" s="305" t="s">
        <v>0</v>
      </c>
      <c r="G158" s="305">
        <v>8</v>
      </c>
      <c r="H158" s="304" t="s">
        <v>1037</v>
      </c>
      <c r="I158" s="310"/>
      <c r="J158" s="194"/>
      <c r="K158" s="65"/>
      <c r="L158" s="65"/>
    </row>
    <row r="159" spans="1:12" ht="48.75" customHeight="1">
      <c r="A159" s="5">
        <v>155</v>
      </c>
      <c r="B159" s="283" t="s">
        <v>82</v>
      </c>
      <c r="C159" s="306">
        <v>4987270219973</v>
      </c>
      <c r="D159" s="304" t="s">
        <v>1038</v>
      </c>
      <c r="E159" s="183" t="s">
        <v>68</v>
      </c>
      <c r="F159" s="305" t="s">
        <v>0</v>
      </c>
      <c r="G159" s="305">
        <v>3</v>
      </c>
      <c r="H159" s="304" t="s">
        <v>1039</v>
      </c>
      <c r="I159" s="310"/>
      <c r="J159" s="195"/>
      <c r="K159" s="65"/>
      <c r="L159" s="65"/>
    </row>
    <row r="160" spans="1:12" ht="48.75" customHeight="1">
      <c r="A160" s="5">
        <v>156</v>
      </c>
      <c r="B160" s="283" t="s">
        <v>82</v>
      </c>
      <c r="C160" s="306">
        <v>4987270219935</v>
      </c>
      <c r="D160" s="304" t="s">
        <v>1040</v>
      </c>
      <c r="E160" s="183" t="s">
        <v>68</v>
      </c>
      <c r="F160" s="305" t="s">
        <v>0</v>
      </c>
      <c r="G160" s="305">
        <v>2</v>
      </c>
      <c r="H160" s="304" t="s">
        <v>1041</v>
      </c>
      <c r="I160" s="310"/>
      <c r="J160" s="196"/>
      <c r="K160" s="65"/>
      <c r="L160" s="65"/>
    </row>
    <row r="161" spans="1:12" ht="48.75" customHeight="1">
      <c r="A161" s="5">
        <v>157</v>
      </c>
      <c r="B161" s="283" t="s">
        <v>82</v>
      </c>
      <c r="C161" s="306">
        <v>4987270219942</v>
      </c>
      <c r="D161" s="304" t="s">
        <v>1042</v>
      </c>
      <c r="E161" s="183" t="s">
        <v>68</v>
      </c>
      <c r="F161" s="305" t="s">
        <v>1</v>
      </c>
      <c r="G161" s="305">
        <v>13</v>
      </c>
      <c r="H161" s="304" t="s">
        <v>1043</v>
      </c>
      <c r="I161" s="310"/>
      <c r="J161" s="194"/>
      <c r="K161" s="65"/>
      <c r="L161" s="65"/>
    </row>
    <row r="162" spans="1:12" ht="48.75" customHeight="1">
      <c r="A162" s="5">
        <v>158</v>
      </c>
      <c r="B162" s="283" t="s">
        <v>82</v>
      </c>
      <c r="C162" s="306" t="s">
        <v>1044</v>
      </c>
      <c r="D162" s="304" t="s">
        <v>1045</v>
      </c>
      <c r="E162" s="183" t="s">
        <v>68</v>
      </c>
      <c r="F162" s="305" t="s">
        <v>1</v>
      </c>
      <c r="G162" s="305">
        <v>4</v>
      </c>
      <c r="H162" s="304" t="s">
        <v>1046</v>
      </c>
      <c r="I162" s="310"/>
      <c r="J162" s="194"/>
      <c r="K162" s="65"/>
      <c r="L162" s="65"/>
    </row>
    <row r="163" spans="1:12" ht="48.75" customHeight="1">
      <c r="A163" s="5">
        <v>159</v>
      </c>
      <c r="B163" s="283" t="s">
        <v>82</v>
      </c>
      <c r="C163" s="306">
        <v>4560165133464</v>
      </c>
      <c r="D163" s="304" t="s">
        <v>1047</v>
      </c>
      <c r="E163" s="183" t="s">
        <v>68</v>
      </c>
      <c r="F163" s="305" t="s">
        <v>1</v>
      </c>
      <c r="G163" s="305">
        <v>19</v>
      </c>
      <c r="H163" s="304" t="s">
        <v>1048</v>
      </c>
      <c r="I163" s="310"/>
      <c r="J163" s="196"/>
      <c r="K163" s="65"/>
      <c r="L163" s="65"/>
    </row>
    <row r="164" spans="1:12" ht="48.75" customHeight="1">
      <c r="A164" s="5">
        <v>160</v>
      </c>
      <c r="B164" s="283" t="s">
        <v>82</v>
      </c>
      <c r="C164" s="306">
        <v>4987458320217</v>
      </c>
      <c r="D164" s="304" t="s">
        <v>1049</v>
      </c>
      <c r="E164" s="183" t="s">
        <v>68</v>
      </c>
      <c r="F164" s="305" t="s">
        <v>1</v>
      </c>
      <c r="G164" s="305">
        <v>4</v>
      </c>
      <c r="H164" s="304" t="s">
        <v>1050</v>
      </c>
      <c r="I164" s="310"/>
      <c r="J164" s="194"/>
      <c r="K164" s="65"/>
      <c r="L164" s="65"/>
    </row>
    <row r="165" spans="1:12" ht="48.75" customHeight="1">
      <c r="A165" s="5">
        <v>161</v>
      </c>
      <c r="B165" s="283" t="s">
        <v>82</v>
      </c>
      <c r="C165" s="306">
        <v>4987350248039</v>
      </c>
      <c r="D165" s="304" t="s">
        <v>1051</v>
      </c>
      <c r="E165" s="183" t="s">
        <v>68</v>
      </c>
      <c r="F165" s="305" t="s">
        <v>0</v>
      </c>
      <c r="G165" s="305">
        <v>3</v>
      </c>
      <c r="H165" s="304" t="s">
        <v>1052</v>
      </c>
      <c r="I165" s="310"/>
      <c r="J165" s="194"/>
      <c r="K165" s="65"/>
      <c r="L165" s="65"/>
    </row>
    <row r="166" spans="1:12" ht="48.75" customHeight="1">
      <c r="A166" s="5">
        <v>162</v>
      </c>
      <c r="B166" s="283" t="s">
        <v>82</v>
      </c>
      <c r="C166" s="306" t="s">
        <v>1053</v>
      </c>
      <c r="D166" s="304" t="s">
        <v>1054</v>
      </c>
      <c r="E166" s="183" t="s">
        <v>68</v>
      </c>
      <c r="F166" s="305" t="s">
        <v>1</v>
      </c>
      <c r="G166" s="305">
        <v>13</v>
      </c>
      <c r="H166" s="304" t="s">
        <v>1055</v>
      </c>
      <c r="I166" s="310"/>
      <c r="J166" s="194"/>
      <c r="K166" s="65"/>
      <c r="L166" s="65"/>
    </row>
    <row r="167" spans="1:12" ht="48.75" customHeight="1">
      <c r="A167" s="5">
        <v>163</v>
      </c>
      <c r="B167" s="283" t="s">
        <v>82</v>
      </c>
      <c r="C167" s="306">
        <v>4987518114190</v>
      </c>
      <c r="D167" s="304" t="s">
        <v>1056</v>
      </c>
      <c r="E167" s="183" t="s">
        <v>68</v>
      </c>
      <c r="F167" s="305" t="s">
        <v>1</v>
      </c>
      <c r="G167" s="305">
        <v>31</v>
      </c>
      <c r="H167" s="304" t="s">
        <v>1057</v>
      </c>
      <c r="I167" s="310"/>
      <c r="J167" s="194"/>
      <c r="K167" s="65"/>
      <c r="L167" s="65"/>
    </row>
    <row r="168" spans="1:12" ht="48.75" customHeight="1">
      <c r="A168" s="5">
        <v>164</v>
      </c>
      <c r="B168" s="283" t="s">
        <v>82</v>
      </c>
      <c r="C168" s="306">
        <v>4987035494515</v>
      </c>
      <c r="D168" s="304" t="s">
        <v>1058</v>
      </c>
      <c r="E168" s="183" t="s">
        <v>68</v>
      </c>
      <c r="F168" s="305" t="s">
        <v>0</v>
      </c>
      <c r="G168" s="305">
        <v>5</v>
      </c>
      <c r="H168" s="304" t="s">
        <v>1059</v>
      </c>
      <c r="I168" s="310"/>
      <c r="J168" s="194"/>
      <c r="K168" s="65"/>
      <c r="L168" s="65"/>
    </row>
    <row r="169" spans="1:12" ht="48.75" customHeight="1">
      <c r="A169" s="5">
        <v>165</v>
      </c>
      <c r="B169" s="283" t="s">
        <v>82</v>
      </c>
      <c r="C169" s="306">
        <v>4987270100103</v>
      </c>
      <c r="D169" s="304" t="s">
        <v>1060</v>
      </c>
      <c r="E169" s="183" t="s">
        <v>68</v>
      </c>
      <c r="F169" s="305" t="s">
        <v>1</v>
      </c>
      <c r="G169" s="305">
        <v>2</v>
      </c>
      <c r="H169" s="304" t="s">
        <v>1061</v>
      </c>
      <c r="I169" s="310"/>
      <c r="J169" s="195"/>
      <c r="K169" s="65"/>
      <c r="L169" s="65"/>
    </row>
    <row r="170" spans="1:12" ht="48.75" customHeight="1">
      <c r="A170" s="5">
        <v>166</v>
      </c>
      <c r="B170" s="283" t="s">
        <v>82</v>
      </c>
      <c r="C170" s="306">
        <v>4560165532632</v>
      </c>
      <c r="D170" s="304" t="s">
        <v>1062</v>
      </c>
      <c r="E170" s="183" t="s">
        <v>68</v>
      </c>
      <c r="F170" s="305" t="s">
        <v>0</v>
      </c>
      <c r="G170" s="305">
        <v>5</v>
      </c>
      <c r="H170" s="304" t="s">
        <v>1063</v>
      </c>
      <c r="I170" s="310"/>
      <c r="J170" s="194"/>
      <c r="K170" s="65"/>
      <c r="L170" s="65"/>
    </row>
    <row r="171" spans="1:12" ht="48.75" customHeight="1">
      <c r="A171" s="5">
        <v>167</v>
      </c>
      <c r="B171" s="283" t="s">
        <v>82</v>
      </c>
      <c r="C171" s="324">
        <v>4987551710403</v>
      </c>
      <c r="D171" s="304" t="s">
        <v>1064</v>
      </c>
      <c r="E171" s="183" t="s">
        <v>68</v>
      </c>
      <c r="F171" s="305" t="s">
        <v>0</v>
      </c>
      <c r="G171" s="305">
        <v>4</v>
      </c>
      <c r="H171" s="304" t="s">
        <v>1065</v>
      </c>
      <c r="I171" s="310"/>
      <c r="J171" s="194"/>
      <c r="K171" s="65"/>
      <c r="L171" s="65"/>
    </row>
    <row r="172" spans="1:12" ht="48.75" customHeight="1">
      <c r="A172" s="5">
        <v>168</v>
      </c>
      <c r="B172" s="283" t="s">
        <v>82</v>
      </c>
      <c r="C172" s="306" t="s">
        <v>1066</v>
      </c>
      <c r="D172" s="304" t="s">
        <v>1064</v>
      </c>
      <c r="E172" s="183" t="s">
        <v>68</v>
      </c>
      <c r="F172" s="305" t="s">
        <v>1</v>
      </c>
      <c r="G172" s="305">
        <v>7</v>
      </c>
      <c r="H172" s="304" t="s">
        <v>1067</v>
      </c>
      <c r="I172" s="310"/>
      <c r="J172" s="194"/>
      <c r="K172" s="65"/>
      <c r="L172" s="65"/>
    </row>
    <row r="173" spans="1:12" ht="48.75" customHeight="1">
      <c r="A173" s="5">
        <v>169</v>
      </c>
      <c r="B173" s="283" t="s">
        <v>82</v>
      </c>
      <c r="C173" s="306">
        <v>4987295575771</v>
      </c>
      <c r="D173" s="304" t="s">
        <v>1068</v>
      </c>
      <c r="E173" s="183" t="s">
        <v>68</v>
      </c>
      <c r="F173" s="305" t="s">
        <v>1</v>
      </c>
      <c r="G173" s="305">
        <v>10</v>
      </c>
      <c r="H173" s="304" t="s">
        <v>1069</v>
      </c>
      <c r="I173" s="310"/>
      <c r="J173" s="194"/>
      <c r="K173" s="65"/>
      <c r="L173" s="65"/>
    </row>
    <row r="174" spans="1:12" ht="48.75" customHeight="1">
      <c r="A174" s="5">
        <v>170</v>
      </c>
      <c r="B174" s="283" t="s">
        <v>82</v>
      </c>
      <c r="C174" s="306">
        <v>4987026020976</v>
      </c>
      <c r="D174" s="304" t="s">
        <v>1070</v>
      </c>
      <c r="E174" s="183" t="s">
        <v>68</v>
      </c>
      <c r="F174" s="305" t="s">
        <v>20</v>
      </c>
      <c r="G174" s="305">
        <v>7</v>
      </c>
      <c r="H174" s="317" t="s">
        <v>1071</v>
      </c>
      <c r="I174" s="310"/>
      <c r="J174" s="194"/>
      <c r="K174" s="65"/>
      <c r="L174" s="65"/>
    </row>
    <row r="175" spans="1:12" ht="48.75" customHeight="1">
      <c r="A175" s="5">
        <v>171</v>
      </c>
      <c r="B175" s="283" t="s">
        <v>82</v>
      </c>
      <c r="C175" s="306" t="s">
        <v>1072</v>
      </c>
      <c r="D175" s="304" t="s">
        <v>1073</v>
      </c>
      <c r="E175" s="183" t="s">
        <v>68</v>
      </c>
      <c r="F175" s="305" t="s">
        <v>1</v>
      </c>
      <c r="G175" s="305">
        <v>4</v>
      </c>
      <c r="H175" s="304" t="s">
        <v>1074</v>
      </c>
      <c r="I175" s="310"/>
      <c r="J175" s="194"/>
      <c r="K175" s="65"/>
      <c r="L175" s="65"/>
    </row>
    <row r="176" spans="1:12" ht="48.75" customHeight="1">
      <c r="A176" s="5">
        <v>172</v>
      </c>
      <c r="B176" s="283" t="s">
        <v>82</v>
      </c>
      <c r="C176" s="306">
        <v>4987481045545</v>
      </c>
      <c r="D176" s="304" t="s">
        <v>1075</v>
      </c>
      <c r="E176" s="183" t="s">
        <v>68</v>
      </c>
      <c r="F176" s="305" t="s">
        <v>0</v>
      </c>
      <c r="G176" s="305">
        <v>13</v>
      </c>
      <c r="H176" s="304" t="s">
        <v>1076</v>
      </c>
      <c r="I176" s="310"/>
      <c r="J176" s="194"/>
      <c r="K176" s="65"/>
      <c r="L176" s="65"/>
    </row>
    <row r="177" spans="1:12" ht="48.75" customHeight="1">
      <c r="A177" s="5">
        <v>173</v>
      </c>
      <c r="B177" s="283" t="s">
        <v>82</v>
      </c>
      <c r="C177" s="306">
        <v>4987481045552</v>
      </c>
      <c r="D177" s="304" t="s">
        <v>1077</v>
      </c>
      <c r="E177" s="183" t="s">
        <v>68</v>
      </c>
      <c r="F177" s="305" t="s">
        <v>0</v>
      </c>
      <c r="G177" s="305">
        <v>13</v>
      </c>
      <c r="H177" s="304" t="s">
        <v>1078</v>
      </c>
      <c r="I177" s="310"/>
      <c r="J177" s="194"/>
      <c r="K177" s="65"/>
      <c r="L177" s="65"/>
    </row>
    <row r="178" spans="1:12" ht="48.75" customHeight="1">
      <c r="A178" s="5">
        <v>174</v>
      </c>
      <c r="B178" s="283" t="s">
        <v>82</v>
      </c>
      <c r="C178" s="306">
        <v>4987481045569</v>
      </c>
      <c r="D178" s="304" t="s">
        <v>1079</v>
      </c>
      <c r="E178" s="183" t="s">
        <v>68</v>
      </c>
      <c r="F178" s="305" t="s">
        <v>0</v>
      </c>
      <c r="G178" s="305">
        <v>7</v>
      </c>
      <c r="H178" s="304" t="s">
        <v>1080</v>
      </c>
      <c r="I178" s="310"/>
      <c r="J178" s="194"/>
      <c r="K178" s="65"/>
      <c r="L178" s="65"/>
    </row>
    <row r="179" spans="1:12" ht="48.75" customHeight="1">
      <c r="A179" s="5">
        <v>175</v>
      </c>
      <c r="B179" s="283" t="s">
        <v>82</v>
      </c>
      <c r="C179" s="306">
        <v>4987481045576</v>
      </c>
      <c r="D179" s="304" t="s">
        <v>1081</v>
      </c>
      <c r="E179" s="183" t="s">
        <v>68</v>
      </c>
      <c r="F179" s="305" t="s">
        <v>0</v>
      </c>
      <c r="G179" s="305">
        <v>5</v>
      </c>
      <c r="H179" s="304" t="s">
        <v>1082</v>
      </c>
      <c r="I179" s="310"/>
      <c r="J179" s="194"/>
      <c r="K179" s="65"/>
      <c r="L179" s="65"/>
    </row>
    <row r="180" spans="1:12" ht="48.75" customHeight="1">
      <c r="A180" s="5">
        <v>176</v>
      </c>
      <c r="B180" s="283" t="s">
        <v>82</v>
      </c>
      <c r="C180" s="306">
        <v>4987481045583</v>
      </c>
      <c r="D180" s="304" t="s">
        <v>1083</v>
      </c>
      <c r="E180" s="183" t="s">
        <v>68</v>
      </c>
      <c r="F180" s="305" t="s">
        <v>0</v>
      </c>
      <c r="G180" s="305">
        <v>13</v>
      </c>
      <c r="H180" s="304" t="s">
        <v>1084</v>
      </c>
      <c r="I180" s="310"/>
      <c r="J180" s="194"/>
      <c r="K180" s="65"/>
      <c r="L180" s="65"/>
    </row>
    <row r="181" spans="1:12" ht="48.75" customHeight="1">
      <c r="A181" s="5">
        <v>177</v>
      </c>
      <c r="B181" s="283" t="s">
        <v>82</v>
      </c>
      <c r="C181" s="306">
        <v>4987481045590</v>
      </c>
      <c r="D181" s="304" t="s">
        <v>1085</v>
      </c>
      <c r="E181" s="183" t="s">
        <v>68</v>
      </c>
      <c r="F181" s="305" t="s">
        <v>0</v>
      </c>
      <c r="G181" s="305">
        <v>16</v>
      </c>
      <c r="H181" s="304" t="s">
        <v>1086</v>
      </c>
      <c r="I181" s="310"/>
      <c r="J181" s="194"/>
      <c r="K181" s="65"/>
      <c r="L181" s="65"/>
    </row>
    <row r="182" spans="1:12" ht="48.75" customHeight="1">
      <c r="A182" s="5">
        <v>178</v>
      </c>
      <c r="B182" s="283" t="s">
        <v>82</v>
      </c>
      <c r="C182" s="306">
        <v>4987481045606</v>
      </c>
      <c r="D182" s="304" t="s">
        <v>1087</v>
      </c>
      <c r="E182" s="183" t="s">
        <v>68</v>
      </c>
      <c r="F182" s="305" t="s">
        <v>0</v>
      </c>
      <c r="G182" s="305">
        <v>7</v>
      </c>
      <c r="H182" s="304" t="s">
        <v>1088</v>
      </c>
      <c r="I182" s="310"/>
      <c r="J182" s="194"/>
      <c r="K182" s="65"/>
      <c r="L182" s="65"/>
    </row>
    <row r="183" spans="1:12" ht="48.75" customHeight="1">
      <c r="A183" s="5">
        <v>179</v>
      </c>
      <c r="B183" s="283" t="s">
        <v>82</v>
      </c>
      <c r="C183" s="306">
        <v>4987481045644</v>
      </c>
      <c r="D183" s="311" t="s">
        <v>1089</v>
      </c>
      <c r="E183" s="183" t="s">
        <v>68</v>
      </c>
      <c r="F183" s="305" t="s">
        <v>0</v>
      </c>
      <c r="G183" s="305">
        <v>8</v>
      </c>
      <c r="H183" s="312" t="s">
        <v>1090</v>
      </c>
      <c r="I183" s="310"/>
      <c r="J183" s="194"/>
      <c r="K183" s="65"/>
      <c r="L183" s="65"/>
    </row>
    <row r="184" spans="1:12" ht="48.75" customHeight="1">
      <c r="A184" s="5">
        <v>180</v>
      </c>
      <c r="B184" s="283" t="s">
        <v>82</v>
      </c>
      <c r="C184" s="306">
        <v>4987481045712</v>
      </c>
      <c r="D184" s="304" t="s">
        <v>1091</v>
      </c>
      <c r="E184" s="183" t="s">
        <v>68</v>
      </c>
      <c r="F184" s="305" t="s">
        <v>0</v>
      </c>
      <c r="G184" s="305">
        <v>7</v>
      </c>
      <c r="H184" s="304" t="s">
        <v>1092</v>
      </c>
      <c r="I184" s="310"/>
      <c r="J184" s="194"/>
      <c r="K184" s="65"/>
      <c r="L184" s="65"/>
    </row>
    <row r="185" spans="1:12" ht="48.75" customHeight="1">
      <c r="A185" s="5">
        <v>181</v>
      </c>
      <c r="B185" s="283" t="s">
        <v>82</v>
      </c>
      <c r="C185" s="306">
        <v>4987481045729</v>
      </c>
      <c r="D185" s="304" t="s">
        <v>1093</v>
      </c>
      <c r="E185" s="183" t="s">
        <v>68</v>
      </c>
      <c r="F185" s="305" t="s">
        <v>0</v>
      </c>
      <c r="G185" s="305">
        <v>5</v>
      </c>
      <c r="H185" s="304" t="s">
        <v>1094</v>
      </c>
      <c r="I185" s="310"/>
      <c r="J185" s="194"/>
      <c r="K185" s="65"/>
      <c r="L185" s="65"/>
    </row>
    <row r="186" spans="1:12" ht="48.75" customHeight="1">
      <c r="A186" s="5">
        <v>182</v>
      </c>
      <c r="B186" s="283" t="s">
        <v>82</v>
      </c>
      <c r="C186" s="306">
        <v>4987481045767</v>
      </c>
      <c r="D186" s="304" t="s">
        <v>1095</v>
      </c>
      <c r="E186" s="183" t="s">
        <v>68</v>
      </c>
      <c r="F186" s="305" t="s">
        <v>0</v>
      </c>
      <c r="G186" s="305">
        <v>7</v>
      </c>
      <c r="H186" s="304" t="s">
        <v>1096</v>
      </c>
      <c r="I186" s="310"/>
      <c r="J186" s="194"/>
      <c r="K186" s="65"/>
      <c r="L186" s="65"/>
    </row>
    <row r="187" spans="1:12" ht="48.75" customHeight="1">
      <c r="A187" s="5">
        <v>183</v>
      </c>
      <c r="B187" s="283" t="s">
        <v>82</v>
      </c>
      <c r="C187" s="306">
        <v>4987481045774</v>
      </c>
      <c r="D187" s="304" t="s">
        <v>1097</v>
      </c>
      <c r="E187" s="183" t="s">
        <v>68</v>
      </c>
      <c r="F187" s="305" t="s">
        <v>0</v>
      </c>
      <c r="G187" s="305">
        <v>7</v>
      </c>
      <c r="H187" s="304" t="s">
        <v>1098</v>
      </c>
      <c r="I187" s="310"/>
      <c r="J187" s="194"/>
      <c r="K187" s="65"/>
      <c r="L187" s="65"/>
    </row>
    <row r="188" spans="1:12" ht="48.75" customHeight="1">
      <c r="A188" s="5">
        <v>184</v>
      </c>
      <c r="B188" s="283" t="s">
        <v>82</v>
      </c>
      <c r="C188" s="306">
        <v>4987481045804</v>
      </c>
      <c r="D188" s="304" t="s">
        <v>1099</v>
      </c>
      <c r="E188" s="183" t="s">
        <v>68</v>
      </c>
      <c r="F188" s="305" t="s">
        <v>0</v>
      </c>
      <c r="G188" s="305">
        <v>5</v>
      </c>
      <c r="H188" s="304" t="s">
        <v>1100</v>
      </c>
      <c r="I188" s="310"/>
      <c r="J188" s="194"/>
      <c r="K188" s="65"/>
      <c r="L188" s="65"/>
    </row>
    <row r="189" spans="1:12" ht="48.75" customHeight="1">
      <c r="A189" s="5">
        <v>185</v>
      </c>
      <c r="B189" s="283" t="s">
        <v>82</v>
      </c>
      <c r="C189" s="306">
        <v>4987326077854</v>
      </c>
      <c r="D189" s="304" t="s">
        <v>1101</v>
      </c>
      <c r="E189" s="183" t="s">
        <v>68</v>
      </c>
      <c r="F189" s="305" t="s">
        <v>0</v>
      </c>
      <c r="G189" s="305">
        <v>4</v>
      </c>
      <c r="H189" s="304" t="s">
        <v>1102</v>
      </c>
      <c r="I189" s="310"/>
      <c r="J189" s="194"/>
      <c r="K189" s="65"/>
      <c r="L189" s="65"/>
    </row>
    <row r="190" spans="1:12" ht="48.75" customHeight="1">
      <c r="A190" s="5">
        <v>186</v>
      </c>
      <c r="B190" s="283" t="s">
        <v>82</v>
      </c>
      <c r="C190" s="306">
        <v>4987326077892</v>
      </c>
      <c r="D190" s="304" t="s">
        <v>1103</v>
      </c>
      <c r="E190" s="183" t="s">
        <v>68</v>
      </c>
      <c r="F190" s="305" t="s">
        <v>0</v>
      </c>
      <c r="G190" s="305">
        <v>2</v>
      </c>
      <c r="H190" s="304" t="s">
        <v>1104</v>
      </c>
      <c r="I190" s="310"/>
      <c r="J190" s="194"/>
      <c r="K190" s="65"/>
      <c r="L190" s="65"/>
    </row>
    <row r="191" spans="1:12" ht="48.75" customHeight="1">
      <c r="A191" s="5">
        <v>187</v>
      </c>
      <c r="B191" s="283" t="s">
        <v>82</v>
      </c>
      <c r="C191" s="306">
        <v>4987326077915</v>
      </c>
      <c r="D191" s="304" t="s">
        <v>1105</v>
      </c>
      <c r="E191" s="183" t="s">
        <v>68</v>
      </c>
      <c r="F191" s="305" t="s">
        <v>0</v>
      </c>
      <c r="G191" s="305">
        <v>5</v>
      </c>
      <c r="H191" s="304" t="s">
        <v>1106</v>
      </c>
      <c r="I191" s="310"/>
      <c r="J191" s="198"/>
      <c r="K191" s="65"/>
      <c r="L191" s="65"/>
    </row>
    <row r="192" spans="1:12" ht="48.75" customHeight="1">
      <c r="A192" s="5">
        <v>188</v>
      </c>
      <c r="B192" s="283" t="s">
        <v>82</v>
      </c>
      <c r="C192" s="306">
        <v>4987326077922</v>
      </c>
      <c r="D192" s="304" t="s">
        <v>1107</v>
      </c>
      <c r="E192" s="183" t="s">
        <v>68</v>
      </c>
      <c r="F192" s="305" t="s">
        <v>0</v>
      </c>
      <c r="G192" s="305">
        <v>5</v>
      </c>
      <c r="H192" s="304" t="s">
        <v>1108</v>
      </c>
      <c r="I192" s="310"/>
      <c r="J192" s="196"/>
      <c r="K192" s="65"/>
      <c r="L192" s="65"/>
    </row>
    <row r="193" spans="1:12" ht="48.75" customHeight="1">
      <c r="A193" s="5">
        <v>189</v>
      </c>
      <c r="B193" s="283" t="s">
        <v>82</v>
      </c>
      <c r="C193" s="306">
        <v>4987326079308</v>
      </c>
      <c r="D193" s="304" t="s">
        <v>1109</v>
      </c>
      <c r="E193" s="183" t="s">
        <v>68</v>
      </c>
      <c r="F193" s="305" t="s">
        <v>0</v>
      </c>
      <c r="G193" s="305">
        <v>4</v>
      </c>
      <c r="H193" s="304" t="s">
        <v>1110</v>
      </c>
      <c r="I193" s="310"/>
      <c r="J193" s="196"/>
      <c r="K193" s="65"/>
      <c r="L193" s="65"/>
    </row>
    <row r="194" spans="1:12" ht="48.75" customHeight="1">
      <c r="A194" s="5">
        <v>190</v>
      </c>
      <c r="B194" s="283" t="s">
        <v>82</v>
      </c>
      <c r="C194" s="306">
        <v>4987326077991</v>
      </c>
      <c r="D194" s="304" t="s">
        <v>1111</v>
      </c>
      <c r="E194" s="183" t="s">
        <v>68</v>
      </c>
      <c r="F194" s="305" t="s">
        <v>0</v>
      </c>
      <c r="G194" s="305">
        <v>4</v>
      </c>
      <c r="H194" s="304" t="s">
        <v>1112</v>
      </c>
      <c r="I194" s="310"/>
      <c r="J194" s="196"/>
      <c r="K194" s="65"/>
      <c r="L194" s="65"/>
    </row>
    <row r="195" spans="1:12" ht="48.75" customHeight="1">
      <c r="A195" s="5">
        <v>191</v>
      </c>
      <c r="B195" s="283" t="s">
        <v>82</v>
      </c>
      <c r="C195" s="306">
        <v>4987326078004</v>
      </c>
      <c r="D195" s="304" t="s">
        <v>1113</v>
      </c>
      <c r="E195" s="183" t="s">
        <v>68</v>
      </c>
      <c r="F195" s="305" t="s">
        <v>0</v>
      </c>
      <c r="G195" s="305">
        <v>4</v>
      </c>
      <c r="H195" s="304" t="s">
        <v>1114</v>
      </c>
      <c r="I195" s="310"/>
      <c r="J195" s="196"/>
      <c r="K195" s="65"/>
      <c r="L195" s="65"/>
    </row>
    <row r="196" spans="1:12" ht="48.75" customHeight="1">
      <c r="A196" s="5">
        <v>192</v>
      </c>
      <c r="B196" s="283" t="s">
        <v>82</v>
      </c>
      <c r="C196" s="306">
        <v>4987481102620</v>
      </c>
      <c r="D196" s="304" t="s">
        <v>1115</v>
      </c>
      <c r="E196" s="183" t="s">
        <v>68</v>
      </c>
      <c r="F196" s="305" t="s">
        <v>0</v>
      </c>
      <c r="G196" s="305">
        <v>2</v>
      </c>
      <c r="H196" s="304" t="s">
        <v>1116</v>
      </c>
      <c r="I196" s="310"/>
      <c r="J196" s="196"/>
      <c r="K196" s="65"/>
      <c r="L196" s="65"/>
    </row>
    <row r="197" spans="1:12" ht="48.75" customHeight="1">
      <c r="A197" s="5">
        <v>193</v>
      </c>
      <c r="B197" s="283" t="s">
        <v>82</v>
      </c>
      <c r="C197" s="306">
        <v>4987481104174</v>
      </c>
      <c r="D197" s="304" t="s">
        <v>1117</v>
      </c>
      <c r="E197" s="183" t="s">
        <v>68</v>
      </c>
      <c r="F197" s="305" t="s">
        <v>0</v>
      </c>
      <c r="G197" s="305">
        <v>7</v>
      </c>
      <c r="H197" s="304" t="s">
        <v>1118</v>
      </c>
      <c r="I197" s="310"/>
      <c r="J197" s="196"/>
      <c r="K197" s="65"/>
      <c r="L197" s="65"/>
    </row>
    <row r="198" spans="1:12" ht="48.75" customHeight="1">
      <c r="A198" s="5">
        <v>194</v>
      </c>
      <c r="B198" s="283" t="s">
        <v>82</v>
      </c>
      <c r="C198" s="306">
        <v>4987481041660</v>
      </c>
      <c r="D198" s="304" t="s">
        <v>1119</v>
      </c>
      <c r="E198" s="183" t="s">
        <v>68</v>
      </c>
      <c r="F198" s="305" t="s">
        <v>0</v>
      </c>
      <c r="G198" s="305">
        <v>5</v>
      </c>
      <c r="H198" s="304" t="s">
        <v>1120</v>
      </c>
      <c r="I198" s="310"/>
      <c r="J198" s="196"/>
      <c r="K198" s="65"/>
      <c r="L198" s="65"/>
    </row>
    <row r="199" spans="1:12" ht="48.75" customHeight="1">
      <c r="A199" s="5">
        <v>195</v>
      </c>
      <c r="B199" s="283" t="s">
        <v>82</v>
      </c>
      <c r="C199" s="306">
        <v>4987481102255</v>
      </c>
      <c r="D199" s="304" t="s">
        <v>1121</v>
      </c>
      <c r="E199" s="183" t="s">
        <v>68</v>
      </c>
      <c r="F199" s="305" t="s">
        <v>0</v>
      </c>
      <c r="G199" s="305">
        <v>2</v>
      </c>
      <c r="H199" s="304" t="s">
        <v>1122</v>
      </c>
      <c r="I199" s="310"/>
      <c r="J199" s="196"/>
      <c r="K199" s="65"/>
      <c r="L199" s="65"/>
    </row>
    <row r="200" spans="1:12" ht="48.75" customHeight="1">
      <c r="A200" s="5">
        <v>196</v>
      </c>
      <c r="B200" s="283" t="s">
        <v>82</v>
      </c>
      <c r="C200" s="306">
        <v>4987481045316</v>
      </c>
      <c r="D200" s="304" t="s">
        <v>1123</v>
      </c>
      <c r="E200" s="183" t="s">
        <v>68</v>
      </c>
      <c r="F200" s="305" t="s">
        <v>0</v>
      </c>
      <c r="G200" s="305">
        <v>4</v>
      </c>
      <c r="H200" s="304" t="s">
        <v>1124</v>
      </c>
      <c r="I200" s="310"/>
      <c r="J200" s="196"/>
      <c r="K200" s="65"/>
      <c r="L200" s="65"/>
    </row>
    <row r="201" spans="1:12" ht="48.75" customHeight="1">
      <c r="A201" s="5">
        <v>197</v>
      </c>
      <c r="B201" s="283" t="s">
        <v>82</v>
      </c>
      <c r="C201" s="306">
        <v>4987752230342</v>
      </c>
      <c r="D201" s="304" t="s">
        <v>1125</v>
      </c>
      <c r="E201" s="183" t="s">
        <v>68</v>
      </c>
      <c r="F201" s="305" t="s">
        <v>0</v>
      </c>
      <c r="G201" s="305">
        <v>2</v>
      </c>
      <c r="H201" s="304" t="s">
        <v>1126</v>
      </c>
      <c r="I201" s="310"/>
      <c r="J201" s="196"/>
      <c r="K201" s="65"/>
      <c r="L201" s="65"/>
    </row>
    <row r="202" spans="1:12" ht="48.75" customHeight="1">
      <c r="A202" s="5">
        <v>198</v>
      </c>
      <c r="B202" s="283" t="s">
        <v>82</v>
      </c>
      <c r="C202" s="306">
        <v>4987752230359</v>
      </c>
      <c r="D202" s="304" t="s">
        <v>1127</v>
      </c>
      <c r="E202" s="183" t="s">
        <v>68</v>
      </c>
      <c r="F202" s="305" t="s">
        <v>0</v>
      </c>
      <c r="G202" s="305">
        <v>2</v>
      </c>
      <c r="H202" s="304" t="s">
        <v>1128</v>
      </c>
      <c r="I202" s="310"/>
      <c r="J202" s="196"/>
      <c r="K202" s="65"/>
      <c r="L202" s="65"/>
    </row>
    <row r="203" spans="1:12" ht="48.75" customHeight="1">
      <c r="A203" s="5">
        <v>199</v>
      </c>
      <c r="B203" s="283" t="s">
        <v>82</v>
      </c>
      <c r="C203" s="306">
        <v>4987752230366</v>
      </c>
      <c r="D203" s="304" t="s">
        <v>1129</v>
      </c>
      <c r="E203" s="183" t="s">
        <v>68</v>
      </c>
      <c r="F203" s="305" t="s">
        <v>0</v>
      </c>
      <c r="G203" s="305">
        <v>2</v>
      </c>
      <c r="H203" s="304" t="s">
        <v>1130</v>
      </c>
      <c r="I203" s="310"/>
      <c r="J203" s="196"/>
      <c r="K203" s="65"/>
      <c r="L203" s="65"/>
    </row>
    <row r="204" spans="1:12" ht="48.75" customHeight="1">
      <c r="A204" s="5">
        <v>200</v>
      </c>
      <c r="B204" s="283" t="s">
        <v>82</v>
      </c>
      <c r="C204" s="306">
        <v>4987752150015</v>
      </c>
      <c r="D204" s="304" t="s">
        <v>1131</v>
      </c>
      <c r="E204" s="183" t="s">
        <v>68</v>
      </c>
      <c r="F204" s="305" t="s">
        <v>0</v>
      </c>
      <c r="G204" s="305">
        <v>4</v>
      </c>
      <c r="H204" s="304" t="s">
        <v>1132</v>
      </c>
      <c r="I204" s="310"/>
      <c r="J204" s="196"/>
      <c r="K204" s="65"/>
      <c r="L204" s="65"/>
    </row>
    <row r="205" spans="1:12" ht="48.75" customHeight="1">
      <c r="A205" s="5">
        <v>201</v>
      </c>
      <c r="B205" s="283" t="s">
        <v>82</v>
      </c>
      <c r="C205" s="306">
        <v>4987752150022</v>
      </c>
      <c r="D205" s="304" t="s">
        <v>1133</v>
      </c>
      <c r="E205" s="183" t="s">
        <v>68</v>
      </c>
      <c r="F205" s="305" t="s">
        <v>0</v>
      </c>
      <c r="G205" s="305">
        <v>4</v>
      </c>
      <c r="H205" s="304" t="s">
        <v>1134</v>
      </c>
      <c r="I205" s="310"/>
      <c r="J205" s="196"/>
      <c r="K205" s="65"/>
      <c r="L205" s="65"/>
    </row>
    <row r="206" spans="1:12" ht="48.75" customHeight="1">
      <c r="A206" s="5">
        <v>202</v>
      </c>
      <c r="B206" s="283" t="s">
        <v>82</v>
      </c>
      <c r="C206" s="306">
        <v>4987752150039</v>
      </c>
      <c r="D206" s="304" t="s">
        <v>1135</v>
      </c>
      <c r="E206" s="183" t="s">
        <v>68</v>
      </c>
      <c r="F206" s="305" t="s">
        <v>0</v>
      </c>
      <c r="G206" s="305">
        <v>2</v>
      </c>
      <c r="H206" s="304" t="s">
        <v>1136</v>
      </c>
      <c r="I206" s="310"/>
      <c r="J206" s="196"/>
      <c r="K206" s="65"/>
      <c r="L206" s="65"/>
    </row>
    <row r="207" spans="1:12" ht="48.75" customHeight="1">
      <c r="A207" s="5">
        <v>203</v>
      </c>
      <c r="B207" s="283" t="s">
        <v>82</v>
      </c>
      <c r="C207" s="306">
        <v>4987752150046</v>
      </c>
      <c r="D207" s="304" t="s">
        <v>1137</v>
      </c>
      <c r="E207" s="183" t="s">
        <v>68</v>
      </c>
      <c r="F207" s="305" t="s">
        <v>0</v>
      </c>
      <c r="G207" s="305">
        <v>2</v>
      </c>
      <c r="H207" s="304" t="s">
        <v>1138</v>
      </c>
      <c r="I207" s="310"/>
      <c r="J207" s="196"/>
      <c r="K207" s="65"/>
      <c r="L207" s="65"/>
    </row>
    <row r="208" spans="1:12" ht="48.75" customHeight="1">
      <c r="A208" s="5">
        <v>204</v>
      </c>
      <c r="B208" s="283" t="s">
        <v>82</v>
      </c>
      <c r="C208" s="306">
        <v>4987752150053</v>
      </c>
      <c r="D208" s="304" t="s">
        <v>1139</v>
      </c>
      <c r="E208" s="183" t="s">
        <v>68</v>
      </c>
      <c r="F208" s="305" t="s">
        <v>0</v>
      </c>
      <c r="G208" s="305">
        <v>2</v>
      </c>
      <c r="H208" s="304" t="s">
        <v>1140</v>
      </c>
      <c r="I208" s="310"/>
      <c r="J208" s="194"/>
      <c r="K208" s="65"/>
      <c r="L208" s="65"/>
    </row>
    <row r="209" spans="1:12" ht="48.75" customHeight="1">
      <c r="A209" s="5">
        <v>205</v>
      </c>
      <c r="B209" s="283" t="s">
        <v>82</v>
      </c>
      <c r="C209" s="306">
        <v>4987752150121</v>
      </c>
      <c r="D209" s="304" t="s">
        <v>1141</v>
      </c>
      <c r="E209" s="183" t="s">
        <v>68</v>
      </c>
      <c r="F209" s="305" t="s">
        <v>0</v>
      </c>
      <c r="G209" s="305">
        <v>7</v>
      </c>
      <c r="H209" s="304" t="s">
        <v>1142</v>
      </c>
      <c r="I209" s="310"/>
      <c r="J209" s="194"/>
      <c r="K209" s="65"/>
      <c r="L209" s="65"/>
    </row>
    <row r="210" spans="1:12" ht="48.75" customHeight="1">
      <c r="A210" s="5">
        <v>206</v>
      </c>
      <c r="B210" s="283" t="s">
        <v>82</v>
      </c>
      <c r="C210" s="306">
        <v>4987752304234</v>
      </c>
      <c r="D210" s="304" t="s">
        <v>1143</v>
      </c>
      <c r="E210" s="183" t="s">
        <v>68</v>
      </c>
      <c r="F210" s="305" t="s">
        <v>0</v>
      </c>
      <c r="G210" s="305">
        <v>2</v>
      </c>
      <c r="H210" s="304" t="s">
        <v>1144</v>
      </c>
      <c r="I210" s="310"/>
      <c r="J210" s="194"/>
      <c r="K210" s="65"/>
      <c r="L210" s="65"/>
    </row>
    <row r="211" spans="1:12" ht="48.75" customHeight="1">
      <c r="A211" s="5">
        <v>207</v>
      </c>
      <c r="B211" s="283" t="s">
        <v>82</v>
      </c>
      <c r="C211" s="306">
        <v>4580485506441</v>
      </c>
      <c r="D211" s="304" t="s">
        <v>1145</v>
      </c>
      <c r="E211" s="183" t="s">
        <v>68</v>
      </c>
      <c r="F211" s="305" t="s">
        <v>1</v>
      </c>
      <c r="G211" s="305">
        <v>13</v>
      </c>
      <c r="H211" s="304" t="s">
        <v>1146</v>
      </c>
      <c r="I211" s="310"/>
      <c r="J211" s="194"/>
      <c r="K211" s="65"/>
      <c r="L211" s="65"/>
    </row>
    <row r="212" spans="1:12" ht="48.75" customHeight="1">
      <c r="A212" s="5">
        <v>208</v>
      </c>
      <c r="B212" s="283" t="s">
        <v>82</v>
      </c>
      <c r="C212" s="306">
        <v>4580485506410</v>
      </c>
      <c r="D212" s="304" t="s">
        <v>1147</v>
      </c>
      <c r="E212" s="183" t="s">
        <v>68</v>
      </c>
      <c r="F212" s="305" t="s">
        <v>1</v>
      </c>
      <c r="G212" s="305">
        <v>10</v>
      </c>
      <c r="H212" s="304" t="s">
        <v>1148</v>
      </c>
      <c r="I212" s="310"/>
      <c r="J212" s="195"/>
      <c r="K212" s="65"/>
      <c r="L212" s="65"/>
    </row>
    <row r="213" spans="1:12" ht="48.75" customHeight="1">
      <c r="A213" s="5">
        <v>209</v>
      </c>
      <c r="B213" s="283" t="s">
        <v>82</v>
      </c>
      <c r="C213" s="306">
        <v>4580485505789</v>
      </c>
      <c r="D213" s="304" t="s">
        <v>1149</v>
      </c>
      <c r="E213" s="183" t="s">
        <v>68</v>
      </c>
      <c r="F213" s="305" t="s">
        <v>1</v>
      </c>
      <c r="G213" s="305">
        <v>61</v>
      </c>
      <c r="H213" s="304" t="s">
        <v>1150</v>
      </c>
      <c r="I213" s="310"/>
      <c r="J213" s="195"/>
      <c r="K213" s="65"/>
      <c r="L213" s="65"/>
    </row>
    <row r="214" spans="1:12" ht="48.75" customHeight="1">
      <c r="A214" s="5">
        <v>210</v>
      </c>
      <c r="B214" s="283" t="s">
        <v>82</v>
      </c>
      <c r="C214" s="306">
        <v>4560165145504</v>
      </c>
      <c r="D214" s="304" t="s">
        <v>1151</v>
      </c>
      <c r="E214" s="183" t="s">
        <v>68</v>
      </c>
      <c r="F214" s="305" t="s">
        <v>1</v>
      </c>
      <c r="G214" s="305">
        <v>19</v>
      </c>
      <c r="H214" s="304" t="s">
        <v>1152</v>
      </c>
      <c r="I214" s="310"/>
      <c r="J214" s="195"/>
      <c r="K214" s="65"/>
      <c r="L214" s="65"/>
    </row>
    <row r="215" spans="1:12" ht="48.75" customHeight="1">
      <c r="A215" s="5">
        <v>211</v>
      </c>
      <c r="B215" s="283" t="s">
        <v>82</v>
      </c>
      <c r="C215" s="306">
        <v>4560165144064</v>
      </c>
      <c r="D215" s="304" t="s">
        <v>1153</v>
      </c>
      <c r="E215" s="183" t="s">
        <v>68</v>
      </c>
      <c r="F215" s="305" t="s">
        <v>1</v>
      </c>
      <c r="G215" s="305">
        <v>19</v>
      </c>
      <c r="H215" s="304" t="s">
        <v>1154</v>
      </c>
      <c r="I215" s="310"/>
      <c r="J215" s="196"/>
      <c r="K215" s="65"/>
      <c r="L215" s="65"/>
    </row>
    <row r="216" spans="1:12" ht="48.75" customHeight="1">
      <c r="A216" s="5">
        <v>212</v>
      </c>
      <c r="B216" s="283" t="s">
        <v>82</v>
      </c>
      <c r="C216" s="306" t="s">
        <v>1155</v>
      </c>
      <c r="D216" s="304" t="s">
        <v>1156</v>
      </c>
      <c r="E216" s="183" t="s">
        <v>68</v>
      </c>
      <c r="F216" s="305" t="s">
        <v>1</v>
      </c>
      <c r="G216" s="305">
        <v>16</v>
      </c>
      <c r="H216" s="304" t="s">
        <v>1157</v>
      </c>
      <c r="I216" s="310"/>
      <c r="J216" s="196"/>
      <c r="K216" s="65"/>
      <c r="L216" s="65"/>
    </row>
    <row r="217" spans="1:12" ht="48.75" customHeight="1">
      <c r="A217" s="5">
        <v>213</v>
      </c>
      <c r="B217" s="283" t="s">
        <v>82</v>
      </c>
      <c r="C217" s="306">
        <v>5700699441577</v>
      </c>
      <c r="D217" s="304" t="s">
        <v>1158</v>
      </c>
      <c r="E217" s="183" t="s">
        <v>68</v>
      </c>
      <c r="F217" s="305" t="s">
        <v>225</v>
      </c>
      <c r="G217" s="305">
        <v>8</v>
      </c>
      <c r="H217" s="304" t="s">
        <v>1159</v>
      </c>
      <c r="I217" s="310"/>
      <c r="J217" s="194"/>
      <c r="K217" s="65"/>
      <c r="L217" s="65"/>
    </row>
    <row r="218" spans="1:12" ht="48.75" customHeight="1">
      <c r="A218" s="5">
        <v>214</v>
      </c>
      <c r="B218" s="283" t="s">
        <v>82</v>
      </c>
      <c r="C218" s="306" t="s">
        <v>1160</v>
      </c>
      <c r="D218" s="304" t="s">
        <v>1161</v>
      </c>
      <c r="E218" s="183" t="s">
        <v>68</v>
      </c>
      <c r="F218" s="305" t="s">
        <v>0</v>
      </c>
      <c r="G218" s="305">
        <v>10</v>
      </c>
      <c r="H218" s="304" t="s">
        <v>1162</v>
      </c>
      <c r="I218" s="310"/>
      <c r="J218" s="196"/>
      <c r="K218" s="65"/>
      <c r="L218" s="65"/>
    </row>
    <row r="219" spans="1:12" ht="48.75" customHeight="1">
      <c r="A219" s="5">
        <v>215</v>
      </c>
      <c r="B219" s="283" t="s">
        <v>82</v>
      </c>
      <c r="C219" s="306" t="s">
        <v>1163</v>
      </c>
      <c r="D219" s="304" t="s">
        <v>1164</v>
      </c>
      <c r="E219" s="183" t="s">
        <v>68</v>
      </c>
      <c r="F219" s="305" t="s">
        <v>0</v>
      </c>
      <c r="G219" s="305">
        <v>21</v>
      </c>
      <c r="H219" s="304" t="s">
        <v>1165</v>
      </c>
      <c r="I219" s="310"/>
      <c r="J219" s="196"/>
      <c r="K219" s="65"/>
      <c r="L219" s="65"/>
    </row>
    <row r="220" spans="1:12" ht="48.75" customHeight="1">
      <c r="A220" s="5">
        <v>216</v>
      </c>
      <c r="B220" s="283" t="s">
        <v>82</v>
      </c>
      <c r="C220" s="306" t="s">
        <v>1166</v>
      </c>
      <c r="D220" s="304" t="s">
        <v>1167</v>
      </c>
      <c r="E220" s="183" t="s">
        <v>68</v>
      </c>
      <c r="F220" s="305" t="s">
        <v>20</v>
      </c>
      <c r="G220" s="305">
        <v>4</v>
      </c>
      <c r="H220" s="304" t="s">
        <v>1168</v>
      </c>
      <c r="I220" s="310"/>
      <c r="J220" s="196"/>
      <c r="K220" s="65"/>
      <c r="L220" s="65"/>
    </row>
    <row r="221" spans="1:12" ht="48.75" customHeight="1">
      <c r="A221" s="5">
        <v>217</v>
      </c>
      <c r="B221" s="283" t="s">
        <v>82</v>
      </c>
      <c r="C221" s="306" t="s">
        <v>1169</v>
      </c>
      <c r="D221" s="304" t="s">
        <v>1170</v>
      </c>
      <c r="E221" s="183" t="s">
        <v>68</v>
      </c>
      <c r="F221" s="305" t="s">
        <v>20</v>
      </c>
      <c r="G221" s="305">
        <v>7</v>
      </c>
      <c r="H221" s="304" t="s">
        <v>1171</v>
      </c>
      <c r="I221" s="310"/>
      <c r="J221" s="196"/>
      <c r="K221" s="65"/>
      <c r="L221" s="65"/>
    </row>
    <row r="222" spans="1:12" ht="48.75" customHeight="1">
      <c r="A222" s="5">
        <v>218</v>
      </c>
      <c r="B222" s="283" t="s">
        <v>82</v>
      </c>
      <c r="C222" s="306" t="s">
        <v>1172</v>
      </c>
      <c r="D222" s="304" t="s">
        <v>1173</v>
      </c>
      <c r="E222" s="183" t="s">
        <v>68</v>
      </c>
      <c r="F222" s="305" t="s">
        <v>0</v>
      </c>
      <c r="G222" s="305">
        <v>7</v>
      </c>
      <c r="H222" s="304" t="s">
        <v>1174</v>
      </c>
      <c r="I222" s="310"/>
      <c r="J222" s="196"/>
      <c r="K222" s="65"/>
      <c r="L222" s="65"/>
    </row>
    <row r="223" spans="1:12" ht="48.75" customHeight="1">
      <c r="A223" s="5">
        <v>219</v>
      </c>
      <c r="B223" s="283" t="s">
        <v>82</v>
      </c>
      <c r="C223" s="306" t="s">
        <v>1175</v>
      </c>
      <c r="D223" s="304" t="s">
        <v>1176</v>
      </c>
      <c r="E223" s="183" t="s">
        <v>68</v>
      </c>
      <c r="F223" s="305" t="s">
        <v>0</v>
      </c>
      <c r="G223" s="305">
        <v>4</v>
      </c>
      <c r="H223" s="304" t="s">
        <v>1177</v>
      </c>
      <c r="I223" s="310"/>
      <c r="J223" s="196"/>
      <c r="K223" s="65"/>
      <c r="L223" s="65"/>
    </row>
    <row r="224" spans="1:12" ht="48.75" customHeight="1">
      <c r="A224" s="5">
        <v>220</v>
      </c>
      <c r="B224" s="283" t="s">
        <v>82</v>
      </c>
      <c r="C224" s="306" t="s">
        <v>1178</v>
      </c>
      <c r="D224" s="304" t="s">
        <v>1179</v>
      </c>
      <c r="E224" s="183" t="s">
        <v>68</v>
      </c>
      <c r="F224" s="305" t="s">
        <v>0</v>
      </c>
      <c r="G224" s="305">
        <v>4</v>
      </c>
      <c r="H224" s="304" t="s">
        <v>1180</v>
      </c>
      <c r="I224" s="310"/>
      <c r="J224" s="196"/>
      <c r="K224" s="65"/>
      <c r="L224" s="65"/>
    </row>
    <row r="225" spans="1:12" ht="48.75" customHeight="1">
      <c r="A225" s="5">
        <v>221</v>
      </c>
      <c r="B225" s="283" t="str">
        <f>IF(C224="","",[3]表紙!$BD$5)</f>
        <v>QL</v>
      </c>
      <c r="C225" s="306" t="s">
        <v>1181</v>
      </c>
      <c r="D225" s="304" t="s">
        <v>1182</v>
      </c>
      <c r="E225" s="183" t="s">
        <v>68</v>
      </c>
      <c r="F225" s="305" t="s">
        <v>1</v>
      </c>
      <c r="G225" s="305">
        <v>4</v>
      </c>
      <c r="H225" s="304" t="s">
        <v>1183</v>
      </c>
      <c r="I225" s="310"/>
      <c r="J225" s="196"/>
      <c r="K225" s="65"/>
      <c r="L225" s="65"/>
    </row>
    <row r="226" spans="1:12" ht="48.75" customHeight="1">
      <c r="A226" s="5">
        <v>222</v>
      </c>
      <c r="B226" s="283" t="s">
        <v>82</v>
      </c>
      <c r="C226" s="306" t="s">
        <v>1184</v>
      </c>
      <c r="D226" s="304" t="s">
        <v>1185</v>
      </c>
      <c r="E226" s="183" t="s">
        <v>68</v>
      </c>
      <c r="F226" s="305" t="s">
        <v>1</v>
      </c>
      <c r="G226" s="305">
        <v>4</v>
      </c>
      <c r="H226" s="304" t="s">
        <v>1186</v>
      </c>
      <c r="I226" s="310"/>
      <c r="J226" s="196"/>
      <c r="K226" s="65"/>
      <c r="L226" s="65"/>
    </row>
    <row r="227" spans="1:12" ht="48.75" customHeight="1">
      <c r="A227" s="5">
        <v>223</v>
      </c>
      <c r="B227" s="283" t="s">
        <v>82</v>
      </c>
      <c r="C227" s="306">
        <v>4987555450329</v>
      </c>
      <c r="D227" s="304" t="s">
        <v>1187</v>
      </c>
      <c r="E227" s="183" t="s">
        <v>68</v>
      </c>
      <c r="F227" s="305" t="s">
        <v>1</v>
      </c>
      <c r="G227" s="305">
        <v>13</v>
      </c>
      <c r="H227" s="304" t="s">
        <v>1188</v>
      </c>
      <c r="I227" s="310"/>
      <c r="J227" s="196"/>
      <c r="K227" s="65"/>
      <c r="L227" s="65"/>
    </row>
    <row r="228" spans="1:12" ht="48.75" customHeight="1">
      <c r="A228" s="5">
        <v>224</v>
      </c>
      <c r="B228" s="283" t="s">
        <v>82</v>
      </c>
      <c r="C228" s="306">
        <v>4987555433537</v>
      </c>
      <c r="D228" s="304" t="s">
        <v>1189</v>
      </c>
      <c r="E228" s="183" t="s">
        <v>68</v>
      </c>
      <c r="F228" s="305" t="s">
        <v>1</v>
      </c>
      <c r="G228" s="305">
        <v>13</v>
      </c>
      <c r="H228" s="304" t="s">
        <v>1190</v>
      </c>
      <c r="I228" s="310"/>
      <c r="J228" s="196"/>
      <c r="K228" s="65"/>
      <c r="L228" s="65"/>
    </row>
    <row r="229" spans="1:12" ht="48.75" customHeight="1">
      <c r="A229" s="5">
        <v>225</v>
      </c>
      <c r="B229" s="283" t="s">
        <v>82</v>
      </c>
      <c r="C229" s="306">
        <v>4987326080984</v>
      </c>
      <c r="D229" s="304" t="s">
        <v>1191</v>
      </c>
      <c r="E229" s="183" t="s">
        <v>68</v>
      </c>
      <c r="F229" s="305" t="s">
        <v>0</v>
      </c>
      <c r="G229" s="305">
        <v>1</v>
      </c>
      <c r="H229" s="304" t="s">
        <v>1192</v>
      </c>
      <c r="I229" s="310"/>
      <c r="J229" s="196"/>
      <c r="K229" s="65"/>
      <c r="L229" s="65"/>
    </row>
    <row r="230" spans="1:12" ht="48.75" customHeight="1">
      <c r="A230" s="5">
        <v>226</v>
      </c>
      <c r="B230" s="283" t="s">
        <v>82</v>
      </c>
      <c r="C230" s="306">
        <v>4987481148550</v>
      </c>
      <c r="D230" s="304" t="s">
        <v>1193</v>
      </c>
      <c r="E230" s="183" t="s">
        <v>68</v>
      </c>
      <c r="F230" s="305" t="s">
        <v>0</v>
      </c>
      <c r="G230" s="305">
        <v>3</v>
      </c>
      <c r="H230" s="304" t="s">
        <v>1194</v>
      </c>
      <c r="I230" s="310"/>
      <c r="J230" s="196"/>
      <c r="K230" s="65"/>
      <c r="L230" s="65"/>
    </row>
    <row r="231" spans="1:12" ht="48.75" customHeight="1">
      <c r="A231" s="5">
        <v>227</v>
      </c>
      <c r="B231" s="283" t="s">
        <v>82</v>
      </c>
      <c r="C231" s="306"/>
      <c r="D231" s="304"/>
      <c r="E231" s="183"/>
      <c r="F231" s="305"/>
      <c r="G231" s="305"/>
      <c r="H231" s="304"/>
      <c r="I231" s="310"/>
      <c r="J231" s="196"/>
      <c r="K231" s="65"/>
      <c r="L231" s="65"/>
    </row>
    <row r="232" spans="1:12" ht="48.75" customHeight="1">
      <c r="A232" s="5"/>
      <c r="B232" s="284"/>
      <c r="C232" s="285"/>
      <c r="D232" s="277"/>
      <c r="E232" s="286"/>
      <c r="F232" s="273"/>
      <c r="G232" s="273"/>
      <c r="H232" s="277"/>
      <c r="I232" s="278"/>
      <c r="J232" s="196"/>
      <c r="K232" s="65"/>
      <c r="L232" s="65"/>
    </row>
    <row r="233" spans="1:12" ht="48.75" customHeight="1">
      <c r="A233" s="5"/>
      <c r="B233" s="284"/>
      <c r="C233" s="287"/>
      <c r="D233" s="274"/>
      <c r="E233" s="286"/>
      <c r="F233" s="275"/>
      <c r="G233" s="275"/>
      <c r="H233" s="277"/>
      <c r="I233" s="278"/>
      <c r="J233" s="196"/>
      <c r="K233" s="65"/>
      <c r="L233" s="65"/>
    </row>
    <row r="234" spans="1:12" ht="48.75" customHeight="1">
      <c r="A234" s="5"/>
      <c r="B234" s="283"/>
      <c r="C234" s="251"/>
      <c r="D234" s="223"/>
      <c r="E234" s="179"/>
      <c r="F234" s="180"/>
      <c r="G234" s="181"/>
      <c r="H234" s="211"/>
      <c r="I234" s="228"/>
      <c r="J234" s="196"/>
      <c r="K234" s="65"/>
      <c r="L234" s="65"/>
    </row>
    <row r="235" spans="1:12" ht="48.75" customHeight="1">
      <c r="A235" s="5"/>
      <c r="B235" s="283"/>
      <c r="C235" s="251"/>
      <c r="D235" s="223"/>
      <c r="E235" s="179"/>
      <c r="F235" s="180"/>
      <c r="G235" s="181"/>
      <c r="H235" s="211"/>
      <c r="I235" s="228"/>
      <c r="J235" s="196"/>
      <c r="K235" s="65"/>
      <c r="L235" s="65"/>
    </row>
    <row r="236" spans="1:12" ht="48.75" customHeight="1">
      <c r="A236" s="5"/>
      <c r="B236" s="283"/>
      <c r="C236" s="251"/>
      <c r="D236" s="223"/>
      <c r="E236" s="179"/>
      <c r="F236" s="180"/>
      <c r="G236" s="180"/>
      <c r="H236" s="211"/>
      <c r="I236" s="228"/>
      <c r="J236" s="196"/>
      <c r="K236" s="65"/>
      <c r="L236" s="65"/>
    </row>
    <row r="237" spans="1:12" ht="48.75" customHeight="1">
      <c r="A237" s="5"/>
      <c r="B237" s="283"/>
      <c r="C237" s="251"/>
      <c r="D237" s="223"/>
      <c r="E237" s="179"/>
      <c r="F237" s="180"/>
      <c r="G237" s="180"/>
      <c r="H237" s="211"/>
      <c r="I237" s="228"/>
      <c r="J237" s="196"/>
      <c r="K237" s="65"/>
      <c r="L237" s="65"/>
    </row>
    <row r="238" spans="1:12" ht="48.75" customHeight="1">
      <c r="A238" s="5"/>
      <c r="B238" s="283"/>
      <c r="C238" s="251"/>
      <c r="D238" s="223"/>
      <c r="E238" s="179"/>
      <c r="F238" s="180"/>
      <c r="G238" s="180"/>
      <c r="H238" s="211"/>
      <c r="I238" s="228"/>
      <c r="J238" s="196"/>
      <c r="K238" s="65"/>
      <c r="L238" s="65"/>
    </row>
    <row r="239" spans="1:12" ht="48.75" customHeight="1">
      <c r="A239" s="5"/>
      <c r="B239" s="284"/>
      <c r="C239" s="287"/>
      <c r="D239" s="274"/>
      <c r="E239" s="286"/>
      <c r="F239" s="275"/>
      <c r="G239" s="275"/>
      <c r="H239" s="277"/>
      <c r="I239" s="278"/>
      <c r="J239" s="196"/>
      <c r="K239" s="65"/>
      <c r="L239" s="65"/>
    </row>
    <row r="240" spans="1:12" ht="48.75" customHeight="1">
      <c r="A240" s="5"/>
      <c r="B240" s="283"/>
      <c r="C240" s="252"/>
      <c r="D240" s="211"/>
      <c r="E240" s="179"/>
      <c r="F240" s="181"/>
      <c r="G240" s="181"/>
      <c r="H240" s="211"/>
      <c r="I240" s="228"/>
      <c r="J240" s="196"/>
      <c r="K240" s="65"/>
      <c r="L240" s="65"/>
    </row>
    <row r="241" spans="1:12" ht="48.75" customHeight="1">
      <c r="A241" s="5"/>
      <c r="B241" s="283"/>
      <c r="C241" s="251"/>
      <c r="D241" s="223"/>
      <c r="E241" s="179"/>
      <c r="F241" s="180"/>
      <c r="G241" s="181"/>
      <c r="H241" s="211"/>
      <c r="I241" s="228"/>
      <c r="J241" s="196"/>
      <c r="K241" s="65"/>
      <c r="L241" s="65"/>
    </row>
    <row r="242" spans="1:12" ht="48.75" customHeight="1">
      <c r="A242" s="5"/>
      <c r="B242" s="283"/>
      <c r="C242" s="252"/>
      <c r="D242" s="211"/>
      <c r="E242" s="179"/>
      <c r="F242" s="181"/>
      <c r="G242" s="181"/>
      <c r="H242" s="211"/>
      <c r="I242" s="228"/>
      <c r="J242" s="196"/>
      <c r="K242" s="65"/>
      <c r="L242" s="65"/>
    </row>
    <row r="243" spans="1:12" ht="48.75" customHeight="1">
      <c r="A243" s="5"/>
      <c r="B243" s="283"/>
      <c r="C243" s="251"/>
      <c r="D243" s="223"/>
      <c r="E243" s="179"/>
      <c r="F243" s="180"/>
      <c r="G243" s="180"/>
      <c r="H243" s="211"/>
      <c r="I243" s="228"/>
      <c r="J243" s="196"/>
      <c r="K243" s="65"/>
      <c r="L243" s="65"/>
    </row>
    <row r="244" spans="1:12" ht="48.75" customHeight="1">
      <c r="A244" s="5"/>
      <c r="B244" s="283"/>
      <c r="C244" s="252"/>
      <c r="D244" s="211"/>
      <c r="E244" s="179"/>
      <c r="F244" s="181"/>
      <c r="G244" s="181"/>
      <c r="H244" s="211"/>
      <c r="I244" s="228"/>
      <c r="J244" s="196"/>
      <c r="K244" s="65"/>
      <c r="L244" s="65"/>
    </row>
    <row r="245" spans="1:12" ht="48.75" customHeight="1">
      <c r="A245" s="5"/>
      <c r="B245" s="283"/>
      <c r="C245" s="252"/>
      <c r="D245" s="211"/>
      <c r="E245" s="179"/>
      <c r="F245" s="181"/>
      <c r="G245" s="181"/>
      <c r="H245" s="211"/>
      <c r="I245" s="228"/>
      <c r="J245" s="65"/>
      <c r="K245" s="268"/>
      <c r="L245" s="65"/>
    </row>
    <row r="246" spans="1:12" ht="48.75" customHeight="1">
      <c r="A246" s="5"/>
      <c r="B246" s="281"/>
      <c r="C246" s="251"/>
      <c r="D246" s="223"/>
      <c r="E246" s="179"/>
      <c r="F246" s="180"/>
      <c r="G246" s="180"/>
      <c r="H246" s="211"/>
      <c r="I246" s="228"/>
      <c r="J246" s="65"/>
      <c r="K246" s="268"/>
      <c r="L246" s="65"/>
    </row>
    <row r="247" spans="1:12" ht="48.75" customHeight="1">
      <c r="A247" s="5"/>
      <c r="B247" s="281"/>
      <c r="C247" s="251"/>
      <c r="D247" s="223"/>
      <c r="E247" s="179"/>
      <c r="F247" s="180"/>
      <c r="G247" s="180"/>
      <c r="H247" s="211"/>
      <c r="I247" s="228"/>
      <c r="J247" s="65"/>
      <c r="K247" s="268"/>
      <c r="L247" s="65"/>
    </row>
    <row r="248" spans="1:12" ht="48.75" customHeight="1">
      <c r="A248" s="5"/>
      <c r="B248" s="281"/>
      <c r="C248" s="252"/>
      <c r="D248" s="211"/>
      <c r="E248" s="183"/>
      <c r="F248" s="181"/>
      <c r="G248" s="181"/>
      <c r="H248" s="211"/>
      <c r="I248" s="228"/>
      <c r="J248" s="65"/>
      <c r="K248" s="268"/>
      <c r="L248" s="65"/>
    </row>
    <row r="249" spans="1:12" ht="48.75" customHeight="1">
      <c r="A249" s="5"/>
      <c r="B249" s="281"/>
      <c r="C249" s="251"/>
      <c r="D249" s="223"/>
      <c r="E249" s="179"/>
      <c r="F249" s="180"/>
      <c r="G249" s="180"/>
      <c r="H249" s="224"/>
      <c r="I249" s="228"/>
      <c r="J249" s="65"/>
      <c r="K249" s="268"/>
      <c r="L249" s="65"/>
    </row>
    <row r="250" spans="1:12" ht="48.75" customHeight="1">
      <c r="A250" s="5"/>
      <c r="B250" s="281"/>
      <c r="C250" s="254"/>
      <c r="D250" s="211"/>
      <c r="E250" s="179"/>
      <c r="F250" s="180"/>
      <c r="G250" s="180"/>
      <c r="H250" s="224"/>
      <c r="I250" s="228"/>
      <c r="J250" s="65"/>
      <c r="K250" s="268"/>
      <c r="L250" s="65"/>
    </row>
    <row r="251" spans="1:12" ht="48.75" customHeight="1">
      <c r="A251" s="5"/>
      <c r="B251" s="281"/>
      <c r="C251" s="251"/>
      <c r="D251" s="223"/>
      <c r="E251" s="179"/>
      <c r="F251" s="180"/>
      <c r="G251" s="180"/>
      <c r="H251" s="224"/>
      <c r="I251" s="228"/>
      <c r="J251" s="65"/>
      <c r="K251" s="268"/>
      <c r="L251" s="65"/>
    </row>
    <row r="252" spans="1:12" ht="48.75" customHeight="1">
      <c r="A252" s="5"/>
      <c r="B252" s="281"/>
      <c r="C252" s="251"/>
      <c r="D252" s="223"/>
      <c r="E252" s="179"/>
      <c r="F252" s="180"/>
      <c r="G252" s="180"/>
      <c r="H252" s="224"/>
      <c r="I252" s="228"/>
      <c r="J252" s="65"/>
      <c r="K252" s="268"/>
      <c r="L252" s="65"/>
    </row>
    <row r="253" spans="1:12" ht="48.75" customHeight="1">
      <c r="A253" s="5"/>
      <c r="B253" s="281"/>
      <c r="C253" s="251"/>
      <c r="D253" s="223"/>
      <c r="E253" s="179"/>
      <c r="F253" s="180"/>
      <c r="G253" s="180"/>
      <c r="H253" s="224"/>
      <c r="I253" s="228"/>
      <c r="J253" s="65"/>
      <c r="K253" s="268"/>
      <c r="L253" s="65"/>
    </row>
    <row r="254" spans="1:12" ht="48.75" customHeight="1">
      <c r="A254" s="5"/>
      <c r="B254" s="281"/>
      <c r="C254" s="253"/>
      <c r="D254" s="224"/>
      <c r="E254" s="225"/>
      <c r="F254" s="226"/>
      <c r="G254" s="226"/>
      <c r="H254" s="224"/>
      <c r="I254" s="232"/>
      <c r="J254" s="65"/>
      <c r="K254" s="268"/>
      <c r="L254" s="65"/>
    </row>
    <row r="255" spans="1:12" ht="48.75" customHeight="1">
      <c r="A255" s="5"/>
      <c r="B255" s="281"/>
      <c r="C255" s="252"/>
      <c r="D255" s="211"/>
      <c r="E255" s="183"/>
      <c r="F255" s="181"/>
      <c r="G255" s="181"/>
      <c r="H255" s="211"/>
      <c r="I255" s="228"/>
      <c r="J255" s="65"/>
    </row>
    <row r="256" spans="1:12" ht="48.75" customHeight="1">
      <c r="A256" s="5"/>
      <c r="B256" s="281"/>
      <c r="C256" s="252"/>
      <c r="D256" s="182"/>
      <c r="E256" s="183"/>
      <c r="F256" s="181"/>
      <c r="G256" s="181"/>
      <c r="H256" s="230"/>
      <c r="I256" s="228"/>
      <c r="J256" s="65"/>
    </row>
    <row r="257" spans="1:10" ht="48.75" customHeight="1">
      <c r="A257" s="5"/>
      <c r="B257" s="281"/>
      <c r="C257" s="254"/>
      <c r="D257" s="223"/>
      <c r="E257" s="179"/>
      <c r="F257" s="180"/>
      <c r="G257" s="180"/>
      <c r="H257" s="224"/>
      <c r="I257" s="228"/>
      <c r="J257" s="65"/>
    </row>
    <row r="258" spans="1:10" ht="48.75" customHeight="1">
      <c r="A258" s="61"/>
      <c r="B258" s="282"/>
      <c r="C258" s="251"/>
      <c r="D258" s="223"/>
      <c r="E258" s="179"/>
      <c r="F258" s="180"/>
      <c r="G258" s="180"/>
      <c r="H258" s="223"/>
      <c r="I258" s="228"/>
      <c r="J258" s="65"/>
    </row>
    <row r="259" spans="1:10" ht="48.75" customHeight="1">
      <c r="A259" s="61"/>
      <c r="B259" s="282"/>
      <c r="C259" s="251"/>
      <c r="D259" s="223"/>
      <c r="E259" s="179"/>
      <c r="F259" s="180"/>
      <c r="G259" s="180"/>
      <c r="H259" s="223"/>
      <c r="I259" s="228"/>
      <c r="J259" s="65"/>
    </row>
    <row r="260" spans="1:10" ht="48.75" customHeight="1">
      <c r="A260" s="61"/>
      <c r="B260" s="282"/>
      <c r="C260" s="251"/>
      <c r="D260" s="223"/>
      <c r="E260" s="179"/>
      <c r="F260" s="180"/>
      <c r="G260" s="180"/>
      <c r="H260" s="223"/>
      <c r="I260" s="228"/>
      <c r="J260" s="65"/>
    </row>
  </sheetData>
  <autoFilter ref="A4:J185" xr:uid="{00000000-0009-0000-0000-000002000000}">
    <filterColumn colId="7" showButton="0"/>
    <sortState ref="A5:J218">
      <sortCondition ref="D4:D186"/>
    </sortState>
  </autoFilter>
  <mergeCells count="7">
    <mergeCell ref="A1:J1"/>
    <mergeCell ref="H3:I3"/>
    <mergeCell ref="H4:I4"/>
    <mergeCell ref="K3:K4"/>
    <mergeCell ref="L3:L4"/>
    <mergeCell ref="B3:C3"/>
    <mergeCell ref="B4:C4"/>
  </mergeCells>
  <phoneticPr fontId="6"/>
  <conditionalFormatting sqref="D18 H16">
    <cfRule type="expression" dxfId="17" priority="8">
      <formula>$H16=3</formula>
    </cfRule>
  </conditionalFormatting>
  <conditionalFormatting sqref="D17">
    <cfRule type="expression" dxfId="16" priority="9">
      <formula>$H17=3</formula>
    </cfRule>
  </conditionalFormatting>
  <conditionalFormatting sqref="H17">
    <cfRule type="expression" dxfId="15" priority="6">
      <formula>$H17=3</formula>
    </cfRule>
  </conditionalFormatting>
  <conditionalFormatting sqref="H18">
    <cfRule type="expression" dxfId="14" priority="5">
      <formula>$H18=3</formula>
    </cfRule>
  </conditionalFormatting>
  <conditionalFormatting sqref="H19:H20">
    <cfRule type="expression" dxfId="13" priority="7">
      <formula>$H19=3</formula>
    </cfRule>
  </conditionalFormatting>
  <conditionalFormatting sqref="D16">
    <cfRule type="expression" dxfId="12" priority="4">
      <formula>$H16=3</formula>
    </cfRule>
  </conditionalFormatting>
  <conditionalFormatting sqref="D16">
    <cfRule type="expression" dxfId="11" priority="3">
      <formula>$H16=3</formula>
    </cfRule>
  </conditionalFormatting>
  <conditionalFormatting sqref="H16">
    <cfRule type="expression" dxfId="10" priority="1">
      <formula>$H16=3</formula>
    </cfRule>
  </conditionalFormatting>
  <conditionalFormatting sqref="H16">
    <cfRule type="expression" dxfId="9" priority="2">
      <formula>$H16=3</formula>
    </cfRule>
  </conditionalFormatting>
  <pageMargins left="0.39370078740157483" right="0.39370078740157483" top="0.55118110236220474" bottom="0.15748031496062992" header="0.35433070866141736" footer="0.15748031496062992"/>
  <pageSetup paperSize="9" scale="96" orientation="landscape" r:id="rId1"/>
  <headerFooter alignWithMargins="0"/>
  <rowBreaks count="11" manualBreakCount="11">
    <brk id="14" max="8" man="1"/>
    <brk id="24" max="8" man="1"/>
    <brk id="34" max="8" man="1"/>
    <brk id="44" max="8" man="1"/>
    <brk id="54" max="8" man="1"/>
    <brk id="64" max="8" man="1"/>
    <brk id="84" max="8" man="1"/>
    <brk id="94" max="8" man="1"/>
    <brk id="104" max="8" man="1"/>
    <brk id="114" max="8" man="1"/>
    <brk id="124" max="8" man="1"/>
  </rowBreaks>
  <drawing r:id="rId2"/>
  <legacy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252628-BD3D-4BA8-9D01-B7C23705CEFA}">
  <sheetPr>
    <tabColor rgb="FFC00000"/>
  </sheetPr>
  <dimension ref="A1:K289"/>
  <sheetViews>
    <sheetView topLeftCell="A126" zoomScaleNormal="100" workbookViewId="0">
      <selection activeCell="B272" sqref="B271:B272"/>
    </sheetView>
  </sheetViews>
  <sheetFormatPr defaultRowHeight="13.5"/>
  <cols>
    <col min="1" max="1" width="5.5" style="117" customWidth="1"/>
    <col min="2" max="2" width="34.625" style="242" customWidth="1"/>
    <col min="3" max="3" width="1.625" style="130" customWidth="1"/>
    <col min="4" max="4" width="7.125" style="119" customWidth="1"/>
    <col min="5" max="5" width="9.5" style="120" customWidth="1"/>
    <col min="6" max="6" width="10.25" style="135" customWidth="1"/>
    <col min="7" max="8" width="11" style="130" customWidth="1"/>
    <col min="9" max="9" width="12.5" style="130" customWidth="1"/>
    <col min="10" max="10" width="9" style="130"/>
    <col min="11" max="11" width="6.875" style="130" customWidth="1"/>
    <col min="12" max="13" width="9" style="130"/>
    <col min="14" max="14" width="3.5" style="130" bestFit="1" customWidth="1"/>
    <col min="15" max="15" width="2.5" style="130" bestFit="1" customWidth="1"/>
    <col min="16" max="18" width="5.5" style="130" bestFit="1" customWidth="1"/>
    <col min="19" max="19" width="3.5" style="130" bestFit="1" customWidth="1"/>
    <col min="20" max="256" width="9" style="130"/>
    <col min="257" max="257" width="5.5" style="130" customWidth="1"/>
    <col min="258" max="258" width="34.625" style="130" customWidth="1"/>
    <col min="259" max="259" width="1.625" style="130" customWidth="1"/>
    <col min="260" max="260" width="7.125" style="130" customWidth="1"/>
    <col min="261" max="261" width="9.5" style="130" customWidth="1"/>
    <col min="262" max="262" width="10.25" style="130" customWidth="1"/>
    <col min="263" max="264" width="11" style="130" customWidth="1"/>
    <col min="265" max="265" width="12.5" style="130" customWidth="1"/>
    <col min="266" max="266" width="9" style="130"/>
    <col min="267" max="267" width="6.875" style="130" customWidth="1"/>
    <col min="268" max="269" width="9" style="130"/>
    <col min="270" max="270" width="3.5" style="130" bestFit="1" customWidth="1"/>
    <col min="271" max="271" width="2.5" style="130" bestFit="1" customWidth="1"/>
    <col min="272" max="274" width="5.5" style="130" bestFit="1" customWidth="1"/>
    <col min="275" max="275" width="3.5" style="130" bestFit="1" customWidth="1"/>
    <col min="276" max="512" width="9" style="130"/>
    <col min="513" max="513" width="5.5" style="130" customWidth="1"/>
    <col min="514" max="514" width="34.625" style="130" customWidth="1"/>
    <col min="515" max="515" width="1.625" style="130" customWidth="1"/>
    <col min="516" max="516" width="7.125" style="130" customWidth="1"/>
    <col min="517" max="517" width="9.5" style="130" customWidth="1"/>
    <col min="518" max="518" width="10.25" style="130" customWidth="1"/>
    <col min="519" max="520" width="11" style="130" customWidth="1"/>
    <col min="521" max="521" width="12.5" style="130" customWidth="1"/>
    <col min="522" max="522" width="9" style="130"/>
    <col min="523" max="523" width="6.875" style="130" customWidth="1"/>
    <col min="524" max="525" width="9" style="130"/>
    <col min="526" max="526" width="3.5" style="130" bestFit="1" customWidth="1"/>
    <col min="527" max="527" width="2.5" style="130" bestFit="1" customWidth="1"/>
    <col min="528" max="530" width="5.5" style="130" bestFit="1" customWidth="1"/>
    <col min="531" max="531" width="3.5" style="130" bestFit="1" customWidth="1"/>
    <col min="532" max="768" width="9" style="130"/>
    <col min="769" max="769" width="5.5" style="130" customWidth="1"/>
    <col min="770" max="770" width="34.625" style="130" customWidth="1"/>
    <col min="771" max="771" width="1.625" style="130" customWidth="1"/>
    <col min="772" max="772" width="7.125" style="130" customWidth="1"/>
    <col min="773" max="773" width="9.5" style="130" customWidth="1"/>
    <col min="774" max="774" width="10.25" style="130" customWidth="1"/>
    <col min="775" max="776" width="11" style="130" customWidth="1"/>
    <col min="777" max="777" width="12.5" style="130" customWidth="1"/>
    <col min="778" max="778" width="9" style="130"/>
    <col min="779" max="779" width="6.875" style="130" customWidth="1"/>
    <col min="780" max="781" width="9" style="130"/>
    <col min="782" max="782" width="3.5" style="130" bestFit="1" customWidth="1"/>
    <col min="783" max="783" width="2.5" style="130" bestFit="1" customWidth="1"/>
    <col min="784" max="786" width="5.5" style="130" bestFit="1" customWidth="1"/>
    <col min="787" max="787" width="3.5" style="130" bestFit="1" customWidth="1"/>
    <col min="788" max="1024" width="9" style="130"/>
    <col min="1025" max="1025" width="5.5" style="130" customWidth="1"/>
    <col min="1026" max="1026" width="34.625" style="130" customWidth="1"/>
    <col min="1027" max="1027" width="1.625" style="130" customWidth="1"/>
    <col min="1028" max="1028" width="7.125" style="130" customWidth="1"/>
    <col min="1029" max="1029" width="9.5" style="130" customWidth="1"/>
    <col min="1030" max="1030" width="10.25" style="130" customWidth="1"/>
    <col min="1031" max="1032" width="11" style="130" customWidth="1"/>
    <col min="1033" max="1033" width="12.5" style="130" customWidth="1"/>
    <col min="1034" max="1034" width="9" style="130"/>
    <col min="1035" max="1035" width="6.875" style="130" customWidth="1"/>
    <col min="1036" max="1037" width="9" style="130"/>
    <col min="1038" max="1038" width="3.5" style="130" bestFit="1" customWidth="1"/>
    <col min="1039" max="1039" width="2.5" style="130" bestFit="1" customWidth="1"/>
    <col min="1040" max="1042" width="5.5" style="130" bestFit="1" customWidth="1"/>
    <col min="1043" max="1043" width="3.5" style="130" bestFit="1" customWidth="1"/>
    <col min="1044" max="1280" width="9" style="130"/>
    <col min="1281" max="1281" width="5.5" style="130" customWidth="1"/>
    <col min="1282" max="1282" width="34.625" style="130" customWidth="1"/>
    <col min="1283" max="1283" width="1.625" style="130" customWidth="1"/>
    <col min="1284" max="1284" width="7.125" style="130" customWidth="1"/>
    <col min="1285" max="1285" width="9.5" style="130" customWidth="1"/>
    <col min="1286" max="1286" width="10.25" style="130" customWidth="1"/>
    <col min="1287" max="1288" width="11" style="130" customWidth="1"/>
    <col min="1289" max="1289" width="12.5" style="130" customWidth="1"/>
    <col min="1290" max="1290" width="9" style="130"/>
    <col min="1291" max="1291" width="6.875" style="130" customWidth="1"/>
    <col min="1292" max="1293" width="9" style="130"/>
    <col min="1294" max="1294" width="3.5" style="130" bestFit="1" customWidth="1"/>
    <col min="1295" max="1295" width="2.5" style="130" bestFit="1" customWidth="1"/>
    <col min="1296" max="1298" width="5.5" style="130" bestFit="1" customWidth="1"/>
    <col min="1299" max="1299" width="3.5" style="130" bestFit="1" customWidth="1"/>
    <col min="1300" max="1536" width="9" style="130"/>
    <col min="1537" max="1537" width="5.5" style="130" customWidth="1"/>
    <col min="1538" max="1538" width="34.625" style="130" customWidth="1"/>
    <col min="1539" max="1539" width="1.625" style="130" customWidth="1"/>
    <col min="1540" max="1540" width="7.125" style="130" customWidth="1"/>
    <col min="1541" max="1541" width="9.5" style="130" customWidth="1"/>
    <col min="1542" max="1542" width="10.25" style="130" customWidth="1"/>
    <col min="1543" max="1544" width="11" style="130" customWidth="1"/>
    <col min="1545" max="1545" width="12.5" style="130" customWidth="1"/>
    <col min="1546" max="1546" width="9" style="130"/>
    <col min="1547" max="1547" width="6.875" style="130" customWidth="1"/>
    <col min="1548" max="1549" width="9" style="130"/>
    <col min="1550" max="1550" width="3.5" style="130" bestFit="1" customWidth="1"/>
    <col min="1551" max="1551" width="2.5" style="130" bestFit="1" customWidth="1"/>
    <col min="1552" max="1554" width="5.5" style="130" bestFit="1" customWidth="1"/>
    <col min="1555" max="1555" width="3.5" style="130" bestFit="1" customWidth="1"/>
    <col min="1556" max="1792" width="9" style="130"/>
    <col min="1793" max="1793" width="5.5" style="130" customWidth="1"/>
    <col min="1794" max="1794" width="34.625" style="130" customWidth="1"/>
    <col min="1795" max="1795" width="1.625" style="130" customWidth="1"/>
    <col min="1796" max="1796" width="7.125" style="130" customWidth="1"/>
    <col min="1797" max="1797" width="9.5" style="130" customWidth="1"/>
    <col min="1798" max="1798" width="10.25" style="130" customWidth="1"/>
    <col min="1799" max="1800" width="11" style="130" customWidth="1"/>
    <col min="1801" max="1801" width="12.5" style="130" customWidth="1"/>
    <col min="1802" max="1802" width="9" style="130"/>
    <col min="1803" max="1803" width="6.875" style="130" customWidth="1"/>
    <col min="1804" max="1805" width="9" style="130"/>
    <col min="1806" max="1806" width="3.5" style="130" bestFit="1" customWidth="1"/>
    <col min="1807" max="1807" width="2.5" style="130" bestFit="1" customWidth="1"/>
    <col min="1808" max="1810" width="5.5" style="130" bestFit="1" customWidth="1"/>
    <col min="1811" max="1811" width="3.5" style="130" bestFit="1" customWidth="1"/>
    <col min="1812" max="2048" width="9" style="130"/>
    <col min="2049" max="2049" width="5.5" style="130" customWidth="1"/>
    <col min="2050" max="2050" width="34.625" style="130" customWidth="1"/>
    <col min="2051" max="2051" width="1.625" style="130" customWidth="1"/>
    <col min="2052" max="2052" width="7.125" style="130" customWidth="1"/>
    <col min="2053" max="2053" width="9.5" style="130" customWidth="1"/>
    <col min="2054" max="2054" width="10.25" style="130" customWidth="1"/>
    <col min="2055" max="2056" width="11" style="130" customWidth="1"/>
    <col min="2057" max="2057" width="12.5" style="130" customWidth="1"/>
    <col min="2058" max="2058" width="9" style="130"/>
    <col min="2059" max="2059" width="6.875" style="130" customWidth="1"/>
    <col min="2060" max="2061" width="9" style="130"/>
    <col min="2062" max="2062" width="3.5" style="130" bestFit="1" customWidth="1"/>
    <col min="2063" max="2063" width="2.5" style="130" bestFit="1" customWidth="1"/>
    <col min="2064" max="2066" width="5.5" style="130" bestFit="1" customWidth="1"/>
    <col min="2067" max="2067" width="3.5" style="130" bestFit="1" customWidth="1"/>
    <col min="2068" max="2304" width="9" style="130"/>
    <col min="2305" max="2305" width="5.5" style="130" customWidth="1"/>
    <col min="2306" max="2306" width="34.625" style="130" customWidth="1"/>
    <col min="2307" max="2307" width="1.625" style="130" customWidth="1"/>
    <col min="2308" max="2308" width="7.125" style="130" customWidth="1"/>
    <col min="2309" max="2309" width="9.5" style="130" customWidth="1"/>
    <col min="2310" max="2310" width="10.25" style="130" customWidth="1"/>
    <col min="2311" max="2312" width="11" style="130" customWidth="1"/>
    <col min="2313" max="2313" width="12.5" style="130" customWidth="1"/>
    <col min="2314" max="2314" width="9" style="130"/>
    <col min="2315" max="2315" width="6.875" style="130" customWidth="1"/>
    <col min="2316" max="2317" width="9" style="130"/>
    <col min="2318" max="2318" width="3.5" style="130" bestFit="1" customWidth="1"/>
    <col min="2319" max="2319" width="2.5" style="130" bestFit="1" customWidth="1"/>
    <col min="2320" max="2322" width="5.5" style="130" bestFit="1" customWidth="1"/>
    <col min="2323" max="2323" width="3.5" style="130" bestFit="1" customWidth="1"/>
    <col min="2324" max="2560" width="9" style="130"/>
    <col min="2561" max="2561" width="5.5" style="130" customWidth="1"/>
    <col min="2562" max="2562" width="34.625" style="130" customWidth="1"/>
    <col min="2563" max="2563" width="1.625" style="130" customWidth="1"/>
    <col min="2564" max="2564" width="7.125" style="130" customWidth="1"/>
    <col min="2565" max="2565" width="9.5" style="130" customWidth="1"/>
    <col min="2566" max="2566" width="10.25" style="130" customWidth="1"/>
    <col min="2567" max="2568" width="11" style="130" customWidth="1"/>
    <col min="2569" max="2569" width="12.5" style="130" customWidth="1"/>
    <col min="2570" max="2570" width="9" style="130"/>
    <col min="2571" max="2571" width="6.875" style="130" customWidth="1"/>
    <col min="2572" max="2573" width="9" style="130"/>
    <col min="2574" max="2574" width="3.5" style="130" bestFit="1" customWidth="1"/>
    <col min="2575" max="2575" width="2.5" style="130" bestFit="1" customWidth="1"/>
    <col min="2576" max="2578" width="5.5" style="130" bestFit="1" customWidth="1"/>
    <col min="2579" max="2579" width="3.5" style="130" bestFit="1" customWidth="1"/>
    <col min="2580" max="2816" width="9" style="130"/>
    <col min="2817" max="2817" width="5.5" style="130" customWidth="1"/>
    <col min="2818" max="2818" width="34.625" style="130" customWidth="1"/>
    <col min="2819" max="2819" width="1.625" style="130" customWidth="1"/>
    <col min="2820" max="2820" width="7.125" style="130" customWidth="1"/>
    <col min="2821" max="2821" width="9.5" style="130" customWidth="1"/>
    <col min="2822" max="2822" width="10.25" style="130" customWidth="1"/>
    <col min="2823" max="2824" width="11" style="130" customWidth="1"/>
    <col min="2825" max="2825" width="12.5" style="130" customWidth="1"/>
    <col min="2826" max="2826" width="9" style="130"/>
    <col min="2827" max="2827" width="6.875" style="130" customWidth="1"/>
    <col min="2828" max="2829" width="9" style="130"/>
    <col min="2830" max="2830" width="3.5" style="130" bestFit="1" customWidth="1"/>
    <col min="2831" max="2831" width="2.5" style="130" bestFit="1" customWidth="1"/>
    <col min="2832" max="2834" width="5.5" style="130" bestFit="1" customWidth="1"/>
    <col min="2835" max="2835" width="3.5" style="130" bestFit="1" customWidth="1"/>
    <col min="2836" max="3072" width="9" style="130"/>
    <col min="3073" max="3073" width="5.5" style="130" customWidth="1"/>
    <col min="3074" max="3074" width="34.625" style="130" customWidth="1"/>
    <col min="3075" max="3075" width="1.625" style="130" customWidth="1"/>
    <col min="3076" max="3076" width="7.125" style="130" customWidth="1"/>
    <col min="3077" max="3077" width="9.5" style="130" customWidth="1"/>
    <col min="3078" max="3078" width="10.25" style="130" customWidth="1"/>
    <col min="3079" max="3080" width="11" style="130" customWidth="1"/>
    <col min="3081" max="3081" width="12.5" style="130" customWidth="1"/>
    <col min="3082" max="3082" width="9" style="130"/>
    <col min="3083" max="3083" width="6.875" style="130" customWidth="1"/>
    <col min="3084" max="3085" width="9" style="130"/>
    <col min="3086" max="3086" width="3.5" style="130" bestFit="1" customWidth="1"/>
    <col min="3087" max="3087" width="2.5" style="130" bestFit="1" customWidth="1"/>
    <col min="3088" max="3090" width="5.5" style="130" bestFit="1" customWidth="1"/>
    <col min="3091" max="3091" width="3.5" style="130" bestFit="1" customWidth="1"/>
    <col min="3092" max="3328" width="9" style="130"/>
    <col min="3329" max="3329" width="5.5" style="130" customWidth="1"/>
    <col min="3330" max="3330" width="34.625" style="130" customWidth="1"/>
    <col min="3331" max="3331" width="1.625" style="130" customWidth="1"/>
    <col min="3332" max="3332" width="7.125" style="130" customWidth="1"/>
    <col min="3333" max="3333" width="9.5" style="130" customWidth="1"/>
    <col min="3334" max="3334" width="10.25" style="130" customWidth="1"/>
    <col min="3335" max="3336" width="11" style="130" customWidth="1"/>
    <col min="3337" max="3337" width="12.5" style="130" customWidth="1"/>
    <col min="3338" max="3338" width="9" style="130"/>
    <col min="3339" max="3339" width="6.875" style="130" customWidth="1"/>
    <col min="3340" max="3341" width="9" style="130"/>
    <col min="3342" max="3342" width="3.5" style="130" bestFit="1" customWidth="1"/>
    <col min="3343" max="3343" width="2.5" style="130" bestFit="1" customWidth="1"/>
    <col min="3344" max="3346" width="5.5" style="130" bestFit="1" customWidth="1"/>
    <col min="3347" max="3347" width="3.5" style="130" bestFit="1" customWidth="1"/>
    <col min="3348" max="3584" width="9" style="130"/>
    <col min="3585" max="3585" width="5.5" style="130" customWidth="1"/>
    <col min="3586" max="3586" width="34.625" style="130" customWidth="1"/>
    <col min="3587" max="3587" width="1.625" style="130" customWidth="1"/>
    <col min="3588" max="3588" width="7.125" style="130" customWidth="1"/>
    <col min="3589" max="3589" width="9.5" style="130" customWidth="1"/>
    <col min="3590" max="3590" width="10.25" style="130" customWidth="1"/>
    <col min="3591" max="3592" width="11" style="130" customWidth="1"/>
    <col min="3593" max="3593" width="12.5" style="130" customWidth="1"/>
    <col min="3594" max="3594" width="9" style="130"/>
    <col min="3595" max="3595" width="6.875" style="130" customWidth="1"/>
    <col min="3596" max="3597" width="9" style="130"/>
    <col min="3598" max="3598" width="3.5" style="130" bestFit="1" customWidth="1"/>
    <col min="3599" max="3599" width="2.5" style="130" bestFit="1" customWidth="1"/>
    <col min="3600" max="3602" width="5.5" style="130" bestFit="1" customWidth="1"/>
    <col min="3603" max="3603" width="3.5" style="130" bestFit="1" customWidth="1"/>
    <col min="3604" max="3840" width="9" style="130"/>
    <col min="3841" max="3841" width="5.5" style="130" customWidth="1"/>
    <col min="3842" max="3842" width="34.625" style="130" customWidth="1"/>
    <col min="3843" max="3843" width="1.625" style="130" customWidth="1"/>
    <col min="3844" max="3844" width="7.125" style="130" customWidth="1"/>
    <col min="3845" max="3845" width="9.5" style="130" customWidth="1"/>
    <col min="3846" max="3846" width="10.25" style="130" customWidth="1"/>
    <col min="3847" max="3848" width="11" style="130" customWidth="1"/>
    <col min="3849" max="3849" width="12.5" style="130" customWidth="1"/>
    <col min="3850" max="3850" width="9" style="130"/>
    <col min="3851" max="3851" width="6.875" style="130" customWidth="1"/>
    <col min="3852" max="3853" width="9" style="130"/>
    <col min="3854" max="3854" width="3.5" style="130" bestFit="1" customWidth="1"/>
    <col min="3855" max="3855" width="2.5" style="130" bestFit="1" customWidth="1"/>
    <col min="3856" max="3858" width="5.5" style="130" bestFit="1" customWidth="1"/>
    <col min="3859" max="3859" width="3.5" style="130" bestFit="1" customWidth="1"/>
    <col min="3860" max="4096" width="9" style="130"/>
    <col min="4097" max="4097" width="5.5" style="130" customWidth="1"/>
    <col min="4098" max="4098" width="34.625" style="130" customWidth="1"/>
    <col min="4099" max="4099" width="1.625" style="130" customWidth="1"/>
    <col min="4100" max="4100" width="7.125" style="130" customWidth="1"/>
    <col min="4101" max="4101" width="9.5" style="130" customWidth="1"/>
    <col min="4102" max="4102" width="10.25" style="130" customWidth="1"/>
    <col min="4103" max="4104" width="11" style="130" customWidth="1"/>
    <col min="4105" max="4105" width="12.5" style="130" customWidth="1"/>
    <col min="4106" max="4106" width="9" style="130"/>
    <col min="4107" max="4107" width="6.875" style="130" customWidth="1"/>
    <col min="4108" max="4109" width="9" style="130"/>
    <col min="4110" max="4110" width="3.5" style="130" bestFit="1" customWidth="1"/>
    <col min="4111" max="4111" width="2.5" style="130" bestFit="1" customWidth="1"/>
    <col min="4112" max="4114" width="5.5" style="130" bestFit="1" customWidth="1"/>
    <col min="4115" max="4115" width="3.5" style="130" bestFit="1" customWidth="1"/>
    <col min="4116" max="4352" width="9" style="130"/>
    <col min="4353" max="4353" width="5.5" style="130" customWidth="1"/>
    <col min="4354" max="4354" width="34.625" style="130" customWidth="1"/>
    <col min="4355" max="4355" width="1.625" style="130" customWidth="1"/>
    <col min="4356" max="4356" width="7.125" style="130" customWidth="1"/>
    <col min="4357" max="4357" width="9.5" style="130" customWidth="1"/>
    <col min="4358" max="4358" width="10.25" style="130" customWidth="1"/>
    <col min="4359" max="4360" width="11" style="130" customWidth="1"/>
    <col min="4361" max="4361" width="12.5" style="130" customWidth="1"/>
    <col min="4362" max="4362" width="9" style="130"/>
    <col min="4363" max="4363" width="6.875" style="130" customWidth="1"/>
    <col min="4364" max="4365" width="9" style="130"/>
    <col min="4366" max="4366" width="3.5" style="130" bestFit="1" customWidth="1"/>
    <col min="4367" max="4367" width="2.5" style="130" bestFit="1" customWidth="1"/>
    <col min="4368" max="4370" width="5.5" style="130" bestFit="1" customWidth="1"/>
    <col min="4371" max="4371" width="3.5" style="130" bestFit="1" customWidth="1"/>
    <col min="4372" max="4608" width="9" style="130"/>
    <col min="4609" max="4609" width="5.5" style="130" customWidth="1"/>
    <col min="4610" max="4610" width="34.625" style="130" customWidth="1"/>
    <col min="4611" max="4611" width="1.625" style="130" customWidth="1"/>
    <col min="4612" max="4612" width="7.125" style="130" customWidth="1"/>
    <col min="4613" max="4613" width="9.5" style="130" customWidth="1"/>
    <col min="4614" max="4614" width="10.25" style="130" customWidth="1"/>
    <col min="4615" max="4616" width="11" style="130" customWidth="1"/>
    <col min="4617" max="4617" width="12.5" style="130" customWidth="1"/>
    <col min="4618" max="4618" width="9" style="130"/>
    <col min="4619" max="4619" width="6.875" style="130" customWidth="1"/>
    <col min="4620" max="4621" width="9" style="130"/>
    <col min="4622" max="4622" width="3.5" style="130" bestFit="1" customWidth="1"/>
    <col min="4623" max="4623" width="2.5" style="130" bestFit="1" customWidth="1"/>
    <col min="4624" max="4626" width="5.5" style="130" bestFit="1" customWidth="1"/>
    <col min="4627" max="4627" width="3.5" style="130" bestFit="1" customWidth="1"/>
    <col min="4628" max="4864" width="9" style="130"/>
    <col min="4865" max="4865" width="5.5" style="130" customWidth="1"/>
    <col min="4866" max="4866" width="34.625" style="130" customWidth="1"/>
    <col min="4867" max="4867" width="1.625" style="130" customWidth="1"/>
    <col min="4868" max="4868" width="7.125" style="130" customWidth="1"/>
    <col min="4869" max="4869" width="9.5" style="130" customWidth="1"/>
    <col min="4870" max="4870" width="10.25" style="130" customWidth="1"/>
    <col min="4871" max="4872" width="11" style="130" customWidth="1"/>
    <col min="4873" max="4873" width="12.5" style="130" customWidth="1"/>
    <col min="4874" max="4874" width="9" style="130"/>
    <col min="4875" max="4875" width="6.875" style="130" customWidth="1"/>
    <col min="4876" max="4877" width="9" style="130"/>
    <col min="4878" max="4878" width="3.5" style="130" bestFit="1" customWidth="1"/>
    <col min="4879" max="4879" width="2.5" style="130" bestFit="1" customWidth="1"/>
    <col min="4880" max="4882" width="5.5" style="130" bestFit="1" customWidth="1"/>
    <col min="4883" max="4883" width="3.5" style="130" bestFit="1" customWidth="1"/>
    <col min="4884" max="5120" width="9" style="130"/>
    <col min="5121" max="5121" width="5.5" style="130" customWidth="1"/>
    <col min="5122" max="5122" width="34.625" style="130" customWidth="1"/>
    <col min="5123" max="5123" width="1.625" style="130" customWidth="1"/>
    <col min="5124" max="5124" width="7.125" style="130" customWidth="1"/>
    <col min="5125" max="5125" width="9.5" style="130" customWidth="1"/>
    <col min="5126" max="5126" width="10.25" style="130" customWidth="1"/>
    <col min="5127" max="5128" width="11" style="130" customWidth="1"/>
    <col min="5129" max="5129" width="12.5" style="130" customWidth="1"/>
    <col min="5130" max="5130" width="9" style="130"/>
    <col min="5131" max="5131" width="6.875" style="130" customWidth="1"/>
    <col min="5132" max="5133" width="9" style="130"/>
    <col min="5134" max="5134" width="3.5" style="130" bestFit="1" customWidth="1"/>
    <col min="5135" max="5135" width="2.5" style="130" bestFit="1" customWidth="1"/>
    <col min="5136" max="5138" width="5.5" style="130" bestFit="1" customWidth="1"/>
    <col min="5139" max="5139" width="3.5" style="130" bestFit="1" customWidth="1"/>
    <col min="5140" max="5376" width="9" style="130"/>
    <col min="5377" max="5377" width="5.5" style="130" customWidth="1"/>
    <col min="5378" max="5378" width="34.625" style="130" customWidth="1"/>
    <col min="5379" max="5379" width="1.625" style="130" customWidth="1"/>
    <col min="5380" max="5380" width="7.125" style="130" customWidth="1"/>
    <col min="5381" max="5381" width="9.5" style="130" customWidth="1"/>
    <col min="5382" max="5382" width="10.25" style="130" customWidth="1"/>
    <col min="5383" max="5384" width="11" style="130" customWidth="1"/>
    <col min="5385" max="5385" width="12.5" style="130" customWidth="1"/>
    <col min="5386" max="5386" width="9" style="130"/>
    <col min="5387" max="5387" width="6.875" style="130" customWidth="1"/>
    <col min="5388" max="5389" width="9" style="130"/>
    <col min="5390" max="5390" width="3.5" style="130" bestFit="1" customWidth="1"/>
    <col min="5391" max="5391" width="2.5" style="130" bestFit="1" customWidth="1"/>
    <col min="5392" max="5394" width="5.5" style="130" bestFit="1" customWidth="1"/>
    <col min="5395" max="5395" width="3.5" style="130" bestFit="1" customWidth="1"/>
    <col min="5396" max="5632" width="9" style="130"/>
    <col min="5633" max="5633" width="5.5" style="130" customWidth="1"/>
    <col min="5634" max="5634" width="34.625" style="130" customWidth="1"/>
    <col min="5635" max="5635" width="1.625" style="130" customWidth="1"/>
    <col min="5636" max="5636" width="7.125" style="130" customWidth="1"/>
    <col min="5637" max="5637" width="9.5" style="130" customWidth="1"/>
    <col min="5638" max="5638" width="10.25" style="130" customWidth="1"/>
    <col min="5639" max="5640" width="11" style="130" customWidth="1"/>
    <col min="5641" max="5641" width="12.5" style="130" customWidth="1"/>
    <col min="5642" max="5642" width="9" style="130"/>
    <col min="5643" max="5643" width="6.875" style="130" customWidth="1"/>
    <col min="5644" max="5645" width="9" style="130"/>
    <col min="5646" max="5646" width="3.5" style="130" bestFit="1" customWidth="1"/>
    <col min="5647" max="5647" width="2.5" style="130" bestFit="1" customWidth="1"/>
    <col min="5648" max="5650" width="5.5" style="130" bestFit="1" customWidth="1"/>
    <col min="5651" max="5651" width="3.5" style="130" bestFit="1" customWidth="1"/>
    <col min="5652" max="5888" width="9" style="130"/>
    <col min="5889" max="5889" width="5.5" style="130" customWidth="1"/>
    <col min="5890" max="5890" width="34.625" style="130" customWidth="1"/>
    <col min="5891" max="5891" width="1.625" style="130" customWidth="1"/>
    <col min="5892" max="5892" width="7.125" style="130" customWidth="1"/>
    <col min="5893" max="5893" width="9.5" style="130" customWidth="1"/>
    <col min="5894" max="5894" width="10.25" style="130" customWidth="1"/>
    <col min="5895" max="5896" width="11" style="130" customWidth="1"/>
    <col min="5897" max="5897" width="12.5" style="130" customWidth="1"/>
    <col min="5898" max="5898" width="9" style="130"/>
    <col min="5899" max="5899" width="6.875" style="130" customWidth="1"/>
    <col min="5900" max="5901" width="9" style="130"/>
    <col min="5902" max="5902" width="3.5" style="130" bestFit="1" customWidth="1"/>
    <col min="5903" max="5903" width="2.5" style="130" bestFit="1" customWidth="1"/>
    <col min="5904" max="5906" width="5.5" style="130" bestFit="1" customWidth="1"/>
    <col min="5907" max="5907" width="3.5" style="130" bestFit="1" customWidth="1"/>
    <col min="5908" max="6144" width="9" style="130"/>
    <col min="6145" max="6145" width="5.5" style="130" customWidth="1"/>
    <col min="6146" max="6146" width="34.625" style="130" customWidth="1"/>
    <col min="6147" max="6147" width="1.625" style="130" customWidth="1"/>
    <col min="6148" max="6148" width="7.125" style="130" customWidth="1"/>
    <col min="6149" max="6149" width="9.5" style="130" customWidth="1"/>
    <col min="6150" max="6150" width="10.25" style="130" customWidth="1"/>
    <col min="6151" max="6152" width="11" style="130" customWidth="1"/>
    <col min="6153" max="6153" width="12.5" style="130" customWidth="1"/>
    <col min="6154" max="6154" width="9" style="130"/>
    <col min="6155" max="6155" width="6.875" style="130" customWidth="1"/>
    <col min="6156" max="6157" width="9" style="130"/>
    <col min="6158" max="6158" width="3.5" style="130" bestFit="1" customWidth="1"/>
    <col min="6159" max="6159" width="2.5" style="130" bestFit="1" customWidth="1"/>
    <col min="6160" max="6162" width="5.5" style="130" bestFit="1" customWidth="1"/>
    <col min="6163" max="6163" width="3.5" style="130" bestFit="1" customWidth="1"/>
    <col min="6164" max="6400" width="9" style="130"/>
    <col min="6401" max="6401" width="5.5" style="130" customWidth="1"/>
    <col min="6402" max="6402" width="34.625" style="130" customWidth="1"/>
    <col min="6403" max="6403" width="1.625" style="130" customWidth="1"/>
    <col min="6404" max="6404" width="7.125" style="130" customWidth="1"/>
    <col min="6405" max="6405" width="9.5" style="130" customWidth="1"/>
    <col min="6406" max="6406" width="10.25" style="130" customWidth="1"/>
    <col min="6407" max="6408" width="11" style="130" customWidth="1"/>
    <col min="6409" max="6409" width="12.5" style="130" customWidth="1"/>
    <col min="6410" max="6410" width="9" style="130"/>
    <col min="6411" max="6411" width="6.875" style="130" customWidth="1"/>
    <col min="6412" max="6413" width="9" style="130"/>
    <col min="6414" max="6414" width="3.5" style="130" bestFit="1" customWidth="1"/>
    <col min="6415" max="6415" width="2.5" style="130" bestFit="1" customWidth="1"/>
    <col min="6416" max="6418" width="5.5" style="130" bestFit="1" customWidth="1"/>
    <col min="6419" max="6419" width="3.5" style="130" bestFit="1" customWidth="1"/>
    <col min="6420" max="6656" width="9" style="130"/>
    <col min="6657" max="6657" width="5.5" style="130" customWidth="1"/>
    <col min="6658" max="6658" width="34.625" style="130" customWidth="1"/>
    <col min="6659" max="6659" width="1.625" style="130" customWidth="1"/>
    <col min="6660" max="6660" width="7.125" style="130" customWidth="1"/>
    <col min="6661" max="6661" width="9.5" style="130" customWidth="1"/>
    <col min="6662" max="6662" width="10.25" style="130" customWidth="1"/>
    <col min="6663" max="6664" width="11" style="130" customWidth="1"/>
    <col min="6665" max="6665" width="12.5" style="130" customWidth="1"/>
    <col min="6666" max="6666" width="9" style="130"/>
    <col min="6667" max="6667" width="6.875" style="130" customWidth="1"/>
    <col min="6668" max="6669" width="9" style="130"/>
    <col min="6670" max="6670" width="3.5" style="130" bestFit="1" customWidth="1"/>
    <col min="6671" max="6671" width="2.5" style="130" bestFit="1" customWidth="1"/>
    <col min="6672" max="6674" width="5.5" style="130" bestFit="1" customWidth="1"/>
    <col min="6675" max="6675" width="3.5" style="130" bestFit="1" customWidth="1"/>
    <col min="6676" max="6912" width="9" style="130"/>
    <col min="6913" max="6913" width="5.5" style="130" customWidth="1"/>
    <col min="6914" max="6914" width="34.625" style="130" customWidth="1"/>
    <col min="6915" max="6915" width="1.625" style="130" customWidth="1"/>
    <col min="6916" max="6916" width="7.125" style="130" customWidth="1"/>
    <col min="6917" max="6917" width="9.5" style="130" customWidth="1"/>
    <col min="6918" max="6918" width="10.25" style="130" customWidth="1"/>
    <col min="6919" max="6920" width="11" style="130" customWidth="1"/>
    <col min="6921" max="6921" width="12.5" style="130" customWidth="1"/>
    <col min="6922" max="6922" width="9" style="130"/>
    <col min="6923" max="6923" width="6.875" style="130" customWidth="1"/>
    <col min="6924" max="6925" width="9" style="130"/>
    <col min="6926" max="6926" width="3.5" style="130" bestFit="1" customWidth="1"/>
    <col min="6927" max="6927" width="2.5" style="130" bestFit="1" customWidth="1"/>
    <col min="6928" max="6930" width="5.5" style="130" bestFit="1" customWidth="1"/>
    <col min="6931" max="6931" width="3.5" style="130" bestFit="1" customWidth="1"/>
    <col min="6932" max="7168" width="9" style="130"/>
    <col min="7169" max="7169" width="5.5" style="130" customWidth="1"/>
    <col min="7170" max="7170" width="34.625" style="130" customWidth="1"/>
    <col min="7171" max="7171" width="1.625" style="130" customWidth="1"/>
    <col min="7172" max="7172" width="7.125" style="130" customWidth="1"/>
    <col min="7173" max="7173" width="9.5" style="130" customWidth="1"/>
    <col min="7174" max="7174" width="10.25" style="130" customWidth="1"/>
    <col min="7175" max="7176" width="11" style="130" customWidth="1"/>
    <col min="7177" max="7177" width="12.5" style="130" customWidth="1"/>
    <col min="7178" max="7178" width="9" style="130"/>
    <col min="7179" max="7179" width="6.875" style="130" customWidth="1"/>
    <col min="7180" max="7181" width="9" style="130"/>
    <col min="7182" max="7182" width="3.5" style="130" bestFit="1" customWidth="1"/>
    <col min="7183" max="7183" width="2.5" style="130" bestFit="1" customWidth="1"/>
    <col min="7184" max="7186" width="5.5" style="130" bestFit="1" customWidth="1"/>
    <col min="7187" max="7187" width="3.5" style="130" bestFit="1" customWidth="1"/>
    <col min="7188" max="7424" width="9" style="130"/>
    <col min="7425" max="7425" width="5.5" style="130" customWidth="1"/>
    <col min="7426" max="7426" width="34.625" style="130" customWidth="1"/>
    <col min="7427" max="7427" width="1.625" style="130" customWidth="1"/>
    <col min="7428" max="7428" width="7.125" style="130" customWidth="1"/>
    <col min="7429" max="7429" width="9.5" style="130" customWidth="1"/>
    <col min="7430" max="7430" width="10.25" style="130" customWidth="1"/>
    <col min="7431" max="7432" width="11" style="130" customWidth="1"/>
    <col min="7433" max="7433" width="12.5" style="130" customWidth="1"/>
    <col min="7434" max="7434" width="9" style="130"/>
    <col min="7435" max="7435" width="6.875" style="130" customWidth="1"/>
    <col min="7436" max="7437" width="9" style="130"/>
    <col min="7438" max="7438" width="3.5" style="130" bestFit="1" customWidth="1"/>
    <col min="7439" max="7439" width="2.5" style="130" bestFit="1" customWidth="1"/>
    <col min="7440" max="7442" width="5.5" style="130" bestFit="1" customWidth="1"/>
    <col min="7443" max="7443" width="3.5" style="130" bestFit="1" customWidth="1"/>
    <col min="7444" max="7680" width="9" style="130"/>
    <col min="7681" max="7681" width="5.5" style="130" customWidth="1"/>
    <col min="7682" max="7682" width="34.625" style="130" customWidth="1"/>
    <col min="7683" max="7683" width="1.625" style="130" customWidth="1"/>
    <col min="7684" max="7684" width="7.125" style="130" customWidth="1"/>
    <col min="7685" max="7685" width="9.5" style="130" customWidth="1"/>
    <col min="7686" max="7686" width="10.25" style="130" customWidth="1"/>
    <col min="7687" max="7688" width="11" style="130" customWidth="1"/>
    <col min="7689" max="7689" width="12.5" style="130" customWidth="1"/>
    <col min="7690" max="7690" width="9" style="130"/>
    <col min="7691" max="7691" width="6.875" style="130" customWidth="1"/>
    <col min="7692" max="7693" width="9" style="130"/>
    <col min="7694" max="7694" width="3.5" style="130" bestFit="1" customWidth="1"/>
    <col min="7695" max="7695" width="2.5" style="130" bestFit="1" customWidth="1"/>
    <col min="7696" max="7698" width="5.5" style="130" bestFit="1" customWidth="1"/>
    <col min="7699" max="7699" width="3.5" style="130" bestFit="1" customWidth="1"/>
    <col min="7700" max="7936" width="9" style="130"/>
    <col min="7937" max="7937" width="5.5" style="130" customWidth="1"/>
    <col min="7938" max="7938" width="34.625" style="130" customWidth="1"/>
    <col min="7939" max="7939" width="1.625" style="130" customWidth="1"/>
    <col min="7940" max="7940" width="7.125" style="130" customWidth="1"/>
    <col min="7941" max="7941" width="9.5" style="130" customWidth="1"/>
    <col min="7942" max="7942" width="10.25" style="130" customWidth="1"/>
    <col min="7943" max="7944" width="11" style="130" customWidth="1"/>
    <col min="7945" max="7945" width="12.5" style="130" customWidth="1"/>
    <col min="7946" max="7946" width="9" style="130"/>
    <col min="7947" max="7947" width="6.875" style="130" customWidth="1"/>
    <col min="7948" max="7949" width="9" style="130"/>
    <col min="7950" max="7950" width="3.5" style="130" bestFit="1" customWidth="1"/>
    <col min="7951" max="7951" width="2.5" style="130" bestFit="1" customWidth="1"/>
    <col min="7952" max="7954" width="5.5" style="130" bestFit="1" customWidth="1"/>
    <col min="7955" max="7955" width="3.5" style="130" bestFit="1" customWidth="1"/>
    <col min="7956" max="8192" width="9" style="130"/>
    <col min="8193" max="8193" width="5.5" style="130" customWidth="1"/>
    <col min="8194" max="8194" width="34.625" style="130" customWidth="1"/>
    <col min="8195" max="8195" width="1.625" style="130" customWidth="1"/>
    <col min="8196" max="8196" width="7.125" style="130" customWidth="1"/>
    <col min="8197" max="8197" width="9.5" style="130" customWidth="1"/>
    <col min="8198" max="8198" width="10.25" style="130" customWidth="1"/>
    <col min="8199" max="8200" width="11" style="130" customWidth="1"/>
    <col min="8201" max="8201" width="12.5" style="130" customWidth="1"/>
    <col min="8202" max="8202" width="9" style="130"/>
    <col min="8203" max="8203" width="6.875" style="130" customWidth="1"/>
    <col min="8204" max="8205" width="9" style="130"/>
    <col min="8206" max="8206" width="3.5" style="130" bestFit="1" customWidth="1"/>
    <col min="8207" max="8207" width="2.5" style="130" bestFit="1" customWidth="1"/>
    <col min="8208" max="8210" width="5.5" style="130" bestFit="1" customWidth="1"/>
    <col min="8211" max="8211" width="3.5" style="130" bestFit="1" customWidth="1"/>
    <col min="8212" max="8448" width="9" style="130"/>
    <col min="8449" max="8449" width="5.5" style="130" customWidth="1"/>
    <col min="8450" max="8450" width="34.625" style="130" customWidth="1"/>
    <col min="8451" max="8451" width="1.625" style="130" customWidth="1"/>
    <col min="8452" max="8452" width="7.125" style="130" customWidth="1"/>
    <col min="8453" max="8453" width="9.5" style="130" customWidth="1"/>
    <col min="8454" max="8454" width="10.25" style="130" customWidth="1"/>
    <col min="8455" max="8456" width="11" style="130" customWidth="1"/>
    <col min="8457" max="8457" width="12.5" style="130" customWidth="1"/>
    <col min="8458" max="8458" width="9" style="130"/>
    <col min="8459" max="8459" width="6.875" style="130" customWidth="1"/>
    <col min="8460" max="8461" width="9" style="130"/>
    <col min="8462" max="8462" width="3.5" style="130" bestFit="1" customWidth="1"/>
    <col min="8463" max="8463" width="2.5" style="130" bestFit="1" customWidth="1"/>
    <col min="8464" max="8466" width="5.5" style="130" bestFit="1" customWidth="1"/>
    <col min="8467" max="8467" width="3.5" style="130" bestFit="1" customWidth="1"/>
    <col min="8468" max="8704" width="9" style="130"/>
    <col min="8705" max="8705" width="5.5" style="130" customWidth="1"/>
    <col min="8706" max="8706" width="34.625" style="130" customWidth="1"/>
    <col min="8707" max="8707" width="1.625" style="130" customWidth="1"/>
    <col min="8708" max="8708" width="7.125" style="130" customWidth="1"/>
    <col min="8709" max="8709" width="9.5" style="130" customWidth="1"/>
    <col min="8710" max="8710" width="10.25" style="130" customWidth="1"/>
    <col min="8711" max="8712" width="11" style="130" customWidth="1"/>
    <col min="8713" max="8713" width="12.5" style="130" customWidth="1"/>
    <col min="8714" max="8714" width="9" style="130"/>
    <col min="8715" max="8715" width="6.875" style="130" customWidth="1"/>
    <col min="8716" max="8717" width="9" style="130"/>
    <col min="8718" max="8718" width="3.5" style="130" bestFit="1" customWidth="1"/>
    <col min="8719" max="8719" width="2.5" style="130" bestFit="1" customWidth="1"/>
    <col min="8720" max="8722" width="5.5" style="130" bestFit="1" customWidth="1"/>
    <col min="8723" max="8723" width="3.5" style="130" bestFit="1" customWidth="1"/>
    <col min="8724" max="8960" width="9" style="130"/>
    <col min="8961" max="8961" width="5.5" style="130" customWidth="1"/>
    <col min="8962" max="8962" width="34.625" style="130" customWidth="1"/>
    <col min="8963" max="8963" width="1.625" style="130" customWidth="1"/>
    <col min="8964" max="8964" width="7.125" style="130" customWidth="1"/>
    <col min="8965" max="8965" width="9.5" style="130" customWidth="1"/>
    <col min="8966" max="8966" width="10.25" style="130" customWidth="1"/>
    <col min="8967" max="8968" width="11" style="130" customWidth="1"/>
    <col min="8969" max="8969" width="12.5" style="130" customWidth="1"/>
    <col min="8970" max="8970" width="9" style="130"/>
    <col min="8971" max="8971" width="6.875" style="130" customWidth="1"/>
    <col min="8972" max="8973" width="9" style="130"/>
    <col min="8974" max="8974" width="3.5" style="130" bestFit="1" customWidth="1"/>
    <col min="8975" max="8975" width="2.5" style="130" bestFit="1" customWidth="1"/>
    <col min="8976" max="8978" width="5.5" style="130" bestFit="1" customWidth="1"/>
    <col min="8979" max="8979" width="3.5" style="130" bestFit="1" customWidth="1"/>
    <col min="8980" max="9216" width="9" style="130"/>
    <col min="9217" max="9217" width="5.5" style="130" customWidth="1"/>
    <col min="9218" max="9218" width="34.625" style="130" customWidth="1"/>
    <col min="9219" max="9219" width="1.625" style="130" customWidth="1"/>
    <col min="9220" max="9220" width="7.125" style="130" customWidth="1"/>
    <col min="9221" max="9221" width="9.5" style="130" customWidth="1"/>
    <col min="9222" max="9222" width="10.25" style="130" customWidth="1"/>
    <col min="9223" max="9224" width="11" style="130" customWidth="1"/>
    <col min="9225" max="9225" width="12.5" style="130" customWidth="1"/>
    <col min="9226" max="9226" width="9" style="130"/>
    <col min="9227" max="9227" width="6.875" style="130" customWidth="1"/>
    <col min="9228" max="9229" width="9" style="130"/>
    <col min="9230" max="9230" width="3.5" style="130" bestFit="1" customWidth="1"/>
    <col min="9231" max="9231" width="2.5" style="130" bestFit="1" customWidth="1"/>
    <col min="9232" max="9234" width="5.5" style="130" bestFit="1" customWidth="1"/>
    <col min="9235" max="9235" width="3.5" style="130" bestFit="1" customWidth="1"/>
    <col min="9236" max="9472" width="9" style="130"/>
    <col min="9473" max="9473" width="5.5" style="130" customWidth="1"/>
    <col min="9474" max="9474" width="34.625" style="130" customWidth="1"/>
    <col min="9475" max="9475" width="1.625" style="130" customWidth="1"/>
    <col min="9476" max="9476" width="7.125" style="130" customWidth="1"/>
    <col min="9477" max="9477" width="9.5" style="130" customWidth="1"/>
    <col min="9478" max="9478" width="10.25" style="130" customWidth="1"/>
    <col min="9479" max="9480" width="11" style="130" customWidth="1"/>
    <col min="9481" max="9481" width="12.5" style="130" customWidth="1"/>
    <col min="9482" max="9482" width="9" style="130"/>
    <col min="9483" max="9483" width="6.875" style="130" customWidth="1"/>
    <col min="9484" max="9485" width="9" style="130"/>
    <col min="9486" max="9486" width="3.5" style="130" bestFit="1" customWidth="1"/>
    <col min="9487" max="9487" width="2.5" style="130" bestFit="1" customWidth="1"/>
    <col min="9488" max="9490" width="5.5" style="130" bestFit="1" customWidth="1"/>
    <col min="9491" max="9491" width="3.5" style="130" bestFit="1" customWidth="1"/>
    <col min="9492" max="9728" width="9" style="130"/>
    <col min="9729" max="9729" width="5.5" style="130" customWidth="1"/>
    <col min="9730" max="9730" width="34.625" style="130" customWidth="1"/>
    <col min="9731" max="9731" width="1.625" style="130" customWidth="1"/>
    <col min="9732" max="9732" width="7.125" style="130" customWidth="1"/>
    <col min="9733" max="9733" width="9.5" style="130" customWidth="1"/>
    <col min="9734" max="9734" width="10.25" style="130" customWidth="1"/>
    <col min="9735" max="9736" width="11" style="130" customWidth="1"/>
    <col min="9737" max="9737" width="12.5" style="130" customWidth="1"/>
    <col min="9738" max="9738" width="9" style="130"/>
    <col min="9739" max="9739" width="6.875" style="130" customWidth="1"/>
    <col min="9740" max="9741" width="9" style="130"/>
    <col min="9742" max="9742" width="3.5" style="130" bestFit="1" customWidth="1"/>
    <col min="9743" max="9743" width="2.5" style="130" bestFit="1" customWidth="1"/>
    <col min="9744" max="9746" width="5.5" style="130" bestFit="1" customWidth="1"/>
    <col min="9747" max="9747" width="3.5" style="130" bestFit="1" customWidth="1"/>
    <col min="9748" max="9984" width="9" style="130"/>
    <col min="9985" max="9985" width="5.5" style="130" customWidth="1"/>
    <col min="9986" max="9986" width="34.625" style="130" customWidth="1"/>
    <col min="9987" max="9987" width="1.625" style="130" customWidth="1"/>
    <col min="9988" max="9988" width="7.125" style="130" customWidth="1"/>
    <col min="9989" max="9989" width="9.5" style="130" customWidth="1"/>
    <col min="9990" max="9990" width="10.25" style="130" customWidth="1"/>
    <col min="9991" max="9992" width="11" style="130" customWidth="1"/>
    <col min="9993" max="9993" width="12.5" style="130" customWidth="1"/>
    <col min="9994" max="9994" width="9" style="130"/>
    <col min="9995" max="9995" width="6.875" style="130" customWidth="1"/>
    <col min="9996" max="9997" width="9" style="130"/>
    <col min="9998" max="9998" width="3.5" style="130" bestFit="1" customWidth="1"/>
    <col min="9999" max="9999" width="2.5" style="130" bestFit="1" customWidth="1"/>
    <col min="10000" max="10002" width="5.5" style="130" bestFit="1" customWidth="1"/>
    <col min="10003" max="10003" width="3.5" style="130" bestFit="1" customWidth="1"/>
    <col min="10004" max="10240" width="9" style="130"/>
    <col min="10241" max="10241" width="5.5" style="130" customWidth="1"/>
    <col min="10242" max="10242" width="34.625" style="130" customWidth="1"/>
    <col min="10243" max="10243" width="1.625" style="130" customWidth="1"/>
    <col min="10244" max="10244" width="7.125" style="130" customWidth="1"/>
    <col min="10245" max="10245" width="9.5" style="130" customWidth="1"/>
    <col min="10246" max="10246" width="10.25" style="130" customWidth="1"/>
    <col min="10247" max="10248" width="11" style="130" customWidth="1"/>
    <col min="10249" max="10249" width="12.5" style="130" customWidth="1"/>
    <col min="10250" max="10250" width="9" style="130"/>
    <col min="10251" max="10251" width="6.875" style="130" customWidth="1"/>
    <col min="10252" max="10253" width="9" style="130"/>
    <col min="10254" max="10254" width="3.5" style="130" bestFit="1" customWidth="1"/>
    <col min="10255" max="10255" width="2.5" style="130" bestFit="1" customWidth="1"/>
    <col min="10256" max="10258" width="5.5" style="130" bestFit="1" customWidth="1"/>
    <col min="10259" max="10259" width="3.5" style="130" bestFit="1" customWidth="1"/>
    <col min="10260" max="10496" width="9" style="130"/>
    <col min="10497" max="10497" width="5.5" style="130" customWidth="1"/>
    <col min="10498" max="10498" width="34.625" style="130" customWidth="1"/>
    <col min="10499" max="10499" width="1.625" style="130" customWidth="1"/>
    <col min="10500" max="10500" width="7.125" style="130" customWidth="1"/>
    <col min="10501" max="10501" width="9.5" style="130" customWidth="1"/>
    <col min="10502" max="10502" width="10.25" style="130" customWidth="1"/>
    <col min="10503" max="10504" width="11" style="130" customWidth="1"/>
    <col min="10505" max="10505" width="12.5" style="130" customWidth="1"/>
    <col min="10506" max="10506" width="9" style="130"/>
    <col min="10507" max="10507" width="6.875" style="130" customWidth="1"/>
    <col min="10508" max="10509" width="9" style="130"/>
    <col min="10510" max="10510" width="3.5" style="130" bestFit="1" customWidth="1"/>
    <col min="10511" max="10511" width="2.5" style="130" bestFit="1" customWidth="1"/>
    <col min="10512" max="10514" width="5.5" style="130" bestFit="1" customWidth="1"/>
    <col min="10515" max="10515" width="3.5" style="130" bestFit="1" customWidth="1"/>
    <col min="10516" max="10752" width="9" style="130"/>
    <col min="10753" max="10753" width="5.5" style="130" customWidth="1"/>
    <col min="10754" max="10754" width="34.625" style="130" customWidth="1"/>
    <col min="10755" max="10755" width="1.625" style="130" customWidth="1"/>
    <col min="10756" max="10756" width="7.125" style="130" customWidth="1"/>
    <col min="10757" max="10757" width="9.5" style="130" customWidth="1"/>
    <col min="10758" max="10758" width="10.25" style="130" customWidth="1"/>
    <col min="10759" max="10760" width="11" style="130" customWidth="1"/>
    <col min="10761" max="10761" width="12.5" style="130" customWidth="1"/>
    <col min="10762" max="10762" width="9" style="130"/>
    <col min="10763" max="10763" width="6.875" style="130" customWidth="1"/>
    <col min="10764" max="10765" width="9" style="130"/>
    <col min="10766" max="10766" width="3.5" style="130" bestFit="1" customWidth="1"/>
    <col min="10767" max="10767" width="2.5" style="130" bestFit="1" customWidth="1"/>
    <col min="10768" max="10770" width="5.5" style="130" bestFit="1" customWidth="1"/>
    <col min="10771" max="10771" width="3.5" style="130" bestFit="1" customWidth="1"/>
    <col min="10772" max="11008" width="9" style="130"/>
    <col min="11009" max="11009" width="5.5" style="130" customWidth="1"/>
    <col min="11010" max="11010" width="34.625" style="130" customWidth="1"/>
    <col min="11011" max="11011" width="1.625" style="130" customWidth="1"/>
    <col min="11012" max="11012" width="7.125" style="130" customWidth="1"/>
    <col min="11013" max="11013" width="9.5" style="130" customWidth="1"/>
    <col min="11014" max="11014" width="10.25" style="130" customWidth="1"/>
    <col min="11015" max="11016" width="11" style="130" customWidth="1"/>
    <col min="11017" max="11017" width="12.5" style="130" customWidth="1"/>
    <col min="11018" max="11018" width="9" style="130"/>
    <col min="11019" max="11019" width="6.875" style="130" customWidth="1"/>
    <col min="11020" max="11021" width="9" style="130"/>
    <col min="11022" max="11022" width="3.5" style="130" bestFit="1" customWidth="1"/>
    <col min="11023" max="11023" width="2.5" style="130" bestFit="1" customWidth="1"/>
    <col min="11024" max="11026" width="5.5" style="130" bestFit="1" customWidth="1"/>
    <col min="11027" max="11027" width="3.5" style="130" bestFit="1" customWidth="1"/>
    <col min="11028" max="11264" width="9" style="130"/>
    <col min="11265" max="11265" width="5.5" style="130" customWidth="1"/>
    <col min="11266" max="11266" width="34.625" style="130" customWidth="1"/>
    <col min="11267" max="11267" width="1.625" style="130" customWidth="1"/>
    <col min="11268" max="11268" width="7.125" style="130" customWidth="1"/>
    <col min="11269" max="11269" width="9.5" style="130" customWidth="1"/>
    <col min="11270" max="11270" width="10.25" style="130" customWidth="1"/>
    <col min="11271" max="11272" width="11" style="130" customWidth="1"/>
    <col min="11273" max="11273" width="12.5" style="130" customWidth="1"/>
    <col min="11274" max="11274" width="9" style="130"/>
    <col min="11275" max="11275" width="6.875" style="130" customWidth="1"/>
    <col min="11276" max="11277" width="9" style="130"/>
    <col min="11278" max="11278" width="3.5" style="130" bestFit="1" customWidth="1"/>
    <col min="11279" max="11279" width="2.5" style="130" bestFit="1" customWidth="1"/>
    <col min="11280" max="11282" width="5.5" style="130" bestFit="1" customWidth="1"/>
    <col min="11283" max="11283" width="3.5" style="130" bestFit="1" customWidth="1"/>
    <col min="11284" max="11520" width="9" style="130"/>
    <col min="11521" max="11521" width="5.5" style="130" customWidth="1"/>
    <col min="11522" max="11522" width="34.625" style="130" customWidth="1"/>
    <col min="11523" max="11523" width="1.625" style="130" customWidth="1"/>
    <col min="11524" max="11524" width="7.125" style="130" customWidth="1"/>
    <col min="11525" max="11525" width="9.5" style="130" customWidth="1"/>
    <col min="11526" max="11526" width="10.25" style="130" customWidth="1"/>
    <col min="11527" max="11528" width="11" style="130" customWidth="1"/>
    <col min="11529" max="11529" width="12.5" style="130" customWidth="1"/>
    <col min="11530" max="11530" width="9" style="130"/>
    <col min="11531" max="11531" width="6.875" style="130" customWidth="1"/>
    <col min="11532" max="11533" width="9" style="130"/>
    <col min="11534" max="11534" width="3.5" style="130" bestFit="1" customWidth="1"/>
    <col min="11535" max="11535" width="2.5" style="130" bestFit="1" customWidth="1"/>
    <col min="11536" max="11538" width="5.5" style="130" bestFit="1" customWidth="1"/>
    <col min="11539" max="11539" width="3.5" style="130" bestFit="1" customWidth="1"/>
    <col min="11540" max="11776" width="9" style="130"/>
    <col min="11777" max="11777" width="5.5" style="130" customWidth="1"/>
    <col min="11778" max="11778" width="34.625" style="130" customWidth="1"/>
    <col min="11779" max="11779" width="1.625" style="130" customWidth="1"/>
    <col min="11780" max="11780" width="7.125" style="130" customWidth="1"/>
    <col min="11781" max="11781" width="9.5" style="130" customWidth="1"/>
    <col min="11782" max="11782" width="10.25" style="130" customWidth="1"/>
    <col min="11783" max="11784" width="11" style="130" customWidth="1"/>
    <col min="11785" max="11785" width="12.5" style="130" customWidth="1"/>
    <col min="11786" max="11786" width="9" style="130"/>
    <col min="11787" max="11787" width="6.875" style="130" customWidth="1"/>
    <col min="11788" max="11789" width="9" style="130"/>
    <col min="11790" max="11790" width="3.5" style="130" bestFit="1" customWidth="1"/>
    <col min="11791" max="11791" width="2.5" style="130" bestFit="1" customWidth="1"/>
    <col min="11792" max="11794" width="5.5" style="130" bestFit="1" customWidth="1"/>
    <col min="11795" max="11795" width="3.5" style="130" bestFit="1" customWidth="1"/>
    <col min="11796" max="12032" width="9" style="130"/>
    <col min="12033" max="12033" width="5.5" style="130" customWidth="1"/>
    <col min="12034" max="12034" width="34.625" style="130" customWidth="1"/>
    <col min="12035" max="12035" width="1.625" style="130" customWidth="1"/>
    <col min="12036" max="12036" width="7.125" style="130" customWidth="1"/>
    <col min="12037" max="12037" width="9.5" style="130" customWidth="1"/>
    <col min="12038" max="12038" width="10.25" style="130" customWidth="1"/>
    <col min="12039" max="12040" width="11" style="130" customWidth="1"/>
    <col min="12041" max="12041" width="12.5" style="130" customWidth="1"/>
    <col min="12042" max="12042" width="9" style="130"/>
    <col min="12043" max="12043" width="6.875" style="130" customWidth="1"/>
    <col min="12044" max="12045" width="9" style="130"/>
    <col min="12046" max="12046" width="3.5" style="130" bestFit="1" customWidth="1"/>
    <col min="12047" max="12047" width="2.5" style="130" bestFit="1" customWidth="1"/>
    <col min="12048" max="12050" width="5.5" style="130" bestFit="1" customWidth="1"/>
    <col min="12051" max="12051" width="3.5" style="130" bestFit="1" customWidth="1"/>
    <col min="12052" max="12288" width="9" style="130"/>
    <col min="12289" max="12289" width="5.5" style="130" customWidth="1"/>
    <col min="12290" max="12290" width="34.625" style="130" customWidth="1"/>
    <col min="12291" max="12291" width="1.625" style="130" customWidth="1"/>
    <col min="12292" max="12292" width="7.125" style="130" customWidth="1"/>
    <col min="12293" max="12293" width="9.5" style="130" customWidth="1"/>
    <col min="12294" max="12294" width="10.25" style="130" customWidth="1"/>
    <col min="12295" max="12296" width="11" style="130" customWidth="1"/>
    <col min="12297" max="12297" width="12.5" style="130" customWidth="1"/>
    <col min="12298" max="12298" width="9" style="130"/>
    <col min="12299" max="12299" width="6.875" style="130" customWidth="1"/>
    <col min="12300" max="12301" width="9" style="130"/>
    <col min="12302" max="12302" width="3.5" style="130" bestFit="1" customWidth="1"/>
    <col min="12303" max="12303" width="2.5" style="130" bestFit="1" customWidth="1"/>
    <col min="12304" max="12306" width="5.5" style="130" bestFit="1" customWidth="1"/>
    <col min="12307" max="12307" width="3.5" style="130" bestFit="1" customWidth="1"/>
    <col min="12308" max="12544" width="9" style="130"/>
    <col min="12545" max="12545" width="5.5" style="130" customWidth="1"/>
    <col min="12546" max="12546" width="34.625" style="130" customWidth="1"/>
    <col min="12547" max="12547" width="1.625" style="130" customWidth="1"/>
    <col min="12548" max="12548" width="7.125" style="130" customWidth="1"/>
    <col min="12549" max="12549" width="9.5" style="130" customWidth="1"/>
    <col min="12550" max="12550" width="10.25" style="130" customWidth="1"/>
    <col min="12551" max="12552" width="11" style="130" customWidth="1"/>
    <col min="12553" max="12553" width="12.5" style="130" customWidth="1"/>
    <col min="12554" max="12554" width="9" style="130"/>
    <col min="12555" max="12555" width="6.875" style="130" customWidth="1"/>
    <col min="12556" max="12557" width="9" style="130"/>
    <col min="12558" max="12558" width="3.5" style="130" bestFit="1" customWidth="1"/>
    <col min="12559" max="12559" width="2.5" style="130" bestFit="1" customWidth="1"/>
    <col min="12560" max="12562" width="5.5" style="130" bestFit="1" customWidth="1"/>
    <col min="12563" max="12563" width="3.5" style="130" bestFit="1" customWidth="1"/>
    <col min="12564" max="12800" width="9" style="130"/>
    <col min="12801" max="12801" width="5.5" style="130" customWidth="1"/>
    <col min="12802" max="12802" width="34.625" style="130" customWidth="1"/>
    <col min="12803" max="12803" width="1.625" style="130" customWidth="1"/>
    <col min="12804" max="12804" width="7.125" style="130" customWidth="1"/>
    <col min="12805" max="12805" width="9.5" style="130" customWidth="1"/>
    <col min="12806" max="12806" width="10.25" style="130" customWidth="1"/>
    <col min="12807" max="12808" width="11" style="130" customWidth="1"/>
    <col min="12809" max="12809" width="12.5" style="130" customWidth="1"/>
    <col min="12810" max="12810" width="9" style="130"/>
    <col min="12811" max="12811" width="6.875" style="130" customWidth="1"/>
    <col min="12812" max="12813" width="9" style="130"/>
    <col min="12814" max="12814" width="3.5" style="130" bestFit="1" customWidth="1"/>
    <col min="12815" max="12815" width="2.5" style="130" bestFit="1" customWidth="1"/>
    <col min="12816" max="12818" width="5.5" style="130" bestFit="1" customWidth="1"/>
    <col min="12819" max="12819" width="3.5" style="130" bestFit="1" customWidth="1"/>
    <col min="12820" max="13056" width="9" style="130"/>
    <col min="13057" max="13057" width="5.5" style="130" customWidth="1"/>
    <col min="13058" max="13058" width="34.625" style="130" customWidth="1"/>
    <col min="13059" max="13059" width="1.625" style="130" customWidth="1"/>
    <col min="13060" max="13060" width="7.125" style="130" customWidth="1"/>
    <col min="13061" max="13061" width="9.5" style="130" customWidth="1"/>
    <col min="13062" max="13062" width="10.25" style="130" customWidth="1"/>
    <col min="13063" max="13064" width="11" style="130" customWidth="1"/>
    <col min="13065" max="13065" width="12.5" style="130" customWidth="1"/>
    <col min="13066" max="13066" width="9" style="130"/>
    <col min="13067" max="13067" width="6.875" style="130" customWidth="1"/>
    <col min="13068" max="13069" width="9" style="130"/>
    <col min="13070" max="13070" width="3.5" style="130" bestFit="1" customWidth="1"/>
    <col min="13071" max="13071" width="2.5" style="130" bestFit="1" customWidth="1"/>
    <col min="13072" max="13074" width="5.5" style="130" bestFit="1" customWidth="1"/>
    <col min="13075" max="13075" width="3.5" style="130" bestFit="1" customWidth="1"/>
    <col min="13076" max="13312" width="9" style="130"/>
    <col min="13313" max="13313" width="5.5" style="130" customWidth="1"/>
    <col min="13314" max="13314" width="34.625" style="130" customWidth="1"/>
    <col min="13315" max="13315" width="1.625" style="130" customWidth="1"/>
    <col min="13316" max="13316" width="7.125" style="130" customWidth="1"/>
    <col min="13317" max="13317" width="9.5" style="130" customWidth="1"/>
    <col min="13318" max="13318" width="10.25" style="130" customWidth="1"/>
    <col min="13319" max="13320" width="11" style="130" customWidth="1"/>
    <col min="13321" max="13321" width="12.5" style="130" customWidth="1"/>
    <col min="13322" max="13322" width="9" style="130"/>
    <col min="13323" max="13323" width="6.875" style="130" customWidth="1"/>
    <col min="13324" max="13325" width="9" style="130"/>
    <col min="13326" max="13326" width="3.5" style="130" bestFit="1" customWidth="1"/>
    <col min="13327" max="13327" width="2.5" style="130" bestFit="1" customWidth="1"/>
    <col min="13328" max="13330" width="5.5" style="130" bestFit="1" customWidth="1"/>
    <col min="13331" max="13331" width="3.5" style="130" bestFit="1" customWidth="1"/>
    <col min="13332" max="13568" width="9" style="130"/>
    <col min="13569" max="13569" width="5.5" style="130" customWidth="1"/>
    <col min="13570" max="13570" width="34.625" style="130" customWidth="1"/>
    <col min="13571" max="13571" width="1.625" style="130" customWidth="1"/>
    <col min="13572" max="13572" width="7.125" style="130" customWidth="1"/>
    <col min="13573" max="13573" width="9.5" style="130" customWidth="1"/>
    <col min="13574" max="13574" width="10.25" style="130" customWidth="1"/>
    <col min="13575" max="13576" width="11" style="130" customWidth="1"/>
    <col min="13577" max="13577" width="12.5" style="130" customWidth="1"/>
    <col min="13578" max="13578" width="9" style="130"/>
    <col min="13579" max="13579" width="6.875" style="130" customWidth="1"/>
    <col min="13580" max="13581" width="9" style="130"/>
    <col min="13582" max="13582" width="3.5" style="130" bestFit="1" customWidth="1"/>
    <col min="13583" max="13583" width="2.5" style="130" bestFit="1" customWidth="1"/>
    <col min="13584" max="13586" width="5.5" style="130" bestFit="1" customWidth="1"/>
    <col min="13587" max="13587" width="3.5" style="130" bestFit="1" customWidth="1"/>
    <col min="13588" max="13824" width="9" style="130"/>
    <col min="13825" max="13825" width="5.5" style="130" customWidth="1"/>
    <col min="13826" max="13826" width="34.625" style="130" customWidth="1"/>
    <col min="13827" max="13827" width="1.625" style="130" customWidth="1"/>
    <col min="13828" max="13828" width="7.125" style="130" customWidth="1"/>
    <col min="13829" max="13829" width="9.5" style="130" customWidth="1"/>
    <col min="13830" max="13830" width="10.25" style="130" customWidth="1"/>
    <col min="13831" max="13832" width="11" style="130" customWidth="1"/>
    <col min="13833" max="13833" width="12.5" style="130" customWidth="1"/>
    <col min="13834" max="13834" width="9" style="130"/>
    <col min="13835" max="13835" width="6.875" style="130" customWidth="1"/>
    <col min="13836" max="13837" width="9" style="130"/>
    <col min="13838" max="13838" width="3.5" style="130" bestFit="1" customWidth="1"/>
    <col min="13839" max="13839" width="2.5" style="130" bestFit="1" customWidth="1"/>
    <col min="13840" max="13842" width="5.5" style="130" bestFit="1" customWidth="1"/>
    <col min="13843" max="13843" width="3.5" style="130" bestFit="1" customWidth="1"/>
    <col min="13844" max="14080" width="9" style="130"/>
    <col min="14081" max="14081" width="5.5" style="130" customWidth="1"/>
    <col min="14082" max="14082" width="34.625" style="130" customWidth="1"/>
    <col min="14083" max="14083" width="1.625" style="130" customWidth="1"/>
    <col min="14084" max="14084" width="7.125" style="130" customWidth="1"/>
    <col min="14085" max="14085" width="9.5" style="130" customWidth="1"/>
    <col min="14086" max="14086" width="10.25" style="130" customWidth="1"/>
    <col min="14087" max="14088" width="11" style="130" customWidth="1"/>
    <col min="14089" max="14089" width="12.5" style="130" customWidth="1"/>
    <col min="14090" max="14090" width="9" style="130"/>
    <col min="14091" max="14091" width="6.875" style="130" customWidth="1"/>
    <col min="14092" max="14093" width="9" style="130"/>
    <col min="14094" max="14094" width="3.5" style="130" bestFit="1" customWidth="1"/>
    <col min="14095" max="14095" width="2.5" style="130" bestFit="1" customWidth="1"/>
    <col min="14096" max="14098" width="5.5" style="130" bestFit="1" customWidth="1"/>
    <col min="14099" max="14099" width="3.5" style="130" bestFit="1" customWidth="1"/>
    <col min="14100" max="14336" width="9" style="130"/>
    <col min="14337" max="14337" width="5.5" style="130" customWidth="1"/>
    <col min="14338" max="14338" width="34.625" style="130" customWidth="1"/>
    <col min="14339" max="14339" width="1.625" style="130" customWidth="1"/>
    <col min="14340" max="14340" width="7.125" style="130" customWidth="1"/>
    <col min="14341" max="14341" width="9.5" style="130" customWidth="1"/>
    <col min="14342" max="14342" width="10.25" style="130" customWidth="1"/>
    <col min="14343" max="14344" width="11" style="130" customWidth="1"/>
    <col min="14345" max="14345" width="12.5" style="130" customWidth="1"/>
    <col min="14346" max="14346" width="9" style="130"/>
    <col min="14347" max="14347" width="6.875" style="130" customWidth="1"/>
    <col min="14348" max="14349" width="9" style="130"/>
    <col min="14350" max="14350" width="3.5" style="130" bestFit="1" customWidth="1"/>
    <col min="14351" max="14351" width="2.5" style="130" bestFit="1" customWidth="1"/>
    <col min="14352" max="14354" width="5.5" style="130" bestFit="1" customWidth="1"/>
    <col min="14355" max="14355" width="3.5" style="130" bestFit="1" customWidth="1"/>
    <col min="14356" max="14592" width="9" style="130"/>
    <col min="14593" max="14593" width="5.5" style="130" customWidth="1"/>
    <col min="14594" max="14594" width="34.625" style="130" customWidth="1"/>
    <col min="14595" max="14595" width="1.625" style="130" customWidth="1"/>
    <col min="14596" max="14596" width="7.125" style="130" customWidth="1"/>
    <col min="14597" max="14597" width="9.5" style="130" customWidth="1"/>
    <col min="14598" max="14598" width="10.25" style="130" customWidth="1"/>
    <col min="14599" max="14600" width="11" style="130" customWidth="1"/>
    <col min="14601" max="14601" width="12.5" style="130" customWidth="1"/>
    <col min="14602" max="14602" width="9" style="130"/>
    <col min="14603" max="14603" width="6.875" style="130" customWidth="1"/>
    <col min="14604" max="14605" width="9" style="130"/>
    <col min="14606" max="14606" width="3.5" style="130" bestFit="1" customWidth="1"/>
    <col min="14607" max="14607" width="2.5" style="130" bestFit="1" customWidth="1"/>
    <col min="14608" max="14610" width="5.5" style="130" bestFit="1" customWidth="1"/>
    <col min="14611" max="14611" width="3.5" style="130" bestFit="1" customWidth="1"/>
    <col min="14612" max="14848" width="9" style="130"/>
    <col min="14849" max="14849" width="5.5" style="130" customWidth="1"/>
    <col min="14850" max="14850" width="34.625" style="130" customWidth="1"/>
    <col min="14851" max="14851" width="1.625" style="130" customWidth="1"/>
    <col min="14852" max="14852" width="7.125" style="130" customWidth="1"/>
    <col min="14853" max="14853" width="9.5" style="130" customWidth="1"/>
    <col min="14854" max="14854" width="10.25" style="130" customWidth="1"/>
    <col min="14855" max="14856" width="11" style="130" customWidth="1"/>
    <col min="14857" max="14857" width="12.5" style="130" customWidth="1"/>
    <col min="14858" max="14858" width="9" style="130"/>
    <col min="14859" max="14859" width="6.875" style="130" customWidth="1"/>
    <col min="14860" max="14861" width="9" style="130"/>
    <col min="14862" max="14862" width="3.5" style="130" bestFit="1" customWidth="1"/>
    <col min="14863" max="14863" width="2.5" style="130" bestFit="1" customWidth="1"/>
    <col min="14864" max="14866" width="5.5" style="130" bestFit="1" customWidth="1"/>
    <col min="14867" max="14867" width="3.5" style="130" bestFit="1" customWidth="1"/>
    <col min="14868" max="15104" width="9" style="130"/>
    <col min="15105" max="15105" width="5.5" style="130" customWidth="1"/>
    <col min="15106" max="15106" width="34.625" style="130" customWidth="1"/>
    <col min="15107" max="15107" width="1.625" style="130" customWidth="1"/>
    <col min="15108" max="15108" width="7.125" style="130" customWidth="1"/>
    <col min="15109" max="15109" width="9.5" style="130" customWidth="1"/>
    <col min="15110" max="15110" width="10.25" style="130" customWidth="1"/>
    <col min="15111" max="15112" width="11" style="130" customWidth="1"/>
    <col min="15113" max="15113" width="12.5" style="130" customWidth="1"/>
    <col min="15114" max="15114" width="9" style="130"/>
    <col min="15115" max="15115" width="6.875" style="130" customWidth="1"/>
    <col min="15116" max="15117" width="9" style="130"/>
    <col min="15118" max="15118" width="3.5" style="130" bestFit="1" customWidth="1"/>
    <col min="15119" max="15119" width="2.5" style="130" bestFit="1" customWidth="1"/>
    <col min="15120" max="15122" width="5.5" style="130" bestFit="1" customWidth="1"/>
    <col min="15123" max="15123" width="3.5" style="130" bestFit="1" customWidth="1"/>
    <col min="15124" max="15360" width="9" style="130"/>
    <col min="15361" max="15361" width="5.5" style="130" customWidth="1"/>
    <col min="15362" max="15362" width="34.625" style="130" customWidth="1"/>
    <col min="15363" max="15363" width="1.625" style="130" customWidth="1"/>
    <col min="15364" max="15364" width="7.125" style="130" customWidth="1"/>
    <col min="15365" max="15365" width="9.5" style="130" customWidth="1"/>
    <col min="15366" max="15366" width="10.25" style="130" customWidth="1"/>
    <col min="15367" max="15368" width="11" style="130" customWidth="1"/>
    <col min="15369" max="15369" width="12.5" style="130" customWidth="1"/>
    <col min="15370" max="15370" width="9" style="130"/>
    <col min="15371" max="15371" width="6.875" style="130" customWidth="1"/>
    <col min="15372" max="15373" width="9" style="130"/>
    <col min="15374" max="15374" width="3.5" style="130" bestFit="1" customWidth="1"/>
    <col min="15375" max="15375" width="2.5" style="130" bestFit="1" customWidth="1"/>
    <col min="15376" max="15378" width="5.5" style="130" bestFit="1" customWidth="1"/>
    <col min="15379" max="15379" width="3.5" style="130" bestFit="1" customWidth="1"/>
    <col min="15380" max="15616" width="9" style="130"/>
    <col min="15617" max="15617" width="5.5" style="130" customWidth="1"/>
    <col min="15618" max="15618" width="34.625" style="130" customWidth="1"/>
    <col min="15619" max="15619" width="1.625" style="130" customWidth="1"/>
    <col min="15620" max="15620" width="7.125" style="130" customWidth="1"/>
    <col min="15621" max="15621" width="9.5" style="130" customWidth="1"/>
    <col min="15622" max="15622" width="10.25" style="130" customWidth="1"/>
    <col min="15623" max="15624" width="11" style="130" customWidth="1"/>
    <col min="15625" max="15625" width="12.5" style="130" customWidth="1"/>
    <col min="15626" max="15626" width="9" style="130"/>
    <col min="15627" max="15627" width="6.875" style="130" customWidth="1"/>
    <col min="15628" max="15629" width="9" style="130"/>
    <col min="15630" max="15630" width="3.5" style="130" bestFit="1" customWidth="1"/>
    <col min="15631" max="15631" width="2.5" style="130" bestFit="1" customWidth="1"/>
    <col min="15632" max="15634" width="5.5" style="130" bestFit="1" customWidth="1"/>
    <col min="15635" max="15635" width="3.5" style="130" bestFit="1" customWidth="1"/>
    <col min="15636" max="15872" width="9" style="130"/>
    <col min="15873" max="15873" width="5.5" style="130" customWidth="1"/>
    <col min="15874" max="15874" width="34.625" style="130" customWidth="1"/>
    <col min="15875" max="15875" width="1.625" style="130" customWidth="1"/>
    <col min="15876" max="15876" width="7.125" style="130" customWidth="1"/>
    <col min="15877" max="15877" width="9.5" style="130" customWidth="1"/>
    <col min="15878" max="15878" width="10.25" style="130" customWidth="1"/>
    <col min="15879" max="15880" width="11" style="130" customWidth="1"/>
    <col min="15881" max="15881" width="12.5" style="130" customWidth="1"/>
    <col min="15882" max="15882" width="9" style="130"/>
    <col min="15883" max="15883" width="6.875" style="130" customWidth="1"/>
    <col min="15884" max="15885" width="9" style="130"/>
    <col min="15886" max="15886" width="3.5" style="130" bestFit="1" customWidth="1"/>
    <col min="15887" max="15887" width="2.5" style="130" bestFit="1" customWidth="1"/>
    <col min="15888" max="15890" width="5.5" style="130" bestFit="1" customWidth="1"/>
    <col min="15891" max="15891" width="3.5" style="130" bestFit="1" customWidth="1"/>
    <col min="15892" max="16128" width="9" style="130"/>
    <col min="16129" max="16129" width="5.5" style="130" customWidth="1"/>
    <col min="16130" max="16130" width="34.625" style="130" customWidth="1"/>
    <col min="16131" max="16131" width="1.625" style="130" customWidth="1"/>
    <col min="16132" max="16132" width="7.125" style="130" customWidth="1"/>
    <col min="16133" max="16133" width="9.5" style="130" customWidth="1"/>
    <col min="16134" max="16134" width="10.25" style="130" customWidth="1"/>
    <col min="16135" max="16136" width="11" style="130" customWidth="1"/>
    <col min="16137" max="16137" width="12.5" style="130" customWidth="1"/>
    <col min="16138" max="16138" width="9" style="130"/>
    <col min="16139" max="16139" width="6.875" style="130" customWidth="1"/>
    <col min="16140" max="16141" width="9" style="130"/>
    <col min="16142" max="16142" width="3.5" style="130" bestFit="1" customWidth="1"/>
    <col min="16143" max="16143" width="2.5" style="130" bestFit="1" customWidth="1"/>
    <col min="16144" max="16146" width="5.5" style="130" bestFit="1" customWidth="1"/>
    <col min="16147" max="16147" width="3.5" style="130" bestFit="1" customWidth="1"/>
    <col min="16148" max="16384" width="9" style="130"/>
  </cols>
  <sheetData>
    <row r="1" spans="1:11" s="116" customFormat="1" ht="45" customHeight="1">
      <c r="A1" s="115"/>
      <c r="B1" s="436" t="s">
        <v>47</v>
      </c>
      <c r="C1" s="436"/>
      <c r="D1" s="436"/>
      <c r="E1" s="436"/>
      <c r="F1" s="436"/>
      <c r="G1" s="436"/>
      <c r="H1" s="436"/>
    </row>
    <row r="2" spans="1:11" s="118" customFormat="1" ht="18" customHeight="1">
      <c r="A2" s="117"/>
      <c r="B2" s="241"/>
      <c r="D2" s="119"/>
      <c r="E2" s="120"/>
      <c r="F2" s="121"/>
    </row>
    <row r="3" spans="1:11" s="115" customFormat="1" ht="30" customHeight="1">
      <c r="A3" s="122" t="s">
        <v>48</v>
      </c>
      <c r="B3" s="437" t="s">
        <v>49</v>
      </c>
      <c r="C3" s="438"/>
      <c r="D3" s="123" t="s">
        <v>50</v>
      </c>
      <c r="E3" s="124" t="s">
        <v>51</v>
      </c>
      <c r="F3" s="125" t="s">
        <v>52</v>
      </c>
      <c r="G3" s="122" t="s">
        <v>53</v>
      </c>
      <c r="H3" s="123" t="s">
        <v>54</v>
      </c>
    </row>
    <row r="4" spans="1:11" ht="30" customHeight="1">
      <c r="A4" s="123">
        <v>1</v>
      </c>
      <c r="B4" s="176" t="str">
        <f>IF($A4="","",VLOOKUP($A4,ｷｬﾘﾌﾞ!$A$5:$L$550,4))</f>
        <v>ＡＡＬＴＯ　ＣＯＮＴＲＯＬ　ＬＥＶＥＬ　２アルファ</v>
      </c>
      <c r="C4" s="126"/>
      <c r="D4" s="136" t="str">
        <f>IF($A4="","",VLOOKUP($A4,ｷｬﾘﾌﾞ!$A$5:$L$550,6))</f>
        <v>BX</v>
      </c>
      <c r="E4" s="136">
        <f>IF($A4="","",VLOOKUP($A4,ｷｬﾘﾌﾞ!$A$5:$L$550,7))</f>
        <v>1</v>
      </c>
      <c r="F4" s="127"/>
      <c r="G4" s="128"/>
      <c r="H4" s="129"/>
      <c r="J4" s="142" t="s">
        <v>56</v>
      </c>
      <c r="K4" s="139"/>
    </row>
    <row r="5" spans="1:11" ht="30" customHeight="1">
      <c r="A5" s="123">
        <v>2</v>
      </c>
      <c r="B5" s="176" t="str">
        <f>IF($A5="","",VLOOKUP($A5,ｷｬﾘﾌﾞ!$A$5:$L$550,4))</f>
        <v>〈キャリブレーター、コントロール〉
富士ドライケムＣＲＰ希釈液</v>
      </c>
      <c r="C5" s="126"/>
      <c r="D5" s="136" t="str">
        <f>IF($A5="","",VLOOKUP($A5,ｷｬﾘﾌﾞ!$A$5:$L$550,6))</f>
        <v>BX</v>
      </c>
      <c r="E5" s="136">
        <f>IF($A5="","",VLOOKUP($A5,ｷｬﾘﾌﾞ!$A$5:$L$550,7))</f>
        <v>2</v>
      </c>
      <c r="F5" s="127"/>
      <c r="G5" s="128"/>
      <c r="H5" s="129"/>
      <c r="J5" s="142" t="s">
        <v>64</v>
      </c>
      <c r="K5" s="139"/>
    </row>
    <row r="6" spans="1:11" ht="30" customHeight="1">
      <c r="A6" s="123">
        <v>3</v>
      </c>
      <c r="B6" s="176" t="str">
        <f>IF($A6="","",VLOOKUP($A6,ｷｬﾘﾌﾞ!$A$5:$L$550,4))</f>
        <v>〈キャリブレーター〉富士ドライケムＣＲＰキャリブレータＣＰ</v>
      </c>
      <c r="C6" s="126"/>
      <c r="D6" s="136" t="str">
        <f>IF($A6="","",VLOOKUP($A6,ｷｬﾘﾌﾞ!$A$5:$L$550,6))</f>
        <v>BX</v>
      </c>
      <c r="E6" s="136">
        <f>IF($A6="","",VLOOKUP($A6,ｷｬﾘﾌﾞ!$A$5:$L$550,7))</f>
        <v>2</v>
      </c>
      <c r="F6" s="127"/>
      <c r="G6" s="128"/>
      <c r="H6" s="129"/>
      <c r="J6" s="142" t="s">
        <v>62</v>
      </c>
      <c r="K6" s="139"/>
    </row>
    <row r="7" spans="1:11" s="116" customFormat="1" ht="30" customHeight="1">
      <c r="A7" s="123">
        <v>4</v>
      </c>
      <c r="B7" s="176" t="str">
        <f>IF($A7="","",VLOOKUP($A7,ｷｬﾘﾌﾞ!$A$5:$L$550,4))</f>
        <v>〈コントロール〉０５６５１１　富士ドライケムコントロール　ＱＰ－Ｌ</v>
      </c>
      <c r="C7" s="126"/>
      <c r="D7" s="136" t="str">
        <f>IF($A7="","",VLOOKUP($A7,ｷｬﾘﾌﾞ!$A$5:$L$550,6))</f>
        <v>BX</v>
      </c>
      <c r="E7" s="136">
        <f>IF($A7="","",VLOOKUP($A7,ｷｬﾘﾌﾞ!$A$5:$L$550,7))</f>
        <v>2</v>
      </c>
      <c r="F7" s="127"/>
      <c r="G7" s="128"/>
      <c r="H7" s="129"/>
      <c r="J7" s="142" t="s">
        <v>55</v>
      </c>
      <c r="K7" s="139"/>
    </row>
    <row r="8" spans="1:11" s="116" customFormat="1" ht="30" customHeight="1">
      <c r="A8" s="123">
        <v>5</v>
      </c>
      <c r="B8" s="176" t="str">
        <f>IF($A8="","",VLOOKUP($A8,ｷｬﾘﾌﾞ!$A$5:$L$550,4))</f>
        <v>〈コントロール〉０７５８７１　富士ドライケムコントロール　ＱＰ－Ｈ</v>
      </c>
      <c r="C8" s="126"/>
      <c r="D8" s="136" t="str">
        <f>IF($A8="","",VLOOKUP($A8,ｷｬﾘﾌﾞ!$A$5:$L$550,6))</f>
        <v>BX</v>
      </c>
      <c r="E8" s="136">
        <f>IF($A8="","",VLOOKUP($A8,ｷｬﾘﾌﾞ!$A$5:$L$550,7))</f>
        <v>2</v>
      </c>
      <c r="F8" s="127"/>
      <c r="G8" s="128"/>
      <c r="H8" s="129"/>
    </row>
    <row r="9" spans="1:11" s="116" customFormat="1" ht="30" customHeight="1">
      <c r="A9" s="123">
        <v>6</v>
      </c>
      <c r="B9" s="176" t="str">
        <f>IF($A9="","",VLOOKUP($A9,ｷｬﾘﾌﾞ!$A$5:$L$550,4))</f>
        <v>〈コントロール〉０７５９２５　富士ドライケムコントロール　ＱＥ（電解質コントロール液）</v>
      </c>
      <c r="C9" s="126"/>
      <c r="D9" s="136" t="str">
        <f>IF($A9="","",VLOOKUP($A9,ｷｬﾘﾌﾞ!$A$5:$L$550,6))</f>
        <v>BX</v>
      </c>
      <c r="E9" s="136">
        <f>IF($A9="","",VLOOKUP($A9,ｷｬﾘﾌﾞ!$A$5:$L$550,7))</f>
        <v>4</v>
      </c>
      <c r="F9" s="127"/>
      <c r="G9" s="128"/>
      <c r="H9" s="129"/>
    </row>
    <row r="10" spans="1:11" s="116" customFormat="1" ht="30" customHeight="1">
      <c r="A10" s="123">
        <v>7</v>
      </c>
      <c r="B10" s="176" t="str">
        <f>IF($A10="","",VLOOKUP($A10,ｷｬﾘﾌﾞ!$A$5:$L$550,4))</f>
        <v>〈コントロール〉５９０２４４　富士ドライケムコントロール　ＱＮ（アンモニアコントロール液）</v>
      </c>
      <c r="C10" s="126"/>
      <c r="D10" s="136" t="str">
        <f>IF($A10="","",VLOOKUP($A10,ｷｬﾘﾌﾞ!$A$5:$L$550,6))</f>
        <v>BX</v>
      </c>
      <c r="E10" s="136">
        <f>IF($A10="","",VLOOKUP($A10,ｷｬﾘﾌﾞ!$A$5:$L$550,7))</f>
        <v>5</v>
      </c>
      <c r="F10" s="127"/>
      <c r="G10" s="128"/>
      <c r="H10" s="129"/>
    </row>
    <row r="11" spans="1:11" s="116" customFormat="1" ht="30" customHeight="1">
      <c r="A11" s="123">
        <v>8</v>
      </c>
      <c r="B11" s="176" t="str">
        <f>IF($A11="","",VLOOKUP($A11,ｷｬﾘﾌﾞ!$A$5:$L$550,4))</f>
        <v>〈スライド〉０５６５４２　富士ドライケムスライドＮＨ３－ＰⅡ</v>
      </c>
      <c r="C11" s="126"/>
      <c r="D11" s="136" t="str">
        <f>IF($A11="","",VLOOKUP($A11,ｷｬﾘﾌﾞ!$A$5:$L$550,6))</f>
        <v>BX</v>
      </c>
      <c r="E11" s="136">
        <f>IF($A11="","",VLOOKUP($A11,ｷｬﾘﾌﾞ!$A$5:$L$550,7))</f>
        <v>5</v>
      </c>
      <c r="F11" s="127"/>
      <c r="G11" s="128"/>
      <c r="H11" s="129"/>
    </row>
    <row r="12" spans="1:11" s="116" customFormat="1" ht="30" customHeight="1">
      <c r="A12" s="123">
        <v>9</v>
      </c>
      <c r="B12" s="176" t="str">
        <f>IF($A12="","",VLOOKUP($A12,ｷｬﾘﾌﾞ!$A$5:$L$550,4))</f>
        <v>〈スライド〉０７５８８８　富士ドライケムスライド　ＣＫＭＢ－Ｐ</v>
      </c>
      <c r="C12" s="126"/>
      <c r="D12" s="136" t="str">
        <f>IF($A12="","",VLOOKUP($A12,ｷｬﾘﾌﾞ!$A$5:$L$550,6))</f>
        <v>BX</v>
      </c>
      <c r="E12" s="136">
        <f>IF($A12="","",VLOOKUP($A12,ｷｬﾘﾌﾞ!$A$5:$L$550,7))</f>
        <v>3</v>
      </c>
      <c r="F12" s="127"/>
      <c r="G12" s="128"/>
      <c r="H12" s="129"/>
    </row>
    <row r="13" spans="1:11" s="116" customFormat="1" ht="30" customHeight="1">
      <c r="A13" s="123">
        <v>10</v>
      </c>
      <c r="B13" s="176" t="str">
        <f>IF($A13="","",VLOOKUP($A13,ｷｬﾘﾌﾞ!$A$5:$L$550,4))</f>
        <v>〈スライド〉７７４８０４　富士ドライケムスライド　ＣＰＫ－Ｐ３</v>
      </c>
      <c r="C13" s="126"/>
      <c r="D13" s="136" t="str">
        <f>IF($A13="","",VLOOKUP($A13,ｷｬﾘﾌﾞ!$A$5:$L$550,6))</f>
        <v>BX</v>
      </c>
      <c r="E13" s="136">
        <f>IF($A13="","",VLOOKUP($A13,ｷｬﾘﾌﾞ!$A$5:$L$550,7))</f>
        <v>4</v>
      </c>
      <c r="F13" s="127"/>
      <c r="G13" s="128"/>
      <c r="H13" s="129"/>
    </row>
    <row r="14" spans="1:11" s="116" customFormat="1" ht="30" customHeight="1">
      <c r="A14" s="123">
        <v>11</v>
      </c>
      <c r="B14" s="176" t="str">
        <f>IF($A14="","",VLOOKUP($A14,ｷｬﾘﾌﾞ!$A$5:$L$550,4))</f>
        <v>〈スライド〉７７４８１１　富士ドライケムスライド　ＣＲＥ－Ｐ３</v>
      </c>
      <c r="C14" s="126"/>
      <c r="D14" s="136" t="str">
        <f>IF($A14="","",VLOOKUP($A14,ｷｬﾘﾌﾞ!$A$5:$L$550,6))</f>
        <v>BX</v>
      </c>
      <c r="E14" s="136">
        <f>IF($A14="","",VLOOKUP($A14,ｷｬﾘﾌﾞ!$A$5:$L$550,7))</f>
        <v>4</v>
      </c>
      <c r="F14" s="127"/>
      <c r="G14" s="128"/>
      <c r="H14" s="129"/>
    </row>
    <row r="15" spans="1:11" s="116" customFormat="1" ht="30" customHeight="1">
      <c r="A15" s="123">
        <v>12</v>
      </c>
      <c r="B15" s="176" t="str">
        <f>IF($A15="","",VLOOKUP($A15,ｷｬﾘﾌﾞ!$A$5:$L$550,4))</f>
        <v>〈スライド〉７７４８４２　富士ドライケムスライド　ＧＯＴ／ＡＳＴ－Ｐ３</v>
      </c>
      <c r="C15" s="126"/>
      <c r="D15" s="136" t="str">
        <f>IF($A15="","",VLOOKUP($A15,ｷｬﾘﾌﾞ!$A$5:$L$550,6))</f>
        <v>BX</v>
      </c>
      <c r="E15" s="136">
        <f>IF($A15="","",VLOOKUP($A15,ｷｬﾘﾌﾞ!$A$5:$L$550,7))</f>
        <v>4</v>
      </c>
      <c r="F15" s="127"/>
      <c r="G15" s="128"/>
      <c r="H15" s="129"/>
    </row>
    <row r="16" spans="1:11" s="116" customFormat="1" ht="30" customHeight="1">
      <c r="A16" s="123">
        <v>13</v>
      </c>
      <c r="B16" s="176" t="str">
        <f>IF($A16="","",VLOOKUP($A16,ｷｬﾘﾌﾞ!$A$5:$L$550,4))</f>
        <v>〈スライド〉７７４８５９　富士ドライケムスライド　ＧＰＴ／ＡＬＴ－Ｐ３</v>
      </c>
      <c r="C16" s="126"/>
      <c r="D16" s="136" t="str">
        <f>IF($A16="","",VLOOKUP($A16,ｷｬﾘﾌﾞ!$A$5:$L$550,6))</f>
        <v>BX</v>
      </c>
      <c r="E16" s="136">
        <f>IF($A16="","",VLOOKUP($A16,ｷｬﾘﾌﾞ!$A$5:$L$550,7))</f>
        <v>4</v>
      </c>
      <c r="F16" s="127"/>
      <c r="G16" s="128"/>
      <c r="H16" s="129"/>
    </row>
    <row r="17" spans="1:8" s="116" customFormat="1" ht="30" customHeight="1">
      <c r="A17" s="123">
        <v>14</v>
      </c>
      <c r="B17" s="176" t="str">
        <f>IF($A17="","",VLOOKUP($A17,ｷｬﾘﾌﾞ!$A$5:$L$550,4))</f>
        <v>〈スライド〉７９０７３６　富士ドライケムスライド　ＮＡ－Ｋ－ＣＬ</v>
      </c>
      <c r="C17" s="126"/>
      <c r="D17" s="136" t="str">
        <f>IF($A17="","",VLOOKUP($A17,ｷｬﾘﾌﾞ!$A$5:$L$550,6))</f>
        <v>BX</v>
      </c>
      <c r="E17" s="136">
        <f>IF($A17="","",VLOOKUP($A17,ｷｬﾘﾌﾞ!$A$5:$L$550,7))</f>
        <v>2</v>
      </c>
      <c r="F17" s="127"/>
      <c r="G17" s="128"/>
      <c r="H17" s="129"/>
    </row>
    <row r="18" spans="1:8" s="116" customFormat="1" ht="30" customHeight="1">
      <c r="A18" s="123">
        <v>15</v>
      </c>
      <c r="B18" s="176" t="str">
        <f>IF($A18="","",VLOOKUP($A18,ｷｬﾘﾌﾞ!$A$5:$L$550,4))</f>
        <v>〈スライド〉富士ドライケムスライド　ＡＭＹＬ－Ｐ３</v>
      </c>
      <c r="C18" s="126"/>
      <c r="D18" s="136" t="str">
        <f>IF($A18="","",VLOOKUP($A18,ｷｬﾘﾌﾞ!$A$5:$L$550,6))</f>
        <v>BX</v>
      </c>
      <c r="E18" s="136">
        <f>IF($A18="","",VLOOKUP($A18,ｷｬﾘﾌﾞ!$A$5:$L$550,7))</f>
        <v>2</v>
      </c>
      <c r="F18" s="127"/>
      <c r="G18" s="128"/>
      <c r="H18" s="129"/>
    </row>
    <row r="19" spans="1:8" s="116" customFormat="1" ht="30" customHeight="1">
      <c r="A19" s="123">
        <v>16</v>
      </c>
      <c r="B19" s="176" t="str">
        <f>IF($A19="","",VLOOKUP($A19,ｷｬﾘﾌﾞ!$A$5:$L$550,4))</f>
        <v>〈スライド〉富士ドライケムスライド　ＢＵＮ－Ｐ３Ｑ</v>
      </c>
      <c r="C19" s="126"/>
      <c r="D19" s="136" t="str">
        <f>IF($A19="","",VLOOKUP($A19,ｷｬﾘﾌﾞ!$A$5:$L$550,6))</f>
        <v>BX</v>
      </c>
      <c r="E19" s="136">
        <f>IF($A19="","",VLOOKUP($A19,ｷｬﾘﾌﾞ!$A$5:$L$550,7))</f>
        <v>3</v>
      </c>
      <c r="F19" s="127"/>
      <c r="G19" s="128"/>
      <c r="H19" s="129"/>
    </row>
    <row r="20" spans="1:8" s="116" customFormat="1" ht="30" customHeight="1">
      <c r="A20" s="123">
        <v>17</v>
      </c>
      <c r="B20" s="176" t="str">
        <f>IF($A20="","",VLOOKUP($A20,ｷｬﾘﾌﾞ!$A$5:$L$550,4))</f>
        <v>〈スライド〉富士ドライケムスライド　ＣＡ－Ｐ３</v>
      </c>
      <c r="C20" s="126"/>
      <c r="D20" s="136" t="str">
        <f>IF($A20="","",VLOOKUP($A20,ｷｬﾘﾌﾞ!$A$5:$L$550,6))</f>
        <v>BX</v>
      </c>
      <c r="E20" s="136">
        <f>IF($A20="","",VLOOKUP($A20,ｷｬﾘﾌﾞ!$A$5:$L$550,7))</f>
        <v>3</v>
      </c>
      <c r="F20" s="127"/>
      <c r="G20" s="128"/>
      <c r="H20" s="129"/>
    </row>
    <row r="21" spans="1:8" s="116" customFormat="1" ht="30" customHeight="1">
      <c r="A21" s="123">
        <v>18</v>
      </c>
      <c r="B21" s="176" t="str">
        <f>IF($A21="","",VLOOKUP($A21,ｷｬﾘﾌﾞ!$A$5:$L$550,4))</f>
        <v>〈スライド〉富士ドライケムスライド　ＣＲＰ－Ｓ３</v>
      </c>
      <c r="C21" s="126"/>
      <c r="D21" s="136" t="str">
        <f>IF($A21="","",VLOOKUP($A21,ｷｬﾘﾌﾞ!$A$5:$L$550,6))</f>
        <v>BX</v>
      </c>
      <c r="E21" s="136">
        <f>IF($A21="","",VLOOKUP($A21,ｷｬﾘﾌﾞ!$A$5:$L$550,7))</f>
        <v>3</v>
      </c>
      <c r="F21" s="127"/>
      <c r="G21" s="128"/>
      <c r="H21" s="129"/>
    </row>
    <row r="22" spans="1:8" s="116" customFormat="1" ht="30" customHeight="1">
      <c r="A22" s="123">
        <v>19</v>
      </c>
      <c r="B22" s="176" t="str">
        <f>IF($A22="","",VLOOKUP($A22,ｷｬﾘﾌﾞ!$A$5:$L$550,4))</f>
        <v>〈スライド〉富士ドライケムスライド　ＧＬＵ－Ｐ３</v>
      </c>
      <c r="C22" s="126"/>
      <c r="D22" s="136" t="str">
        <f>IF($A22="","",VLOOKUP($A22,ｷｬﾘﾌﾞ!$A$5:$L$550,6))</f>
        <v>BX</v>
      </c>
      <c r="E22" s="136">
        <f>IF($A22="","",VLOOKUP($A22,ｷｬﾘﾌﾞ!$A$5:$L$550,7))</f>
        <v>3</v>
      </c>
      <c r="F22" s="127"/>
      <c r="G22" s="128"/>
      <c r="H22" s="129"/>
    </row>
    <row r="23" spans="1:8" s="116" customFormat="1" ht="30" customHeight="1">
      <c r="A23" s="123">
        <v>20</v>
      </c>
      <c r="B23" s="176" t="str">
        <f>IF($A23="","",VLOOKUP($A23,ｷｬﾘﾌﾞ!$A$5:$L$550,4))</f>
        <v>〈スライド〉富士ドライケムスライド　ＴＢＩＬ－Ｐ３</v>
      </c>
      <c r="C23" s="126"/>
      <c r="D23" s="136" t="str">
        <f>IF($A23="","",VLOOKUP($A23,ｷｬﾘﾌﾞ!$A$5:$L$550,6))</f>
        <v>BX</v>
      </c>
      <c r="E23" s="136">
        <f>IF($A23="","",VLOOKUP($A23,ｷｬﾘﾌﾞ!$A$5:$L$550,7))</f>
        <v>3</v>
      </c>
      <c r="F23" s="127"/>
      <c r="G23" s="128"/>
      <c r="H23" s="129"/>
    </row>
    <row r="24" spans="1:8" s="116" customFormat="1" ht="30" customHeight="1">
      <c r="A24" s="123">
        <v>21</v>
      </c>
      <c r="B24" s="176" t="str">
        <f>IF($A24="","",VLOOKUP($A24,ｷｬﾘﾌﾞ!$A$5:$L$550,4))</f>
        <v>〈スライド〉富士ドライケムスライド　ＴＰ－Ｐ３</v>
      </c>
      <c r="C24" s="126"/>
      <c r="D24" s="136" t="str">
        <f>IF($A24="","",VLOOKUP($A24,ｷｬﾘﾌﾞ!$A$5:$L$550,6))</f>
        <v>BX</v>
      </c>
      <c r="E24" s="136">
        <f>IF($A24="","",VLOOKUP($A24,ｷｬﾘﾌﾞ!$A$5:$L$550,7))</f>
        <v>3</v>
      </c>
      <c r="F24" s="127"/>
      <c r="G24" s="128"/>
      <c r="H24" s="129"/>
    </row>
    <row r="25" spans="1:8" s="116" customFormat="1" ht="30" customHeight="1">
      <c r="A25" s="123">
        <v>22</v>
      </c>
      <c r="B25" s="176" t="str">
        <f>IF($A25="","",VLOOKUP($A25,ｷｬﾘﾌﾞ!$A$5:$L$550,4))</f>
        <v>３ＩＮ１　テストポイント　ヘマトロジーコントロール－ＡＢＮＯＲＭＡＬ（ＬＯＷ）</v>
      </c>
      <c r="C25" s="126"/>
      <c r="D25" s="136" t="str">
        <f>IF($A25="","",VLOOKUP($A25,ｷｬﾘﾌﾞ!$A$5:$L$550,6))</f>
        <v>BX</v>
      </c>
      <c r="E25" s="136">
        <f>IF($A25="","",VLOOKUP($A25,ｷｬﾘﾌﾞ!$A$5:$L$550,7))</f>
        <v>5</v>
      </c>
      <c r="F25" s="127"/>
      <c r="G25" s="128"/>
      <c r="H25" s="129"/>
    </row>
    <row r="26" spans="1:8" s="116" customFormat="1" ht="30" customHeight="1">
      <c r="A26" s="123">
        <v>23</v>
      </c>
      <c r="B26" s="176" t="str">
        <f>IF($A26="","",VLOOKUP($A26,ｷｬﾘﾌﾞ!$A$5:$L$550,4))</f>
        <v>３ＩＮ１　テストポイント　ヘマトロジーコントロール－Ｎ（ＮＯＲＭＡＬ）</v>
      </c>
      <c r="C26" s="126"/>
      <c r="D26" s="136" t="str">
        <f>IF($A26="","",VLOOKUP($A26,ｷｬﾘﾌﾞ!$A$5:$L$550,6))</f>
        <v>BX</v>
      </c>
      <c r="E26" s="136">
        <f>IF($A26="","",VLOOKUP($A26,ｷｬﾘﾌﾞ!$A$5:$L$550,7))</f>
        <v>5</v>
      </c>
      <c r="F26" s="127"/>
      <c r="G26" s="128"/>
      <c r="H26" s="129"/>
    </row>
    <row r="27" spans="1:8" s="116" customFormat="1" ht="30" customHeight="1">
      <c r="A27" s="123">
        <v>24</v>
      </c>
      <c r="B27" s="176" t="str">
        <f>IF($A27="","",VLOOKUP($A27,ｷｬﾘﾌﾞ!$A$5:$L$550,4))</f>
        <v>ＡＣＣＵＲＵＮ１１７　ＨＢＥＡＧ陽性コントロール</v>
      </c>
      <c r="C27" s="126"/>
      <c r="D27" s="136" t="str">
        <f>IF($A27="","",VLOOKUP($A27,ｷｬﾘﾌﾞ!$A$5:$L$550,6))</f>
        <v>BX</v>
      </c>
      <c r="E27" s="136">
        <f>IF($A27="","",VLOOKUP($A27,ｷｬﾘﾌﾞ!$A$5:$L$550,7))</f>
        <v>4</v>
      </c>
      <c r="F27" s="127"/>
      <c r="G27" s="128"/>
      <c r="H27" s="129"/>
    </row>
    <row r="28" spans="1:8" s="116" customFormat="1" ht="30" customHeight="1">
      <c r="A28" s="123">
        <v>25</v>
      </c>
      <c r="B28" s="177" t="str">
        <f>IF($A28="","",VLOOKUP($A28,ｷｬﾘﾌﾞ!$A$5:$L$550,4))</f>
        <v>ＡＣＣＵＲＵＮ１１９　ＡＮＴＩ－ＨＢＥ陽性コントロール</v>
      </c>
      <c r="C28" s="126"/>
      <c r="D28" s="137" t="str">
        <f>IF($A28="","",VLOOKUP($A28,ｷｬﾘﾌﾞ!$A$5:$L$550,6))</f>
        <v>BX</v>
      </c>
      <c r="E28" s="137">
        <f>IF($A28="","",VLOOKUP($A28,ｷｬﾘﾌﾞ!$A$5:$L$550,7))</f>
        <v>4</v>
      </c>
      <c r="F28" s="127"/>
      <c r="G28" s="128"/>
      <c r="H28" s="129"/>
    </row>
    <row r="30" spans="1:8" s="116" customFormat="1" ht="45" customHeight="1">
      <c r="A30" s="115"/>
      <c r="B30" s="436" t="s">
        <v>47</v>
      </c>
      <c r="C30" s="436"/>
      <c r="D30" s="436"/>
      <c r="E30" s="436"/>
      <c r="F30" s="436"/>
      <c r="G30" s="436"/>
      <c r="H30" s="436"/>
    </row>
    <row r="31" spans="1:8" s="118" customFormat="1" ht="18" customHeight="1">
      <c r="A31" s="117"/>
      <c r="B31" s="241"/>
      <c r="D31" s="119"/>
      <c r="E31" s="120"/>
      <c r="F31" s="121"/>
    </row>
    <row r="32" spans="1:8" s="115" customFormat="1" ht="30" customHeight="1">
      <c r="A32" s="122" t="s">
        <v>48</v>
      </c>
      <c r="B32" s="437" t="s">
        <v>49</v>
      </c>
      <c r="C32" s="438"/>
      <c r="D32" s="123" t="s">
        <v>50</v>
      </c>
      <c r="E32" s="124" t="s">
        <v>51</v>
      </c>
      <c r="F32" s="125" t="s">
        <v>52</v>
      </c>
      <c r="G32" s="122" t="s">
        <v>53</v>
      </c>
      <c r="H32" s="123" t="s">
        <v>54</v>
      </c>
    </row>
    <row r="33" spans="1:8" ht="30" customHeight="1">
      <c r="A33" s="123">
        <v>26</v>
      </c>
      <c r="B33" s="177" t="str">
        <f>IF($A33="","",VLOOKUP($A33,ｷｬﾘﾌﾞ!$A$5:$L$550,4))</f>
        <v>ＡＤＶＩＡ　ＣＢＣ　タイムパック（シアンフリー法）</v>
      </c>
      <c r="C33" s="126"/>
      <c r="D33" s="137" t="str">
        <f>IF($A33="","",VLOOKUP($A33,ｷｬﾘﾌﾞ!$A$5:$L$550,6))</f>
        <v>BX</v>
      </c>
      <c r="E33" s="137">
        <f>IF($A33="","",VLOOKUP($A33,ｷｬﾘﾌﾞ!$A$5:$L$550,7))</f>
        <v>2</v>
      </c>
      <c r="F33" s="127"/>
      <c r="G33" s="128"/>
      <c r="H33" s="129"/>
    </row>
    <row r="34" spans="1:8" ht="30" customHeight="1">
      <c r="A34" s="123">
        <v>27</v>
      </c>
      <c r="B34" s="177" t="str">
        <f>IF($A34="","",VLOOKUP($A34,ｷｬﾘﾌﾞ!$A$5:$L$550,4))</f>
        <v>ＡＤＶＩＡ　ＤＩＦＦ　タイムパック（ＤＩＦＦ　タイムパック）</v>
      </c>
      <c r="C34" s="126"/>
      <c r="D34" s="137" t="str">
        <f>IF($A34="","",VLOOKUP($A34,ｷｬﾘﾌﾞ!$A$5:$L$550,6))</f>
        <v>BX</v>
      </c>
      <c r="E34" s="137">
        <f>IF($A34="","",VLOOKUP($A34,ｷｬﾘﾌﾞ!$A$5:$L$550,7))</f>
        <v>2</v>
      </c>
      <c r="F34" s="127"/>
      <c r="G34" s="128"/>
      <c r="H34" s="129"/>
    </row>
    <row r="35" spans="1:8" ht="30" customHeight="1">
      <c r="A35" s="123">
        <v>28</v>
      </c>
      <c r="B35" s="177" t="str">
        <f>IF($A35="","",VLOOKUP($A35,ｷｬﾘﾌﾞ!$A$5:$L$550,4))</f>
        <v>ＡＤＶＩＡ　オートレチック</v>
      </c>
      <c r="C35" s="126"/>
      <c r="D35" s="137" t="str">
        <f>IF($A35="","",VLOOKUP($A35,ｷｬﾘﾌﾞ!$A$5:$L$550,6))</f>
        <v>EA</v>
      </c>
      <c r="E35" s="137">
        <f>IF($A35="","",VLOOKUP($A35,ｷｬﾘﾌﾞ!$A$5:$L$550,7))</f>
        <v>7</v>
      </c>
      <c r="F35" s="127"/>
      <c r="G35" s="128"/>
      <c r="H35" s="129"/>
    </row>
    <row r="36" spans="1:8" s="116" customFormat="1" ht="30" customHeight="1">
      <c r="A36" s="123">
        <v>29</v>
      </c>
      <c r="B36" s="177" t="str">
        <f>IF($A36="","",VLOOKUP($A36,ｷｬﾘﾌﾞ!$A$5:$L$550,4))</f>
        <v>ＡＤＶＩＡ　シース／リンス　２０Ｌ</v>
      </c>
      <c r="C36" s="126"/>
      <c r="D36" s="137" t="str">
        <f>IF($A36="","",VLOOKUP($A36,ｷｬﾘﾌﾞ!$A$5:$L$550,6))</f>
        <v>EA</v>
      </c>
      <c r="E36" s="137">
        <f>IF($A36="","",VLOOKUP($A36,ｷｬﾘﾌﾞ!$A$5:$L$550,7))</f>
        <v>7</v>
      </c>
      <c r="F36" s="127"/>
      <c r="G36" s="128"/>
      <c r="H36" s="129"/>
    </row>
    <row r="37" spans="1:8" s="116" customFormat="1" ht="30" customHeight="1">
      <c r="A37" s="123">
        <v>30</v>
      </c>
      <c r="B37" s="177" t="str">
        <f>IF($A37="","",VLOOKUP($A37,ｷｬﾘﾌﾞ!$A$5:$L$550,4))</f>
        <v>ＡＤＶＩＡ　デフォーマー</v>
      </c>
      <c r="C37" s="126"/>
      <c r="D37" s="137" t="str">
        <f>IF($A37="","",VLOOKUP($A37,ｷｬﾘﾌﾞ!$A$5:$L$550,6))</f>
        <v>BX</v>
      </c>
      <c r="E37" s="137">
        <f>IF($A37="","",VLOOKUP($A37,ｷｬﾘﾌﾞ!$A$5:$L$550,7))</f>
        <v>2</v>
      </c>
      <c r="F37" s="127"/>
      <c r="G37" s="128"/>
      <c r="H37" s="129"/>
    </row>
    <row r="38" spans="1:8" s="116" customFormat="1" ht="30" customHeight="1">
      <c r="A38" s="123">
        <v>31</v>
      </c>
      <c r="B38" s="177" t="str">
        <f>IF($A38="","",VLOOKUP($A38,ｷｬﾘﾌﾞ!$A$5:$L$550,4))</f>
        <v>ＡＤＶＩＡ　ペロックスシース</v>
      </c>
      <c r="C38" s="126"/>
      <c r="D38" s="137" t="str">
        <f>IF($A38="","",VLOOKUP($A38,ｷｬﾘﾌﾞ!$A$5:$L$550,6))</f>
        <v>BX</v>
      </c>
      <c r="E38" s="137">
        <f>IF($A38="","",VLOOKUP($A38,ｷｬﾘﾌﾞ!$A$5:$L$550,7))</f>
        <v>3</v>
      </c>
      <c r="F38" s="127"/>
      <c r="G38" s="128"/>
      <c r="H38" s="129"/>
    </row>
    <row r="39" spans="1:8" s="116" customFormat="1" ht="30" customHeight="1">
      <c r="A39" s="123">
        <v>32</v>
      </c>
      <c r="B39" s="177" t="str">
        <f>IF($A39="","",VLOOKUP($A39,ｷｬﾘﾌﾞ!$A$5:$L$550,4))</f>
        <v>ＢＮＰキャリブレータ　（ルミパルスＢＮＰ用）</v>
      </c>
      <c r="C39" s="126"/>
      <c r="D39" s="137" t="str">
        <f>IF($A39="","",VLOOKUP($A39,ｷｬﾘﾌﾞ!$A$5:$L$550,6))</f>
        <v>BX</v>
      </c>
      <c r="E39" s="137">
        <f>IF($A39="","",VLOOKUP($A39,ｷｬﾘﾌﾞ!$A$5:$L$550,7))</f>
        <v>4</v>
      </c>
      <c r="F39" s="127"/>
      <c r="G39" s="128"/>
      <c r="H39" s="129"/>
    </row>
    <row r="40" spans="1:8" s="116" customFormat="1" ht="30" customHeight="1">
      <c r="A40" s="123">
        <v>33</v>
      </c>
      <c r="B40" s="177" t="str">
        <f>IF($A40="","",VLOOKUP($A40,ｷｬﾘﾌﾞ!$A$5:$L$550,4))</f>
        <v>ＢＵＮ標準液</v>
      </c>
      <c r="C40" s="126"/>
      <c r="D40" s="137" t="str">
        <f>IF($A40="","",VLOOKUP($A40,ｷｬﾘﾌﾞ!$A$5:$L$550,6))</f>
        <v>EA</v>
      </c>
      <c r="E40" s="137">
        <f>IF($A40="","",VLOOKUP($A40,ｷｬﾘﾌﾞ!$A$5:$L$550,7))</f>
        <v>2</v>
      </c>
      <c r="F40" s="127"/>
      <c r="G40" s="128"/>
      <c r="H40" s="129"/>
    </row>
    <row r="41" spans="1:8" s="116" customFormat="1" ht="30" customHeight="1">
      <c r="A41" s="123">
        <v>34</v>
      </c>
      <c r="B41" s="177" t="str">
        <f>IF($A41="","",VLOOKUP($A41,ｷｬﾘﾌﾞ!$A$5:$L$550,4))</f>
        <v>ＣＡ２用　標準液</v>
      </c>
      <c r="C41" s="126"/>
      <c r="D41" s="137" t="str">
        <f>IF($A41="","",VLOOKUP($A41,ｷｬﾘﾌﾞ!$A$5:$L$550,6))</f>
        <v>EA</v>
      </c>
      <c r="E41" s="137">
        <f>IF($A41="","",VLOOKUP($A41,ｷｬﾘﾌﾞ!$A$5:$L$550,7))</f>
        <v>3</v>
      </c>
      <c r="F41" s="127"/>
      <c r="G41" s="128"/>
      <c r="H41" s="129"/>
    </row>
    <row r="42" spans="1:8" s="116" customFormat="1" ht="30" customHeight="1">
      <c r="A42" s="123">
        <v>35</v>
      </c>
      <c r="B42" s="177" t="str">
        <f>IF($A42="","",VLOOKUP($A42,ｷｬﾘﾌﾞ!$A$5:$L$550,4))</f>
        <v>ＣＫ－ＭＢ　ＭＴＯ　標準血清</v>
      </c>
      <c r="C42" s="126"/>
      <c r="D42" s="137" t="str">
        <f>IF($A42="","",VLOOKUP($A42,ｷｬﾘﾌﾞ!$A$5:$L$550,6))</f>
        <v>EA</v>
      </c>
      <c r="E42" s="137">
        <f>IF($A42="","",VLOOKUP($A42,ｷｬﾘﾌﾞ!$A$5:$L$550,7))</f>
        <v>12</v>
      </c>
      <c r="F42" s="127"/>
      <c r="G42" s="128"/>
      <c r="H42" s="129"/>
    </row>
    <row r="43" spans="1:8" s="116" customFormat="1" ht="30" customHeight="1">
      <c r="A43" s="123">
        <v>36</v>
      </c>
      <c r="B43" s="177" t="str">
        <f>IF($A43="","",VLOOKUP($A43,ｷｬﾘﾌﾞ!$A$5:$L$550,4))</f>
        <v>ＭＲウレア　２５テスト</v>
      </c>
      <c r="C43" s="126"/>
      <c r="D43" s="137" t="str">
        <f>IF($A43="","",VLOOKUP($A43,ｷｬﾘﾌﾞ!$A$5:$L$550,6))</f>
        <v>BX</v>
      </c>
      <c r="E43" s="137">
        <f>IF($A43="","",VLOOKUP($A43,ｷｬﾘﾌﾞ!$A$5:$L$550,7))</f>
        <v>2</v>
      </c>
      <c r="F43" s="127"/>
      <c r="G43" s="128"/>
      <c r="H43" s="129"/>
    </row>
    <row r="44" spans="1:8" s="116" customFormat="1" ht="30" customHeight="1">
      <c r="A44" s="123">
        <v>37</v>
      </c>
      <c r="B44" s="177" t="str">
        <f>IF($A44="","",VLOOKUP($A44,ｷｬﾘﾌﾞ!$A$5:$L$550,4))</f>
        <v>ＣＲＥ標準液</v>
      </c>
      <c r="C44" s="126"/>
      <c r="D44" s="137" t="str">
        <f>IF($A44="","",VLOOKUP($A44,ｷｬﾘﾌﾞ!$A$5:$L$550,6))</f>
        <v>EA</v>
      </c>
      <c r="E44" s="137">
        <f>IF($A44="","",VLOOKUP($A44,ｷｬﾘﾌﾞ!$A$5:$L$550,7))</f>
        <v>2</v>
      </c>
      <c r="F44" s="127"/>
      <c r="G44" s="128"/>
      <c r="H44" s="129"/>
    </row>
    <row r="45" spans="1:8" s="116" customFormat="1" ht="30" customHeight="1">
      <c r="A45" s="123">
        <v>38</v>
      </c>
      <c r="B45" s="177" t="str">
        <f>IF($A45="","",VLOOKUP($A45,ｷｬﾘﾌﾞ!$A$5:$L$550,4))</f>
        <v>ＥＰ．Ｔ．Ｉ．Ｐ．Ｓスタンダード２－２００マイクロＬ</v>
      </c>
      <c r="C45" s="126"/>
      <c r="D45" s="137" t="str">
        <f>IF($A45="","",VLOOKUP($A45,ｷｬﾘﾌﾞ!$A$5:$L$550,6))</f>
        <v>BX</v>
      </c>
      <c r="E45" s="137">
        <f>IF($A45="","",VLOOKUP($A45,ｷｬﾘﾌﾞ!$A$5:$L$550,7))</f>
        <v>5</v>
      </c>
      <c r="F45" s="127"/>
      <c r="G45" s="128"/>
      <c r="H45" s="129"/>
    </row>
    <row r="46" spans="1:8" s="116" customFormat="1" ht="30" customHeight="1">
      <c r="A46" s="123">
        <v>39</v>
      </c>
      <c r="B46" s="177" t="str">
        <f>IF($A46="","",VLOOKUP($A46,ｷｬﾘﾌﾞ!$A$5:$L$550,4))</f>
        <v>ＦＥ標準液</v>
      </c>
      <c r="C46" s="126"/>
      <c r="D46" s="137" t="str">
        <f>IF($A46="","",VLOOKUP($A46,ｷｬﾘﾌﾞ!$A$5:$L$550,6))</f>
        <v>EA</v>
      </c>
      <c r="E46" s="137">
        <f>IF($A46="","",VLOOKUP($A46,ｷｬﾘﾌﾞ!$A$5:$L$550,7))</f>
        <v>3</v>
      </c>
      <c r="F46" s="127"/>
      <c r="G46" s="128"/>
      <c r="H46" s="129"/>
    </row>
    <row r="47" spans="1:8" s="116" customFormat="1" ht="30" customHeight="1">
      <c r="A47" s="123">
        <v>40</v>
      </c>
      <c r="B47" s="177" t="str">
        <f>IF($A47="","",VLOOKUP($A47,ｷｬﾘﾌﾞ!$A$5:$L$550,4))</f>
        <v>Ｇ９溶離液ＨＳＩ　第１液（Ｓ）</v>
      </c>
      <c r="C47" s="126"/>
      <c r="D47" s="137" t="str">
        <f>IF($A47="","",VLOOKUP($A47,ｷｬﾘﾌﾞ!$A$5:$L$550,6))</f>
        <v>BT</v>
      </c>
      <c r="E47" s="137">
        <f>IF($A47="","",VLOOKUP($A47,ｷｬﾘﾌﾞ!$A$5:$L$550,7))</f>
        <v>7</v>
      </c>
      <c r="F47" s="127"/>
      <c r="G47" s="128"/>
      <c r="H47" s="129"/>
    </row>
    <row r="48" spans="1:8" s="116" customFormat="1" ht="30" customHeight="1">
      <c r="A48" s="123">
        <v>41</v>
      </c>
      <c r="B48" s="177" t="str">
        <f>IF($A48="","",VLOOKUP($A48,ｷｬﾘﾌﾞ!$A$5:$L$550,4))</f>
        <v>Ｇ９溶離液ＨＳＩ　第２液（Ｓ）</v>
      </c>
      <c r="C48" s="126"/>
      <c r="D48" s="137" t="str">
        <f>IF($A48="","",VLOOKUP($A48,ｷｬﾘﾌﾞ!$A$5:$L$550,6))</f>
        <v>BT</v>
      </c>
      <c r="E48" s="137">
        <f>IF($A48="","",VLOOKUP($A48,ｷｬﾘﾌﾞ!$A$5:$L$550,7))</f>
        <v>5</v>
      </c>
      <c r="F48" s="127"/>
      <c r="G48" s="128"/>
      <c r="H48" s="129"/>
    </row>
    <row r="49" spans="1:8" s="116" customFormat="1" ht="30" customHeight="1">
      <c r="A49" s="123">
        <v>42</v>
      </c>
      <c r="B49" s="177" t="str">
        <f>IF($A49="","",VLOOKUP($A49,ｷｬﾘﾌﾞ!$A$5:$L$550,4))</f>
        <v>Ｇ９溶離液ＨＳＩ　第３液（Ｓ）</v>
      </c>
      <c r="C49" s="126"/>
      <c r="D49" s="137" t="str">
        <f>IF($A49="","",VLOOKUP($A49,ｷｬﾘﾌﾞ!$A$5:$L$550,6))</f>
        <v>BT</v>
      </c>
      <c r="E49" s="137">
        <f>IF($A49="","",VLOOKUP($A49,ｷｬﾘﾌﾞ!$A$5:$L$550,7))</f>
        <v>4</v>
      </c>
      <c r="F49" s="127"/>
      <c r="G49" s="128"/>
      <c r="H49" s="129"/>
    </row>
    <row r="50" spans="1:8" s="116" customFormat="1" ht="30" customHeight="1">
      <c r="A50" s="123">
        <v>43</v>
      </c>
      <c r="B50" s="177" t="str">
        <f>IF($A50="","",VLOOKUP($A50,ｷｬﾘﾌﾞ!$A$5:$L$550,4))</f>
        <v>ＨＡＮＰ用容器</v>
      </c>
      <c r="C50" s="126"/>
      <c r="D50" s="137" t="str">
        <f>IF($A50="","",VLOOKUP($A50,ｷｬﾘﾌﾞ!$A$5:$L$550,6))</f>
        <v>EA</v>
      </c>
      <c r="E50" s="137">
        <f>IF($A50="","",VLOOKUP($A50,ｷｬﾘﾌﾞ!$A$5:$L$550,7))</f>
        <v>4</v>
      </c>
      <c r="F50" s="127"/>
      <c r="G50" s="128"/>
      <c r="H50" s="129"/>
    </row>
    <row r="51" spans="1:8" s="116" customFormat="1" ht="30" customHeight="1">
      <c r="A51" s="123">
        <v>44</v>
      </c>
      <c r="B51" s="177" t="str">
        <f>IF($A51="","",VLOOKUP($A51,ｷｬﾘﾌﾞ!$A$5:$L$550,4))</f>
        <v>ＨＢＡ１Ｃキャリブレータセット</v>
      </c>
      <c r="C51" s="126"/>
      <c r="D51" s="137" t="str">
        <f>IF($A51="","",VLOOKUP($A51,ｷｬﾘﾌﾞ!$A$5:$L$550,6))</f>
        <v>BX</v>
      </c>
      <c r="E51" s="137">
        <f>IF($A51="","",VLOOKUP($A51,ｷｬﾘﾌﾞ!$A$5:$L$550,7))</f>
        <v>2</v>
      </c>
      <c r="F51" s="127"/>
      <c r="G51" s="128"/>
      <c r="H51" s="129"/>
    </row>
    <row r="52" spans="1:8" s="116" customFormat="1" ht="30" customHeight="1">
      <c r="A52" s="123">
        <v>45</v>
      </c>
      <c r="B52" s="177" t="str">
        <f>IF($A52="","",VLOOKUP($A52,ｷｬﾘﾌﾞ!$A$5:$L$550,4))</f>
        <v>ＨＢＡ１Ｃコントロールセット</v>
      </c>
      <c r="C52" s="126"/>
      <c r="D52" s="137" t="str">
        <f>IF($A52="","",VLOOKUP($A52,ｷｬﾘﾌﾞ!$A$5:$L$550,6))</f>
        <v>BX</v>
      </c>
      <c r="E52" s="137">
        <f>IF($A52="","",VLOOKUP($A52,ｷｬﾘﾌﾞ!$A$5:$L$550,7))</f>
        <v>2</v>
      </c>
      <c r="F52" s="127"/>
      <c r="G52" s="128"/>
      <c r="H52" s="129"/>
    </row>
    <row r="53" spans="1:8" s="116" customFormat="1" ht="30" customHeight="1">
      <c r="A53" s="123">
        <v>46</v>
      </c>
      <c r="B53" s="177" t="str">
        <f>IF($A53="","",VLOOKUP($A53,ｷｬﾘﾌﾞ!$A$5:$L$550,4))</f>
        <v>ＨＣＶ　ＲＮＡ定量用容器</v>
      </c>
      <c r="C53" s="126"/>
      <c r="D53" s="137" t="str">
        <f>IF($A53="","",VLOOKUP($A53,ｷｬﾘﾌﾞ!$A$5:$L$550,6))</f>
        <v>EA</v>
      </c>
      <c r="E53" s="137">
        <f>IF($A53="","",VLOOKUP($A53,ｷｬﾘﾌﾞ!$A$5:$L$550,7))</f>
        <v>25</v>
      </c>
      <c r="F53" s="127"/>
      <c r="G53" s="128"/>
      <c r="H53" s="129"/>
    </row>
    <row r="54" spans="1:8" s="116" customFormat="1" ht="30" customHeight="1">
      <c r="A54" s="123">
        <v>47</v>
      </c>
      <c r="B54" s="177" t="str">
        <f>IF($A54="","",VLOOKUP($A54,ｷｬﾘﾌﾞ!$A$5:$L$550,4))</f>
        <v>ＨＩＶ・ＨＣＶ用容器</v>
      </c>
      <c r="C54" s="126"/>
      <c r="D54" s="137" t="str">
        <f>IF($A54="","",VLOOKUP($A54,ｷｬﾘﾌﾞ!$A$5:$L$550,6))</f>
        <v>EA</v>
      </c>
      <c r="E54" s="137">
        <f>IF($A54="","",VLOOKUP($A54,ｷｬﾘﾌﾞ!$A$5:$L$550,7))</f>
        <v>4</v>
      </c>
      <c r="F54" s="127"/>
      <c r="G54" s="128"/>
      <c r="H54" s="129"/>
    </row>
    <row r="55" spans="1:8" s="116" customFormat="1" ht="30" customHeight="1">
      <c r="A55" s="123">
        <v>48</v>
      </c>
      <c r="B55" s="177" t="str">
        <f>IF($A55="","",VLOOKUP($A55,ｷｬﾘﾌﾞ!$A$5:$L$550,4))</f>
        <v>ＨＩＶ－１　ＲＮＡ定量用容器</v>
      </c>
      <c r="C55" s="126"/>
      <c r="D55" s="137" t="str">
        <f>IF($A55="","",VLOOKUP($A55,ｷｬﾘﾌﾞ!$A$5:$L$550,6))</f>
        <v>EA</v>
      </c>
      <c r="E55" s="137">
        <f>IF($A55="","",VLOOKUP($A55,ｷｬﾘﾌﾞ!$A$5:$L$550,7))</f>
        <v>4</v>
      </c>
      <c r="F55" s="127"/>
      <c r="G55" s="128"/>
      <c r="H55" s="129"/>
    </row>
    <row r="56" spans="1:8" s="116" customFormat="1" ht="30" customHeight="1">
      <c r="A56" s="123">
        <v>49</v>
      </c>
      <c r="B56" s="177" t="str">
        <f>IF($A56="","",VLOOKUP($A56,ｷｬﾘﾌﾞ!$A$5:$L$550,4))</f>
        <v>ＪＭＰ－サンプルカップ</v>
      </c>
      <c r="C56" s="126"/>
      <c r="D56" s="137" t="str">
        <f>IF($A56="","",VLOOKUP($A56,ｷｬﾘﾌﾞ!$A$5:$L$550,6))</f>
        <v>BX</v>
      </c>
      <c r="E56" s="137">
        <f>IF($A56="","",VLOOKUP($A56,ｷｬﾘﾌﾞ!$A$5:$L$550,7))</f>
        <v>5</v>
      </c>
      <c r="F56" s="127"/>
      <c r="G56" s="128"/>
      <c r="H56" s="129"/>
    </row>
    <row r="57" spans="1:8" s="116" customFormat="1" ht="30" customHeight="1">
      <c r="A57" s="123">
        <v>50</v>
      </c>
      <c r="B57" s="177" t="str">
        <f>IF($A57="","",VLOOKUP($A57,ｷｬﾘﾌﾞ!$A$5:$L$550,4))</f>
        <v>ＪＭＰ－感熱紙５８ＭＭ</v>
      </c>
      <c r="C57" s="126"/>
      <c r="D57" s="137" t="str">
        <f>IF($A57="","",VLOOKUP($A57,ｷｬﾘﾌﾞ!$A$5:$L$550,6))</f>
        <v>BX</v>
      </c>
      <c r="E57" s="137">
        <f>IF($A57="","",VLOOKUP($A57,ｷｬﾘﾌﾞ!$A$5:$L$550,7))</f>
        <v>2</v>
      </c>
      <c r="F57" s="127"/>
      <c r="G57" s="128"/>
      <c r="H57" s="129"/>
    </row>
    <row r="59" spans="1:8" s="116" customFormat="1" ht="45" customHeight="1">
      <c r="A59" s="115"/>
      <c r="B59" s="436" t="s">
        <v>47</v>
      </c>
      <c r="C59" s="436"/>
      <c r="D59" s="436"/>
      <c r="E59" s="436"/>
      <c r="F59" s="436"/>
      <c r="G59" s="436"/>
      <c r="H59" s="436"/>
    </row>
    <row r="60" spans="1:8" s="118" customFormat="1" ht="18" customHeight="1">
      <c r="A60" s="117"/>
      <c r="B60" s="241"/>
      <c r="D60" s="119"/>
      <c r="E60" s="120"/>
      <c r="F60" s="121"/>
    </row>
    <row r="61" spans="1:8" s="115" customFormat="1" ht="30" customHeight="1">
      <c r="A61" s="122" t="s">
        <v>48</v>
      </c>
      <c r="B61" s="437" t="s">
        <v>49</v>
      </c>
      <c r="C61" s="438"/>
      <c r="D61" s="123" t="s">
        <v>50</v>
      </c>
      <c r="E61" s="124" t="s">
        <v>51</v>
      </c>
      <c r="F61" s="125" t="s">
        <v>52</v>
      </c>
      <c r="G61" s="122" t="s">
        <v>53</v>
      </c>
      <c r="H61" s="123" t="s">
        <v>54</v>
      </c>
    </row>
    <row r="62" spans="1:8" ht="30" customHeight="1">
      <c r="A62" s="123">
        <v>51</v>
      </c>
      <c r="B62" s="177" t="str">
        <f>IF($A62="","",VLOOKUP($A62,ｷｬﾘﾌﾞ!$A$5:$L$550,4))</f>
        <v>ＬＰコントロール・ＢＮＰ</v>
      </c>
      <c r="C62" s="126"/>
      <c r="D62" s="137" t="str">
        <f>IF($A62="","",VLOOKUP($A62,ｷｬﾘﾌﾞ!$A$5:$L$550,6))</f>
        <v>BX</v>
      </c>
      <c r="E62" s="137">
        <f>IF($A62="","",VLOOKUP($A62,ｷｬﾘﾌﾞ!$A$5:$L$550,7))</f>
        <v>2</v>
      </c>
      <c r="F62" s="127"/>
      <c r="G62" s="128"/>
      <c r="H62" s="129"/>
    </row>
    <row r="63" spans="1:8" ht="30" customHeight="1">
      <c r="A63" s="123">
        <v>52</v>
      </c>
      <c r="B63" s="177" t="str">
        <f>IF($A63="","",VLOOKUP($A63,ｷｬﾘﾌﾞ!$A$5:$L$550,4))</f>
        <v>ＬＰコントロール・感染症</v>
      </c>
      <c r="C63" s="126"/>
      <c r="D63" s="137" t="str">
        <f>IF($A63="","",VLOOKUP($A63,ｷｬﾘﾌﾞ!$A$5:$L$550,6))</f>
        <v>BX</v>
      </c>
      <c r="E63" s="137">
        <f>IF($A63="","",VLOOKUP($A63,ｷｬﾘﾌﾞ!$A$5:$L$550,7))</f>
        <v>3</v>
      </c>
      <c r="F63" s="127"/>
      <c r="G63" s="128"/>
      <c r="H63" s="129"/>
    </row>
    <row r="64" spans="1:8" ht="30" customHeight="1">
      <c r="A64" s="123">
        <v>53</v>
      </c>
      <c r="B64" s="177" t="str">
        <f>IF($A64="","",VLOOKUP($A64,ｷｬﾘﾌﾞ!$A$5:$L$550,4))</f>
        <v>Ｎ－マルティスティックス　ＳＧ－Ｌ</v>
      </c>
      <c r="C64" s="126"/>
      <c r="D64" s="137" t="str">
        <f>IF($A64="","",VLOOKUP($A64,ｷｬﾘﾌﾞ!$A$5:$L$550,6))</f>
        <v>EA</v>
      </c>
      <c r="E64" s="137">
        <f>IF($A64="","",VLOOKUP($A64,ｷｬﾘﾌﾞ!$A$5:$L$550,7))</f>
        <v>20</v>
      </c>
      <c r="F64" s="127"/>
      <c r="G64" s="128"/>
      <c r="H64" s="129"/>
    </row>
    <row r="65" spans="1:8" s="116" customFormat="1" ht="30" customHeight="1">
      <c r="A65" s="123">
        <v>54</v>
      </c>
      <c r="B65" s="177" t="str">
        <f>IF($A65="","",VLOOKUP($A65,ｷｬﾘﾌﾞ!$A$5:$L$550,4))</f>
        <v>ＯＣ－ヘモキャッチＳ’栄研’
反応容器　付属品セット　　</v>
      </c>
      <c r="C65" s="126"/>
      <c r="D65" s="137" t="str">
        <f>IF($A65="","",VLOOKUP($A65,ｷｬﾘﾌﾞ!$A$5:$L$550,6))</f>
        <v>BX</v>
      </c>
      <c r="E65" s="137">
        <f>IF($A65="","",VLOOKUP($A65,ｷｬﾘﾌﾞ!$A$5:$L$550,7))</f>
        <v>2</v>
      </c>
      <c r="F65" s="127"/>
      <c r="G65" s="128"/>
      <c r="H65" s="129"/>
    </row>
    <row r="66" spans="1:8" s="116" customFormat="1" ht="30" customHeight="1">
      <c r="A66" s="123">
        <v>55</v>
      </c>
      <c r="B66" s="177" t="str">
        <f>IF($A66="","",VLOOKUP($A66,ｷｬﾘﾌﾞ!$A$5:$L$550,4))</f>
        <v>ＲＰＲテスト“三光”</v>
      </c>
      <c r="C66" s="126"/>
      <c r="D66" s="137" t="str">
        <f>IF($A66="","",VLOOKUP($A66,ｷｬﾘﾌﾞ!$A$5:$L$550,6))</f>
        <v>BX</v>
      </c>
      <c r="E66" s="137">
        <f>IF($A66="","",VLOOKUP($A66,ｷｬﾘﾌﾞ!$A$5:$L$550,7))</f>
        <v>2</v>
      </c>
      <c r="F66" s="127"/>
      <c r="G66" s="128"/>
      <c r="H66" s="129"/>
    </row>
    <row r="67" spans="1:8" s="116" customFormat="1" ht="30" customHeight="1">
      <c r="A67" s="123">
        <v>56</v>
      </c>
      <c r="B67" s="177" t="str">
        <f>IF($A67="","",VLOOKUP($A67,ｷｬﾘﾌﾞ!$A$5:$L$550,4))</f>
        <v>ＳＥＲＯ　ＬＵＭＩＰＵＬＳＥ　ＩＡ　ＣＯＮＴＲＯＬ</v>
      </c>
      <c r="C67" s="126"/>
      <c r="D67" s="137" t="str">
        <f>IF($A67="","",VLOOKUP($A67,ｷｬﾘﾌﾞ!$A$5:$L$550,6))</f>
        <v>BX</v>
      </c>
      <c r="E67" s="137">
        <f>IF($A67="","",VLOOKUP($A67,ｷｬﾘﾌﾞ!$A$5:$L$550,7))</f>
        <v>2</v>
      </c>
      <c r="F67" s="127"/>
      <c r="G67" s="128"/>
      <c r="H67" s="129"/>
    </row>
    <row r="68" spans="1:8" s="116" customFormat="1" ht="30" customHeight="1">
      <c r="A68" s="123">
        <v>57</v>
      </c>
      <c r="B68" s="177" t="str">
        <f>IF($A68="","",VLOOKUP($A68,ｷｬﾘﾌﾞ!$A$5:$L$550,4))</f>
        <v>ＴＳＫＧＥＬ　Ｇ９　ＨＳＩ</v>
      </c>
      <c r="C68" s="126"/>
      <c r="D68" s="137" t="str">
        <f>IF($A68="","",VLOOKUP($A68,ｷｬﾘﾌﾞ!$A$5:$L$550,6))</f>
        <v>EA</v>
      </c>
      <c r="E68" s="137">
        <f>IF($A68="","",VLOOKUP($A68,ｷｬﾘﾌﾞ!$A$5:$L$550,7))</f>
        <v>2</v>
      </c>
      <c r="F68" s="127"/>
      <c r="G68" s="128"/>
      <c r="H68" s="129"/>
    </row>
    <row r="69" spans="1:8" s="116" customFormat="1" ht="30" customHeight="1">
      <c r="A69" s="123">
        <v>58</v>
      </c>
      <c r="B69" s="177" t="str">
        <f>IF($A69="","",VLOOKUP($A69,ｷｬﾘﾌﾞ!$A$5:$L$550,4))</f>
        <v>ＵＡ標準液</v>
      </c>
      <c r="C69" s="126"/>
      <c r="D69" s="137" t="str">
        <f>IF($A69="","",VLOOKUP($A69,ｷｬﾘﾌﾞ!$A$5:$L$550,6))</f>
        <v>EA</v>
      </c>
      <c r="E69" s="137">
        <f>IF($A69="","",VLOOKUP($A69,ｷｬﾘﾌﾞ!$A$5:$L$550,7))</f>
        <v>3</v>
      </c>
      <c r="F69" s="127"/>
      <c r="G69" s="128"/>
      <c r="H69" s="129"/>
    </row>
    <row r="70" spans="1:8" s="116" customFormat="1" ht="30" customHeight="1">
      <c r="A70" s="123">
        <v>59</v>
      </c>
      <c r="B70" s="177" t="str">
        <f>IF($A70="","",VLOOKUP($A70,ｷｬﾘﾌﾞ!$A$5:$L$550,4))</f>
        <v>アファーマジェンＲ</v>
      </c>
      <c r="C70" s="126"/>
      <c r="D70" s="137" t="str">
        <f>IF($A70="","",VLOOKUP($A70,ｷｬﾘﾌﾞ!$A$5:$L$550,6))</f>
        <v>BX</v>
      </c>
      <c r="E70" s="137">
        <f>IF($A70="","",VLOOKUP($A70,ｷｬﾘﾌﾞ!$A$5:$L$550,7))</f>
        <v>12</v>
      </c>
      <c r="F70" s="127"/>
      <c r="G70" s="128"/>
      <c r="H70" s="129"/>
    </row>
    <row r="71" spans="1:8" s="116" customFormat="1" ht="30" customHeight="1">
      <c r="A71" s="123">
        <v>60</v>
      </c>
      <c r="B71" s="177" t="str">
        <f>IF($A71="","",VLOOKUP($A71,ｷｬﾘﾌﾞ!$A$5:$L$550,4))</f>
        <v>アルミニウム・亜鉛用容器</v>
      </c>
      <c r="C71" s="126"/>
      <c r="D71" s="137" t="str">
        <f>IF($A71="","",VLOOKUP($A71,ｷｬﾘﾌﾞ!$A$5:$L$550,6))</f>
        <v>EA</v>
      </c>
      <c r="E71" s="137">
        <f>IF($A71="","",VLOOKUP($A71,ｷｬﾘﾌﾞ!$A$5:$L$550,7))</f>
        <v>7</v>
      </c>
      <c r="F71" s="127"/>
      <c r="G71" s="128"/>
      <c r="H71" s="129"/>
    </row>
    <row r="72" spans="1:8" s="116" customFormat="1" ht="30" customHeight="1">
      <c r="A72" s="123">
        <v>61</v>
      </c>
      <c r="B72" s="177" t="str">
        <f>IF($A72="","",VLOOKUP($A72,ｷｬﾘﾌﾞ!$A$5:$L$550,4))</f>
        <v>アンモニア容器</v>
      </c>
      <c r="C72" s="126"/>
      <c r="D72" s="137" t="str">
        <f>IF($A72="","",VLOOKUP($A72,ｷｬﾘﾌﾞ!$A$5:$L$550,6))</f>
        <v>EA</v>
      </c>
      <c r="E72" s="137">
        <f>IF($A72="","",VLOOKUP($A72,ｷｬﾘﾌﾞ!$A$5:$L$550,7))</f>
        <v>7</v>
      </c>
      <c r="F72" s="127"/>
      <c r="G72" s="128"/>
      <c r="H72" s="129"/>
    </row>
    <row r="73" spans="1:8" s="116" customFormat="1" ht="30" customHeight="1">
      <c r="A73" s="123">
        <v>62</v>
      </c>
      <c r="B73" s="177" t="str">
        <f>IF($A73="","",VLOOKUP($A73,ｷｬﾘﾌﾞ!$A$5:$L$550,4))</f>
        <v>イージーウォッシュ</v>
      </c>
      <c r="C73" s="126"/>
      <c r="D73" s="137" t="str">
        <f>IF($A73="","",VLOOKUP($A73,ｷｬﾘﾌﾞ!$A$5:$L$550,6))</f>
        <v>BX</v>
      </c>
      <c r="E73" s="137">
        <f>IF($A73="","",VLOOKUP($A73,ｷｬﾘﾌﾞ!$A$5:$L$550,7))</f>
        <v>16</v>
      </c>
      <c r="F73" s="127"/>
      <c r="G73" s="128"/>
      <c r="H73" s="129"/>
    </row>
    <row r="74" spans="1:8" s="116" customFormat="1" ht="30" customHeight="1">
      <c r="A74" s="123">
        <v>63</v>
      </c>
      <c r="B74" s="177" t="str">
        <f>IF($A74="","",VLOOKUP($A74,ｷｬﾘﾌﾞ!$A$5:$L$550,4))</f>
        <v>イムノキャッチＲ－ノロＰＬＵＳ</v>
      </c>
      <c r="C74" s="126"/>
      <c r="D74" s="137" t="str">
        <f>IF($A74="","",VLOOKUP($A74,ｷｬﾘﾌﾞ!$A$5:$L$550,6))</f>
        <v>BX</v>
      </c>
      <c r="E74" s="137">
        <f>IF($A74="","",VLOOKUP($A74,ｷｬﾘﾌﾞ!$A$5:$L$550,7))</f>
        <v>2</v>
      </c>
      <c r="F74" s="127"/>
      <c r="G74" s="128"/>
      <c r="H74" s="129"/>
    </row>
    <row r="75" spans="1:8" s="116" customFormat="1" ht="30" customHeight="1">
      <c r="A75" s="123">
        <v>64</v>
      </c>
      <c r="B75" s="177" t="str">
        <f>IF($A75="","",VLOOKUP($A75,ｷｬﾘﾌﾞ!$A$5:$L$550,4))</f>
        <v>イムノキャッチＲ－レジオネラ</v>
      </c>
      <c r="C75" s="126"/>
      <c r="D75" s="137" t="str">
        <f>IF($A75="","",VLOOKUP($A75,ｷｬﾘﾌﾞ!$A$5:$L$550,6))</f>
        <v>BX</v>
      </c>
      <c r="E75" s="137">
        <f>IF($A75="","",VLOOKUP($A75,ｷｬﾘﾌﾞ!$A$5:$L$550,7))</f>
        <v>2</v>
      </c>
      <c r="F75" s="127"/>
      <c r="G75" s="128"/>
      <c r="H75" s="129"/>
    </row>
    <row r="76" spans="1:8" s="116" customFormat="1" ht="30" customHeight="1">
      <c r="A76" s="123">
        <v>65</v>
      </c>
      <c r="B76" s="177" t="str">
        <f>IF($A76="","",VLOOKUP($A76,ｷｬﾘﾌﾞ!$A$5:$L$550,4))</f>
        <v>イムノキャッチＲ－肺炎球菌</v>
      </c>
      <c r="C76" s="126"/>
      <c r="D76" s="137" t="str">
        <f>IF($A76="","",VLOOKUP($A76,ｷｬﾘﾌﾞ!$A$5:$L$550,6))</f>
        <v>BX</v>
      </c>
      <c r="E76" s="137">
        <f>IF($A76="","",VLOOKUP($A76,ｷｬﾘﾌﾞ!$A$5:$L$550,7))</f>
        <v>2</v>
      </c>
      <c r="F76" s="127"/>
      <c r="G76" s="128"/>
      <c r="H76" s="129"/>
    </row>
    <row r="77" spans="1:8" s="116" customFormat="1" ht="30" customHeight="1">
      <c r="A77" s="123">
        <v>66</v>
      </c>
      <c r="B77" s="177" t="str">
        <f>IF($A77="","",VLOOKUP($A77,ｷｬﾘﾌﾞ!$A$5:$L$550,4))</f>
        <v>ウ゛ェリファストＨ－ＦＡＢＰ　１枚（１回用）</v>
      </c>
      <c r="C77" s="126"/>
      <c r="D77" s="137" t="str">
        <f>IF($A77="","",VLOOKUP($A77,ｷｬﾘﾌﾞ!$A$5:$L$550,6))</f>
        <v>EA</v>
      </c>
      <c r="E77" s="137">
        <f>IF($A77="","",VLOOKUP($A77,ｷｬﾘﾌﾞ!$A$5:$L$550,7))</f>
        <v>19</v>
      </c>
      <c r="F77" s="127"/>
      <c r="G77" s="128"/>
      <c r="H77" s="129"/>
    </row>
    <row r="78" spans="1:8" s="116" customFormat="1" ht="30" customHeight="1">
      <c r="A78" s="123">
        <v>67</v>
      </c>
      <c r="B78" s="177" t="str">
        <f>IF($A78="","",VLOOKUP($A78,ｷｬﾘﾌﾞ!$A$5:$L$550,4))</f>
        <v>ウ゛ェリファスト　ＰＣＴ</v>
      </c>
      <c r="C78" s="126"/>
      <c r="D78" s="137" t="str">
        <f>IF($A78="","",VLOOKUP($A78,ｷｬﾘﾌﾞ!$A$5:$L$550,6))</f>
        <v>BX</v>
      </c>
      <c r="E78" s="137">
        <f>IF($A78="","",VLOOKUP($A78,ｷｬﾘﾌﾞ!$A$5:$L$550,7))</f>
        <v>15</v>
      </c>
      <c r="F78" s="127"/>
      <c r="G78" s="128"/>
      <c r="H78" s="129"/>
    </row>
    <row r="79" spans="1:8" s="116" customFormat="1" ht="30" customHeight="1">
      <c r="A79" s="123">
        <v>68</v>
      </c>
      <c r="B79" s="177" t="str">
        <f>IF($A79="","",VLOOKUP($A79,ｷｬﾘﾌﾞ!$A$5:$L$550,4))</f>
        <v>エコーパド（胸部電極用）</v>
      </c>
      <c r="C79" s="126"/>
      <c r="D79" s="137" t="str">
        <f>IF($A79="","",VLOOKUP($A79,ｷｬﾘﾌﾞ!$A$5:$L$550,6))</f>
        <v>BX</v>
      </c>
      <c r="E79" s="137">
        <f>IF($A79="","",VLOOKUP($A79,ｷｬﾘﾌﾞ!$A$5:$L$550,7))</f>
        <v>5</v>
      </c>
      <c r="F79" s="127"/>
      <c r="G79" s="128"/>
      <c r="H79" s="129"/>
    </row>
    <row r="80" spans="1:8" s="116" customFormat="1" ht="30" customHeight="1">
      <c r="A80" s="123">
        <v>69</v>
      </c>
      <c r="B80" s="177" t="str">
        <f>IF($A80="","",VLOOKUP($A80,ｷｬﾘﾌﾞ!$A$5:$L$550,4))</f>
        <v>エコーパド（四肢電極用）</v>
      </c>
      <c r="C80" s="126"/>
      <c r="D80" s="137" t="str">
        <f>IF($A80="","",VLOOKUP($A80,ｷｬﾘﾌﾞ!$A$5:$L$550,6))</f>
        <v>BX</v>
      </c>
      <c r="E80" s="137">
        <f>IF($A80="","",VLOOKUP($A80,ｷｬﾘﾌﾞ!$A$5:$L$550,7))</f>
        <v>2</v>
      </c>
      <c r="F80" s="127"/>
      <c r="G80" s="128"/>
      <c r="H80" s="129"/>
    </row>
    <row r="81" spans="1:8" s="116" customFormat="1" ht="30" customHeight="1">
      <c r="A81" s="123">
        <v>70</v>
      </c>
      <c r="B81" s="177" t="str">
        <f>IF($A81="","",VLOOKUP($A81,ｷｬﾘﾌﾞ!$A$5:$L$550,4))</f>
        <v>エンドトキシン用容器（血液用）</v>
      </c>
      <c r="C81" s="126"/>
      <c r="D81" s="137" t="str">
        <f>IF($A81="","",VLOOKUP($A81,ｷｬﾘﾌﾞ!$A$5:$L$550,6))</f>
        <v>EA</v>
      </c>
      <c r="E81" s="137">
        <f>IF($A81="","",VLOOKUP($A81,ｷｬﾘﾌﾞ!$A$5:$L$550,7))</f>
        <v>4</v>
      </c>
      <c r="F81" s="127"/>
      <c r="G81" s="128"/>
      <c r="H81" s="129"/>
    </row>
    <row r="82" spans="1:8" s="116" customFormat="1" ht="30" customHeight="1">
      <c r="A82" s="123">
        <v>71</v>
      </c>
      <c r="B82" s="177" t="str">
        <f>IF($A82="","",VLOOKUP($A82,ｷｬﾘﾌﾞ!$A$5:$L$550,4))</f>
        <v>オーソＲＢＩＯＶＵＥＲＯ．Ａ．Ｅ．Ｓ．</v>
      </c>
      <c r="C82" s="126"/>
      <c r="D82" s="137" t="str">
        <f>IF($A82="","",VLOOKUP($A82,ｷｬﾘﾌﾞ!$A$5:$L$550,6))</f>
        <v>EA</v>
      </c>
      <c r="E82" s="137">
        <f>IF($A82="","",VLOOKUP($A82,ｷｬﾘﾌﾞ!$A$5:$L$550,7))</f>
        <v>1</v>
      </c>
      <c r="F82" s="127"/>
      <c r="G82" s="128"/>
      <c r="H82" s="129"/>
    </row>
    <row r="83" spans="1:8" s="116" customFormat="1" ht="30" customHeight="1">
      <c r="A83" s="123">
        <v>72</v>
      </c>
      <c r="B83" s="177" t="str">
        <f>IF($A83="","",VLOOKUP($A83,ｷｬﾘﾌﾞ!$A$5:$L$550,4))</f>
        <v>オーソＲクームスコントロール</v>
      </c>
      <c r="C83" s="126"/>
      <c r="D83" s="137" t="str">
        <f>IF($A83="","",VLOOKUP($A83,ｷｬﾘﾌﾞ!$A$5:$L$550,6))</f>
        <v>EA</v>
      </c>
      <c r="E83" s="137">
        <f>IF($A83="","",VLOOKUP($A83,ｷｬﾘﾌﾞ!$A$5:$L$550,7))</f>
        <v>15</v>
      </c>
      <c r="F83" s="127"/>
      <c r="G83" s="128"/>
      <c r="H83" s="129"/>
    </row>
    <row r="84" spans="1:8" s="116" customFormat="1" ht="30" customHeight="1">
      <c r="A84" s="123">
        <v>73</v>
      </c>
      <c r="B84" s="177" t="str">
        <f>IF($A84="","",VLOOKUP($A84,ｷｬﾘﾌﾞ!$A$5:$L$550,4))</f>
        <v>オーソＲディエゴＡ（ＤＩＡ）血球</v>
      </c>
      <c r="C84" s="126"/>
      <c r="D84" s="137" t="str">
        <f>IF($A84="","",VLOOKUP($A84,ｷｬﾘﾌﾞ!$A$5:$L$550,6))</f>
        <v>EA</v>
      </c>
      <c r="E84" s="137">
        <f>IF($A84="","",VLOOKUP($A84,ｷｬﾘﾌﾞ!$A$5:$L$550,7))</f>
        <v>15</v>
      </c>
      <c r="F84" s="127"/>
      <c r="G84" s="128"/>
      <c r="H84" s="129"/>
    </row>
    <row r="85" spans="1:8" s="116" customFormat="1" ht="30" customHeight="1">
      <c r="A85" s="123">
        <v>74</v>
      </c>
      <c r="B85" s="177" t="str">
        <f>IF($A85="","",VLOOKUP($A85,ｷｬﾘﾌﾞ!$A$5:$L$550,4))</f>
        <v>オーソＲバイオビューＴＭクームスカセット</v>
      </c>
      <c r="C85" s="126"/>
      <c r="D85" s="137" t="str">
        <f>IF($A85="","",VLOOKUP($A85,ｷｬﾘﾌﾞ!$A$5:$L$550,6))</f>
        <v>BX</v>
      </c>
      <c r="E85" s="137">
        <f>IF($A85="","",VLOOKUP($A85,ｷｬﾘﾌﾞ!$A$5:$L$550,7))</f>
        <v>3</v>
      </c>
      <c r="F85" s="127"/>
      <c r="G85" s="128"/>
      <c r="H85" s="129"/>
    </row>
    <row r="86" spans="1:8" s="116" customFormat="1" ht="30" customHeight="1">
      <c r="A86" s="123">
        <v>75</v>
      </c>
      <c r="B86" s="177" t="str">
        <f>IF($A86="","",VLOOKUP($A86,ｷｬﾘﾌﾞ!$A$5:$L$550,4))</f>
        <v>オーソＲバイオビューＴＭニュートラルカセット</v>
      </c>
      <c r="C86" s="126"/>
      <c r="D86" s="137" t="str">
        <f>IF($A86="","",VLOOKUP($A86,ｷｬﾘﾌﾞ!$A$5:$L$550,6))</f>
        <v>BX</v>
      </c>
      <c r="E86" s="137">
        <f>IF($A86="","",VLOOKUP($A86,ｷｬﾘﾌﾞ!$A$5:$L$550,7))</f>
        <v>3</v>
      </c>
      <c r="F86" s="127"/>
      <c r="G86" s="128"/>
      <c r="H86" s="129"/>
    </row>
    <row r="88" spans="1:8" s="116" customFormat="1" ht="45" customHeight="1">
      <c r="A88" s="115"/>
      <c r="B88" s="436" t="s">
        <v>47</v>
      </c>
      <c r="C88" s="436"/>
      <c r="D88" s="436"/>
      <c r="E88" s="436"/>
      <c r="F88" s="436"/>
      <c r="G88" s="436"/>
      <c r="H88" s="436"/>
    </row>
    <row r="89" spans="1:8" s="118" customFormat="1" ht="18" customHeight="1">
      <c r="A89" s="117"/>
      <c r="B89" s="241"/>
      <c r="D89" s="119"/>
      <c r="E89" s="120"/>
      <c r="F89" s="121"/>
    </row>
    <row r="90" spans="1:8" s="115" customFormat="1" ht="30" customHeight="1">
      <c r="A90" s="122" t="s">
        <v>48</v>
      </c>
      <c r="B90" s="437" t="s">
        <v>49</v>
      </c>
      <c r="C90" s="438"/>
      <c r="D90" s="123" t="s">
        <v>50</v>
      </c>
      <c r="E90" s="124" t="s">
        <v>51</v>
      </c>
      <c r="F90" s="125" t="s">
        <v>52</v>
      </c>
      <c r="G90" s="122" t="s">
        <v>53</v>
      </c>
      <c r="H90" s="123" t="s">
        <v>54</v>
      </c>
    </row>
    <row r="91" spans="1:8" ht="30" customHeight="1">
      <c r="A91" s="123">
        <v>76</v>
      </c>
      <c r="B91" s="177" t="str">
        <f>IF($A91="","",VLOOKUP($A91,ｷｬﾘﾌﾞ!$A$5:$L$550,4))</f>
        <v>オーソＲバイオビューＴＭ抗Ａ、抗Ｂ、抗Ｄカセット</v>
      </c>
      <c r="C91" s="126"/>
      <c r="D91" s="137" t="str">
        <f>IF($A91="","",VLOOKUP($A91,ｷｬﾘﾌﾞ!$A$5:$L$550,6))</f>
        <v>BX</v>
      </c>
      <c r="E91" s="137">
        <f>IF($A91="","",VLOOKUP($A91,ｷｬﾘﾌﾞ!$A$5:$L$550,7))</f>
        <v>2</v>
      </c>
      <c r="F91" s="127"/>
      <c r="G91" s="128"/>
      <c r="H91" s="129"/>
    </row>
    <row r="92" spans="1:8" ht="30" customHeight="1">
      <c r="A92" s="123">
        <v>77</v>
      </c>
      <c r="B92" s="177" t="str">
        <f>IF($A92="","",VLOOKUP($A92,ｷｬﾘﾌﾞ!$A$5:$L$550,4))</f>
        <v>カーディアック　コントロール　Ｄ－ダイマー　コバス　Ｈ　２３２用２濃度　各１×１．０ＭＬ用</v>
      </c>
      <c r="C92" s="126"/>
      <c r="D92" s="137" t="str">
        <f>IF($A92="","",VLOOKUP($A92,ｷｬﾘﾌﾞ!$A$5:$L$550,6))</f>
        <v>BX</v>
      </c>
      <c r="E92" s="137">
        <f>IF($A92="","",VLOOKUP($A92,ｷｬﾘﾌﾞ!$A$5:$L$550,7))</f>
        <v>3</v>
      </c>
      <c r="F92" s="127"/>
      <c r="G92" s="128"/>
      <c r="H92" s="129"/>
    </row>
    <row r="93" spans="1:8" ht="30" customHeight="1">
      <c r="A93" s="123">
        <v>78</v>
      </c>
      <c r="B93" s="177" t="str">
        <f>IF($A93="","",VLOOKUP($A93,ｷｬﾘﾌﾞ!$A$5:$L$550,4))</f>
        <v>カーディアック　コントロール　ＮＴ－ＰＲＯＢＮＰ　コバス　Ｈ　２３２用　２濃度　各１×１．０ＭＬ用</v>
      </c>
      <c r="C93" s="126"/>
      <c r="D93" s="137" t="str">
        <f>IF($A93="","",VLOOKUP($A93,ｷｬﾘﾌﾞ!$A$5:$L$550,6))</f>
        <v>BX</v>
      </c>
      <c r="E93" s="137">
        <f>IF($A93="","",VLOOKUP($A93,ｷｬﾘﾌﾞ!$A$5:$L$550,7))</f>
        <v>3</v>
      </c>
      <c r="F93" s="127"/>
      <c r="G93" s="128"/>
      <c r="H93" s="129"/>
    </row>
    <row r="94" spans="1:8" s="116" customFormat="1" ht="30" customHeight="1">
      <c r="A94" s="123">
        <v>79</v>
      </c>
      <c r="B94" s="177" t="str">
        <f>IF($A94="","",VLOOKUP($A94,ｷｬﾘﾌﾞ!$A$5:$L$550,4))</f>
        <v>カーディアック　コントロール　トロポニンＴプラス　　２濃度　各１×１．０ＭＬ用</v>
      </c>
      <c r="C94" s="126"/>
      <c r="D94" s="137" t="str">
        <f>IF($A94="","",VLOOKUP($A94,ｷｬﾘﾌﾞ!$A$5:$L$550,6))</f>
        <v>BX</v>
      </c>
      <c r="E94" s="137">
        <f>IF($A94="","",VLOOKUP($A94,ｷｬﾘﾌﾞ!$A$5:$L$550,7))</f>
        <v>3</v>
      </c>
      <c r="F94" s="127"/>
      <c r="G94" s="128"/>
      <c r="H94" s="129"/>
    </row>
    <row r="95" spans="1:8" s="116" customFormat="1" ht="30" customHeight="1">
      <c r="A95" s="123">
        <v>80</v>
      </c>
      <c r="B95" s="177" t="str">
        <f>IF($A95="","",VLOOKUP($A95,ｷｬﾘﾌﾞ!$A$5:$L$550,4))</f>
        <v>カーディアック　シリンジ　２０本</v>
      </c>
      <c r="C95" s="126"/>
      <c r="D95" s="137" t="str">
        <f>IF($A95="","",VLOOKUP($A95,ｷｬﾘﾌﾞ!$A$5:$L$550,6))</f>
        <v>BX</v>
      </c>
      <c r="E95" s="137">
        <f>IF($A95="","",VLOOKUP($A95,ｷｬﾘﾌﾞ!$A$5:$L$550,7))</f>
        <v>7</v>
      </c>
      <c r="F95" s="127"/>
      <c r="G95" s="128"/>
      <c r="H95" s="129"/>
    </row>
    <row r="96" spans="1:8" s="116" customFormat="1" ht="30" customHeight="1">
      <c r="A96" s="123">
        <v>81</v>
      </c>
      <c r="B96" s="177" t="str">
        <f>IF($A96="","",VLOOKUP($A96,ｷｬﾘﾌﾞ!$A$5:$L$550,4))</f>
        <v>カーディアック試薬　Ｄ－ダイマー　　コバス　Ｈ　２３２用　１０テスト</v>
      </c>
      <c r="C96" s="126"/>
      <c r="D96" s="137" t="str">
        <f>IF($A96="","",VLOOKUP($A96,ｷｬﾘﾌﾞ!$A$5:$L$550,6))</f>
        <v>BX</v>
      </c>
      <c r="E96" s="137">
        <f>IF($A96="","",VLOOKUP($A96,ｷｬﾘﾌﾞ!$A$5:$L$550,7))</f>
        <v>8</v>
      </c>
      <c r="F96" s="127"/>
      <c r="G96" s="128"/>
      <c r="H96" s="129"/>
    </row>
    <row r="97" spans="1:8" s="116" customFormat="1" ht="30" customHeight="1">
      <c r="A97" s="123">
        <v>82</v>
      </c>
      <c r="B97" s="177" t="str">
        <f>IF($A97="","",VLOOKUP($A97,ｷｬﾘﾌﾞ!$A$5:$L$550,4))</f>
        <v>カーディアック試薬　ＮＴ－ＰＲＯＢＮＰ　コバス　Ｈ　２３２用</v>
      </c>
      <c r="C97" s="126"/>
      <c r="D97" s="137" t="str">
        <f>IF($A97="","",VLOOKUP($A97,ｷｬﾘﾌﾞ!$A$5:$L$550,6))</f>
        <v>BX</v>
      </c>
      <c r="E97" s="137">
        <f>IF($A97="","",VLOOKUP($A97,ｷｬﾘﾌﾞ!$A$5:$L$550,7))</f>
        <v>5</v>
      </c>
      <c r="F97" s="127"/>
      <c r="G97" s="128"/>
      <c r="H97" s="129"/>
    </row>
    <row r="98" spans="1:8" s="116" customFormat="1" ht="30" customHeight="1">
      <c r="A98" s="123">
        <v>83</v>
      </c>
      <c r="B98" s="177" t="str">
        <f>IF($A98="","",VLOOKUP($A98,ｷｬﾘﾌﾞ!$A$5:$L$550,4))</f>
        <v>カーディアック試薬　トロポニンＴプラス　コバス　Ｈ２３２用</v>
      </c>
      <c r="C98" s="126"/>
      <c r="D98" s="137" t="str">
        <f>IF($A98="","",VLOOKUP($A98,ｷｬﾘﾌﾞ!$A$5:$L$550,6))</f>
        <v>BX</v>
      </c>
      <c r="E98" s="137">
        <f>IF($A98="","",VLOOKUP($A98,ｷｬﾘﾌﾞ!$A$5:$L$550,7))</f>
        <v>2</v>
      </c>
      <c r="F98" s="127"/>
      <c r="G98" s="128"/>
      <c r="H98" s="129"/>
    </row>
    <row r="99" spans="1:8" s="116" customFormat="1" ht="30" customHeight="1">
      <c r="A99" s="123">
        <v>84</v>
      </c>
      <c r="B99" s="177" t="str">
        <f>IF($A99="","",VLOOKUP($A99,ｷｬﾘﾌﾞ!$A$5:$L$550,4))</f>
        <v>クイックチェイサー　ＡＤＥＮＯ</v>
      </c>
      <c r="C99" s="126"/>
      <c r="D99" s="137" t="str">
        <f>IF($A99="","",VLOOKUP($A99,ｷｬﾘﾌﾞ!$A$5:$L$550,6))</f>
        <v>BX</v>
      </c>
      <c r="E99" s="137">
        <f>IF($A99="","",VLOOKUP($A99,ｷｬﾘﾌﾞ!$A$5:$L$550,7))</f>
        <v>2</v>
      </c>
      <c r="F99" s="127"/>
      <c r="G99" s="128"/>
      <c r="H99" s="129"/>
    </row>
    <row r="100" spans="1:8" s="116" customFormat="1" ht="30" customHeight="1">
      <c r="A100" s="123">
        <v>85</v>
      </c>
      <c r="B100" s="177" t="str">
        <f>IF($A100="","",VLOOKUP($A100,ｷｬﾘﾌﾞ!$A$5:$L$550,4))</f>
        <v>クイックチェイサー　ＡＵＴＯ　ＭＹＣＯ</v>
      </c>
      <c r="C100" s="126"/>
      <c r="D100" s="137" t="str">
        <f>IF($A100="","",VLOOKUP($A100,ｷｬﾘﾌﾞ!$A$5:$L$550,6))</f>
        <v>BX</v>
      </c>
      <c r="E100" s="137">
        <f>IF($A100="","",VLOOKUP($A100,ｷｬﾘﾌﾞ!$A$5:$L$550,7))</f>
        <v>2</v>
      </c>
      <c r="F100" s="127"/>
      <c r="G100" s="128"/>
      <c r="H100" s="129"/>
    </row>
    <row r="101" spans="1:8" s="116" customFormat="1" ht="30" customHeight="1">
      <c r="A101" s="123">
        <v>86</v>
      </c>
      <c r="B101" s="177" t="str">
        <f>IF($A101="","",VLOOKUP($A101,ｷｬﾘﾌﾞ!$A$5:$L$550,4))</f>
        <v>クイックチェイサー　ＦＬＵ　Ａ，Ｂ（Ｓタイプ）</v>
      </c>
      <c r="C101" s="126"/>
      <c r="D101" s="137" t="str">
        <f>IF($A101="","",VLOOKUP($A101,ｷｬﾘﾌﾞ!$A$5:$L$550,6))</f>
        <v>BX</v>
      </c>
      <c r="E101" s="137">
        <f>IF($A101="","",VLOOKUP($A101,ｷｬﾘﾌﾞ!$A$5:$L$550,7))</f>
        <v>4</v>
      </c>
      <c r="F101" s="127"/>
      <c r="G101" s="128"/>
      <c r="H101" s="129"/>
    </row>
    <row r="102" spans="1:8" s="116" customFormat="1" ht="30" customHeight="1">
      <c r="A102" s="123">
        <v>87</v>
      </c>
      <c r="B102" s="177" t="str">
        <f>IF($A102="","",VLOOKUP($A102,ｷｬﾘﾌﾞ!$A$5:$L$550,4))</f>
        <v>クイックチェイサー　ＳＴＲＥＰＡ</v>
      </c>
      <c r="C102" s="126"/>
      <c r="D102" s="137" t="str">
        <f>IF($A102="","",VLOOKUP($A102,ｷｬﾘﾌﾞ!$A$5:$L$550,6))</f>
        <v>BX</v>
      </c>
      <c r="E102" s="137">
        <f>IF($A102="","",VLOOKUP($A102,ｷｬﾘﾌﾞ!$A$5:$L$550,7))</f>
        <v>4</v>
      </c>
      <c r="F102" s="127"/>
      <c r="G102" s="128"/>
      <c r="H102" s="129"/>
    </row>
    <row r="103" spans="1:8" s="116" customFormat="1" ht="30" customHeight="1">
      <c r="A103" s="123">
        <v>88</v>
      </c>
      <c r="B103" s="177" t="str">
        <f>IF($A103="","",VLOOKUP($A103,ｷｬﾘﾌﾞ!$A$5:$L$550,4))</f>
        <v>クイックナビ－ＣＯＶＩＤ１９ＡＧ</v>
      </c>
      <c r="C103" s="126"/>
      <c r="D103" s="137" t="str">
        <f>IF($A103="","",VLOOKUP($A103,ｷｬﾘﾌﾞ!$A$5:$L$550,6))</f>
        <v>BX</v>
      </c>
      <c r="E103" s="137">
        <f>IF($A103="","",VLOOKUP($A103,ｷｬﾘﾌﾞ!$A$5:$L$550,7))</f>
        <v>4</v>
      </c>
      <c r="F103" s="127"/>
      <c r="G103" s="128"/>
      <c r="H103" s="129"/>
    </row>
    <row r="104" spans="1:8" s="116" customFormat="1" ht="30" customHeight="1">
      <c r="A104" s="123">
        <v>89</v>
      </c>
      <c r="B104" s="177" t="str">
        <f>IF($A104="","",VLOOKUP($A104,ｷｬﾘﾌﾞ!$A$5:$L$550,4))</f>
        <v>クイックナビーＦ１Ｕ＋ＣＯＶＩＤ１９ＡＧ</v>
      </c>
      <c r="C104" s="126"/>
      <c r="D104" s="137" t="str">
        <f>IF($A104="","",VLOOKUP($A104,ｷｬﾘﾌﾞ!$A$5:$L$550,6))</f>
        <v>BX</v>
      </c>
      <c r="E104" s="137">
        <f>IF($A104="","",VLOOKUP($A104,ｷｬﾘﾌﾞ!$A$5:$L$550,7))</f>
        <v>50</v>
      </c>
      <c r="F104" s="127"/>
      <c r="G104" s="128"/>
      <c r="H104" s="129"/>
    </row>
    <row r="105" spans="1:8" s="116" customFormat="1" ht="30" customHeight="1">
      <c r="A105" s="123">
        <v>90</v>
      </c>
      <c r="B105" s="177" t="str">
        <f>IF($A105="","",VLOOKUP($A105,ｷｬﾘﾌﾞ!$A$5:$L$550,4))</f>
        <v>クラミジアトラコマチス／淋菌同定／淋菌クラミジア同時同定ＰＣＲ</v>
      </c>
      <c r="C105" s="126"/>
      <c r="D105" s="137" t="str">
        <f>IF($A105="","",VLOOKUP($A105,ｷｬﾘﾌﾞ!$A$5:$L$550,6))</f>
        <v>EA</v>
      </c>
      <c r="E105" s="137">
        <f>IF($A105="","",VLOOKUP($A105,ｷｬﾘﾌﾞ!$A$5:$L$550,7))</f>
        <v>7</v>
      </c>
      <c r="F105" s="127"/>
      <c r="G105" s="128"/>
      <c r="H105" s="129"/>
    </row>
    <row r="106" spans="1:8" s="116" customFormat="1" ht="30" customHeight="1">
      <c r="A106" s="123">
        <v>91</v>
      </c>
      <c r="B106" s="177" t="str">
        <f>IF($A106="","",VLOOKUP($A106,ｷｬﾘﾌﾞ!$A$5:$L$550,4))</f>
        <v>クラミジアトラコマチス／淋菌同定／淋菌クラミジア同時同定ＰＣＲ</v>
      </c>
      <c r="C106" s="126"/>
      <c r="D106" s="137" t="str">
        <f>IF($A106="","",VLOOKUP($A106,ｷｬﾘﾌﾞ!$A$5:$L$550,6))</f>
        <v>EA</v>
      </c>
      <c r="E106" s="137">
        <f>IF($A106="","",VLOOKUP($A106,ｷｬﾘﾌﾞ!$A$5:$L$550,7))</f>
        <v>7</v>
      </c>
      <c r="F106" s="127"/>
      <c r="G106" s="128"/>
      <c r="H106" s="129"/>
    </row>
    <row r="107" spans="1:8" s="116" customFormat="1" ht="30" customHeight="1">
      <c r="A107" s="123">
        <v>92</v>
      </c>
      <c r="B107" s="177" t="str">
        <f>IF($A107="","",VLOOKUP($A107,ｷｬﾘﾌﾞ!$A$5:$L$550,4))</f>
        <v>クリニテック　ミクロアルブ・クレアチニンテスト</v>
      </c>
      <c r="C107" s="126"/>
      <c r="D107" s="137" t="str">
        <f>IF($A107="","",VLOOKUP($A107,ｷｬﾘﾌﾞ!$A$5:$L$550,6))</f>
        <v>EA</v>
      </c>
      <c r="E107" s="137">
        <f>IF($A107="","",VLOOKUP($A107,ｷｬﾘﾌﾞ!$A$5:$L$550,7))</f>
        <v>19</v>
      </c>
      <c r="F107" s="127"/>
      <c r="G107" s="128"/>
      <c r="H107" s="129"/>
    </row>
    <row r="108" spans="1:8" s="116" customFormat="1" ht="30" customHeight="1">
      <c r="A108" s="123">
        <v>93</v>
      </c>
      <c r="B108" s="177" t="str">
        <f>IF($A108="","",VLOOKUP($A108,ｷｬﾘﾌﾞ!$A$5:$L$550,4))</f>
        <v>グルコースＷＢバッファー</v>
      </c>
      <c r="C108" s="126"/>
      <c r="D108" s="137" t="str">
        <f>IF($A108="","",VLOOKUP($A108,ｷｬﾘﾌﾞ!$A$5:$L$550,6))</f>
        <v>EA</v>
      </c>
      <c r="E108" s="137">
        <f>IF($A108="","",VLOOKUP($A108,ｷｬﾘﾌﾞ!$A$5:$L$550,7))</f>
        <v>10</v>
      </c>
      <c r="F108" s="127"/>
      <c r="G108" s="128"/>
      <c r="H108" s="129"/>
    </row>
    <row r="109" spans="1:8" s="116" customFormat="1" ht="30" customHeight="1">
      <c r="A109" s="123">
        <v>94</v>
      </c>
      <c r="B109" s="177" t="str">
        <f>IF($A109="","",VLOOKUP($A109,ｷｬﾘﾌﾞ!$A$5:$L$550,4))</f>
        <v>グルコースＷＢ標準液</v>
      </c>
      <c r="C109" s="126"/>
      <c r="D109" s="137" t="str">
        <f>IF($A109="","",VLOOKUP($A109,ｷｬﾘﾌﾞ!$A$5:$L$550,6))</f>
        <v>EA</v>
      </c>
      <c r="E109" s="137">
        <f>IF($A109="","",VLOOKUP($A109,ｷｬﾘﾌﾞ!$A$5:$L$550,7))</f>
        <v>10</v>
      </c>
      <c r="F109" s="127"/>
      <c r="G109" s="128"/>
      <c r="H109" s="129"/>
    </row>
    <row r="110" spans="1:8" s="116" customFormat="1" ht="30" customHeight="1">
      <c r="A110" s="123">
        <v>95</v>
      </c>
      <c r="B110" s="177" t="str">
        <f>IF($A110="","",VLOOKUP($A110,ｷｬﾘﾌﾞ!$A$5:$L$550,4))</f>
        <v>グルコース用洗浄液</v>
      </c>
      <c r="C110" s="126"/>
      <c r="D110" s="137" t="str">
        <f>IF($A110="","",VLOOKUP($A110,ｷｬﾘﾌﾞ!$A$5:$L$550,6))</f>
        <v>EA</v>
      </c>
      <c r="E110" s="137">
        <f>IF($A110="","",VLOOKUP($A110,ｷｬﾘﾌﾞ!$A$5:$L$550,7))</f>
        <v>3</v>
      </c>
      <c r="F110" s="127"/>
      <c r="G110" s="128"/>
      <c r="H110" s="129"/>
    </row>
    <row r="111" spans="1:8" s="116" customFormat="1" ht="30" customHeight="1">
      <c r="A111" s="123">
        <v>96</v>
      </c>
      <c r="B111" s="177" t="str">
        <f>IF($A111="","",VLOOKUP($A111,ｷｬﾘﾌﾞ!$A$5:$L$550,4))</f>
        <v>サージスクリーン　Ｒ</v>
      </c>
      <c r="C111" s="126"/>
      <c r="D111" s="137" t="str">
        <f>IF($A111="","",VLOOKUP($A111,ｷｬﾘﾌﾞ!$A$5:$L$550,6))</f>
        <v>BX</v>
      </c>
      <c r="E111" s="137">
        <f>IF($A111="","",VLOOKUP($A111,ｷｬﾘﾌﾞ!$A$5:$L$550,7))</f>
        <v>11</v>
      </c>
      <c r="F111" s="127"/>
      <c r="G111" s="128"/>
      <c r="H111" s="129"/>
    </row>
    <row r="112" spans="1:8" s="116" customFormat="1" ht="30" customHeight="1">
      <c r="A112" s="123">
        <v>97</v>
      </c>
      <c r="B112" s="177" t="str">
        <f>IF($A112="","",VLOOKUP($A112,ｷｬﾘﾌﾞ!$A$5:$L$550,4))</f>
        <v>サーマル超高感度記録紙折畳</v>
      </c>
      <c r="C112" s="126"/>
      <c r="D112" s="137" t="str">
        <f>IF($A112="","",VLOOKUP($A112,ｷｬﾘﾌﾞ!$A$5:$L$550,6))</f>
        <v>BX</v>
      </c>
      <c r="E112" s="137">
        <f>IF($A112="","",VLOOKUP($A112,ｷｬﾘﾌﾞ!$A$5:$L$550,7))</f>
        <v>3</v>
      </c>
      <c r="F112" s="127"/>
      <c r="G112" s="128"/>
      <c r="H112" s="129"/>
    </row>
    <row r="113" spans="1:8" s="116" customFormat="1" ht="30" customHeight="1">
      <c r="A113" s="123">
        <v>98</v>
      </c>
      <c r="B113" s="177" t="str">
        <f>IF($A113="","",VLOOKUP($A113,ｷｬﾘﾌﾞ!$A$5:$L$550,4))</f>
        <v>シードチューブＨＰ</v>
      </c>
      <c r="C113" s="126"/>
      <c r="D113" s="137" t="str">
        <f>IF($A113="","",VLOOKUP($A113,ｷｬﾘﾌﾞ!$A$5:$L$550,6))</f>
        <v>EA</v>
      </c>
      <c r="E113" s="137">
        <f>IF($A113="","",VLOOKUP($A113,ｷｬﾘﾌﾞ!$A$5:$L$550,7))</f>
        <v>4</v>
      </c>
      <c r="F113" s="127"/>
      <c r="G113" s="128"/>
      <c r="H113" s="129"/>
    </row>
    <row r="114" spans="1:8" s="116" customFormat="1" ht="30" customHeight="1">
      <c r="A114" s="123">
        <v>99</v>
      </c>
      <c r="B114" s="177" t="str">
        <f>IF($A114="","",VLOOKUP($A114,ｷｬﾘﾌﾞ!$A$5:$L$550,4))</f>
        <v>チェックスティックス</v>
      </c>
      <c r="C114" s="126"/>
      <c r="D114" s="137" t="str">
        <f>IF($A114="","",VLOOKUP($A114,ｷｬﾘﾌﾞ!$A$5:$L$550,6))</f>
        <v>EA</v>
      </c>
      <c r="E114" s="137">
        <f>IF($A114="","",VLOOKUP($A114,ｷｬﾘﾌﾞ!$A$5:$L$550,7))</f>
        <v>7</v>
      </c>
      <c r="F114" s="127"/>
      <c r="G114" s="128"/>
      <c r="H114" s="129"/>
    </row>
    <row r="115" spans="1:8" s="116" customFormat="1" ht="30" customHeight="1">
      <c r="A115" s="123">
        <v>100</v>
      </c>
      <c r="B115" s="177" t="str">
        <f>IF($A115="","",VLOOKUP($A115,ｷｬﾘﾌﾞ!$A$5:$L$550,4))</f>
        <v>デタミナーＬ　ＴＣ　Ⅱ　Ａ　Ｒ－１</v>
      </c>
      <c r="C115" s="126"/>
      <c r="D115" s="137" t="str">
        <f>IF($A115="","",VLOOKUP($A115,ｷｬﾘﾌﾞ!$A$5:$L$550,6))</f>
        <v>BX</v>
      </c>
      <c r="E115" s="137">
        <f>IF($A115="","",VLOOKUP($A115,ｷｬﾘﾌﾞ!$A$5:$L$550,7))</f>
        <v>7</v>
      </c>
      <c r="F115" s="127"/>
      <c r="G115" s="128"/>
      <c r="H115" s="129"/>
    </row>
    <row r="117" spans="1:8" s="116" customFormat="1" ht="45" customHeight="1">
      <c r="A117" s="115"/>
      <c r="B117" s="436" t="s">
        <v>47</v>
      </c>
      <c r="C117" s="436"/>
      <c r="D117" s="436"/>
      <c r="E117" s="436"/>
      <c r="F117" s="436"/>
      <c r="G117" s="436"/>
      <c r="H117" s="436"/>
    </row>
    <row r="118" spans="1:8" s="118" customFormat="1" ht="18" customHeight="1">
      <c r="A118" s="117"/>
      <c r="B118" s="241"/>
      <c r="D118" s="119"/>
      <c r="E118" s="120"/>
      <c r="F118" s="121"/>
    </row>
    <row r="119" spans="1:8" s="115" customFormat="1" ht="30" customHeight="1">
      <c r="A119" s="122" t="s">
        <v>48</v>
      </c>
      <c r="B119" s="437" t="s">
        <v>49</v>
      </c>
      <c r="C119" s="438"/>
      <c r="D119" s="123" t="s">
        <v>50</v>
      </c>
      <c r="E119" s="124" t="s">
        <v>51</v>
      </c>
      <c r="F119" s="125" t="s">
        <v>52</v>
      </c>
      <c r="G119" s="122" t="s">
        <v>53</v>
      </c>
      <c r="H119" s="123" t="s">
        <v>54</v>
      </c>
    </row>
    <row r="120" spans="1:8" ht="30" customHeight="1">
      <c r="A120" s="123">
        <v>101</v>
      </c>
      <c r="B120" s="177" t="str">
        <f>IF($A120="","",VLOOKUP($A120,ｷｬﾘﾌﾞ!$A$5:$L$550,4))</f>
        <v>デタミナーＬ　ＴＣ　Ⅱ　Ａ　Ｒ－２</v>
      </c>
      <c r="C120" s="126"/>
      <c r="D120" s="137" t="str">
        <f>IF($A120="","",VLOOKUP($A120,ｷｬﾘﾌﾞ!$A$5:$L$550,6))</f>
        <v>BX</v>
      </c>
      <c r="E120" s="137">
        <f>IF($A120="","",VLOOKUP($A120,ｷｬﾘﾌﾞ!$A$5:$L$550,7))</f>
        <v>7</v>
      </c>
      <c r="F120" s="127"/>
      <c r="G120" s="128"/>
      <c r="H120" s="129"/>
    </row>
    <row r="121" spans="1:8" ht="30" customHeight="1">
      <c r="A121" s="123">
        <v>102</v>
      </c>
      <c r="B121" s="177" t="str">
        <f>IF($A121="","",VLOOKUP($A121,ｷｬﾘﾌﾞ!$A$5:$L$550,4))</f>
        <v>デタミナーＬ　ＴＧ　Ⅱ　Ａ　Ｒ－１</v>
      </c>
      <c r="C121" s="126"/>
      <c r="D121" s="137" t="str">
        <f>IF($A121="","",VLOOKUP($A121,ｷｬﾘﾌﾞ!$A$5:$L$550,6))</f>
        <v>BX</v>
      </c>
      <c r="E121" s="137">
        <f>IF($A121="","",VLOOKUP($A121,ｷｬﾘﾌﾞ!$A$5:$L$550,7))</f>
        <v>7</v>
      </c>
      <c r="F121" s="127"/>
      <c r="G121" s="128"/>
      <c r="H121" s="129"/>
    </row>
    <row r="122" spans="1:8" ht="30" customHeight="1">
      <c r="A122" s="123">
        <v>103</v>
      </c>
      <c r="B122" s="177" t="str">
        <f>IF($A122="","",VLOOKUP($A122,ｷｬﾘﾌﾞ!$A$5:$L$550,4))</f>
        <v>デタミナーＬ　ＴＧ　Ⅱ　Ａ　Ｒ－２</v>
      </c>
      <c r="C122" s="126"/>
      <c r="D122" s="137" t="str">
        <f>IF($A122="","",VLOOKUP($A122,ｷｬﾘﾌﾞ!$A$5:$L$550,6))</f>
        <v>BX</v>
      </c>
      <c r="E122" s="137">
        <f>IF($A122="","",VLOOKUP($A122,ｷｬﾘﾌﾞ!$A$5:$L$550,7))</f>
        <v>7</v>
      </c>
      <c r="F122" s="127"/>
      <c r="G122" s="128"/>
      <c r="H122" s="129"/>
    </row>
    <row r="123" spans="1:8" s="116" customFormat="1" ht="30" customHeight="1">
      <c r="A123" s="123">
        <v>104</v>
      </c>
      <c r="B123" s="177" t="str">
        <f>IF($A123="","",VLOOKUP($A123,ｷｬﾘﾌﾞ!$A$5:$L$550,4))</f>
        <v>トロップＴ　センシティブ　５枚</v>
      </c>
      <c r="C123" s="126"/>
      <c r="D123" s="137" t="str">
        <f>IF($A123="","",VLOOKUP($A123,ｷｬﾘﾌﾞ!$A$5:$L$550,6))</f>
        <v>BX</v>
      </c>
      <c r="E123" s="137">
        <f>IF($A123="","",VLOOKUP($A123,ｷｬﾘﾌﾞ!$A$5:$L$550,7))</f>
        <v>7</v>
      </c>
      <c r="F123" s="127"/>
      <c r="G123" s="128"/>
      <c r="H123" s="129"/>
    </row>
    <row r="124" spans="1:8" s="116" customFormat="1" ht="30" customHeight="1">
      <c r="A124" s="123">
        <v>105</v>
      </c>
      <c r="B124" s="177" t="str">
        <f>IF($A124="","",VLOOKUP($A124,ｷｬﾘﾌﾞ!$A$5:$L$550,4))</f>
        <v>ナノピアＣＲＰ　①</v>
      </c>
      <c r="C124" s="126"/>
      <c r="D124" s="137" t="str">
        <f>IF($A124="","",VLOOKUP($A124,ｷｬﾘﾌﾞ!$A$5:$L$550,6))</f>
        <v>BX</v>
      </c>
      <c r="E124" s="137">
        <f>IF($A124="","",VLOOKUP($A124,ｷｬﾘﾌﾞ!$A$5:$L$550,7))</f>
        <v>3</v>
      </c>
      <c r="F124" s="127"/>
      <c r="G124" s="128"/>
      <c r="H124" s="129"/>
    </row>
    <row r="125" spans="1:8" s="116" customFormat="1" ht="30" customHeight="1">
      <c r="A125" s="123">
        <v>106</v>
      </c>
      <c r="B125" s="177" t="str">
        <f>IF($A125="","",VLOOKUP($A125,ｷｬﾘﾌﾞ!$A$5:$L$550,4))</f>
        <v>ナノピアＣＲＰ　②</v>
      </c>
      <c r="C125" s="126"/>
      <c r="D125" s="137" t="str">
        <f>IF($A125="","",VLOOKUP($A125,ｷｬﾘﾌﾞ!$A$5:$L$550,6))</f>
        <v>BX</v>
      </c>
      <c r="E125" s="137">
        <f>IF($A125="","",VLOOKUP($A125,ｷｬﾘﾌﾞ!$A$5:$L$550,7))</f>
        <v>2</v>
      </c>
      <c r="F125" s="127"/>
      <c r="G125" s="128"/>
      <c r="H125" s="129"/>
    </row>
    <row r="126" spans="1:8" s="116" customFormat="1" ht="30" customHeight="1">
      <c r="A126" s="123">
        <v>107</v>
      </c>
      <c r="B126" s="177" t="str">
        <f>IF($A126="","",VLOOKUP($A126,ｷｬﾘﾌﾞ!$A$5:$L$550,4))</f>
        <v>ナノピア用ＣＲＰ　キャリブレータ－／Ａ</v>
      </c>
      <c r="C126" s="126"/>
      <c r="D126" s="137" t="str">
        <f>IF($A126="","",VLOOKUP($A126,ｷｬﾘﾌﾞ!$A$5:$L$550,6))</f>
        <v>BX</v>
      </c>
      <c r="E126" s="137">
        <f>IF($A126="","",VLOOKUP($A126,ｷｬﾘﾌﾞ!$A$5:$L$550,7))</f>
        <v>3</v>
      </c>
      <c r="F126" s="127"/>
      <c r="G126" s="128"/>
      <c r="H126" s="129"/>
    </row>
    <row r="127" spans="1:8" s="116" customFormat="1" ht="30" customHeight="1">
      <c r="A127" s="123">
        <v>108</v>
      </c>
      <c r="B127" s="177" t="str">
        <f>IF($A127="","",VLOOKUP($A127,ｷｬﾘﾌﾞ!$A$5:$L$550,4))</f>
        <v>ノロウイルス抗原（ＥＩＡ）用採便容器</v>
      </c>
      <c r="C127" s="126"/>
      <c r="D127" s="137" t="str">
        <f>IF($A127="","",VLOOKUP($A127,ｷｬﾘﾌﾞ!$A$5:$L$550,6))</f>
        <v>EA</v>
      </c>
      <c r="E127" s="137">
        <f>IF($A127="","",VLOOKUP($A127,ｷｬﾘﾌﾞ!$A$5:$L$550,7))</f>
        <v>4</v>
      </c>
      <c r="F127" s="127"/>
      <c r="G127" s="128"/>
      <c r="H127" s="129"/>
    </row>
    <row r="128" spans="1:8" s="116" customFormat="1" ht="30" customHeight="1">
      <c r="A128" s="123">
        <v>109</v>
      </c>
      <c r="B128" s="177" t="str">
        <f>IF($A128="","",VLOOKUP($A128,ｷｬﾘﾌﾞ!$A$5:$L$550,4))</f>
        <v>ハイアルカリ（Ｄ）２Ｌ×６</v>
      </c>
      <c r="C128" s="126"/>
      <c r="D128" s="137" t="str">
        <f>IF($A128="","",VLOOKUP($A128,ｷｬﾘﾌﾞ!$A$5:$L$550,6))</f>
        <v>BX</v>
      </c>
      <c r="E128" s="137">
        <f>IF($A128="","",VLOOKUP($A128,ｷｬﾘﾌﾞ!$A$5:$L$550,7))</f>
        <v>3</v>
      </c>
      <c r="F128" s="127"/>
      <c r="G128" s="128"/>
      <c r="H128" s="129"/>
    </row>
    <row r="129" spans="1:8" s="116" customFormat="1" ht="30" customHeight="1">
      <c r="A129" s="123">
        <v>110</v>
      </c>
      <c r="B129" s="177" t="str">
        <f>IF($A129="","",VLOOKUP($A129,ｷｬﾘﾌﾞ!$A$5:$L$550,4))</f>
        <v>ハイタージェント　１Ｌ入り</v>
      </c>
      <c r="C129" s="126"/>
      <c r="D129" s="137" t="str">
        <f>IF($A129="","",VLOOKUP($A129,ｷｬﾘﾌﾞ!$A$5:$L$550,6))</f>
        <v>BT</v>
      </c>
      <c r="E129" s="137">
        <f>IF($A129="","",VLOOKUP($A129,ｷｬﾘﾌﾞ!$A$5:$L$550,7))</f>
        <v>2</v>
      </c>
      <c r="F129" s="127"/>
      <c r="G129" s="128"/>
      <c r="H129" s="129"/>
    </row>
    <row r="130" spans="1:8" s="116" customFormat="1" ht="30" customHeight="1">
      <c r="A130" s="123">
        <v>111</v>
      </c>
      <c r="B130" s="177" t="str">
        <f>IF($A130="","",VLOOKUP($A130,ｷｬﾘﾌﾞ!$A$5:$L$550,4))</f>
        <v>ビタミンＢ１・Ｂ２用容器</v>
      </c>
      <c r="C130" s="126"/>
      <c r="D130" s="137" t="str">
        <f>IF($A130="","",VLOOKUP($A130,ｷｬﾘﾌﾞ!$A$5:$L$550,6))</f>
        <v>EA</v>
      </c>
      <c r="E130" s="137">
        <f>IF($A130="","",VLOOKUP($A130,ｷｬﾘﾌﾞ!$A$5:$L$550,7))</f>
        <v>61</v>
      </c>
      <c r="F130" s="127"/>
      <c r="G130" s="128"/>
      <c r="H130" s="129"/>
    </row>
    <row r="131" spans="1:8" s="116" customFormat="1" ht="30" customHeight="1">
      <c r="A131" s="123">
        <v>112</v>
      </c>
      <c r="B131" s="177" t="str">
        <f>IF($A131="","",VLOOKUP($A131,ｷｬﾘﾌﾞ!$A$5:$L$550,4))</f>
        <v>プライムチェック　ＨＣＧ</v>
      </c>
      <c r="C131" s="126"/>
      <c r="D131" s="137" t="str">
        <f>IF($A131="","",VLOOKUP($A131,ｷｬﾘﾌﾞ!$A$5:$L$550,6))</f>
        <v>BX</v>
      </c>
      <c r="E131" s="137">
        <f>IF($A131="","",VLOOKUP($A131,ｷｬﾘﾌﾞ!$A$5:$L$550,7))</f>
        <v>2</v>
      </c>
      <c r="F131" s="127"/>
      <c r="G131" s="128"/>
      <c r="H131" s="129"/>
    </row>
    <row r="132" spans="1:8" s="116" customFormat="1" ht="30" customHeight="1">
      <c r="A132" s="123">
        <v>113</v>
      </c>
      <c r="B132" s="177" t="str">
        <f>IF($A132="","",VLOOKUP($A132,ｷｬﾘﾌﾞ!$A$5:$L$550,4))</f>
        <v>フロストスライドグラス　白縁磨ＮＯ．２　１００枚入り　Ｓ２１１２</v>
      </c>
      <c r="C132" s="126"/>
      <c r="D132" s="137" t="str">
        <f>IF($A132="","",VLOOKUP($A132,ｷｬﾘﾌﾞ!$A$5:$L$550,6))</f>
        <v>BX</v>
      </c>
      <c r="E132" s="137">
        <f>IF($A132="","",VLOOKUP($A132,ｷｬﾘﾌﾞ!$A$5:$L$550,7))</f>
        <v>10</v>
      </c>
      <c r="F132" s="127"/>
      <c r="G132" s="128"/>
      <c r="H132" s="129"/>
    </row>
    <row r="133" spans="1:8" s="116" customFormat="1" ht="30" customHeight="1">
      <c r="A133" s="123">
        <v>114</v>
      </c>
      <c r="B133" s="177" t="str">
        <f>IF($A133="","",VLOOKUP($A133,ｷｬﾘﾌﾞ!$A$5:$L$550,4))</f>
        <v>ヘパリンＮＡ（９０ＩＵ）　Ｔ－ＳＰＯＴ</v>
      </c>
      <c r="C133" s="126"/>
      <c r="D133" s="137" t="str">
        <f>IF($A133="","",VLOOKUP($A133,ｷｬﾘﾌﾞ!$A$5:$L$550,6))</f>
        <v>EA</v>
      </c>
      <c r="E133" s="137">
        <f>IF($A133="","",VLOOKUP($A133,ｷｬﾘﾌﾞ!$A$5:$L$550,7))</f>
        <v>10</v>
      </c>
      <c r="F133" s="127"/>
      <c r="G133" s="128"/>
      <c r="H133" s="129"/>
    </row>
    <row r="134" spans="1:8" s="116" customFormat="1" ht="30" customHeight="1">
      <c r="A134" s="123">
        <v>115</v>
      </c>
      <c r="B134" s="177" t="str">
        <f>IF($A134="","",VLOOKUP($A134,ｷｬﾘﾌﾞ!$A$5:$L$550,4))</f>
        <v>マツナミカバーグラス（ＮＯ．１）１８＊１８ＭＭ角　１０００枚</v>
      </c>
      <c r="C134" s="126"/>
      <c r="D134" s="137" t="str">
        <f>IF($A134="","",VLOOKUP($A134,ｷｬﾘﾌﾞ!$A$5:$L$550,6))</f>
        <v>BX</v>
      </c>
      <c r="E134" s="137">
        <f>IF($A134="","",VLOOKUP($A134,ｷｬﾘﾌﾞ!$A$5:$L$550,7))</f>
        <v>2</v>
      </c>
      <c r="F134" s="127"/>
      <c r="G134" s="128"/>
      <c r="H134" s="129"/>
    </row>
    <row r="135" spans="1:8" s="116" customFormat="1" ht="30" customHeight="1">
      <c r="A135" s="123">
        <v>116</v>
      </c>
      <c r="B135" s="177" t="str">
        <f>IF($A135="","",VLOOKUP($A135,ｷｬﾘﾌﾞ!$A$5:$L$550,4))</f>
        <v>メタボリードＨＤＬ－Ｃ　Ａ　Ｒ－１</v>
      </c>
      <c r="C135" s="126"/>
      <c r="D135" s="137" t="str">
        <f>IF($A135="","",VLOOKUP($A135,ｷｬﾘﾌﾞ!$A$5:$L$550,6))</f>
        <v>BX</v>
      </c>
      <c r="E135" s="137">
        <f>IF($A135="","",VLOOKUP($A135,ｷｬﾘﾌﾞ!$A$5:$L$550,7))</f>
        <v>5</v>
      </c>
      <c r="F135" s="127"/>
      <c r="G135" s="128"/>
      <c r="H135" s="129"/>
    </row>
    <row r="136" spans="1:8" s="116" customFormat="1" ht="30" customHeight="1">
      <c r="A136" s="123">
        <v>117</v>
      </c>
      <c r="B136" s="177" t="str">
        <f>IF($A136="","",VLOOKUP($A136,ｷｬﾘﾌﾞ!$A$5:$L$550,4))</f>
        <v>メタボリードＨＤＬ－Ｃ　Ａ　Ｒ－２</v>
      </c>
      <c r="C136" s="126"/>
      <c r="D136" s="137" t="str">
        <f>IF($A136="","",VLOOKUP($A136,ｷｬﾘﾌﾞ!$A$5:$L$550,6))</f>
        <v>BX</v>
      </c>
      <c r="E136" s="137">
        <f>IF($A136="","",VLOOKUP($A136,ｷｬﾘﾌﾞ!$A$5:$L$550,7))</f>
        <v>5</v>
      </c>
      <c r="F136" s="127"/>
      <c r="G136" s="128"/>
      <c r="H136" s="129"/>
    </row>
    <row r="137" spans="1:8" s="116" customFormat="1" ht="30" customHeight="1">
      <c r="A137" s="123">
        <v>118</v>
      </c>
      <c r="B137" s="177" t="str">
        <f>IF($A137="","",VLOOKUP($A137,ｷｬﾘﾌﾞ!$A$5:$L$550,4))</f>
        <v>メタボリードＬＤＬ－Ｃ　Ａ　Ｒ－１</v>
      </c>
      <c r="C137" s="126"/>
      <c r="D137" s="137" t="str">
        <f>IF($A137="","",VLOOKUP($A137,ｷｬﾘﾌﾞ!$A$5:$L$550,6))</f>
        <v>BX</v>
      </c>
      <c r="E137" s="137">
        <f>IF($A137="","",VLOOKUP($A137,ｷｬﾘﾌﾞ!$A$5:$L$550,7))</f>
        <v>7</v>
      </c>
      <c r="F137" s="127"/>
      <c r="G137" s="128"/>
      <c r="H137" s="129"/>
    </row>
    <row r="138" spans="1:8" s="116" customFormat="1" ht="30" customHeight="1">
      <c r="A138" s="123">
        <v>119</v>
      </c>
      <c r="B138" s="177" t="str">
        <f>IF($A138="","",VLOOKUP($A138,ｷｬﾘﾌﾞ!$A$5:$L$550,4))</f>
        <v>メタボリードＬＤＬ－Ｃ　Ａ　Ｒ－２</v>
      </c>
      <c r="C138" s="126"/>
      <c r="D138" s="137" t="str">
        <f>IF($A138="","",VLOOKUP($A138,ｷｬﾘﾌﾞ!$A$5:$L$550,6))</f>
        <v>BX</v>
      </c>
      <c r="E138" s="137">
        <f>IF($A138="","",VLOOKUP($A138,ｷｬﾘﾌﾞ!$A$5:$L$550,7))</f>
        <v>7</v>
      </c>
      <c r="F138" s="127"/>
      <c r="G138" s="128"/>
      <c r="H138" s="129"/>
    </row>
    <row r="139" spans="1:8" s="116" customFormat="1" ht="30" customHeight="1">
      <c r="A139" s="123">
        <v>120</v>
      </c>
      <c r="B139" s="177" t="str">
        <f>IF($A139="","",VLOOKUP($A139,ｷｬﾘﾌﾞ!$A$5:$L$550,4))</f>
        <v>メタボリード標準血清ＨＤＬ・ＬＤＬ－Ｃ測定用</v>
      </c>
      <c r="C139" s="126"/>
      <c r="D139" s="137" t="str">
        <f>IF($A139="","",VLOOKUP($A139,ｷｬﾘﾌﾞ!$A$5:$L$550,6))</f>
        <v>BX</v>
      </c>
      <c r="E139" s="137">
        <f>IF($A139="","",VLOOKUP($A139,ｷｬﾘﾌﾞ!$A$5:$L$550,7))</f>
        <v>10</v>
      </c>
      <c r="F139" s="127"/>
      <c r="G139" s="128"/>
      <c r="H139" s="129"/>
    </row>
    <row r="140" spans="1:8" s="116" customFormat="1" ht="30" customHeight="1">
      <c r="A140" s="123">
        <v>121</v>
      </c>
      <c r="B140" s="177" t="str">
        <f>IF($A140="","",VLOOKUP($A140,ｷｬﾘﾌﾞ!$A$5:$L$550,4))</f>
        <v>ラピランＲＨ．ピロリ抗体スティック</v>
      </c>
      <c r="C140" s="126"/>
      <c r="D140" s="137" t="str">
        <f>IF($A140="","",VLOOKUP($A140,ｷｬﾘﾌﾞ!$A$5:$L$550,6))</f>
        <v>BX</v>
      </c>
      <c r="E140" s="137">
        <f>IF($A140="","",VLOOKUP($A140,ｷｬﾘﾌﾞ!$A$5:$L$550,7))</f>
        <v>19</v>
      </c>
      <c r="F140" s="127"/>
      <c r="G140" s="128"/>
      <c r="H140" s="129"/>
    </row>
    <row r="141" spans="1:8" s="116" customFormat="1" ht="30" customHeight="1">
      <c r="A141" s="123">
        <v>122</v>
      </c>
      <c r="B141" s="177" t="str">
        <f>IF($A141="","",VLOOKUP($A141,ｷｬﾘﾌﾞ!$A$5:$L$550,4))</f>
        <v>ラボステインＳ</v>
      </c>
      <c r="C141" s="126"/>
      <c r="D141" s="137" t="str">
        <f>IF($A141="","",VLOOKUP($A141,ｷｬﾘﾌﾞ!$A$5:$L$550,6))</f>
        <v>EA</v>
      </c>
      <c r="E141" s="137">
        <f>IF($A141="","",VLOOKUP($A141,ｷｬﾘﾌﾞ!$A$5:$L$550,7))</f>
        <v>7</v>
      </c>
      <c r="F141" s="127"/>
      <c r="G141" s="128"/>
      <c r="H141" s="129"/>
    </row>
    <row r="142" spans="1:8" s="116" customFormat="1" ht="30" customHeight="1">
      <c r="A142" s="123">
        <v>123</v>
      </c>
      <c r="B142" s="177" t="str">
        <f>IF($A142="","",VLOOKUP($A142,ｷｬﾘﾌﾞ!$A$5:$L$550,4))</f>
        <v>ルミパルス　Ｃ－ペプチド免疫反応カートリッジ</v>
      </c>
      <c r="C142" s="126"/>
      <c r="D142" s="137" t="str">
        <f>IF($A142="","",VLOOKUP($A142,ｷｬﾘﾌﾞ!$A$5:$L$550,6))</f>
        <v>BX</v>
      </c>
      <c r="E142" s="137">
        <f>IF($A142="","",VLOOKUP($A142,ｷｬﾘﾌﾞ!$A$5:$L$550,7))</f>
        <v>10</v>
      </c>
      <c r="F142" s="127"/>
      <c r="G142" s="128"/>
      <c r="H142" s="129"/>
    </row>
    <row r="143" spans="1:8" s="116" customFormat="1" ht="30" customHeight="1">
      <c r="A143" s="123">
        <v>124</v>
      </c>
      <c r="B143" s="177" t="str">
        <f>IF($A143="","",VLOOKUP($A143,ｷｬﾘﾌﾞ!$A$5:$L$550,4))</f>
        <v>ルミパルス　ＦＴ３－３　ＦＴ３キャリブレータ</v>
      </c>
      <c r="C143" s="126"/>
      <c r="D143" s="137" t="str">
        <f>IF($A143="","",VLOOKUP($A143,ｷｬﾘﾌﾞ!$A$5:$L$550,6))</f>
        <v>BX</v>
      </c>
      <c r="E143" s="137">
        <f>IF($A143="","",VLOOKUP($A143,ｷｬﾘﾌﾞ!$A$5:$L$550,7))</f>
        <v>3</v>
      </c>
      <c r="F143" s="127"/>
      <c r="G143" s="128"/>
      <c r="H143" s="129"/>
    </row>
    <row r="144" spans="1:8" s="116" customFormat="1" ht="30" customHeight="1">
      <c r="A144" s="123">
        <v>125</v>
      </c>
      <c r="B144" s="177" t="str">
        <f>IF($A144="","",VLOOKUP($A144,ｷｬﾘﾌﾞ!$A$5:$L$550,4))</f>
        <v>ルミパルス　ＦＴ３－Ⅲ免疫反応カートリッジ</v>
      </c>
      <c r="C144" s="126"/>
      <c r="D144" s="137" t="str">
        <f>IF($A144="","",VLOOKUP($A144,ｷｬﾘﾌﾞ!$A$5:$L$550,6))</f>
        <v>BX</v>
      </c>
      <c r="E144" s="137">
        <f>IF($A144="","",VLOOKUP($A144,ｷｬﾘﾌﾞ!$A$5:$L$550,7))</f>
        <v>8</v>
      </c>
      <c r="F144" s="127"/>
      <c r="G144" s="128"/>
      <c r="H144" s="129"/>
    </row>
    <row r="146" spans="1:8" s="116" customFormat="1" ht="45" customHeight="1">
      <c r="A146" s="115"/>
      <c r="B146" s="436" t="s">
        <v>47</v>
      </c>
      <c r="C146" s="436"/>
      <c r="D146" s="436"/>
      <c r="E146" s="436"/>
      <c r="F146" s="436"/>
      <c r="G146" s="436"/>
      <c r="H146" s="436"/>
    </row>
    <row r="147" spans="1:8" s="118" customFormat="1" ht="18" customHeight="1">
      <c r="A147" s="117"/>
      <c r="B147" s="241"/>
      <c r="D147" s="119"/>
      <c r="E147" s="120"/>
      <c r="F147" s="121"/>
    </row>
    <row r="148" spans="1:8" s="115" customFormat="1" ht="30" customHeight="1">
      <c r="A148" s="122" t="s">
        <v>48</v>
      </c>
      <c r="B148" s="437" t="s">
        <v>49</v>
      </c>
      <c r="C148" s="438"/>
      <c r="D148" s="123" t="s">
        <v>50</v>
      </c>
      <c r="E148" s="124" t="s">
        <v>51</v>
      </c>
      <c r="F148" s="125" t="s">
        <v>52</v>
      </c>
      <c r="G148" s="122" t="s">
        <v>53</v>
      </c>
      <c r="H148" s="123" t="s">
        <v>54</v>
      </c>
    </row>
    <row r="149" spans="1:8" ht="30" customHeight="1">
      <c r="A149" s="123">
        <v>126</v>
      </c>
      <c r="B149" s="177" t="str">
        <f>IF($A149="","",VLOOKUP($A149,ｷｬﾘﾌﾞ!$A$5:$L$550,4))</f>
        <v>ルミパルス　ＦＴ４－Ｎ　ＦＴ４キャリブレータ</v>
      </c>
      <c r="C149" s="126"/>
      <c r="D149" s="137" t="str">
        <f>IF($A149="","",VLOOKUP($A149,ｷｬﾘﾌﾞ!$A$5:$L$550,6))</f>
        <v>BX</v>
      </c>
      <c r="E149" s="137">
        <f>IF($A149="","",VLOOKUP($A149,ｷｬﾘﾌﾞ!$A$5:$L$550,7))</f>
        <v>3</v>
      </c>
      <c r="F149" s="127"/>
      <c r="G149" s="128"/>
      <c r="H149" s="129"/>
    </row>
    <row r="150" spans="1:8" ht="30" customHeight="1">
      <c r="A150" s="123">
        <v>127</v>
      </c>
      <c r="B150" s="177" t="str">
        <f>IF($A150="","",VLOOKUP($A150,ｷｬﾘﾌﾞ!$A$5:$L$550,4))</f>
        <v>ルミパルス　ＦＴ４－Ｎ免疫反応カートリッジ</v>
      </c>
      <c r="C150" s="126"/>
      <c r="D150" s="137" t="str">
        <f>IF($A150="","",VLOOKUP($A150,ｷｬﾘﾌﾞ!$A$5:$L$550,6))</f>
        <v>BX</v>
      </c>
      <c r="E150" s="137">
        <f>IF($A150="","",VLOOKUP($A150,ｷｬﾘﾌﾞ!$A$5:$L$550,7))</f>
        <v>10</v>
      </c>
      <c r="F150" s="127"/>
      <c r="G150" s="128"/>
      <c r="H150" s="129"/>
    </row>
    <row r="151" spans="1:8" ht="30" customHeight="1">
      <c r="A151" s="123">
        <v>128</v>
      </c>
      <c r="B151" s="177" t="str">
        <f>IF($A151="","",VLOOKUP($A151,ｷｬﾘﾌﾞ!$A$5:$L$550,4))</f>
        <v>ルミパルス　ＨＢＣＡＢ－Ｎ免疫反応カートリッジ</v>
      </c>
      <c r="C151" s="126"/>
      <c r="D151" s="137" t="str">
        <f>IF($A151="","",VLOOKUP($A151,ｷｬﾘﾌﾞ!$A$5:$L$550,6))</f>
        <v>BX</v>
      </c>
      <c r="E151" s="137">
        <f>IF($A151="","",VLOOKUP($A151,ｷｬﾘﾌﾞ!$A$5:$L$550,7))</f>
        <v>4</v>
      </c>
      <c r="F151" s="127"/>
      <c r="G151" s="128"/>
      <c r="H151" s="129"/>
    </row>
    <row r="152" spans="1:8" s="116" customFormat="1" ht="30" customHeight="1">
      <c r="A152" s="123">
        <v>129</v>
      </c>
      <c r="B152" s="177" t="str">
        <f>IF($A152="","",VLOOKUP($A152,ｷｬﾘﾌﾞ!$A$5:$L$550,4))</f>
        <v>ルミパルス　ＨＢＣＡＢ－Ｎ用標準溶液</v>
      </c>
      <c r="C152" s="126"/>
      <c r="D152" s="137" t="str">
        <f>IF($A152="","",VLOOKUP($A152,ｷｬﾘﾌﾞ!$A$5:$L$550,6))</f>
        <v>BX</v>
      </c>
      <c r="E152" s="137">
        <f>IF($A152="","",VLOOKUP($A152,ｷｬﾘﾌﾞ!$A$5:$L$550,7))</f>
        <v>2</v>
      </c>
      <c r="F152" s="127"/>
      <c r="G152" s="128"/>
      <c r="H152" s="129"/>
    </row>
    <row r="153" spans="1:8" s="116" customFormat="1" ht="30" customHeight="1">
      <c r="A153" s="123">
        <v>130</v>
      </c>
      <c r="B153" s="177" t="str">
        <f>IF($A153="","",VLOOKUP($A153,ｷｬﾘﾌﾞ!$A$5:$L$550,4))</f>
        <v>ルミパルス　ＨＢＳＡＢ－Ｎ　ＨＢＳＡＢ－Ｎ用キャリブレータ</v>
      </c>
      <c r="C153" s="126"/>
      <c r="D153" s="137" t="str">
        <f>IF($A153="","",VLOOKUP($A153,ｷｬﾘﾌﾞ!$A$5:$L$550,6))</f>
        <v>BX</v>
      </c>
      <c r="E153" s="137">
        <f>IF($A153="","",VLOOKUP($A153,ｷｬﾘﾌﾞ!$A$5:$L$550,7))</f>
        <v>2</v>
      </c>
      <c r="F153" s="127"/>
      <c r="G153" s="128"/>
      <c r="H153" s="129"/>
    </row>
    <row r="154" spans="1:8" s="116" customFormat="1" ht="30" customHeight="1">
      <c r="A154" s="123">
        <v>131</v>
      </c>
      <c r="B154" s="177" t="str">
        <f>IF($A154="","",VLOOKUP($A154,ｷｬﾘﾌﾞ!$A$5:$L$550,4))</f>
        <v>ルミパルス　ＨＢＳＡＢ－Ｎ免疫反応カートリッジ</v>
      </c>
      <c r="C154" s="126"/>
      <c r="D154" s="137" t="str">
        <f>IF($A154="","",VLOOKUP($A154,ｷｬﾘﾌﾞ!$A$5:$L$550,6))</f>
        <v>BX</v>
      </c>
      <c r="E154" s="137">
        <f>IF($A154="","",VLOOKUP($A154,ｷｬﾘﾌﾞ!$A$5:$L$550,7))</f>
        <v>5</v>
      </c>
      <c r="F154" s="127"/>
      <c r="G154" s="128"/>
      <c r="H154" s="129"/>
    </row>
    <row r="155" spans="1:8" s="116" customFormat="1" ht="30" customHeight="1">
      <c r="A155" s="123">
        <v>132</v>
      </c>
      <c r="B155" s="177" t="str">
        <f>IF($A155="","",VLOOKUP($A155,ｷｬﾘﾌﾞ!$A$5:$L$550,4))</f>
        <v>ルミパルス　ＨＢＳＡＧ－ＨＱ　免疫反応カートリッジ</v>
      </c>
      <c r="C155" s="126"/>
      <c r="D155" s="137" t="str">
        <f>IF($A155="","",VLOOKUP($A155,ｷｬﾘﾌﾞ!$A$5:$L$550,6))</f>
        <v>BX</v>
      </c>
      <c r="E155" s="137">
        <f>IF($A155="","",VLOOKUP($A155,ｷｬﾘﾌﾞ!$A$5:$L$550,7))</f>
        <v>10</v>
      </c>
      <c r="F155" s="127"/>
      <c r="G155" s="128"/>
      <c r="H155" s="129"/>
    </row>
    <row r="156" spans="1:8" s="116" customFormat="1" ht="30" customHeight="1">
      <c r="A156" s="123">
        <v>133</v>
      </c>
      <c r="B156" s="177" t="str">
        <f>IF($A156="","",VLOOKUP($A156,ｷｬﾘﾌﾞ!$A$5:$L$550,4))</f>
        <v>ルミパルス　ＨＣＶ免疫反応カートリッジセット</v>
      </c>
      <c r="C156" s="126"/>
      <c r="D156" s="137" t="str">
        <f>IF($A156="","",VLOOKUP($A156,ｷｬﾘﾌﾞ!$A$5:$L$550,6))</f>
        <v>BX</v>
      </c>
      <c r="E156" s="137">
        <f>IF($A156="","",VLOOKUP($A156,ｷｬﾘﾌﾞ!$A$5:$L$550,7))</f>
        <v>8</v>
      </c>
      <c r="F156" s="127"/>
      <c r="G156" s="128"/>
      <c r="H156" s="129"/>
    </row>
    <row r="157" spans="1:8" s="116" customFormat="1" ht="30" customHeight="1">
      <c r="A157" s="123">
        <v>134</v>
      </c>
      <c r="B157" s="177" t="str">
        <f>IF($A157="","",VLOOKUP($A157,ｷｬﾘﾌﾞ!$A$5:$L$550,4))</f>
        <v>ルミパルス　ＨＩＶ　ＡＧ／ＡＢ免疫反応カートリッジセット</v>
      </c>
      <c r="C157" s="126"/>
      <c r="D157" s="137" t="str">
        <f>IF($A157="","",VLOOKUP($A157,ｷｬﾘﾌﾞ!$A$5:$L$550,6))</f>
        <v>BX</v>
      </c>
      <c r="E157" s="137">
        <f>IF($A157="","",VLOOKUP($A157,ｷｬﾘﾌﾞ!$A$5:$L$550,7))</f>
        <v>5</v>
      </c>
      <c r="F157" s="127"/>
      <c r="G157" s="128"/>
      <c r="H157" s="129"/>
    </row>
    <row r="158" spans="1:8" s="116" customFormat="1" ht="30" customHeight="1">
      <c r="A158" s="123">
        <v>135</v>
      </c>
      <c r="B158" s="177" t="str">
        <f>IF($A158="","",VLOOKUP($A158,ｷｬﾘﾌﾞ!$A$5:$L$550,4))</f>
        <v>ルミパルス　ＰＳＡ－Ｎ　キャリブレータ</v>
      </c>
      <c r="C158" s="126"/>
      <c r="D158" s="137" t="str">
        <f>IF($A158="","",VLOOKUP($A158,ｷｬﾘﾌﾞ!$A$5:$L$550,6))</f>
        <v>BX</v>
      </c>
      <c r="E158" s="137">
        <f>IF($A158="","",VLOOKUP($A158,ｷｬﾘﾌﾞ!$A$5:$L$550,7))</f>
        <v>3</v>
      </c>
      <c r="F158" s="127"/>
      <c r="G158" s="128"/>
      <c r="H158" s="129"/>
    </row>
    <row r="159" spans="1:8" s="116" customFormat="1" ht="30" customHeight="1">
      <c r="A159" s="123">
        <v>136</v>
      </c>
      <c r="B159" s="177" t="str">
        <f>IF($A159="","",VLOOKUP($A159,ｷｬﾘﾌﾞ!$A$5:$L$550,4))</f>
        <v>ルミパルス　ＴＳＨ　ＩＦＣＣ　ＴＳＨキャリブレータ</v>
      </c>
      <c r="C159" s="126"/>
      <c r="D159" s="137" t="str">
        <f>IF($A159="","",VLOOKUP($A159,ｷｬﾘﾌﾞ!$A$5:$L$550,6))</f>
        <v>BX</v>
      </c>
      <c r="E159" s="137">
        <f>IF($A159="","",VLOOKUP($A159,ｷｬﾘﾌﾞ!$A$5:$L$550,7))</f>
        <v>3</v>
      </c>
      <c r="F159" s="127"/>
      <c r="G159" s="128"/>
      <c r="H159" s="129"/>
    </row>
    <row r="160" spans="1:8" s="116" customFormat="1" ht="30" customHeight="1">
      <c r="A160" s="123">
        <v>137</v>
      </c>
      <c r="B160" s="177" t="str">
        <f>IF($A160="","",VLOOKUP($A160,ｷｬﾘﾌﾞ!$A$5:$L$550,4))</f>
        <v>ルミパルス　ＴＳＨ　ＩＦＣＣ免疫反応カートリッジ</v>
      </c>
      <c r="C160" s="126"/>
      <c r="D160" s="137" t="str">
        <f>IF($A160="","",VLOOKUP($A160,ｷｬﾘﾌﾞ!$A$5:$L$550,6))</f>
        <v>BX</v>
      </c>
      <c r="E160" s="137">
        <f>IF($A160="","",VLOOKUP($A160,ｷｬﾘﾌﾞ!$A$5:$L$550,7))</f>
        <v>10</v>
      </c>
      <c r="F160" s="127"/>
      <c r="G160" s="128"/>
      <c r="H160" s="129"/>
    </row>
    <row r="161" spans="1:8" s="116" customFormat="1" ht="30" customHeight="1">
      <c r="A161" s="123">
        <v>138</v>
      </c>
      <c r="B161" s="177" t="str">
        <f>IF($A161="","",VLOOKUP($A161,ｷｬﾘﾌﾞ!$A$5:$L$550,4))</f>
        <v>ルミパルスⅠＨＢＥＡＧ免疫反応カートリッジセット</v>
      </c>
      <c r="C161" s="126"/>
      <c r="D161" s="137" t="str">
        <f>IF($A161="","",VLOOKUP($A161,ｷｬﾘﾌﾞ!$A$5:$L$550,6))</f>
        <v>BX</v>
      </c>
      <c r="E161" s="137">
        <f>IF($A161="","",VLOOKUP($A161,ｷｬﾘﾌﾞ!$A$5:$L$550,7))</f>
        <v>3</v>
      </c>
      <c r="F161" s="127"/>
      <c r="G161" s="128"/>
      <c r="H161" s="129"/>
    </row>
    <row r="162" spans="1:8" s="116" customFormat="1" ht="30" customHeight="1">
      <c r="A162" s="123">
        <v>139</v>
      </c>
      <c r="B162" s="177" t="str">
        <f>IF($A162="","",VLOOKUP($A162,ｷｬﾘﾌﾞ!$A$5:$L$550,4))</f>
        <v>ルミパルスＡＦＰ－Ｎ　ＡＦＰキャリブレータ</v>
      </c>
      <c r="C162" s="126"/>
      <c r="D162" s="137" t="str">
        <f>IF($A162="","",VLOOKUP($A162,ｷｬﾘﾌﾞ!$A$5:$L$550,6))</f>
        <v>BX</v>
      </c>
      <c r="E162" s="137">
        <f>IF($A162="","",VLOOKUP($A162,ｷｬﾘﾌﾞ!$A$5:$L$550,7))</f>
        <v>3</v>
      </c>
      <c r="F162" s="127"/>
      <c r="G162" s="128"/>
      <c r="H162" s="129"/>
    </row>
    <row r="163" spans="1:8" s="116" customFormat="1" ht="30" customHeight="1">
      <c r="A163" s="123">
        <v>140</v>
      </c>
      <c r="B163" s="177" t="str">
        <f>IF($A163="","",VLOOKUP($A163,ｷｬﾘﾌﾞ!$A$5:$L$550,4))</f>
        <v>ルミパルスＡＦＰ－Ｎ免疫反応カートリッジ</v>
      </c>
      <c r="C163" s="126"/>
      <c r="D163" s="137" t="str">
        <f>IF($A163="","",VLOOKUP($A163,ｷｬﾘﾌﾞ!$A$5:$L$550,6))</f>
        <v>BX</v>
      </c>
      <c r="E163" s="137">
        <f>IF($A163="","",VLOOKUP($A163,ｷｬﾘﾌﾞ!$A$5:$L$550,7))</f>
        <v>7</v>
      </c>
      <c r="F163" s="127"/>
      <c r="G163" s="128"/>
      <c r="H163" s="129"/>
    </row>
    <row r="164" spans="1:8" s="116" customFormat="1" ht="30" customHeight="1">
      <c r="A164" s="123">
        <v>141</v>
      </c>
      <c r="B164" s="177" t="str">
        <f>IF($A164="","",VLOOKUP($A164,ｷｬﾘﾌﾞ!$A$5:$L$550,4))</f>
        <v>ルミパルスＢＮＰ免疫反応カートリッジ</v>
      </c>
      <c r="C164" s="126"/>
      <c r="D164" s="137" t="str">
        <f>IF($A164="","",VLOOKUP($A164,ｷｬﾘﾌﾞ!$A$5:$L$550,6))</f>
        <v>BX</v>
      </c>
      <c r="E164" s="137">
        <f>IF($A164="","",VLOOKUP($A164,ｷｬﾘﾌﾞ!$A$5:$L$550,7))</f>
        <v>5</v>
      </c>
      <c r="F164" s="127"/>
      <c r="G164" s="128"/>
      <c r="H164" s="129"/>
    </row>
    <row r="165" spans="1:8" s="116" customFormat="1" ht="30" customHeight="1">
      <c r="A165" s="123">
        <v>142</v>
      </c>
      <c r="B165" s="177" t="str">
        <f>IF($A165="","",VLOOKUP($A165,ｷｬﾘﾌﾞ!$A$5:$L$550,4))</f>
        <v>ルミパルスＣＡ１９－９Ｎ　キャリブレータ</v>
      </c>
      <c r="C165" s="126"/>
      <c r="D165" s="137" t="str">
        <f>IF($A165="","",VLOOKUP($A165,ｷｬﾘﾌﾞ!$A$5:$L$550,6))</f>
        <v>BX</v>
      </c>
      <c r="E165" s="137">
        <f>IF($A165="","",VLOOKUP($A165,ｷｬﾘﾌﾞ!$A$5:$L$550,7))</f>
        <v>3</v>
      </c>
      <c r="F165" s="127"/>
      <c r="G165" s="128"/>
      <c r="H165" s="129"/>
    </row>
    <row r="166" spans="1:8" s="116" customFormat="1" ht="30" customHeight="1">
      <c r="A166" s="123">
        <v>143</v>
      </c>
      <c r="B166" s="177" t="str">
        <f>IF($A166="","",VLOOKUP($A166,ｷｬﾘﾌﾞ!$A$5:$L$550,4))</f>
        <v>ルミパルスＣＡ１９－９－Ｎ免疫反応カートリッジ</v>
      </c>
      <c r="C166" s="126"/>
      <c r="D166" s="137" t="str">
        <f>IF($A166="","",VLOOKUP($A166,ｷｬﾘﾌﾞ!$A$5:$L$550,6))</f>
        <v>BX</v>
      </c>
      <c r="E166" s="137">
        <f>IF($A166="","",VLOOKUP($A166,ｷｬﾘﾌﾞ!$A$5:$L$550,7))</f>
        <v>8</v>
      </c>
      <c r="F166" s="127"/>
      <c r="G166" s="128"/>
      <c r="H166" s="129"/>
    </row>
    <row r="167" spans="1:8" s="116" customFormat="1" ht="30" customHeight="1">
      <c r="A167" s="123">
        <v>144</v>
      </c>
      <c r="B167" s="177" t="str">
        <f>IF($A167="","",VLOOKUP($A167,ｷｬﾘﾌﾞ!$A$5:$L$550,4))</f>
        <v>ルミパルスＣＥＡ－Ｎ　キャリブレータ</v>
      </c>
      <c r="C167" s="126"/>
      <c r="D167" s="137" t="str">
        <f>IF($A167="","",VLOOKUP($A167,ｷｬﾘﾌﾞ!$A$5:$L$550,6))</f>
        <v>BX</v>
      </c>
      <c r="E167" s="137">
        <f>IF($A167="","",VLOOKUP($A167,ｷｬﾘﾌﾞ!$A$5:$L$550,7))</f>
        <v>3</v>
      </c>
      <c r="F167" s="127"/>
      <c r="G167" s="128"/>
      <c r="H167" s="129"/>
    </row>
    <row r="168" spans="1:8" s="116" customFormat="1" ht="30" customHeight="1">
      <c r="A168" s="123">
        <v>145</v>
      </c>
      <c r="B168" s="177" t="str">
        <f>IF($A168="","",VLOOKUP($A168,ｷｬﾘﾌﾞ!$A$5:$L$550,4))</f>
        <v>ルミパルスＣＥＡ－Ｎ免疫反応カートリッジ</v>
      </c>
      <c r="C168" s="126"/>
      <c r="D168" s="137" t="str">
        <f>IF($A168="","",VLOOKUP($A168,ｷｬﾘﾌﾞ!$A$5:$L$550,6))</f>
        <v>BX</v>
      </c>
      <c r="E168" s="137">
        <f>IF($A168="","",VLOOKUP($A168,ｷｬﾘﾌﾞ!$A$5:$L$550,7))</f>
        <v>5</v>
      </c>
      <c r="F168" s="127"/>
      <c r="G168" s="128"/>
      <c r="H168" s="129"/>
    </row>
    <row r="169" spans="1:8" s="116" customFormat="1" ht="30" customHeight="1">
      <c r="A169" s="123">
        <v>146</v>
      </c>
      <c r="B169" s="177" t="str">
        <f>IF($A169="","",VLOOKUP($A169,ｷｬﾘﾌﾞ!$A$5:$L$550,4))</f>
        <v>ルミパルスＣ－ペプチドキャリブレータ（血清・血漿用）</v>
      </c>
      <c r="C169" s="126"/>
      <c r="D169" s="137" t="str">
        <f>IF($A169="","",VLOOKUP($A169,ｷｬﾘﾌﾞ!$A$5:$L$550,6))</f>
        <v>BX</v>
      </c>
      <c r="E169" s="137">
        <f>IF($A169="","",VLOOKUP($A169,ｷｬﾘﾌﾞ!$A$5:$L$550,7))</f>
        <v>3</v>
      </c>
      <c r="F169" s="127"/>
      <c r="G169" s="128"/>
      <c r="H169" s="129"/>
    </row>
    <row r="170" spans="1:8" s="116" customFormat="1" ht="30" customHeight="1">
      <c r="A170" s="123">
        <v>147</v>
      </c>
      <c r="B170" s="177" t="str">
        <f>IF($A170="","",VLOOKUP($A170,ｷｬﾘﾌﾞ!$A$5:$L$550,4))</f>
        <v>ルミパルスＨＢＥＡＢ－Ｎ免疫反応カートリッジセット</v>
      </c>
      <c r="C170" s="126"/>
      <c r="D170" s="137" t="str">
        <f>IF($A170="","",VLOOKUP($A170,ｷｬﾘﾌﾞ!$A$5:$L$550,6))</f>
        <v>BX</v>
      </c>
      <c r="E170" s="137">
        <f>IF($A170="","",VLOOKUP($A170,ｷｬﾘﾌﾞ!$A$5:$L$550,7))</f>
        <v>4</v>
      </c>
      <c r="F170" s="127"/>
      <c r="G170" s="128"/>
      <c r="H170" s="129"/>
    </row>
    <row r="171" spans="1:8" s="116" customFormat="1" ht="30" customHeight="1">
      <c r="A171" s="123">
        <v>148</v>
      </c>
      <c r="B171" s="177" t="str">
        <f>IF($A171="","",VLOOKUP($A171,ｷｬﾘﾌﾞ!$A$5:$L$550,4))</f>
        <v>ルミパルスＨＢＳＡＧ－ＨＱ　ＨＢＳＡＧ－ＨＱ用標準溶液</v>
      </c>
      <c r="C171" s="126"/>
      <c r="D171" s="137" t="str">
        <f>IF($A171="","",VLOOKUP($A171,ｷｬﾘﾌﾞ!$A$5:$L$550,6))</f>
        <v>BX</v>
      </c>
      <c r="E171" s="137">
        <f>IF($A171="","",VLOOKUP($A171,ｷｬﾘﾌﾞ!$A$5:$L$550,7))</f>
        <v>4</v>
      </c>
      <c r="F171" s="127"/>
      <c r="G171" s="128"/>
      <c r="H171" s="129"/>
    </row>
    <row r="172" spans="1:8" s="116" customFormat="1" ht="30" customHeight="1">
      <c r="A172" s="123">
        <v>149</v>
      </c>
      <c r="B172" s="177" t="str">
        <f>IF($A172="","",VLOOKUP($A172,ｷｬﾘﾌﾞ!$A$5:$L$550,4))</f>
        <v>ルミパルスＰＳＡ－Ｎ免疫反応カートリッジ</v>
      </c>
      <c r="C172" s="126"/>
      <c r="D172" s="137" t="str">
        <f>IF($A172="","",VLOOKUP($A172,ｷｬﾘﾌﾞ!$A$5:$L$550,6))</f>
        <v>BX</v>
      </c>
      <c r="E172" s="137">
        <f>IF($A172="","",VLOOKUP($A172,ｷｬﾘﾌﾞ!$A$5:$L$550,7))</f>
        <v>7</v>
      </c>
      <c r="F172" s="127"/>
      <c r="G172" s="128"/>
      <c r="H172" s="129"/>
    </row>
    <row r="173" spans="1:8" s="116" customFormat="1" ht="30" customHeight="1">
      <c r="A173" s="123">
        <v>150</v>
      </c>
      <c r="B173" s="177" t="str">
        <f>IF($A173="","",VLOOKUP($A173,ｷｬﾘﾌﾞ!$A$5:$L$550,4))</f>
        <v>ルミパルスインシュリン－Ｎ　インシュリンキャリブレータ</v>
      </c>
      <c r="C173" s="126"/>
      <c r="D173" s="137" t="str">
        <f>IF($A173="","",VLOOKUP($A173,ｷｬﾘﾌﾞ!$A$5:$L$550,6))</f>
        <v>BX</v>
      </c>
      <c r="E173" s="137">
        <f>IF($A173="","",VLOOKUP($A173,ｷｬﾘﾌﾞ!$A$5:$L$550,7))</f>
        <v>3</v>
      </c>
      <c r="F173" s="127"/>
      <c r="G173" s="128"/>
      <c r="H173" s="129"/>
    </row>
    <row r="175" spans="1:8" s="116" customFormat="1" ht="45" customHeight="1">
      <c r="A175" s="115"/>
      <c r="B175" s="436" t="s">
        <v>47</v>
      </c>
      <c r="C175" s="436"/>
      <c r="D175" s="436"/>
      <c r="E175" s="436"/>
      <c r="F175" s="436"/>
      <c r="G175" s="436"/>
      <c r="H175" s="436"/>
    </row>
    <row r="176" spans="1:8" s="118" customFormat="1" ht="18" customHeight="1">
      <c r="A176" s="117"/>
      <c r="B176" s="241"/>
      <c r="D176" s="119"/>
      <c r="E176" s="120"/>
      <c r="F176" s="121"/>
    </row>
    <row r="177" spans="1:8" s="115" customFormat="1" ht="30" customHeight="1">
      <c r="A177" s="122" t="s">
        <v>48</v>
      </c>
      <c r="B177" s="437" t="s">
        <v>49</v>
      </c>
      <c r="C177" s="438"/>
      <c r="D177" s="123" t="s">
        <v>50</v>
      </c>
      <c r="E177" s="124" t="s">
        <v>51</v>
      </c>
      <c r="F177" s="125" t="s">
        <v>52</v>
      </c>
      <c r="G177" s="122" t="s">
        <v>53</v>
      </c>
      <c r="H177" s="123" t="s">
        <v>54</v>
      </c>
    </row>
    <row r="178" spans="1:8" ht="30" customHeight="1">
      <c r="A178" s="123">
        <v>151</v>
      </c>
      <c r="B178" s="177" t="str">
        <f>IF($A178="","",VLOOKUP($A178,ｷｬﾘﾌﾞ!$A$5:$L$550,4))</f>
        <v>ルミパルスインシュリン－Ｎ免疫反応カートリッジ</v>
      </c>
      <c r="C178" s="126"/>
      <c r="D178" s="137" t="str">
        <f>IF($A178="","",VLOOKUP($A178,ｷｬﾘﾌﾞ!$A$5:$L$550,6))</f>
        <v>BX</v>
      </c>
      <c r="E178" s="137">
        <f>IF($A178="","",VLOOKUP($A178,ｷｬﾘﾌﾞ!$A$5:$L$550,7))</f>
        <v>10</v>
      </c>
      <c r="F178" s="127"/>
      <c r="G178" s="128"/>
      <c r="H178" s="129"/>
    </row>
    <row r="179" spans="1:8" ht="30" customHeight="1">
      <c r="A179" s="123">
        <v>152</v>
      </c>
      <c r="B179" s="177" t="str">
        <f>IF($A179="","",VLOOKUP($A179,ｷｬﾘﾌﾞ!$A$5:$L$550,4))</f>
        <v>ルミパルスシステム用サンプリングチップ</v>
      </c>
      <c r="C179" s="126"/>
      <c r="D179" s="137" t="str">
        <f>IF($A179="","",VLOOKUP($A179,ｷｬﾘﾌﾞ!$A$5:$L$550,6))</f>
        <v>BX</v>
      </c>
      <c r="E179" s="137">
        <f>IF($A179="","",VLOOKUP($A179,ｷｬﾘﾌﾞ!$A$5:$L$550,7))</f>
        <v>5</v>
      </c>
      <c r="F179" s="127"/>
      <c r="G179" s="128"/>
      <c r="H179" s="129"/>
    </row>
    <row r="180" spans="1:8" ht="30" customHeight="1">
      <c r="A180" s="123">
        <v>153</v>
      </c>
      <c r="B180" s="177" t="str">
        <f>IF($A180="","",VLOOKUP($A180,ｷｬﾘﾌﾞ!$A$5:$L$550,4))</f>
        <v>ルミパルスフェリチン－Ｎ　キャリブレータ</v>
      </c>
      <c r="C180" s="126"/>
      <c r="D180" s="137" t="str">
        <f>IF($A180="","",VLOOKUP($A180,ｷｬﾘﾌﾞ!$A$5:$L$550,6))</f>
        <v>BX</v>
      </c>
      <c r="E180" s="137">
        <f>IF($A180="","",VLOOKUP($A180,ｷｬﾘﾌﾞ!$A$5:$L$550,7))</f>
        <v>3</v>
      </c>
      <c r="F180" s="127"/>
      <c r="G180" s="128"/>
      <c r="H180" s="129"/>
    </row>
    <row r="181" spans="1:8" s="116" customFormat="1" ht="30" customHeight="1">
      <c r="A181" s="123">
        <v>154</v>
      </c>
      <c r="B181" s="177" t="str">
        <f>IF($A181="","",VLOOKUP($A181,ｷｬﾘﾌﾞ!$A$5:$L$550,4))</f>
        <v>ルミパルスフェリチン－Ｎ免疫反応カートリッジ</v>
      </c>
      <c r="C181" s="126"/>
      <c r="D181" s="137" t="str">
        <f>IF($A181="","",VLOOKUP($A181,ｷｬﾘﾌﾞ!$A$5:$L$550,6))</f>
        <v>BX</v>
      </c>
      <c r="E181" s="137">
        <f>IF($A181="","",VLOOKUP($A181,ｷｬﾘﾌﾞ!$A$5:$L$550,7))</f>
        <v>8</v>
      </c>
      <c r="F181" s="127"/>
      <c r="G181" s="128"/>
      <c r="H181" s="129"/>
    </row>
    <row r="182" spans="1:8" s="116" customFormat="1" ht="30" customHeight="1">
      <c r="A182" s="123">
        <v>155</v>
      </c>
      <c r="B182" s="177" t="str">
        <f>IF($A182="","",VLOOKUP($A182,ｷｬﾘﾌﾞ!$A$5:$L$550,4))</f>
        <v>ルミパルス基質液</v>
      </c>
      <c r="C182" s="126"/>
      <c r="D182" s="137" t="str">
        <f>IF($A182="","",VLOOKUP($A182,ｷｬﾘﾌﾞ!$A$5:$L$550,6))</f>
        <v>BX</v>
      </c>
      <c r="E182" s="137">
        <f>IF($A182="","",VLOOKUP($A182,ｷｬﾘﾌﾞ!$A$5:$L$550,7))</f>
        <v>3</v>
      </c>
      <c r="F182" s="127"/>
      <c r="G182" s="128"/>
      <c r="H182" s="129"/>
    </row>
    <row r="183" spans="1:8" s="116" customFormat="1" ht="30" customHeight="1">
      <c r="A183" s="123">
        <v>156</v>
      </c>
      <c r="B183" s="177" t="str">
        <f>IF($A183="","",VLOOKUP($A183,ｷｬﾘﾌﾞ!$A$5:$L$550,4))</f>
        <v>ルミパルス検体希釈液</v>
      </c>
      <c r="C183" s="126"/>
      <c r="D183" s="137" t="str">
        <f>IF($A183="","",VLOOKUP($A183,ｷｬﾘﾌﾞ!$A$5:$L$550,6))</f>
        <v>BX</v>
      </c>
      <c r="E183" s="137">
        <f>IF($A183="","",VLOOKUP($A183,ｷｬﾘﾌﾞ!$A$5:$L$550,7))</f>
        <v>2</v>
      </c>
      <c r="F183" s="127"/>
      <c r="G183" s="128"/>
      <c r="H183" s="129"/>
    </row>
    <row r="184" spans="1:8" s="116" customFormat="1" ht="30" customHeight="1">
      <c r="A184" s="123">
        <v>157</v>
      </c>
      <c r="B184" s="177" t="str">
        <f>IF($A184="","",VLOOKUP($A184,ｷｬﾘﾌﾞ!$A$5:$L$550,4))</f>
        <v>ルミパルス洗浄液</v>
      </c>
      <c r="C184" s="126"/>
      <c r="D184" s="137" t="str">
        <f>IF($A184="","",VLOOKUP($A184,ｷｬﾘﾌﾞ!$A$5:$L$550,6))</f>
        <v>EA</v>
      </c>
      <c r="E184" s="137">
        <f>IF($A184="","",VLOOKUP($A184,ｷｬﾘﾌﾞ!$A$5:$L$550,7))</f>
        <v>13</v>
      </c>
      <c r="F184" s="127"/>
      <c r="G184" s="128"/>
      <c r="H184" s="129"/>
    </row>
    <row r="185" spans="1:8" s="116" customFormat="1" ht="30" customHeight="1">
      <c r="A185" s="123">
        <v>158</v>
      </c>
      <c r="B185" s="177" t="str">
        <f>IF($A185="","",VLOOKUP($A185,ｷｬﾘﾌﾞ!$A$5:$L$550,4))</f>
        <v>金属分析容器（尿用）</v>
      </c>
      <c r="C185" s="126"/>
      <c r="D185" s="137" t="str">
        <f>IF($A185="","",VLOOKUP($A185,ｷｬﾘﾌﾞ!$A$5:$L$550,6))</f>
        <v>EA</v>
      </c>
      <c r="E185" s="137">
        <f>IF($A185="","",VLOOKUP($A185,ｷｬﾘﾌﾞ!$A$5:$L$550,7))</f>
        <v>4</v>
      </c>
      <c r="F185" s="127"/>
      <c r="G185" s="128"/>
      <c r="H185" s="129"/>
    </row>
    <row r="186" spans="1:8" s="116" customFormat="1" ht="30" customHeight="1">
      <c r="A186" s="123">
        <v>159</v>
      </c>
      <c r="B186" s="177" t="str">
        <f>IF($A186="","",VLOOKUP($A186,ｷｬﾘﾌﾞ!$A$5:$L$550,4))</f>
        <v>遮光容器</v>
      </c>
      <c r="C186" s="126"/>
      <c r="D186" s="137" t="str">
        <f>IF($A186="","",VLOOKUP($A186,ｷｬﾘﾌﾞ!$A$5:$L$550,6))</f>
        <v>EA</v>
      </c>
      <c r="E186" s="137">
        <f>IF($A186="","",VLOOKUP($A186,ｷｬﾘﾌﾞ!$A$5:$L$550,7))</f>
        <v>19</v>
      </c>
      <c r="F186" s="127"/>
      <c r="G186" s="128"/>
      <c r="H186" s="129"/>
    </row>
    <row r="187" spans="1:8" s="116" customFormat="1" ht="30" customHeight="1">
      <c r="A187" s="123">
        <v>160</v>
      </c>
      <c r="B187" s="177" t="str">
        <f>IF($A187="","",VLOOKUP($A187,ｷｬﾘﾌﾞ!$A$5:$L$550,4))</f>
        <v>遮光容器（血液）</v>
      </c>
      <c r="C187" s="126"/>
      <c r="D187" s="137" t="str">
        <f>IF($A187="","",VLOOKUP($A187,ｷｬﾘﾌﾞ!$A$5:$L$550,6))</f>
        <v>EA</v>
      </c>
      <c r="E187" s="137">
        <f>IF($A187="","",VLOOKUP($A187,ｷｬﾘﾌﾞ!$A$5:$L$550,7))</f>
        <v>4</v>
      </c>
      <c r="F187" s="127"/>
      <c r="G187" s="128"/>
      <c r="H187" s="129"/>
    </row>
    <row r="188" spans="1:8" s="116" customFormat="1" ht="30" customHeight="1">
      <c r="A188" s="123">
        <v>161</v>
      </c>
      <c r="B188" s="177" t="str">
        <f>IF($A188="","",VLOOKUP($A188,ｷｬﾘﾌﾞ!$A$5:$L$550,4))</f>
        <v>内分泌学用容器（７ｍｌ）</v>
      </c>
      <c r="C188" s="126"/>
      <c r="D188" s="137" t="str">
        <f>IF($A188="","",VLOOKUP($A188,ｷｬﾘﾌﾞ!$A$5:$L$550,6))</f>
        <v>BX</v>
      </c>
      <c r="E188" s="137">
        <f>IF($A188="","",VLOOKUP($A188,ｷｬﾘﾌﾞ!$A$5:$L$550,7))</f>
        <v>3</v>
      </c>
      <c r="F188" s="127"/>
      <c r="G188" s="128"/>
      <c r="H188" s="129"/>
    </row>
    <row r="189" spans="1:8" s="116" customFormat="1" ht="30" customHeight="1">
      <c r="A189" s="123">
        <v>162</v>
      </c>
      <c r="B189" s="177" t="str">
        <f>IF($A189="","",VLOOKUP($A189,ｷｬﾘﾌﾞ!$A$5:$L$550,4))</f>
        <v>乳酸・ピルビン酸用容器</v>
      </c>
      <c r="C189" s="126"/>
      <c r="D189" s="137" t="str">
        <f>IF($A189="","",VLOOKUP($A189,ｷｬﾘﾌﾞ!$A$5:$L$550,6))</f>
        <v>EA</v>
      </c>
      <c r="E189" s="137">
        <f>IF($A189="","",VLOOKUP($A189,ｷｬﾘﾌﾞ!$A$5:$L$550,7))</f>
        <v>13</v>
      </c>
      <c r="F189" s="127"/>
      <c r="G189" s="128"/>
      <c r="H189" s="129"/>
    </row>
    <row r="190" spans="1:8" s="116" customFormat="1" ht="30" customHeight="1">
      <c r="A190" s="123">
        <v>163</v>
      </c>
      <c r="B190" s="177" t="str">
        <f>IF($A190="","",VLOOKUP($A190,ｷｬﾘﾌﾞ!$A$5:$L$550,4))</f>
        <v>尿細胞診容器</v>
      </c>
      <c r="C190" s="126"/>
      <c r="D190" s="137" t="str">
        <f>IF($A190="","",VLOOKUP($A190,ｷｬﾘﾌﾞ!$A$5:$L$550,6))</f>
        <v>EA</v>
      </c>
      <c r="E190" s="137">
        <f>IF($A190="","",VLOOKUP($A190,ｷｬﾘﾌﾞ!$A$5:$L$550,7))</f>
        <v>31</v>
      </c>
      <c r="F190" s="127"/>
      <c r="G190" s="128"/>
      <c r="H190" s="129"/>
    </row>
    <row r="191" spans="1:8" s="116" customFormat="1" ht="30" customHeight="1">
      <c r="A191" s="123">
        <v>164</v>
      </c>
      <c r="B191" s="177" t="str">
        <f>IF($A191="","",VLOOKUP($A191,ｷｬﾘﾌﾞ!$A$5:$L$550,4))</f>
        <v>尿素呼気試験用容器</v>
      </c>
      <c r="C191" s="126"/>
      <c r="D191" s="137" t="str">
        <f>IF($A191="","",VLOOKUP($A191,ｷｬﾘﾌﾞ!$A$5:$L$550,6))</f>
        <v>BX</v>
      </c>
      <c r="E191" s="137">
        <f>IF($A191="","",VLOOKUP($A191,ｷｬﾘﾌﾞ!$A$5:$L$550,7))</f>
        <v>5</v>
      </c>
      <c r="F191" s="127"/>
      <c r="G191" s="128"/>
      <c r="H191" s="129"/>
    </row>
    <row r="192" spans="1:8" s="116" customFormat="1" ht="30" customHeight="1">
      <c r="A192" s="123">
        <v>165</v>
      </c>
      <c r="B192" s="177" t="str">
        <f>IF($A192="","",VLOOKUP($A192,ｷｬﾘﾌﾞ!$A$5:$L$550,4))</f>
        <v>尿中ミオグロビン用容器</v>
      </c>
      <c r="C192" s="126"/>
      <c r="D192" s="137" t="str">
        <f>IF($A192="","",VLOOKUP($A192,ｷｬﾘﾌﾞ!$A$5:$L$550,6))</f>
        <v>EA</v>
      </c>
      <c r="E192" s="137">
        <f>IF($A192="","",VLOOKUP($A192,ｷｬﾘﾌﾞ!$A$5:$L$550,7))</f>
        <v>2</v>
      </c>
      <c r="F192" s="127"/>
      <c r="G192" s="128"/>
      <c r="H192" s="129"/>
    </row>
    <row r="193" spans="1:8" s="116" customFormat="1" ht="30" customHeight="1">
      <c r="A193" s="123">
        <v>166</v>
      </c>
      <c r="B193" s="177" t="str">
        <f>IF($A193="","",VLOOKUP($A193,ｷｬﾘﾌﾞ!$A$5:$L$550,4))</f>
        <v>肺機能検査用ハイパーフィルタ</v>
      </c>
      <c r="C193" s="126"/>
      <c r="D193" s="137" t="str">
        <f>IF($A193="","",VLOOKUP($A193,ｷｬﾘﾌﾞ!$A$5:$L$550,6))</f>
        <v>BX</v>
      </c>
      <c r="E193" s="137">
        <f>IF($A193="","",VLOOKUP($A193,ｷｬﾘﾌﾞ!$A$5:$L$550,7))</f>
        <v>5</v>
      </c>
      <c r="F193" s="127"/>
      <c r="G193" s="128"/>
      <c r="H193" s="129"/>
    </row>
    <row r="194" spans="1:8" s="116" customFormat="1" ht="30" customHeight="1">
      <c r="A194" s="123">
        <v>167</v>
      </c>
      <c r="B194" s="177" t="str">
        <f>IF($A194="","",VLOOKUP($A194,ｷｬﾘﾌﾞ!$A$5:$L$550,4))</f>
        <v>汎用容器</v>
      </c>
      <c r="C194" s="126"/>
      <c r="D194" s="137" t="str">
        <f>IF($A194="","",VLOOKUP($A194,ｷｬﾘﾌﾞ!$A$5:$L$550,6))</f>
        <v>BX</v>
      </c>
      <c r="E194" s="137">
        <f>IF($A194="","",VLOOKUP($A194,ｷｬﾘﾌﾞ!$A$5:$L$550,7))</f>
        <v>4</v>
      </c>
      <c r="F194" s="127"/>
      <c r="G194" s="128"/>
      <c r="H194" s="129"/>
    </row>
    <row r="195" spans="1:8" s="116" customFormat="1" ht="30" customHeight="1">
      <c r="A195" s="123">
        <v>168</v>
      </c>
      <c r="B195" s="177" t="str">
        <f>IF($A195="","",VLOOKUP($A195,ｷｬﾘﾌﾞ!$A$5:$L$550,4))</f>
        <v>汎用容器</v>
      </c>
      <c r="C195" s="126"/>
      <c r="D195" s="137" t="str">
        <f>IF($A195="","",VLOOKUP($A195,ｷｬﾘﾌﾞ!$A$5:$L$550,6))</f>
        <v>EA</v>
      </c>
      <c r="E195" s="137">
        <f>IF($A195="","",VLOOKUP($A195,ｷｬﾘﾌﾞ!$A$5:$L$550,7))</f>
        <v>7</v>
      </c>
      <c r="F195" s="127"/>
      <c r="G195" s="128"/>
      <c r="H195" s="129"/>
    </row>
    <row r="196" spans="1:8" s="116" customFormat="1" ht="30" customHeight="1">
      <c r="A196" s="123">
        <v>169</v>
      </c>
      <c r="B196" s="177" t="str">
        <f>IF($A196="","",VLOOKUP($A196,ｷｬﾘﾌﾞ!$A$5:$L$550,4))</f>
        <v>便中ヘリコバクターピロリ抗原用採便管</v>
      </c>
      <c r="C196" s="126"/>
      <c r="D196" s="137" t="str">
        <f>IF($A196="","",VLOOKUP($A196,ｷｬﾘﾌﾞ!$A$5:$L$550,6))</f>
        <v>EA</v>
      </c>
      <c r="E196" s="137">
        <f>IF($A196="","",VLOOKUP($A196,ｷｬﾘﾌﾞ!$A$5:$L$550,7))</f>
        <v>10</v>
      </c>
      <c r="F196" s="127"/>
      <c r="G196" s="128"/>
      <c r="H196" s="129"/>
    </row>
    <row r="197" spans="1:8" s="116" customFormat="1" ht="30" customHeight="1">
      <c r="A197" s="123">
        <v>170</v>
      </c>
      <c r="B197" s="177" t="str">
        <f>IF($A197="","",VLOOKUP($A197,ｷｬﾘﾌﾞ!$A$5:$L$550,4))</f>
        <v>溶血・洗浄液－（Ｌ）（ボトル式）</v>
      </c>
      <c r="C197" s="126"/>
      <c r="D197" s="137" t="str">
        <f>IF($A197="","",VLOOKUP($A197,ｷｬﾘﾌﾞ!$A$5:$L$550,6))</f>
        <v>BT</v>
      </c>
      <c r="E197" s="137">
        <f>IF($A197="","",VLOOKUP($A197,ｷｬﾘﾌﾞ!$A$5:$L$550,7))</f>
        <v>7</v>
      </c>
      <c r="F197" s="127"/>
      <c r="G197" s="128"/>
      <c r="H197" s="129"/>
    </row>
    <row r="198" spans="1:8" s="116" customFormat="1" ht="30" customHeight="1">
      <c r="A198" s="123">
        <v>171</v>
      </c>
      <c r="B198" s="177" t="str">
        <f>IF($A198="","",VLOOKUP($A198,ｷｬﾘﾌﾞ!$A$5:$L$550,4))</f>
        <v>喀痰細胞診容器用固定液</v>
      </c>
      <c r="C198" s="126"/>
      <c r="D198" s="137" t="str">
        <f>IF($A198="","",VLOOKUP($A198,ｷｬﾘﾌﾞ!$A$5:$L$550,6))</f>
        <v>EA</v>
      </c>
      <c r="E198" s="137">
        <f>IF($A198="","",VLOOKUP($A198,ｷｬﾘﾌﾞ!$A$5:$L$550,7))</f>
        <v>4</v>
      </c>
      <c r="F198" s="127"/>
      <c r="G198" s="128"/>
      <c r="H198" s="129"/>
    </row>
    <row r="199" spans="1:8" s="116" customFormat="1" ht="30" customHeight="1">
      <c r="A199" s="123">
        <v>172</v>
      </c>
      <c r="B199" s="177" t="str">
        <f>IF($A199="","",VLOOKUP($A199,ｷｬﾘﾌﾞ!$A$5:$L$550,4))</f>
        <v>Ｌタイプワコー　ＡＳＴ・Ｊ２</v>
      </c>
      <c r="C199" s="126"/>
      <c r="D199" s="137" t="str">
        <f>IF($A199="","",VLOOKUP($A199,ｷｬﾘﾌﾞ!$A$5:$L$550,6))</f>
        <v>BX</v>
      </c>
      <c r="E199" s="137">
        <f>IF($A199="","",VLOOKUP($A199,ｷｬﾘﾌﾞ!$A$5:$L$550,7))</f>
        <v>13</v>
      </c>
      <c r="F199" s="127"/>
      <c r="G199" s="128"/>
      <c r="H199" s="129"/>
    </row>
    <row r="200" spans="1:8" s="116" customFormat="1" ht="30" customHeight="1">
      <c r="A200" s="123">
        <v>173</v>
      </c>
      <c r="B200" s="177" t="str">
        <f>IF($A200="","",VLOOKUP($A200,ｷｬﾘﾌﾞ!$A$5:$L$550,4))</f>
        <v>Ｌタイプワコー　ＡＬＴ・Ｊ２</v>
      </c>
      <c r="C200" s="126"/>
      <c r="D200" s="137" t="str">
        <f>IF($A200="","",VLOOKUP($A200,ｷｬﾘﾌﾞ!$A$5:$L$550,6))</f>
        <v>BX</v>
      </c>
      <c r="E200" s="137">
        <f>IF($A200="","",VLOOKUP($A200,ｷｬﾘﾌﾞ!$A$5:$L$550,7))</f>
        <v>13</v>
      </c>
      <c r="F200" s="127"/>
      <c r="G200" s="128"/>
      <c r="H200" s="129"/>
    </row>
    <row r="201" spans="1:8" s="116" customFormat="1" ht="30" customHeight="1">
      <c r="A201" s="123">
        <v>174</v>
      </c>
      <c r="B201" s="177" t="str">
        <f>IF($A201="","",VLOOKUP($A201,ｷｬﾘﾌﾞ!$A$5:$L$550,4))</f>
        <v>Ｌタイプワコー　ＬＤ・ＩＦ</v>
      </c>
      <c r="C201" s="126"/>
      <c r="D201" s="137" t="str">
        <f>IF($A201="","",VLOOKUP($A201,ｷｬﾘﾌﾞ!$A$5:$L$550,6))</f>
        <v>BX</v>
      </c>
      <c r="E201" s="137">
        <f>IF($A201="","",VLOOKUP($A201,ｷｬﾘﾌﾞ!$A$5:$L$550,7))</f>
        <v>7</v>
      </c>
      <c r="F201" s="127"/>
      <c r="G201" s="128"/>
      <c r="H201" s="129"/>
    </row>
    <row r="202" spans="1:8" s="116" customFormat="1" ht="30" customHeight="1">
      <c r="A202" s="123">
        <v>175</v>
      </c>
      <c r="B202" s="177" t="str">
        <f>IF($A202="","",VLOOKUP($A202,ｷｬﾘﾌﾞ!$A$5:$L$550,4))</f>
        <v>Ｌタイプワコー　ＡＬＰ　ＩＦＣＣ</v>
      </c>
      <c r="C202" s="126"/>
      <c r="D202" s="137" t="str">
        <f>IF($A202="","",VLOOKUP($A202,ｷｬﾘﾌﾞ!$A$5:$L$550,6))</f>
        <v>BX</v>
      </c>
      <c r="E202" s="137">
        <f>IF($A202="","",VLOOKUP($A202,ｷｬﾘﾌﾞ!$A$5:$L$550,7))</f>
        <v>5</v>
      </c>
      <c r="F202" s="127"/>
      <c r="G202" s="128"/>
      <c r="H202" s="129"/>
    </row>
    <row r="204" spans="1:8" s="116" customFormat="1" ht="45" customHeight="1">
      <c r="A204" s="115"/>
      <c r="B204" s="436" t="s">
        <v>47</v>
      </c>
      <c r="C204" s="436"/>
      <c r="D204" s="436"/>
      <c r="E204" s="436"/>
      <c r="F204" s="436"/>
      <c r="G204" s="436"/>
      <c r="H204" s="436"/>
    </row>
    <row r="205" spans="1:8" s="118" customFormat="1" ht="18" customHeight="1">
      <c r="A205" s="117"/>
      <c r="B205" s="241"/>
      <c r="D205" s="119"/>
      <c r="E205" s="120"/>
      <c r="F205" s="121"/>
    </row>
    <row r="206" spans="1:8" s="115" customFormat="1" ht="30" customHeight="1">
      <c r="A206" s="122" t="s">
        <v>48</v>
      </c>
      <c r="B206" s="437" t="s">
        <v>49</v>
      </c>
      <c r="C206" s="438"/>
      <c r="D206" s="123" t="s">
        <v>50</v>
      </c>
      <c r="E206" s="124" t="s">
        <v>51</v>
      </c>
      <c r="F206" s="125" t="s">
        <v>52</v>
      </c>
      <c r="G206" s="122" t="s">
        <v>53</v>
      </c>
      <c r="H206" s="123" t="s">
        <v>54</v>
      </c>
    </row>
    <row r="207" spans="1:8" ht="30" customHeight="1">
      <c r="A207" s="123">
        <v>176</v>
      </c>
      <c r="B207" s="177" t="str">
        <f>IF($A207="","",VLOOKUP($A207,ｷｬﾘﾌﾞ!$A$5:$L$550,4))</f>
        <v>Ｌタイプワコー　ガンマ－ＧＴ・Ｊ</v>
      </c>
      <c r="C207" s="126"/>
      <c r="D207" s="137" t="str">
        <f>IF($A207="","",VLOOKUP($A207,ｷｬﾘﾌﾞ!$A$5:$L$550,6))</f>
        <v>BX</v>
      </c>
      <c r="E207" s="137">
        <f>IF($A207="","",VLOOKUP($A207,ｷｬﾘﾌﾞ!$A$5:$L$550,7))</f>
        <v>13</v>
      </c>
      <c r="F207" s="127"/>
      <c r="G207" s="128"/>
      <c r="H207" s="129"/>
    </row>
    <row r="208" spans="1:8" ht="30" customHeight="1">
      <c r="A208" s="123">
        <v>177</v>
      </c>
      <c r="B208" s="177" t="str">
        <f>IF($A208="","",VLOOKUP($A208,ｷｬﾘﾌﾞ!$A$5:$L$550,4))</f>
        <v>Ｌタイプワコー　ＣＫ</v>
      </c>
      <c r="C208" s="126"/>
      <c r="D208" s="137" t="str">
        <f>IF($A208="","",VLOOKUP($A208,ｷｬﾘﾌﾞ!$A$5:$L$550,6))</f>
        <v>BX</v>
      </c>
      <c r="E208" s="137">
        <f>IF($A208="","",VLOOKUP($A208,ｷｬﾘﾌﾞ!$A$5:$L$550,7))</f>
        <v>16</v>
      </c>
      <c r="F208" s="127"/>
      <c r="G208" s="128"/>
      <c r="H208" s="129"/>
    </row>
    <row r="209" spans="1:8" ht="30" customHeight="1">
      <c r="A209" s="123">
        <v>178</v>
      </c>
      <c r="B209" s="177" t="str">
        <f>IF($A209="","",VLOOKUP($A209,ｷｬﾘﾌﾞ!$A$5:$L$550,4))</f>
        <v>Ｌタイプワコー　アミラーゼ</v>
      </c>
      <c r="C209" s="126"/>
      <c r="D209" s="137" t="str">
        <f>IF($A209="","",VLOOKUP($A209,ｷｬﾘﾌﾞ!$A$5:$L$550,6))</f>
        <v>BX</v>
      </c>
      <c r="E209" s="137">
        <f>IF($A209="","",VLOOKUP($A209,ｷｬﾘﾌﾞ!$A$5:$L$550,7))</f>
        <v>7</v>
      </c>
      <c r="F209" s="127"/>
      <c r="G209" s="128"/>
      <c r="H209" s="129"/>
    </row>
    <row r="210" spans="1:8" s="116" customFormat="1" ht="30" customHeight="1">
      <c r="A210" s="123">
        <v>179</v>
      </c>
      <c r="B210" s="177" t="str">
        <f>IF($A210="","",VLOOKUP($A210,ｷｬﾘﾌﾞ!$A$5:$L$550,4))</f>
        <v>Ｌタイプワコー　ＣＨＥ・Ｊ</v>
      </c>
      <c r="C210" s="126"/>
      <c r="D210" s="137" t="str">
        <f>IF($A210="","",VLOOKUP($A210,ｷｬﾘﾌﾞ!$A$5:$L$550,6))</f>
        <v>BX</v>
      </c>
      <c r="E210" s="137">
        <f>IF($A210="","",VLOOKUP($A210,ｷｬﾘﾌﾞ!$A$5:$L$550,7))</f>
        <v>8</v>
      </c>
      <c r="F210" s="127"/>
      <c r="G210" s="128"/>
      <c r="H210" s="129"/>
    </row>
    <row r="211" spans="1:8" s="116" customFormat="1" ht="30" customHeight="1">
      <c r="A211" s="123">
        <v>180</v>
      </c>
      <c r="B211" s="177" t="str">
        <f>IF($A211="","",VLOOKUP($A211,ｷｬﾘﾌﾞ!$A$5:$L$550,4))</f>
        <v>Ｌタイプワコー　ＴＰ</v>
      </c>
      <c r="C211" s="126"/>
      <c r="D211" s="137" t="str">
        <f>IF($A211="","",VLOOKUP($A211,ｷｬﾘﾌﾞ!$A$5:$L$550,6))</f>
        <v>BX</v>
      </c>
      <c r="E211" s="137">
        <f>IF($A211="","",VLOOKUP($A211,ｷｬﾘﾌﾞ!$A$5:$L$550,7))</f>
        <v>7</v>
      </c>
      <c r="F211" s="127"/>
      <c r="G211" s="128"/>
      <c r="H211" s="129"/>
    </row>
    <row r="212" spans="1:8" s="116" customFormat="1" ht="30" customHeight="1">
      <c r="A212" s="123">
        <v>181</v>
      </c>
      <c r="B212" s="177" t="str">
        <f>IF($A212="","",VLOOKUP($A212,ｷｬﾘﾌﾞ!$A$5:$L$550,4))</f>
        <v>Ｌタイプワコー　ＡＬＢ－ＢＣＰ</v>
      </c>
      <c r="C212" s="126"/>
      <c r="D212" s="137" t="str">
        <f>IF($A212="","",VLOOKUP($A212,ｷｬﾘﾌﾞ!$A$5:$L$550,6))</f>
        <v>BX</v>
      </c>
      <c r="E212" s="137">
        <f>IF($A212="","",VLOOKUP($A212,ｷｬﾘﾌﾞ!$A$5:$L$550,7))</f>
        <v>5</v>
      </c>
      <c r="F212" s="127"/>
      <c r="G212" s="128"/>
      <c r="H212" s="129"/>
    </row>
    <row r="213" spans="1:8" s="116" customFormat="1" ht="30" customHeight="1">
      <c r="A213" s="123">
        <v>182</v>
      </c>
      <c r="B213" s="177" t="str">
        <f>IF($A213="","",VLOOKUP($A213,ｷｬﾘﾌﾞ!$A$5:$L$550,4))</f>
        <v>総ビリルビンＥ－ＨＡテストワコー</v>
      </c>
      <c r="C213" s="126"/>
      <c r="D213" s="137" t="str">
        <f>IF($A213="","",VLOOKUP($A213,ｷｬﾘﾌﾞ!$A$5:$L$550,6))</f>
        <v>BX</v>
      </c>
      <c r="E213" s="137">
        <f>IF($A213="","",VLOOKUP($A213,ｷｬﾘﾌﾞ!$A$5:$L$550,7))</f>
        <v>7</v>
      </c>
      <c r="F213" s="127"/>
      <c r="G213" s="128"/>
      <c r="H213" s="129"/>
    </row>
    <row r="214" spans="1:8" s="116" customFormat="1" ht="30" customHeight="1">
      <c r="A214" s="123">
        <v>183</v>
      </c>
      <c r="B214" s="177" t="str">
        <f>IF($A214="","",VLOOKUP($A214,ｷｬﾘﾌﾞ!$A$5:$L$550,4))</f>
        <v>直接ビリルビンＥ－ＨＡテストワコー</v>
      </c>
      <c r="C214" s="126"/>
      <c r="D214" s="137" t="str">
        <f>IF($A214="","",VLOOKUP($A214,ｷｬﾘﾌﾞ!$A$5:$L$550,6))</f>
        <v>BX</v>
      </c>
      <c r="E214" s="137">
        <f>IF($A214="","",VLOOKUP($A214,ｷｬﾘﾌﾞ!$A$5:$L$550,7))</f>
        <v>7</v>
      </c>
      <c r="F214" s="127"/>
      <c r="G214" s="128"/>
      <c r="H214" s="129"/>
    </row>
    <row r="215" spans="1:8" s="116" customFormat="1" ht="30" customHeight="1">
      <c r="A215" s="123">
        <v>184</v>
      </c>
      <c r="B215" s="177" t="str">
        <f>IF($A215="","",VLOOKUP($A215,ｷｬﾘﾌﾞ!$A$5:$L$550,4))</f>
        <v>Ｌタイプワコー　無機リン</v>
      </c>
      <c r="C215" s="126"/>
      <c r="D215" s="137" t="str">
        <f>IF($A215="","",VLOOKUP($A215,ｷｬﾘﾌﾞ!$A$5:$L$550,6))</f>
        <v>BX</v>
      </c>
      <c r="E215" s="137">
        <f>IF($A215="","",VLOOKUP($A215,ｷｬﾘﾌﾞ!$A$5:$L$550,7))</f>
        <v>5</v>
      </c>
      <c r="F215" s="127"/>
      <c r="G215" s="128"/>
      <c r="H215" s="129"/>
    </row>
    <row r="216" spans="1:8" s="116" customFormat="1" ht="30" customHeight="1">
      <c r="A216" s="123">
        <v>185</v>
      </c>
      <c r="B216" s="177" t="str">
        <f>IF($A216="","",VLOOKUP($A216,ｷｬﾘﾌﾞ!$A$5:$L$550,4))</f>
        <v>シグナスオート　ＣＫ－ＭＢ　ＭＴＯ（Ｅ）　（２０）</v>
      </c>
      <c r="C216" s="126"/>
      <c r="D216" s="137" t="str">
        <f>IF($A216="","",VLOOKUP($A216,ｷｬﾘﾌﾞ!$A$5:$L$550,6))</f>
        <v>BX</v>
      </c>
      <c r="E216" s="137">
        <f>IF($A216="","",VLOOKUP($A216,ｷｬﾘﾌﾞ!$A$5:$L$550,7))</f>
        <v>4</v>
      </c>
      <c r="F216" s="127"/>
      <c r="G216" s="128"/>
      <c r="H216" s="129"/>
    </row>
    <row r="217" spans="1:8" s="116" customFormat="1" ht="30" customHeight="1">
      <c r="A217" s="123">
        <v>186</v>
      </c>
      <c r="B217" s="177" t="str">
        <f>IF($A217="","",VLOOKUP($A217,ｷｬﾘﾌﾞ!$A$5:$L$550,4))</f>
        <v>クイックオートネオ　ＢＵＮ　（Ｅ）</v>
      </c>
      <c r="C217" s="126"/>
      <c r="D217" s="137" t="str">
        <f>IF($A217="","",VLOOKUP($A217,ｷｬﾘﾌﾞ!$A$5:$L$550,6))</f>
        <v>BX</v>
      </c>
      <c r="E217" s="137">
        <f>IF($A217="","",VLOOKUP($A217,ｷｬﾘﾌﾞ!$A$5:$L$550,7))</f>
        <v>2</v>
      </c>
      <c r="F217" s="127"/>
      <c r="G217" s="128"/>
      <c r="H217" s="129"/>
    </row>
    <row r="218" spans="1:8" s="116" customFormat="1" ht="30" customHeight="1">
      <c r="A218" s="123">
        <v>187</v>
      </c>
      <c r="B218" s="177" t="str">
        <f>IF($A218="","",VLOOKUP($A218,ｷｬﾘﾌﾞ!$A$5:$L$550,4))</f>
        <v>シグナスオート　ＣＲＥ　（Ｅ）</v>
      </c>
      <c r="C218" s="126"/>
      <c r="D218" s="137" t="str">
        <f>IF($A218="","",VLOOKUP($A218,ｷｬﾘﾌﾞ!$A$5:$L$550,6))</f>
        <v>BX</v>
      </c>
      <c r="E218" s="137">
        <f>IF($A218="","",VLOOKUP($A218,ｷｬﾘﾌﾞ!$A$5:$L$550,7))</f>
        <v>5</v>
      </c>
      <c r="F218" s="127"/>
      <c r="G218" s="128"/>
      <c r="H218" s="129"/>
    </row>
    <row r="219" spans="1:8" s="116" customFormat="1" ht="30" customHeight="1">
      <c r="A219" s="123">
        <v>188</v>
      </c>
      <c r="B219" s="177" t="str">
        <f>IF($A219="","",VLOOKUP($A219,ｷｬﾘﾌﾞ!$A$5:$L$550,4))</f>
        <v>クイックオートネオ　ＵＡ　２　（Ｅ）</v>
      </c>
      <c r="C219" s="126"/>
      <c r="D219" s="137" t="str">
        <f>IF($A219="","",VLOOKUP($A219,ｷｬﾘﾌﾞ!$A$5:$L$550,6))</f>
        <v>BX</v>
      </c>
      <c r="E219" s="137">
        <f>IF($A219="","",VLOOKUP($A219,ｷｬﾘﾌﾞ!$A$5:$L$550,7))</f>
        <v>5</v>
      </c>
      <c r="F219" s="127"/>
      <c r="G219" s="128"/>
      <c r="H219" s="129"/>
    </row>
    <row r="220" spans="1:8" s="116" customFormat="1" ht="30" customHeight="1">
      <c r="A220" s="123">
        <v>189</v>
      </c>
      <c r="B220" s="177" t="str">
        <f>IF($A220="","",VLOOKUP($A220,ｷｬﾘﾌﾞ!$A$5:$L$550,4))</f>
        <v>アキュラスオート　ＣＡ　２　（Ｅ）</v>
      </c>
      <c r="C220" s="126"/>
      <c r="D220" s="137" t="str">
        <f>IF($A220="","",VLOOKUP($A220,ｷｬﾘﾌﾞ!$A$5:$L$550,6))</f>
        <v>BX</v>
      </c>
      <c r="E220" s="137">
        <f>IF($A220="","",VLOOKUP($A220,ｷｬﾘﾌﾞ!$A$5:$L$550,7))</f>
        <v>4</v>
      </c>
      <c r="F220" s="127"/>
      <c r="G220" s="128"/>
      <c r="H220" s="129"/>
    </row>
    <row r="221" spans="1:8" s="116" customFormat="1" ht="30" customHeight="1">
      <c r="A221" s="123">
        <v>190</v>
      </c>
      <c r="B221" s="177" t="str">
        <f>IF($A221="","",VLOOKUP($A221,ｷｬﾘﾌﾞ!$A$5:$L$550,4))</f>
        <v>クイックオートネオ　ＦＥ　（Ｅ）</v>
      </c>
      <c r="C221" s="126"/>
      <c r="D221" s="137" t="str">
        <f>IF($A221="","",VLOOKUP($A221,ｷｬﾘﾌﾞ!$A$5:$L$550,6))</f>
        <v>BX</v>
      </c>
      <c r="E221" s="137">
        <f>IF($A221="","",VLOOKUP($A221,ｷｬﾘﾌﾞ!$A$5:$L$550,7))</f>
        <v>4</v>
      </c>
      <c r="F221" s="127"/>
      <c r="G221" s="128"/>
      <c r="H221" s="129"/>
    </row>
    <row r="222" spans="1:8" s="116" customFormat="1" ht="30" customHeight="1">
      <c r="A222" s="123">
        <v>191</v>
      </c>
      <c r="B222" s="177" t="str">
        <f>IF($A222="","",VLOOKUP($A222,ｷｬﾘﾌﾞ!$A$5:$L$550,4))</f>
        <v>クイックオートネオ　ＵＩＢＣ（Ｅ）</v>
      </c>
      <c r="C222" s="126"/>
      <c r="D222" s="137" t="str">
        <f>IF($A222="","",VLOOKUP($A222,ｷｬﾘﾌﾞ!$A$5:$L$550,6))</f>
        <v>BX</v>
      </c>
      <c r="E222" s="137">
        <f>IF($A222="","",VLOOKUP($A222,ｷｬﾘﾌﾞ!$A$5:$L$550,7))</f>
        <v>4</v>
      </c>
      <c r="F222" s="127"/>
      <c r="G222" s="128"/>
      <c r="H222" s="129"/>
    </row>
    <row r="223" spans="1:8" s="116" customFormat="1" ht="30" customHeight="1">
      <c r="A223" s="123">
        <v>192</v>
      </c>
      <c r="B223" s="177" t="str">
        <f>IF($A223="","",VLOOKUP($A223,ｷｬﾘﾌﾞ!$A$5:$L$550,4))</f>
        <v>ビリルビンキャリブレーター</v>
      </c>
      <c r="C223" s="126"/>
      <c r="D223" s="137" t="str">
        <f>IF($A223="","",VLOOKUP($A223,ｷｬﾘﾌﾞ!$A$5:$L$550,6))</f>
        <v>BX</v>
      </c>
      <c r="E223" s="137">
        <f>IF($A223="","",VLOOKUP($A223,ｷｬﾘﾌﾞ!$A$5:$L$550,7))</f>
        <v>2</v>
      </c>
      <c r="F223" s="127"/>
      <c r="G223" s="128"/>
      <c r="H223" s="129"/>
    </row>
    <row r="224" spans="1:8" s="116" customFormat="1" ht="30" customHeight="1">
      <c r="A224" s="123">
        <v>193</v>
      </c>
      <c r="B224" s="177" t="str">
        <f>IF($A224="","",VLOOKUP($A224,ｷｬﾘﾌﾞ!$A$5:$L$550,4))</f>
        <v>血清マルチキャリブレーター</v>
      </c>
      <c r="C224" s="126"/>
      <c r="D224" s="137" t="str">
        <f>IF($A224="","",VLOOKUP($A224,ｷｬﾘﾌﾞ!$A$5:$L$550,6))</f>
        <v>BX</v>
      </c>
      <c r="E224" s="137">
        <f>IF($A224="","",VLOOKUP($A224,ｷｬﾘﾌﾞ!$A$5:$L$550,7))</f>
        <v>7</v>
      </c>
      <c r="F224" s="127"/>
      <c r="G224" s="128"/>
      <c r="H224" s="129"/>
    </row>
    <row r="225" spans="1:8" s="116" customFormat="1" ht="30" customHeight="1">
      <c r="A225" s="123">
        <v>194</v>
      </c>
      <c r="B225" s="177" t="str">
        <f>IF($A225="","",VLOOKUP($A225,ｷｬﾘﾌﾞ!$A$5:$L$550,4))</f>
        <v>マイクロＴＰ－ＡＲ　２／ＰＭ－Ｒ１</v>
      </c>
      <c r="C225" s="126"/>
      <c r="D225" s="137" t="str">
        <f>IF($A225="","",VLOOKUP($A225,ｷｬﾘﾌﾞ!$A$5:$L$550,6))</f>
        <v>BX</v>
      </c>
      <c r="E225" s="137">
        <f>IF($A225="","",VLOOKUP($A225,ｷｬﾘﾌﾞ!$A$5:$L$550,7))</f>
        <v>5</v>
      </c>
      <c r="F225" s="127"/>
      <c r="G225" s="128"/>
      <c r="H225" s="129"/>
    </row>
    <row r="226" spans="1:8" s="116" customFormat="1" ht="30" customHeight="1">
      <c r="A226" s="123">
        <v>195</v>
      </c>
      <c r="B226" s="177" t="str">
        <f>IF($A226="","",VLOOKUP($A226,ｷｬﾘﾌﾞ!$A$5:$L$550,4))</f>
        <v>蛋白標準液</v>
      </c>
      <c r="C226" s="126"/>
      <c r="D226" s="137" t="str">
        <f>IF($A226="","",VLOOKUP($A226,ｷｬﾘﾌﾞ!$A$5:$L$550,6))</f>
        <v>BX</v>
      </c>
      <c r="E226" s="137">
        <f>IF($A226="","",VLOOKUP($A226,ｷｬﾘﾌﾞ!$A$5:$L$550,7))</f>
        <v>2</v>
      </c>
      <c r="F226" s="127"/>
      <c r="G226" s="128"/>
      <c r="H226" s="129"/>
    </row>
    <row r="227" spans="1:8" s="116" customFormat="1" ht="30" customHeight="1">
      <c r="A227" s="123">
        <v>196</v>
      </c>
      <c r="B227" s="177" t="str">
        <f>IF($A227="","",VLOOKUP($A227,ｷｬﾘﾌﾞ!$A$5:$L$550,4))</f>
        <v>マイクロＴＰコントロールセット</v>
      </c>
      <c r="C227" s="126"/>
      <c r="D227" s="137" t="str">
        <f>IF($A227="","",VLOOKUP($A227,ｷｬﾘﾌﾞ!$A$5:$L$550,6))</f>
        <v>BX</v>
      </c>
      <c r="E227" s="137">
        <f>IF($A227="","",VLOOKUP($A227,ｷｬﾘﾌﾞ!$A$5:$L$550,7))</f>
        <v>4</v>
      </c>
      <c r="F227" s="127"/>
      <c r="G227" s="128"/>
      <c r="H227" s="129"/>
    </row>
    <row r="228" spans="1:8" s="116" customFormat="1" ht="30" customHeight="1">
      <c r="A228" s="123">
        <v>197</v>
      </c>
      <c r="B228" s="177" t="str">
        <f>IF($A228="","",VLOOKUP($A228,ｷｬﾘﾌﾞ!$A$5:$L$550,4))</f>
        <v>日立ＩＳＥキャリブレータ（液状）</v>
      </c>
      <c r="C228" s="126"/>
      <c r="D228" s="137" t="str">
        <f>IF($A228="","",VLOOKUP($A228,ｷｬﾘﾌﾞ!$A$5:$L$550,6))</f>
        <v>BX</v>
      </c>
      <c r="E228" s="137">
        <f>IF($A228="","",VLOOKUP($A228,ｷｬﾘﾌﾞ!$A$5:$L$550,7))</f>
        <v>2</v>
      </c>
      <c r="F228" s="127"/>
      <c r="G228" s="128"/>
      <c r="H228" s="129"/>
    </row>
    <row r="229" spans="1:8" s="116" customFormat="1" ht="30" customHeight="1">
      <c r="A229" s="123">
        <v>198</v>
      </c>
      <c r="B229" s="177" t="str">
        <f>IF($A229="","",VLOOKUP($A229,ｷｬﾘﾌﾞ!$A$5:$L$550,4))</f>
        <v>日立ＩＳＥチェックＬ（液状）</v>
      </c>
      <c r="C229" s="126"/>
      <c r="D229" s="137" t="str">
        <f>IF($A229="","",VLOOKUP($A229,ｷｬﾘﾌﾞ!$A$5:$L$550,6))</f>
        <v>BX</v>
      </c>
      <c r="E229" s="137">
        <f>IF($A229="","",VLOOKUP($A229,ｷｬﾘﾌﾞ!$A$5:$L$550,7))</f>
        <v>2</v>
      </c>
      <c r="F229" s="127"/>
      <c r="G229" s="128"/>
      <c r="H229" s="129"/>
    </row>
    <row r="230" spans="1:8" s="116" customFormat="1" ht="30" customHeight="1">
      <c r="A230" s="123">
        <v>199</v>
      </c>
      <c r="B230" s="177" t="str">
        <f>IF($A230="","",VLOOKUP($A230,ｷｬﾘﾌﾞ!$A$5:$L$550,4))</f>
        <v>日立ＩＳＥチェックＨ（液状）</v>
      </c>
      <c r="C230" s="126"/>
      <c r="D230" s="137" t="str">
        <f>IF($A230="","",VLOOKUP($A230,ｷｬﾘﾌﾞ!$A$5:$L$550,6))</f>
        <v>BX</v>
      </c>
      <c r="E230" s="137">
        <f>IF($A230="","",VLOOKUP($A230,ｷｬﾘﾌﾞ!$A$5:$L$550,7))</f>
        <v>2</v>
      </c>
      <c r="F230" s="127"/>
      <c r="G230" s="128"/>
      <c r="H230" s="129"/>
    </row>
    <row r="231" spans="1:8" s="116" customFormat="1" ht="30" customHeight="1">
      <c r="A231" s="123">
        <v>200</v>
      </c>
      <c r="B231" s="177" t="str">
        <f>IF($A231="","",VLOOKUP($A231,ｷｬﾘﾌﾞ!$A$5:$L$550,4))</f>
        <v>日立自動分析装置３５００用　コアグピア　Ｒ　　ＰＴ－Ｎ　トロンボプラスチン試薬</v>
      </c>
      <c r="C231" s="126"/>
      <c r="D231" s="137" t="str">
        <f>IF($A231="","",VLOOKUP($A231,ｷｬﾘﾌﾞ!$A$5:$L$550,6))</f>
        <v>BX</v>
      </c>
      <c r="E231" s="137">
        <f>IF($A231="","",VLOOKUP($A231,ｷｬﾘﾌﾞ!$A$5:$L$550,7))</f>
        <v>4</v>
      </c>
      <c r="F231" s="127"/>
      <c r="G231" s="128"/>
      <c r="H231" s="129"/>
    </row>
    <row r="233" spans="1:8" s="116" customFormat="1" ht="45" customHeight="1">
      <c r="A233" s="115"/>
      <c r="B233" s="436" t="s">
        <v>47</v>
      </c>
      <c r="C233" s="436"/>
      <c r="D233" s="436"/>
      <c r="E233" s="436"/>
      <c r="F233" s="436"/>
      <c r="G233" s="436"/>
      <c r="H233" s="436"/>
    </row>
    <row r="234" spans="1:8" s="118" customFormat="1" ht="18" customHeight="1">
      <c r="A234" s="117"/>
      <c r="B234" s="241"/>
      <c r="D234" s="119"/>
      <c r="E234" s="120"/>
      <c r="F234" s="121"/>
    </row>
    <row r="235" spans="1:8" s="115" customFormat="1" ht="30" customHeight="1">
      <c r="A235" s="122" t="s">
        <v>48</v>
      </c>
      <c r="B235" s="437" t="s">
        <v>49</v>
      </c>
      <c r="C235" s="438"/>
      <c r="D235" s="123" t="s">
        <v>50</v>
      </c>
      <c r="E235" s="124" t="s">
        <v>51</v>
      </c>
      <c r="F235" s="125" t="s">
        <v>52</v>
      </c>
      <c r="G235" s="122" t="s">
        <v>53</v>
      </c>
      <c r="H235" s="123" t="s">
        <v>54</v>
      </c>
    </row>
    <row r="236" spans="1:8" ht="30" customHeight="1">
      <c r="A236" s="123">
        <v>201</v>
      </c>
      <c r="B236" s="177" t="str">
        <f>IF($A236="","",VLOOKUP($A236,ｷｬﾘﾌﾞ!$A$5:$L$550,4))</f>
        <v>日立自動分析装置３５００用　コアグピア　Ｒ　　ＡＰＴＴ－Ｎ　ＡＰＴＴ試薬</v>
      </c>
      <c r="C236" s="126"/>
      <c r="D236" s="137" t="str">
        <f>IF($A236="","",VLOOKUP($A236,ｷｬﾘﾌﾞ!$A$5:$L$550,6))</f>
        <v>BX</v>
      </c>
      <c r="E236" s="137">
        <f>IF($A236="","",VLOOKUP($A236,ｷｬﾘﾌﾞ!$A$5:$L$550,7))</f>
        <v>4</v>
      </c>
      <c r="F236" s="127"/>
      <c r="G236" s="128"/>
      <c r="H236" s="129"/>
    </row>
    <row r="237" spans="1:8" ht="30" customHeight="1">
      <c r="A237" s="123">
        <v>202</v>
      </c>
      <c r="B237" s="177" t="str">
        <f>IF($A237="","",VLOOKUP($A237,ｷｬﾘﾌﾞ!$A$5:$L$550,4))</f>
        <v>日立自動分析装置３５００用　コアグピア　Ｒ　　ＡＰＴＴ－Ｎ　塩化カルシウム</v>
      </c>
      <c r="C237" s="126"/>
      <c r="D237" s="137" t="str">
        <f>IF($A237="","",VLOOKUP($A237,ｷｬﾘﾌﾞ!$A$5:$L$550,6))</f>
        <v>BX</v>
      </c>
      <c r="E237" s="137">
        <f>IF($A237="","",VLOOKUP($A237,ｷｬﾘﾌﾞ!$A$5:$L$550,7))</f>
        <v>2</v>
      </c>
      <c r="F237" s="127"/>
      <c r="G237" s="128"/>
      <c r="H237" s="129"/>
    </row>
    <row r="238" spans="1:8" ht="30" customHeight="1">
      <c r="A238" s="123">
        <v>203</v>
      </c>
      <c r="B238" s="177" t="str">
        <f>IF($A238="","",VLOOKUP($A238,ｷｬﾘﾌﾞ!$A$5:$L$550,4))</f>
        <v>日立自動分析装置３５００用　コアグピア　Ｒ　　ＦＢＧ　トロンビン試薬</v>
      </c>
      <c r="C238" s="126"/>
      <c r="D238" s="137" t="str">
        <f>IF($A238="","",VLOOKUP($A238,ｷｬﾘﾌﾞ!$A$5:$L$550,6))</f>
        <v>BX</v>
      </c>
      <c r="E238" s="137">
        <f>IF($A238="","",VLOOKUP($A238,ｷｬﾘﾌﾞ!$A$5:$L$550,7))</f>
        <v>2</v>
      </c>
      <c r="F238" s="127"/>
      <c r="G238" s="128"/>
      <c r="H238" s="129"/>
    </row>
    <row r="239" spans="1:8" s="116" customFormat="1" ht="30" customHeight="1">
      <c r="A239" s="123">
        <v>204</v>
      </c>
      <c r="B239" s="177" t="str">
        <f>IF($A239="","",VLOOKUP($A239,ｷｬﾘﾌﾞ!$A$5:$L$550,4))</f>
        <v>日立自動分析装置３５００用　コアグピア　Ｒ　　ＦＢＧ　検体希釈液</v>
      </c>
      <c r="C239" s="126"/>
      <c r="D239" s="137" t="str">
        <f>IF($A239="","",VLOOKUP($A239,ｷｬﾘﾌﾞ!$A$5:$L$550,6))</f>
        <v>BX</v>
      </c>
      <c r="E239" s="137">
        <f>IF($A239="","",VLOOKUP($A239,ｷｬﾘﾌﾞ!$A$5:$L$550,7))</f>
        <v>2</v>
      </c>
      <c r="F239" s="127"/>
      <c r="G239" s="128"/>
      <c r="H239" s="129"/>
    </row>
    <row r="240" spans="1:8" s="116" customFormat="1" ht="30" customHeight="1">
      <c r="A240" s="123">
        <v>205</v>
      </c>
      <c r="B240" s="177" t="str">
        <f>IF($A240="","",VLOOKUP($A240,ｷｬﾘﾌﾞ!$A$5:$L$550,4))</f>
        <v>日立自動分析装置３５００用　コアグピア　Ｒ　　用コントロール</v>
      </c>
      <c r="C240" s="126"/>
      <c r="D240" s="137" t="str">
        <f>IF($A240="","",VLOOKUP($A240,ｷｬﾘﾌﾞ!$A$5:$L$550,6))</f>
        <v>BX</v>
      </c>
      <c r="E240" s="137">
        <f>IF($A240="","",VLOOKUP($A240,ｷｬﾘﾌﾞ!$A$5:$L$550,7))</f>
        <v>7</v>
      </c>
      <c r="F240" s="127"/>
      <c r="G240" s="128"/>
      <c r="H240" s="129"/>
    </row>
    <row r="241" spans="1:8" s="116" customFormat="1" ht="30" customHeight="1">
      <c r="A241" s="123">
        <v>206</v>
      </c>
      <c r="B241" s="177" t="str">
        <f>IF($A241="","",VLOOKUP($A241,ｷｬﾘﾌﾞ!$A$5:$L$550,4))</f>
        <v>反応容器１０００個入り　Ｐ／Ｎ：７８７－１２６０</v>
      </c>
      <c r="C241" s="126"/>
      <c r="D241" s="137" t="str">
        <f>IF($A241="","",VLOOKUP($A241,ｷｬﾘﾌﾞ!$A$5:$L$550,6))</f>
        <v>BX</v>
      </c>
      <c r="E241" s="137">
        <f>IF($A241="","",VLOOKUP($A241,ｷｬﾘﾌﾞ!$A$5:$L$550,7))</f>
        <v>2</v>
      </c>
      <c r="F241" s="127"/>
      <c r="G241" s="128"/>
      <c r="H241" s="129"/>
    </row>
    <row r="242" spans="1:8" s="116" customFormat="1" ht="30" customHeight="1">
      <c r="A242" s="123">
        <v>207</v>
      </c>
      <c r="B242" s="177" t="str">
        <f>IF($A242="","",VLOOKUP($A242,ｷｬﾘﾌﾞ!$A$5:$L$550,4))</f>
        <v>スワブキット２号</v>
      </c>
      <c r="C242" s="126"/>
      <c r="D242" s="137" t="str">
        <f>IF($A242="","",VLOOKUP($A242,ｷｬﾘﾌﾞ!$A$5:$L$550,6))</f>
        <v>EA</v>
      </c>
      <c r="E242" s="137">
        <f>IF($A242="","",VLOOKUP($A242,ｷｬﾘﾌﾞ!$A$5:$L$550,7))</f>
        <v>13</v>
      </c>
      <c r="F242" s="127"/>
      <c r="G242" s="128"/>
      <c r="H242" s="129"/>
    </row>
    <row r="243" spans="1:8" s="116" customFormat="1" ht="30" customHeight="1">
      <c r="A243" s="123">
        <v>208</v>
      </c>
      <c r="B243" s="177" t="str">
        <f>IF($A243="","",VLOOKUP($A243,ｷｬﾘﾌﾞ!$A$5:$L$550,4))</f>
        <v>輸送培地（３号）</v>
      </c>
      <c r="C243" s="126"/>
      <c r="D243" s="137" t="str">
        <f>IF($A243="","",VLOOKUP($A243,ｷｬﾘﾌﾞ!$A$5:$L$550,6))</f>
        <v>EA</v>
      </c>
      <c r="E243" s="137">
        <f>IF($A243="","",VLOOKUP($A243,ｷｬﾘﾌﾞ!$A$5:$L$550,7))</f>
        <v>10</v>
      </c>
      <c r="F243" s="127"/>
      <c r="G243" s="128"/>
      <c r="H243" s="129"/>
    </row>
    <row r="244" spans="1:8" s="116" customFormat="1" ht="30" customHeight="1">
      <c r="A244" s="123">
        <v>209</v>
      </c>
      <c r="B244" s="177" t="str">
        <f>IF($A244="","",VLOOKUP($A244,ｷｬﾘﾌﾞ!$A$5:$L$550,4))</f>
        <v>ＰＳスピッツ　ジーノ</v>
      </c>
      <c r="C244" s="126"/>
      <c r="D244" s="137" t="str">
        <f>IF($A244="","",VLOOKUP($A244,ｷｬﾘﾌﾞ!$A$5:$L$550,6))</f>
        <v>EA</v>
      </c>
      <c r="E244" s="137">
        <f>IF($A244="","",VLOOKUP($A244,ｷｬﾘﾌﾞ!$A$5:$L$550,7))</f>
        <v>61</v>
      </c>
      <c r="F244" s="127"/>
      <c r="G244" s="128"/>
      <c r="H244" s="129"/>
    </row>
    <row r="245" spans="1:8" s="116" customFormat="1" ht="30" customHeight="1">
      <c r="A245" s="123">
        <v>210</v>
      </c>
      <c r="B245" s="177" t="str">
        <f>IF($A245="","",VLOOKUP($A245,ｷｬﾘﾌﾞ!$A$5:$L$550,4))</f>
        <v>ＰＰＫ型採便管</v>
      </c>
      <c r="C245" s="126"/>
      <c r="D245" s="137" t="str">
        <f>IF($A245="","",VLOOKUP($A245,ｷｬﾘﾌﾞ!$A$5:$L$550,6))</f>
        <v>EA</v>
      </c>
      <c r="E245" s="137">
        <f>IF($A245="","",VLOOKUP($A245,ｷｬﾘﾌﾞ!$A$5:$L$550,7))</f>
        <v>19</v>
      </c>
      <c r="F245" s="127"/>
      <c r="G245" s="128"/>
      <c r="H245" s="129"/>
    </row>
    <row r="246" spans="1:8" s="116" customFormat="1" ht="30" customHeight="1">
      <c r="A246" s="123">
        <v>211</v>
      </c>
      <c r="B246" s="177" t="str">
        <f>IF($A246="","",VLOOKUP($A246,ｷｬﾘﾌﾞ!$A$5:$L$550,4))</f>
        <v>ＰＳ喀痰処理器</v>
      </c>
      <c r="C246" s="126"/>
      <c r="D246" s="137" t="str">
        <f>IF($A246="","",VLOOKUP($A246,ｷｬﾘﾌﾞ!$A$5:$L$550,6))</f>
        <v>EA</v>
      </c>
      <c r="E246" s="137">
        <f>IF($A246="","",VLOOKUP($A246,ｷｬﾘﾌﾞ!$A$5:$L$550,7))</f>
        <v>19</v>
      </c>
      <c r="F246" s="127"/>
      <c r="G246" s="128"/>
      <c r="H246" s="129"/>
    </row>
    <row r="247" spans="1:8" s="116" customFormat="1" ht="30" customHeight="1">
      <c r="A247" s="123">
        <v>212</v>
      </c>
      <c r="B247" s="177" t="str">
        <f>IF($A247="","",VLOOKUP($A247,ｷｬﾘﾌﾞ!$A$5:$L$550,4))</f>
        <v>センサカセット５０サンプル（ＦＵＬＬ）</v>
      </c>
      <c r="C247" s="126"/>
      <c r="D247" s="137" t="str">
        <f>IF($A247="","",VLOOKUP($A247,ｷｬﾘﾌﾞ!$A$5:$L$550,6))</f>
        <v>EA</v>
      </c>
      <c r="E247" s="137">
        <f>IF($A247="","",VLOOKUP($A247,ｷｬﾘﾌﾞ!$A$5:$L$550,7))</f>
        <v>16</v>
      </c>
      <c r="F247" s="127"/>
      <c r="G247" s="128"/>
      <c r="H247" s="129"/>
    </row>
    <row r="248" spans="1:8" s="116" customFormat="1" ht="30" customHeight="1">
      <c r="A248" s="123">
        <v>213</v>
      </c>
      <c r="B248" s="177" t="str">
        <f>IF($A248="","",VLOOKUP($A248,ｷｬﾘﾌﾞ!$A$5:$L$550,4))</f>
        <v>溶液パック</v>
      </c>
      <c r="C248" s="126"/>
      <c r="D248" s="137" t="str">
        <f>IF($A248="","",VLOOKUP($A248,ｷｬﾘﾌﾞ!$A$5:$L$550,6))</f>
        <v>PG</v>
      </c>
      <c r="E248" s="137">
        <f>IF($A248="","",VLOOKUP($A248,ｷｬﾘﾌﾞ!$A$5:$L$550,7))</f>
        <v>8</v>
      </c>
      <c r="F248" s="127"/>
      <c r="G248" s="128"/>
      <c r="H248" s="129"/>
    </row>
    <row r="249" spans="1:8" s="116" customFormat="1" ht="30" customHeight="1">
      <c r="A249" s="123">
        <v>214</v>
      </c>
      <c r="B249" s="177" t="str">
        <f>IF($A249="","",VLOOKUP($A249,ｷｬﾘﾌﾞ!$A$5:$L$550,4))</f>
        <v>酵素キャリブレーターＬ</v>
      </c>
      <c r="C249" s="126"/>
      <c r="D249" s="137" t="str">
        <f>IF($A249="","",VLOOKUP($A249,ｷｬﾘﾌﾞ!$A$5:$L$550,6))</f>
        <v>BX</v>
      </c>
      <c r="E249" s="137">
        <f>IF($A249="","",VLOOKUP($A249,ｷｬﾘﾌﾞ!$A$5:$L$550,7))</f>
        <v>10</v>
      </c>
      <c r="F249" s="127"/>
      <c r="G249" s="128"/>
      <c r="H249" s="129"/>
    </row>
    <row r="250" spans="1:8" s="116" customFormat="1" ht="30" customHeight="1">
      <c r="A250" s="123">
        <v>215</v>
      </c>
      <c r="B250" s="177" t="str">
        <f>IF($A250="","",VLOOKUP($A250,ｷｬﾘﾌﾞ!$A$5:$L$550,4))</f>
        <v>液状コントロール血清Ｃ＆Ｃ</v>
      </c>
      <c r="C250" s="126"/>
      <c r="D250" s="137" t="str">
        <f>IF($A250="","",VLOOKUP($A250,ｷｬﾘﾌﾞ!$A$5:$L$550,6))</f>
        <v>BX</v>
      </c>
      <c r="E250" s="137">
        <f>IF($A250="","",VLOOKUP($A250,ｷｬﾘﾌﾞ!$A$5:$L$550,7))</f>
        <v>21</v>
      </c>
      <c r="F250" s="127"/>
      <c r="G250" s="128"/>
      <c r="H250" s="129"/>
    </row>
    <row r="251" spans="1:8" s="116" customFormat="1" ht="30" customHeight="1">
      <c r="A251" s="123">
        <v>216</v>
      </c>
      <c r="B251" s="177" t="str">
        <f>IF($A251="","",VLOOKUP($A251,ｷｬﾘﾌﾞ!$A$5:$L$550,4))</f>
        <v>希釈液－Ｂ　日立</v>
      </c>
      <c r="C251" s="126"/>
      <c r="D251" s="137" t="str">
        <f>IF($A251="","",VLOOKUP($A251,ｷｬﾘﾌﾞ!$A$5:$L$550,6))</f>
        <v>BT</v>
      </c>
      <c r="E251" s="137">
        <f>IF($A251="","",VLOOKUP($A251,ｷｬﾘﾌﾞ!$A$5:$L$550,7))</f>
        <v>4</v>
      </c>
      <c r="F251" s="127"/>
      <c r="G251" s="128"/>
      <c r="H251" s="129"/>
    </row>
    <row r="252" spans="1:8" s="116" customFormat="1" ht="30" customHeight="1">
      <c r="A252" s="123">
        <v>217</v>
      </c>
      <c r="B252" s="177" t="str">
        <f>IF($A252="","",VLOOKUP($A252,ｷｬﾘﾌﾞ!$A$5:$L$550,4))</f>
        <v>内部標準液－Ｂ　日立</v>
      </c>
      <c r="C252" s="126"/>
      <c r="D252" s="137" t="str">
        <f>IF($A252="","",VLOOKUP($A252,ｷｬﾘﾌﾞ!$A$5:$L$550,6))</f>
        <v>BT</v>
      </c>
      <c r="E252" s="137">
        <f>IF($A252="","",VLOOKUP($A252,ｷｬﾘﾌﾞ!$A$5:$L$550,7))</f>
        <v>7</v>
      </c>
      <c r="F252" s="127"/>
      <c r="G252" s="128"/>
      <c r="H252" s="129"/>
    </row>
    <row r="253" spans="1:8" s="116" customFormat="1" ht="30" customHeight="1">
      <c r="A253" s="123">
        <v>218</v>
      </c>
      <c r="B253" s="177" t="str">
        <f>IF($A253="","",VLOOKUP($A253,ｷｬﾘﾌﾞ!$A$5:$L$550,4))</f>
        <v>比較電極液　日立</v>
      </c>
      <c r="C253" s="126"/>
      <c r="D253" s="137" t="str">
        <f>IF($A253="","",VLOOKUP($A253,ｷｬﾘﾌﾞ!$A$5:$L$550,6))</f>
        <v>BX</v>
      </c>
      <c r="E253" s="137">
        <f>IF($A253="","",VLOOKUP($A253,ｷｬﾘﾌﾞ!$A$5:$L$550,7))</f>
        <v>7</v>
      </c>
      <c r="F253" s="127"/>
      <c r="G253" s="128"/>
      <c r="H253" s="129"/>
    </row>
    <row r="254" spans="1:8" s="116" customFormat="1" ht="30" customHeight="1">
      <c r="A254" s="123">
        <v>219</v>
      </c>
      <c r="B254" s="177" t="str">
        <f>IF($A254="","",VLOOKUP($A254,ｷｬﾘﾌﾞ!$A$5:$L$550,4))</f>
        <v>日立ＩＳＥ用　標準液ＬＯＷ</v>
      </c>
      <c r="C254" s="126"/>
      <c r="D254" s="137" t="str">
        <f>IF($A254="","",VLOOKUP($A254,ｷｬﾘﾌﾞ!$A$5:$L$550,6))</f>
        <v>BX</v>
      </c>
      <c r="E254" s="137">
        <f>IF($A254="","",VLOOKUP($A254,ｷｬﾘﾌﾞ!$A$5:$L$550,7))</f>
        <v>4</v>
      </c>
      <c r="F254" s="127"/>
      <c r="G254" s="128"/>
      <c r="H254" s="129"/>
    </row>
    <row r="255" spans="1:8" s="116" customFormat="1" ht="30" customHeight="1">
      <c r="A255" s="123">
        <v>220</v>
      </c>
      <c r="B255" s="177" t="str">
        <f>IF($A255="","",VLOOKUP($A255,ｷｬﾘﾌﾞ!$A$5:$L$550,4))</f>
        <v>日立ＩＳＥ用　標準液ＨＩＧＨ</v>
      </c>
      <c r="C255" s="126"/>
      <c r="D255" s="137" t="str">
        <f>IF($A255="","",VLOOKUP($A255,ｷｬﾘﾌﾞ!$A$5:$L$550,6))</f>
        <v>BX</v>
      </c>
      <c r="E255" s="137">
        <f>IF($A255="","",VLOOKUP($A255,ｷｬﾘﾌﾞ!$A$5:$L$550,7))</f>
        <v>4</v>
      </c>
      <c r="F255" s="127"/>
      <c r="G255" s="128"/>
      <c r="H255" s="129"/>
    </row>
    <row r="256" spans="1:8" s="116" customFormat="1" ht="30" customHeight="1">
      <c r="A256" s="123">
        <v>221</v>
      </c>
      <c r="B256" s="177" t="str">
        <f>IF($A256="","",VLOOKUP($A256,ｷｬﾘﾌﾞ!$A$5:$L$550,4))</f>
        <v>嫌気性輸送容器　シードチューブ２</v>
      </c>
      <c r="C256" s="126"/>
      <c r="D256" s="137" t="str">
        <f>IF($A256="","",VLOOKUP($A256,ｷｬﾘﾌﾞ!$A$5:$L$550,6))</f>
        <v>EA</v>
      </c>
      <c r="E256" s="137">
        <f>IF($A256="","",VLOOKUP($A256,ｷｬﾘﾌﾞ!$A$5:$L$550,7))</f>
        <v>4</v>
      </c>
      <c r="F256" s="127"/>
      <c r="G256" s="128"/>
      <c r="H256" s="129"/>
    </row>
    <row r="257" spans="1:8" s="116" customFormat="1" ht="30" customHeight="1">
      <c r="A257" s="123">
        <v>222</v>
      </c>
      <c r="B257" s="177" t="str">
        <f>IF($A257="","",VLOOKUP($A257,ｷｬﾘﾌﾞ!$A$5:$L$550,4))</f>
        <v>マイコプラズマ核酸同定用容器</v>
      </c>
      <c r="C257" s="126"/>
      <c r="D257" s="137" t="str">
        <f>IF($A257="","",VLOOKUP($A257,ｷｬﾘﾌﾞ!$A$5:$L$550,6))</f>
        <v>EA</v>
      </c>
      <c r="E257" s="137">
        <f>IF($A257="","",VLOOKUP($A257,ｷｬﾘﾌﾞ!$A$5:$L$550,7))</f>
        <v>4</v>
      </c>
      <c r="F257" s="127"/>
      <c r="G257" s="128"/>
      <c r="H257" s="129"/>
    </row>
    <row r="258" spans="1:8" s="116" customFormat="1" ht="30" customHeight="1">
      <c r="A258" s="123">
        <v>223</v>
      </c>
      <c r="B258" s="177" t="str">
        <f>IF($A258="","",VLOOKUP($A258,ｷｬﾘﾌﾞ!$A$5:$L$550,4))</f>
        <v>レズンボトル（嫌気）好気用・嫌気用レズン</v>
      </c>
      <c r="C258" s="126"/>
      <c r="D258" s="137" t="str">
        <f>IF($A258="","",VLOOKUP($A258,ｷｬﾘﾌﾞ!$A$5:$L$550,6))</f>
        <v>EA</v>
      </c>
      <c r="E258" s="137">
        <f>IF($A258="","",VLOOKUP($A258,ｷｬﾘﾌﾞ!$A$5:$L$550,7))</f>
        <v>13</v>
      </c>
      <c r="F258" s="127"/>
      <c r="G258" s="128"/>
      <c r="H258" s="129"/>
    </row>
    <row r="259" spans="1:8" s="116" customFormat="1" ht="30" customHeight="1">
      <c r="A259" s="123">
        <v>224</v>
      </c>
      <c r="B259" s="177" t="str">
        <f>IF($A259="","",VLOOKUP($A259,ｷｬﾘﾌﾞ!$A$5:$L$550,4))</f>
        <v>レズンボトル（好気）好気用・嫌気用レズン</v>
      </c>
      <c r="C259" s="126"/>
      <c r="D259" s="137" t="str">
        <f>IF($A259="","",VLOOKUP($A259,ｷｬﾘﾌﾞ!$A$5:$L$550,6))</f>
        <v>EA</v>
      </c>
      <c r="E259" s="137">
        <f>IF($A259="","",VLOOKUP($A259,ｷｬﾘﾌﾞ!$A$5:$L$550,7))</f>
        <v>13</v>
      </c>
      <c r="F259" s="127"/>
      <c r="G259" s="128"/>
      <c r="H259" s="129"/>
    </row>
    <row r="260" spans="1:8" s="116" customFormat="1" ht="30" customHeight="1">
      <c r="A260" s="123">
        <v>225</v>
      </c>
      <c r="B260" s="177" t="str">
        <f>IF($A260="","",VLOOKUP($A260,ｷｬﾘﾌﾞ!$A$5:$L$550,4))</f>
        <v>ＡＡＬＴＯ　ＣＯＮＴＲＯＬ　ＬＥＶＥＬ　１アルファ</v>
      </c>
      <c r="C260" s="126"/>
      <c r="D260" s="137" t="str">
        <f>IF($A260="","",VLOOKUP($A260,ｷｬﾘﾌﾞ!$A$5:$L$550,6))</f>
        <v>BX</v>
      </c>
      <c r="E260" s="137">
        <f>IF($A260="","",VLOOKUP($A260,ｷｬﾘﾌﾞ!$A$5:$L$550,7))</f>
        <v>1</v>
      </c>
      <c r="F260" s="127"/>
      <c r="G260" s="128"/>
      <c r="H260" s="129"/>
    </row>
    <row r="262" spans="1:8" s="116" customFormat="1" ht="45" customHeight="1">
      <c r="A262" s="115"/>
      <c r="B262" s="436" t="s">
        <v>47</v>
      </c>
      <c r="C262" s="436"/>
      <c r="D262" s="436"/>
      <c r="E262" s="436"/>
      <c r="F262" s="436"/>
      <c r="G262" s="436"/>
      <c r="H262" s="436"/>
    </row>
    <row r="263" spans="1:8" s="118" customFormat="1" ht="18" customHeight="1">
      <c r="A263" s="117"/>
      <c r="B263" s="241"/>
      <c r="D263" s="119"/>
      <c r="E263" s="120"/>
      <c r="F263" s="121"/>
    </row>
    <row r="264" spans="1:8" s="115" customFormat="1" ht="30" customHeight="1">
      <c r="A264" s="122" t="s">
        <v>48</v>
      </c>
      <c r="B264" s="437" t="s">
        <v>49</v>
      </c>
      <c r="C264" s="438"/>
      <c r="D264" s="123" t="s">
        <v>50</v>
      </c>
      <c r="E264" s="124" t="s">
        <v>51</v>
      </c>
      <c r="F264" s="125" t="s">
        <v>52</v>
      </c>
      <c r="G264" s="122" t="s">
        <v>53</v>
      </c>
      <c r="H264" s="123" t="s">
        <v>54</v>
      </c>
    </row>
    <row r="265" spans="1:8" ht="30" customHeight="1">
      <c r="A265" s="123">
        <v>226</v>
      </c>
      <c r="B265" s="177" t="str">
        <f>IF($A265="","",VLOOKUP($A265,ｷｬﾘﾌﾞ!$A$5:$L$550,4))</f>
        <v>〈キャリブレーター、コントロール〉
７９０７４３　富士ドライケム電解質参照液　ＲＥ</v>
      </c>
      <c r="C265" s="126"/>
      <c r="D265" s="137" t="str">
        <f>IF($A265="","",VLOOKUP($A265,ｷｬﾘﾌﾞ!$A$5:$L$550,6))</f>
        <v>BX</v>
      </c>
      <c r="E265" s="137">
        <f>IF($A265="","",VLOOKUP($A265,ｷｬﾘﾌﾞ!$A$5:$L$550,7))</f>
        <v>3</v>
      </c>
      <c r="F265" s="127"/>
      <c r="G265" s="128"/>
      <c r="H265" s="129"/>
    </row>
    <row r="266" spans="1:8" ht="30" customHeight="1">
      <c r="A266" s="123">
        <v>227</v>
      </c>
      <c r="B266" s="177">
        <f>IF($A266="","",VLOOKUP($A266,ｷｬﾘﾌﾞ!$A$5:$L$550,4))</f>
        <v>0</v>
      </c>
      <c r="C266" s="126"/>
      <c r="D266" s="137">
        <f>IF($A266="","",VLOOKUP($A266,ｷｬﾘﾌﾞ!$A$5:$L$550,6))</f>
        <v>0</v>
      </c>
      <c r="E266" s="137">
        <f>IF($A266="","",VLOOKUP($A266,ｷｬﾘﾌﾞ!$A$5:$L$550,7))</f>
        <v>0</v>
      </c>
      <c r="F266" s="127"/>
      <c r="G266" s="128"/>
      <c r="H266" s="129"/>
    </row>
    <row r="267" spans="1:8" ht="30" customHeight="1">
      <c r="A267" s="123">
        <v>228</v>
      </c>
      <c r="B267" s="177">
        <f>IF($A267="","",VLOOKUP($A267,ｷｬﾘﾌﾞ!$A$5:$L$550,4))</f>
        <v>0</v>
      </c>
      <c r="C267" s="126"/>
      <c r="D267" s="137">
        <f>IF($A267="","",VLOOKUP($A267,ｷｬﾘﾌﾞ!$A$5:$L$550,6))</f>
        <v>0</v>
      </c>
      <c r="E267" s="137">
        <f>IF($A267="","",VLOOKUP($A267,ｷｬﾘﾌﾞ!$A$5:$L$550,7))</f>
        <v>0</v>
      </c>
      <c r="F267" s="127"/>
      <c r="G267" s="128"/>
      <c r="H267" s="129"/>
    </row>
    <row r="268" spans="1:8" s="116" customFormat="1" ht="30" customHeight="1">
      <c r="A268" s="123">
        <v>229</v>
      </c>
      <c r="B268" s="177">
        <f>IF($A268="","",VLOOKUP($A268,ｷｬﾘﾌﾞ!$A$5:$L$550,4))</f>
        <v>0</v>
      </c>
      <c r="C268" s="126"/>
      <c r="D268" s="137">
        <f>IF($A268="","",VLOOKUP($A268,ｷｬﾘﾌﾞ!$A$5:$L$550,6))</f>
        <v>0</v>
      </c>
      <c r="E268" s="137">
        <f>IF($A268="","",VLOOKUP($A268,ｷｬﾘﾌﾞ!$A$5:$L$550,7))</f>
        <v>0</v>
      </c>
      <c r="F268" s="127"/>
      <c r="G268" s="128"/>
      <c r="H268" s="129"/>
    </row>
    <row r="269" spans="1:8" s="116" customFormat="1" ht="30" customHeight="1">
      <c r="A269" s="123">
        <v>230</v>
      </c>
      <c r="B269" s="177">
        <f>IF($A269="","",VLOOKUP($A269,ｷｬﾘﾌﾞ!$A$5:$L$550,4))</f>
        <v>0</v>
      </c>
      <c r="C269" s="126"/>
      <c r="D269" s="137">
        <f>IF($A269="","",VLOOKUP($A269,ｷｬﾘﾌﾞ!$A$5:$L$550,6))</f>
        <v>0</v>
      </c>
      <c r="E269" s="137">
        <f>IF($A269="","",VLOOKUP($A269,ｷｬﾘﾌﾞ!$A$5:$L$550,7))</f>
        <v>0</v>
      </c>
      <c r="F269" s="127"/>
      <c r="G269" s="128"/>
      <c r="H269" s="129"/>
    </row>
    <row r="270" spans="1:8" s="116" customFormat="1" ht="30" customHeight="1">
      <c r="A270" s="123">
        <v>231</v>
      </c>
      <c r="B270" s="177">
        <f>IF($A270="","",VLOOKUP($A270,ｷｬﾘﾌﾞ!$A$5:$L$550,4))</f>
        <v>0</v>
      </c>
      <c r="C270" s="126"/>
      <c r="D270" s="137">
        <f>IF($A270="","",VLOOKUP($A270,ｷｬﾘﾌﾞ!$A$5:$L$550,6))</f>
        <v>0</v>
      </c>
      <c r="E270" s="137">
        <f>IF($A270="","",VLOOKUP($A270,ｷｬﾘﾌﾞ!$A$5:$L$550,7))</f>
        <v>0</v>
      </c>
      <c r="F270" s="127"/>
      <c r="G270" s="128"/>
      <c r="H270" s="129"/>
    </row>
    <row r="271" spans="1:8" s="116" customFormat="1" ht="30" customHeight="1">
      <c r="A271" s="123">
        <v>232</v>
      </c>
      <c r="B271" s="177">
        <f>IF($A271="","",VLOOKUP($A271,ｷｬﾘﾌﾞ!$A$5:$L$550,4))</f>
        <v>0</v>
      </c>
      <c r="C271" s="126"/>
      <c r="D271" s="137">
        <f>IF($A271="","",VLOOKUP($A271,ｷｬﾘﾌﾞ!$A$5:$L$550,6))</f>
        <v>0</v>
      </c>
      <c r="E271" s="137">
        <f>IF($A271="","",VLOOKUP($A271,ｷｬﾘﾌﾞ!$A$5:$L$550,7))</f>
        <v>0</v>
      </c>
      <c r="F271" s="127"/>
      <c r="G271" s="128"/>
      <c r="H271" s="129"/>
    </row>
    <row r="272" spans="1:8" s="116" customFormat="1" ht="30" customHeight="1">
      <c r="A272" s="123">
        <v>233</v>
      </c>
      <c r="B272" s="177">
        <f>IF($A272="","",VLOOKUP($A272,ｷｬﾘﾌﾞ!$A$5:$L$550,4))</f>
        <v>0</v>
      </c>
      <c r="C272" s="126"/>
      <c r="D272" s="137">
        <f>IF($A272="","",VLOOKUP($A272,ｷｬﾘﾌﾞ!$A$5:$L$550,6))</f>
        <v>0</v>
      </c>
      <c r="E272" s="137">
        <f>IF($A272="","",VLOOKUP($A272,ｷｬﾘﾌﾞ!$A$5:$L$550,7))</f>
        <v>0</v>
      </c>
      <c r="F272" s="127"/>
      <c r="G272" s="128"/>
      <c r="H272" s="129"/>
    </row>
    <row r="273" spans="1:8" s="116" customFormat="1" ht="30" customHeight="1">
      <c r="A273" s="123">
        <v>234</v>
      </c>
      <c r="B273" s="177">
        <f>IF($A273="","",VLOOKUP($A273,ｷｬﾘﾌﾞ!$A$5:$L$550,4))</f>
        <v>0</v>
      </c>
      <c r="C273" s="126"/>
      <c r="D273" s="137">
        <f>IF($A273="","",VLOOKUP($A273,ｷｬﾘﾌﾞ!$A$5:$L$550,6))</f>
        <v>0</v>
      </c>
      <c r="E273" s="137">
        <f>IF($A273="","",VLOOKUP($A273,ｷｬﾘﾌﾞ!$A$5:$L$550,7))</f>
        <v>0</v>
      </c>
      <c r="F273" s="127"/>
      <c r="G273" s="128"/>
      <c r="H273" s="129"/>
    </row>
    <row r="274" spans="1:8" s="116" customFormat="1" ht="30" customHeight="1">
      <c r="A274" s="123">
        <v>235</v>
      </c>
      <c r="B274" s="177">
        <f>IF($A274="","",VLOOKUP($A274,ｷｬﾘﾌﾞ!$A$5:$L$550,4))</f>
        <v>0</v>
      </c>
      <c r="C274" s="126"/>
      <c r="D274" s="137">
        <f>IF($A274="","",VLOOKUP($A274,ｷｬﾘﾌﾞ!$A$5:$L$550,6))</f>
        <v>0</v>
      </c>
      <c r="E274" s="137">
        <f>IF($A274="","",VLOOKUP($A274,ｷｬﾘﾌﾞ!$A$5:$L$550,7))</f>
        <v>0</v>
      </c>
      <c r="F274" s="127"/>
      <c r="G274" s="128"/>
      <c r="H274" s="129"/>
    </row>
    <row r="275" spans="1:8" s="116" customFormat="1" ht="30" customHeight="1">
      <c r="A275" s="123">
        <v>236</v>
      </c>
      <c r="B275" s="177">
        <f>IF($A275="","",VLOOKUP($A275,ｷｬﾘﾌﾞ!$A$5:$L$550,4))</f>
        <v>0</v>
      </c>
      <c r="C275" s="126"/>
      <c r="D275" s="137">
        <f>IF($A275="","",VLOOKUP($A275,ｷｬﾘﾌﾞ!$A$5:$L$550,6))</f>
        <v>0</v>
      </c>
      <c r="E275" s="137">
        <f>IF($A275="","",VLOOKUP($A275,ｷｬﾘﾌﾞ!$A$5:$L$550,7))</f>
        <v>0</v>
      </c>
      <c r="F275" s="127"/>
      <c r="G275" s="128"/>
      <c r="H275" s="129"/>
    </row>
    <row r="276" spans="1:8" s="116" customFormat="1" ht="30" customHeight="1">
      <c r="A276" s="123">
        <v>237</v>
      </c>
      <c r="B276" s="177">
        <f>IF($A276="","",VLOOKUP($A276,ｷｬﾘﾌﾞ!$A$5:$L$550,4))</f>
        <v>0</v>
      </c>
      <c r="C276" s="126"/>
      <c r="D276" s="137">
        <f>IF($A276="","",VLOOKUP($A276,ｷｬﾘﾌﾞ!$A$5:$L$550,6))</f>
        <v>0</v>
      </c>
      <c r="E276" s="137">
        <f>IF($A276="","",VLOOKUP($A276,ｷｬﾘﾌﾞ!$A$5:$L$550,7))</f>
        <v>0</v>
      </c>
      <c r="F276" s="127"/>
      <c r="G276" s="128"/>
      <c r="H276" s="129"/>
    </row>
    <row r="277" spans="1:8" s="116" customFormat="1" ht="30" customHeight="1">
      <c r="A277" s="123">
        <v>238</v>
      </c>
      <c r="B277" s="177">
        <f>IF($A277="","",VLOOKUP($A277,ｷｬﾘﾌﾞ!$A$5:$L$550,4))</f>
        <v>0</v>
      </c>
      <c r="C277" s="126"/>
      <c r="D277" s="137">
        <f>IF($A277="","",VLOOKUP($A277,ｷｬﾘﾌﾞ!$A$5:$L$550,6))</f>
        <v>0</v>
      </c>
      <c r="E277" s="137">
        <f>IF($A277="","",VLOOKUP($A277,ｷｬﾘﾌﾞ!$A$5:$L$550,7))</f>
        <v>0</v>
      </c>
      <c r="F277" s="127"/>
      <c r="G277" s="128"/>
      <c r="H277" s="129"/>
    </row>
    <row r="278" spans="1:8" s="116" customFormat="1" ht="30" customHeight="1">
      <c r="A278" s="123">
        <v>239</v>
      </c>
      <c r="B278" s="177">
        <f>IF($A278="","",VLOOKUP($A278,ｷｬﾘﾌﾞ!$A$5:$L$550,4))</f>
        <v>0</v>
      </c>
      <c r="C278" s="126"/>
      <c r="D278" s="137">
        <f>IF($A278="","",VLOOKUP($A278,ｷｬﾘﾌﾞ!$A$5:$L$550,6))</f>
        <v>0</v>
      </c>
      <c r="E278" s="137">
        <f>IF($A278="","",VLOOKUP($A278,ｷｬﾘﾌﾞ!$A$5:$L$550,7))</f>
        <v>0</v>
      </c>
      <c r="F278" s="127"/>
      <c r="G278" s="128"/>
      <c r="H278" s="129"/>
    </row>
    <row r="279" spans="1:8" s="116" customFormat="1" ht="30" customHeight="1">
      <c r="A279" s="123">
        <v>240</v>
      </c>
      <c r="B279" s="177">
        <f>IF($A279="","",VLOOKUP($A279,ｷｬﾘﾌﾞ!$A$5:$L$550,4))</f>
        <v>0</v>
      </c>
      <c r="C279" s="126"/>
      <c r="D279" s="137">
        <f>IF($A279="","",VLOOKUP($A279,ｷｬﾘﾌﾞ!$A$5:$L$550,6))</f>
        <v>0</v>
      </c>
      <c r="E279" s="137">
        <f>IF($A279="","",VLOOKUP($A279,ｷｬﾘﾌﾞ!$A$5:$L$550,7))</f>
        <v>0</v>
      </c>
      <c r="F279" s="127"/>
      <c r="G279" s="128"/>
      <c r="H279" s="129"/>
    </row>
    <row r="280" spans="1:8" s="116" customFormat="1" ht="30" customHeight="1">
      <c r="A280" s="123">
        <v>241</v>
      </c>
      <c r="B280" s="177">
        <f>IF($A280="","",VLOOKUP($A280,ｷｬﾘﾌﾞ!$A$5:$L$550,4))</f>
        <v>0</v>
      </c>
      <c r="C280" s="126"/>
      <c r="D280" s="137">
        <f>IF($A280="","",VLOOKUP($A280,ｷｬﾘﾌﾞ!$A$5:$L$550,6))</f>
        <v>0</v>
      </c>
      <c r="E280" s="137">
        <f>IF($A280="","",VLOOKUP($A280,ｷｬﾘﾌﾞ!$A$5:$L$550,7))</f>
        <v>0</v>
      </c>
      <c r="F280" s="127"/>
      <c r="G280" s="128"/>
      <c r="H280" s="129"/>
    </row>
    <row r="281" spans="1:8" s="116" customFormat="1" ht="30" customHeight="1">
      <c r="A281" s="123"/>
      <c r="B281" s="177" t="str">
        <f>IF($A281="","",VLOOKUP($A281,ｷｬﾘﾌﾞ!$A$5:$L$550,4))</f>
        <v/>
      </c>
      <c r="C281" s="126"/>
      <c r="D281" s="137" t="str">
        <f>IF($A281="","",VLOOKUP($A281,ｷｬﾘﾌﾞ!$A$5:$L$550,6))</f>
        <v/>
      </c>
      <c r="E281" s="137" t="str">
        <f>IF($A281="","",VLOOKUP($A281,ｷｬﾘﾌﾞ!$A$5:$L$550,7))</f>
        <v/>
      </c>
      <c r="F281" s="127"/>
      <c r="G281" s="128"/>
      <c r="H281" s="129"/>
    </row>
    <row r="282" spans="1:8" s="116" customFormat="1" ht="30" customHeight="1">
      <c r="A282" s="123"/>
      <c r="B282" s="177" t="str">
        <f>IF($A282="","",VLOOKUP($A282,ｷｬﾘﾌﾞ!$A$5:$L$550,4))</f>
        <v/>
      </c>
      <c r="C282" s="126"/>
      <c r="D282" s="137" t="str">
        <f>IF($A282="","",VLOOKUP($A282,ｷｬﾘﾌﾞ!$A$5:$L$550,6))</f>
        <v/>
      </c>
      <c r="E282" s="137" t="str">
        <f>IF($A282="","",VLOOKUP($A282,ｷｬﾘﾌﾞ!$A$5:$L$550,7))</f>
        <v/>
      </c>
      <c r="F282" s="127"/>
      <c r="G282" s="128"/>
      <c r="H282" s="129"/>
    </row>
    <row r="283" spans="1:8" s="116" customFormat="1" ht="30" customHeight="1">
      <c r="A283" s="123"/>
      <c r="B283" s="177" t="str">
        <f>IF($A283="","",VLOOKUP($A283,ｷｬﾘﾌﾞ!$A$5:$L$550,4))</f>
        <v/>
      </c>
      <c r="C283" s="126"/>
      <c r="D283" s="137" t="str">
        <f>IF($A283="","",VLOOKUP($A283,ｷｬﾘﾌﾞ!$A$5:$L$550,6))</f>
        <v/>
      </c>
      <c r="E283" s="137" t="str">
        <f>IF($A283="","",VLOOKUP($A283,ｷｬﾘﾌﾞ!$A$5:$L$550,7))</f>
        <v/>
      </c>
      <c r="F283" s="127"/>
      <c r="G283" s="128"/>
      <c r="H283" s="129"/>
    </row>
    <row r="284" spans="1:8" s="116" customFormat="1" ht="30" customHeight="1">
      <c r="A284" s="123"/>
      <c r="B284" s="177" t="str">
        <f>IF($A284="","",VLOOKUP($A284,ｷｬﾘﾌﾞ!$A$5:$L$550,4))</f>
        <v/>
      </c>
      <c r="C284" s="126"/>
      <c r="D284" s="137" t="str">
        <f>IF($A284="","",VLOOKUP($A284,ｷｬﾘﾌﾞ!$A$5:$L$550,6))</f>
        <v/>
      </c>
      <c r="E284" s="137" t="str">
        <f>IF($A284="","",VLOOKUP($A284,ｷｬﾘﾌﾞ!$A$5:$L$550,7))</f>
        <v/>
      </c>
      <c r="F284" s="127"/>
      <c r="G284" s="128"/>
      <c r="H284" s="129"/>
    </row>
    <row r="285" spans="1:8" s="116" customFormat="1" ht="30" customHeight="1">
      <c r="A285" s="123"/>
      <c r="B285" s="177" t="str">
        <f>IF($A285="","",VLOOKUP($A285,ｷｬﾘﾌﾞ!$A$5:$L$550,4))</f>
        <v/>
      </c>
      <c r="C285" s="126"/>
      <c r="D285" s="137" t="str">
        <f>IF($A285="","",VLOOKUP($A285,ｷｬﾘﾌﾞ!$A$5:$L$550,6))</f>
        <v/>
      </c>
      <c r="E285" s="137" t="str">
        <f>IF($A285="","",VLOOKUP($A285,ｷｬﾘﾌﾞ!$A$5:$L$550,7))</f>
        <v/>
      </c>
      <c r="F285" s="127"/>
      <c r="G285" s="128"/>
      <c r="H285" s="129"/>
    </row>
    <row r="286" spans="1:8" s="116" customFormat="1" ht="30" customHeight="1">
      <c r="A286" s="123"/>
      <c r="B286" s="177" t="str">
        <f>IF($A286="","",VLOOKUP($A286,ｷｬﾘﾌﾞ!$A$5:$L$550,4))</f>
        <v/>
      </c>
      <c r="C286" s="126"/>
      <c r="D286" s="137" t="str">
        <f>IF($A286="","",VLOOKUP($A286,ｷｬﾘﾌﾞ!$A$5:$L$550,6))</f>
        <v/>
      </c>
      <c r="E286" s="137" t="str">
        <f>IF($A286="","",VLOOKUP($A286,ｷｬﾘﾌﾞ!$A$5:$L$550,7))</f>
        <v/>
      </c>
      <c r="F286" s="127"/>
      <c r="G286" s="128"/>
      <c r="H286" s="129"/>
    </row>
    <row r="287" spans="1:8" s="116" customFormat="1" ht="30" customHeight="1">
      <c r="A287" s="123"/>
      <c r="B287" s="177" t="str">
        <f>IF($A287="","",VLOOKUP($A287,ｷｬﾘﾌﾞ!$A$5:$L$550,4))</f>
        <v/>
      </c>
      <c r="C287" s="126"/>
      <c r="D287" s="137" t="str">
        <f>IF($A287="","",VLOOKUP($A287,ｷｬﾘﾌﾞ!$A$5:$L$550,6))</f>
        <v/>
      </c>
      <c r="E287" s="137" t="str">
        <f>IF($A287="","",VLOOKUP($A287,ｷｬﾘﾌﾞ!$A$5:$L$550,7))</f>
        <v/>
      </c>
      <c r="F287" s="127"/>
      <c r="G287" s="128"/>
      <c r="H287" s="129"/>
    </row>
    <row r="288" spans="1:8" s="116" customFormat="1" ht="30" customHeight="1">
      <c r="A288" s="123"/>
      <c r="B288" s="177" t="str">
        <f>IF($A288="","",VLOOKUP($A288,ｷｬﾘﾌﾞ!$A$5:$L$550,4))</f>
        <v/>
      </c>
      <c r="C288" s="126"/>
      <c r="D288" s="137" t="str">
        <f>IF($A288="","",VLOOKUP($A288,ｷｬﾘﾌﾞ!$A$5:$L$550,6))</f>
        <v/>
      </c>
      <c r="E288" s="137" t="str">
        <f>IF($A288="","",VLOOKUP($A288,ｷｬﾘﾌﾞ!$A$5:$L$550,7))</f>
        <v/>
      </c>
      <c r="F288" s="127"/>
      <c r="G288" s="128"/>
      <c r="H288" s="129"/>
    </row>
    <row r="289" spans="1:8" s="116" customFormat="1" ht="30" customHeight="1">
      <c r="A289" s="123"/>
      <c r="B289" s="177" t="str">
        <f>IF($A289="","",VLOOKUP($A289,ｷｬﾘﾌﾞ!$A$5:$L$550,4))</f>
        <v/>
      </c>
      <c r="C289" s="126"/>
      <c r="D289" s="137" t="str">
        <f>IF($A289="","",VLOOKUP($A289,ｷｬﾘﾌﾞ!$A$5:$L$550,6))</f>
        <v/>
      </c>
      <c r="E289" s="137" t="str">
        <f>IF($A289="","",VLOOKUP($A289,ｷｬﾘﾌﾞ!$A$5:$L$550,7))</f>
        <v/>
      </c>
      <c r="F289" s="127"/>
      <c r="G289" s="128"/>
      <c r="H289" s="129"/>
    </row>
  </sheetData>
  <mergeCells count="20">
    <mergeCell ref="B262:H262"/>
    <mergeCell ref="B264:C264"/>
    <mergeCell ref="B235:C235"/>
    <mergeCell ref="B175:H175"/>
    <mergeCell ref="B177:C177"/>
    <mergeCell ref="B204:H204"/>
    <mergeCell ref="B206:C206"/>
    <mergeCell ref="B233:H233"/>
    <mergeCell ref="B148:C148"/>
    <mergeCell ref="B1:H1"/>
    <mergeCell ref="B3:C3"/>
    <mergeCell ref="B30:H30"/>
    <mergeCell ref="B32:C32"/>
    <mergeCell ref="B59:H59"/>
    <mergeCell ref="B61:C61"/>
    <mergeCell ref="B88:H88"/>
    <mergeCell ref="B90:C90"/>
    <mergeCell ref="B117:H117"/>
    <mergeCell ref="B119:C119"/>
    <mergeCell ref="B146:H146"/>
  </mergeCells>
  <phoneticPr fontId="6"/>
  <printOptions horizontalCentered="1" verticalCentered="1"/>
  <pageMargins left="0.19685039370078741" right="0.19685039370078741" top="0.59055118110236227" bottom="0.19685039370078741" header="0.19685039370078741" footer="0.19685039370078741"/>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8E0665-4625-4952-BF2A-36CD3C43FD82}">
  <sheetPr>
    <tabColor rgb="FFC00000"/>
  </sheetPr>
  <dimension ref="A1:M50"/>
  <sheetViews>
    <sheetView showZeros="0" view="pageBreakPreview" zoomScaleNormal="100" zoomScaleSheetLayoutView="100" workbookViewId="0">
      <selection activeCell="H5" sqref="H5"/>
    </sheetView>
  </sheetViews>
  <sheetFormatPr defaultRowHeight="13.5"/>
  <cols>
    <col min="1" max="1" width="5.125" style="30" customWidth="1"/>
    <col min="2" max="2" width="3" style="30" customWidth="1"/>
    <col min="3" max="3" width="17.125" style="30" customWidth="1"/>
    <col min="4" max="4" width="30.625" style="30" customWidth="1"/>
    <col min="5" max="5" width="10.625" style="30" customWidth="1"/>
    <col min="6" max="6" width="40.625" style="30" customWidth="1"/>
    <col min="7" max="7" width="5.625" style="51" customWidth="1"/>
    <col min="8" max="8" width="7.625" style="30" customWidth="1"/>
    <col min="9" max="9" width="11.125" style="49" customWidth="1"/>
    <col min="10" max="10" width="16.125" style="49" customWidth="1"/>
    <col min="11" max="11" width="13.125" style="30" customWidth="1"/>
    <col min="12" max="16384" width="9" style="30"/>
  </cols>
  <sheetData>
    <row r="1" spans="1:13" ht="24">
      <c r="A1" s="439" t="s">
        <v>21</v>
      </c>
      <c r="B1" s="439"/>
      <c r="C1" s="439"/>
      <c r="D1" s="439"/>
      <c r="E1" s="439"/>
      <c r="F1" s="439"/>
      <c r="G1" s="439"/>
      <c r="H1" s="439"/>
      <c r="I1" s="439"/>
      <c r="J1" s="439"/>
      <c r="K1" s="439"/>
    </row>
    <row r="2" spans="1:13" s="32" customFormat="1" ht="13.5" customHeight="1">
      <c r="A2" s="81"/>
      <c r="B2" s="267"/>
      <c r="C2" s="81"/>
      <c r="D2" s="255"/>
      <c r="E2" s="81"/>
      <c r="F2" s="81"/>
      <c r="G2" s="81"/>
      <c r="H2" s="81"/>
      <c r="I2" s="81"/>
      <c r="J2" s="440" t="s">
        <v>22</v>
      </c>
      <c r="K2" s="440"/>
    </row>
    <row r="3" spans="1:13" s="32" customFormat="1" ht="5.0999999999999996" customHeight="1">
      <c r="A3" s="33"/>
      <c r="B3" s="33"/>
      <c r="C3" s="33"/>
      <c r="D3" s="33"/>
      <c r="E3" s="33"/>
      <c r="F3" s="33"/>
      <c r="G3" s="33"/>
      <c r="H3" s="33"/>
      <c r="I3" s="33"/>
      <c r="J3" s="33"/>
      <c r="K3" s="34"/>
    </row>
    <row r="4" spans="1:13" ht="30" customHeight="1">
      <c r="A4" s="35" t="s">
        <v>23</v>
      </c>
      <c r="B4" s="501" t="s">
        <v>24</v>
      </c>
      <c r="C4" s="502"/>
      <c r="D4" s="486" t="s">
        <v>25</v>
      </c>
      <c r="E4" s="487"/>
      <c r="F4" s="37" t="s">
        <v>8</v>
      </c>
      <c r="G4" s="36" t="s">
        <v>6</v>
      </c>
      <c r="H4" s="36" t="s">
        <v>7</v>
      </c>
      <c r="I4" s="38" t="s">
        <v>2</v>
      </c>
      <c r="J4" s="39" t="s">
        <v>3</v>
      </c>
      <c r="K4" s="40" t="s">
        <v>26</v>
      </c>
      <c r="M4" s="80" t="s">
        <v>33</v>
      </c>
    </row>
    <row r="5" spans="1:13" ht="27.95" customHeight="1">
      <c r="A5" s="41">
        <v>7</v>
      </c>
      <c r="B5" s="289" t="str">
        <f>IF($A5="","",VLOOKUP($A5,ｷｬﾘﾌﾞ!$A$5:$L$500,2))</f>
        <v>QL</v>
      </c>
      <c r="C5" s="271">
        <f>IF($A5="","",VLOOKUP($A5,ｷｬﾘﾌﾞ!$A$5:$L$500,3))</f>
        <v>4987481143265</v>
      </c>
      <c r="D5" s="257" t="str">
        <f>IF($A5="","",VLOOKUP($A5,ｷｬﾘﾌﾞ!$A$5:$L$500,8))</f>
        <v>富士ﾌｨﾙﾑ和光純薬 590244 富士ﾄﾞﾗｲｹﾑｺﾝﾄﾛｰﾙ QN(ｱﾝﾓﾆｱｺﾝﾄﾛｰﾙ液)　472-00341　3mL×2</v>
      </c>
      <c r="E5" s="263">
        <f>IF($A5="","",VLOOKUP($A5,ｷｬﾘﾌﾞ!$A$5:$L$500,9))</f>
        <v>0</v>
      </c>
      <c r="F5" s="156" t="str">
        <f>IF($A5="","",VLOOKUP($A5,ｷｬﾘﾌﾞ!$A$5:$L$500,4))</f>
        <v>〈コントロール〉５９０２４４　富士ドライケムコントロール　ＱＮ（アンモニアコントロール液）</v>
      </c>
      <c r="G5" s="43" t="str">
        <f>IF($A5="","",VLOOKUP($A5,ｷｬﾘﾌﾞ!$A$5:$L$500,6))</f>
        <v>BX</v>
      </c>
      <c r="H5" s="148">
        <f>IF($A5="","",VLOOKUP($A5,ｷｬﾘﾌﾞ!$A$5:$L$500,12))</f>
        <v>0</v>
      </c>
      <c r="I5" s="148">
        <f>IF($A5="","",VLOOKUP($A5,ｷｬﾘﾌﾞ!$A$5:$L$500,11))</f>
        <v>0</v>
      </c>
      <c r="J5" s="45">
        <f>IFERROR(INT(H5*I5),"")</f>
        <v>0</v>
      </c>
      <c r="K5" s="41"/>
      <c r="M5" s="80" t="s">
        <v>34</v>
      </c>
    </row>
    <row r="6" spans="1:13" ht="27.95" customHeight="1">
      <c r="A6" s="41"/>
      <c r="B6" s="289" t="str">
        <f>IF($A6="","",VLOOKUP($A6,ｷｬﾘﾌﾞ!$A$5:$L$500,2))</f>
        <v/>
      </c>
      <c r="C6" s="271" t="str">
        <f>IF($A6="","",VLOOKUP($A6,ｷｬﾘﾌﾞ!$A$5:$L$500,3))</f>
        <v/>
      </c>
      <c r="D6" s="257" t="str">
        <f>IF($A6="","",VLOOKUP($A6,ｷｬﾘﾌﾞ!$A$5:$L$500,8))</f>
        <v/>
      </c>
      <c r="E6" s="263" t="str">
        <f>IF($A6="","",VLOOKUP($A6,ｷｬﾘﾌﾞ!$A$5:$L$500,9))</f>
        <v/>
      </c>
      <c r="F6" s="156" t="str">
        <f>IF($A6="","",VLOOKUP($A6,ｷｬﾘﾌﾞ!$A$5:$L$500,4))</f>
        <v/>
      </c>
      <c r="G6" s="43" t="str">
        <f>IF($A6="","",VLOOKUP($A6,ｷｬﾘﾌﾞ!$A$5:$L$500,6))</f>
        <v/>
      </c>
      <c r="H6" s="148" t="str">
        <f>IF($A6="","",VLOOKUP($A6,ｷｬﾘﾌﾞ!$A$5:$L$500,12))</f>
        <v/>
      </c>
      <c r="I6" s="148" t="str">
        <f>IF($A6="","",VLOOKUP($A6,ｷｬﾘﾌﾞ!$A$5:$L$500,11))</f>
        <v/>
      </c>
      <c r="J6" s="45" t="str">
        <f t="shared" ref="J6:J24" si="0">IFERROR(INT(H6*I6),"")</f>
        <v/>
      </c>
      <c r="K6" s="41"/>
      <c r="M6" s="80" t="s">
        <v>30</v>
      </c>
    </row>
    <row r="7" spans="1:13" ht="27.95" customHeight="1">
      <c r="A7" s="41"/>
      <c r="B7" s="289" t="str">
        <f>IF($A7="","",VLOOKUP($A7,ｷｬﾘﾌﾞ!$A$5:$L$500,2))</f>
        <v/>
      </c>
      <c r="C7" s="271" t="str">
        <f>IF($A7="","",VLOOKUP($A7,ｷｬﾘﾌﾞ!$A$5:$L$500,3))</f>
        <v/>
      </c>
      <c r="D7" s="257" t="str">
        <f>IF($A7="","",VLOOKUP($A7,ｷｬﾘﾌﾞ!$A$5:$L$500,8))</f>
        <v/>
      </c>
      <c r="E7" s="263" t="str">
        <f>IF($A7="","",VLOOKUP($A7,ｷｬﾘﾌﾞ!$A$5:$L$500,9))</f>
        <v/>
      </c>
      <c r="F7" s="156" t="str">
        <f>IF($A7="","",VLOOKUP($A7,ｷｬﾘﾌﾞ!$A$5:$L$500,4))</f>
        <v/>
      </c>
      <c r="G7" s="43" t="str">
        <f>IF($A7="","",VLOOKUP($A7,ｷｬﾘﾌﾞ!$A$5:$L$500,6))</f>
        <v/>
      </c>
      <c r="H7" s="148" t="str">
        <f>IF($A7="","",VLOOKUP($A7,ｷｬﾘﾌﾞ!$A$5:$L$500,12))</f>
        <v/>
      </c>
      <c r="I7" s="148" t="str">
        <f>IF($A7="","",VLOOKUP($A7,ｷｬﾘﾌﾞ!$A$5:$L$500,11))</f>
        <v/>
      </c>
      <c r="J7" s="45" t="str">
        <f t="shared" si="0"/>
        <v/>
      </c>
      <c r="K7" s="41"/>
      <c r="M7" s="80" t="s">
        <v>67</v>
      </c>
    </row>
    <row r="8" spans="1:13" ht="27.95" customHeight="1">
      <c r="A8" s="41"/>
      <c r="B8" s="289" t="str">
        <f>IF($A8="","",VLOOKUP($A8,ｷｬﾘﾌﾞ!$A$5:$L$500,2))</f>
        <v/>
      </c>
      <c r="C8" s="271" t="str">
        <f>IF($A8="","",VLOOKUP($A8,ｷｬﾘﾌﾞ!$A$5:$L$500,3))</f>
        <v/>
      </c>
      <c r="D8" s="257" t="str">
        <f>IF($A8="","",VLOOKUP($A8,ｷｬﾘﾌﾞ!$A$5:$L$500,8))</f>
        <v/>
      </c>
      <c r="E8" s="263" t="str">
        <f>IF($A8="","",VLOOKUP($A8,ｷｬﾘﾌﾞ!$A$5:$L$500,9))</f>
        <v/>
      </c>
      <c r="F8" s="156" t="str">
        <f>IF($A8="","",VLOOKUP($A8,ｷｬﾘﾌﾞ!$A$5:$L$500,4))</f>
        <v/>
      </c>
      <c r="G8" s="43" t="str">
        <f>IF($A8="","",VLOOKUP($A8,ｷｬﾘﾌﾞ!$A$5:$L$500,6))</f>
        <v/>
      </c>
      <c r="H8" s="148" t="str">
        <f>IF($A8="","",VLOOKUP($A8,ｷｬﾘﾌﾞ!$A$5:$L$500,12))</f>
        <v/>
      </c>
      <c r="I8" s="148" t="str">
        <f>IF($A8="","",VLOOKUP($A8,ｷｬﾘﾌﾞ!$A$5:$L$500,11))</f>
        <v/>
      </c>
      <c r="J8" s="45" t="str">
        <f t="shared" si="0"/>
        <v/>
      </c>
      <c r="K8" s="41"/>
      <c r="M8" s="80" t="s">
        <v>81</v>
      </c>
    </row>
    <row r="9" spans="1:13" ht="27.95" customHeight="1">
      <c r="A9" s="41"/>
      <c r="B9" s="289" t="str">
        <f>IF($A9="","",VLOOKUP($A9,ｷｬﾘﾌﾞ!$A$5:$L$500,2))</f>
        <v/>
      </c>
      <c r="C9" s="271" t="str">
        <f>IF($A9="","",VLOOKUP($A9,ｷｬﾘﾌﾞ!$A$5:$L$500,3))</f>
        <v/>
      </c>
      <c r="D9" s="257" t="str">
        <f>IF($A9="","",VLOOKUP($A9,ｷｬﾘﾌﾞ!$A$5:$L$500,8))</f>
        <v/>
      </c>
      <c r="E9" s="263" t="str">
        <f>IF($A9="","",VLOOKUP($A9,ｷｬﾘﾌﾞ!$A$5:$L$500,9))</f>
        <v/>
      </c>
      <c r="F9" s="156" t="str">
        <f>IF($A9="","",VLOOKUP($A9,ｷｬﾘﾌﾞ!$A$5:$L$500,4))</f>
        <v/>
      </c>
      <c r="G9" s="43" t="str">
        <f>IF($A9="","",VLOOKUP($A9,ｷｬﾘﾌﾞ!$A$5:$L$500,6))</f>
        <v/>
      </c>
      <c r="H9" s="148" t="str">
        <f>IF($A9="","",VLOOKUP($A9,ｷｬﾘﾌﾞ!$A$5:$L$500,12))</f>
        <v/>
      </c>
      <c r="I9" s="148" t="str">
        <f>IF($A9="","",VLOOKUP($A9,ｷｬﾘﾌﾞ!$A$5:$L$500,11))</f>
        <v/>
      </c>
      <c r="J9" s="45" t="str">
        <f t="shared" si="0"/>
        <v/>
      </c>
      <c r="K9" s="41"/>
      <c r="M9" s="80" t="s">
        <v>31</v>
      </c>
    </row>
    <row r="10" spans="1:13" ht="27.95" customHeight="1">
      <c r="A10" s="41"/>
      <c r="B10" s="289" t="str">
        <f>IF($A10="","",VLOOKUP($A10,ｷｬﾘﾌﾞ!$A$5:$L$500,2))</f>
        <v/>
      </c>
      <c r="C10" s="271" t="str">
        <f>IF($A10="","",VLOOKUP($A10,ｷｬﾘﾌﾞ!$A$5:$L$500,3))</f>
        <v/>
      </c>
      <c r="D10" s="257" t="str">
        <f>IF($A10="","",VLOOKUP($A10,ｷｬﾘﾌﾞ!$A$5:$L$500,8))</f>
        <v/>
      </c>
      <c r="E10" s="263" t="str">
        <f>IF($A10="","",VLOOKUP($A10,ｷｬﾘﾌﾞ!$A$5:$L$500,9))</f>
        <v/>
      </c>
      <c r="F10" s="156" t="str">
        <f>IF($A10="","",VLOOKUP($A10,ｷｬﾘﾌﾞ!$A$5:$L$500,4))</f>
        <v/>
      </c>
      <c r="G10" s="43" t="str">
        <f>IF($A10="","",VLOOKUP($A10,ｷｬﾘﾌﾞ!$A$5:$L$500,6))</f>
        <v/>
      </c>
      <c r="H10" s="148" t="str">
        <f>IF($A10="","",VLOOKUP($A10,ｷｬﾘﾌﾞ!$A$5:$L$500,12))</f>
        <v/>
      </c>
      <c r="I10" s="148" t="str">
        <f>IF($A10="","",VLOOKUP($A10,ｷｬﾘﾌﾞ!$A$5:$L$500,11))</f>
        <v/>
      </c>
      <c r="J10" s="45" t="str">
        <f t="shared" si="0"/>
        <v/>
      </c>
      <c r="K10" s="41"/>
      <c r="M10" s="80" t="s">
        <v>63</v>
      </c>
    </row>
    <row r="11" spans="1:13" ht="27.95" customHeight="1">
      <c r="A11" s="41"/>
      <c r="B11" s="289" t="str">
        <f>IF($A11="","",VLOOKUP($A11,ｷｬﾘﾌﾞ!$A$5:$L$500,2))</f>
        <v/>
      </c>
      <c r="C11" s="271" t="str">
        <f>IF($A11="","",VLOOKUP($A11,ｷｬﾘﾌﾞ!$A$5:$L$500,3))</f>
        <v/>
      </c>
      <c r="D11" s="257" t="str">
        <f>IF($A11="","",VLOOKUP($A11,ｷｬﾘﾌﾞ!$A$5:$L$500,8))</f>
        <v/>
      </c>
      <c r="E11" s="263" t="str">
        <f>IF($A11="","",VLOOKUP($A11,ｷｬﾘﾌﾞ!$A$5:$L$500,9))</f>
        <v/>
      </c>
      <c r="F11" s="156" t="str">
        <f>IF($A11="","",VLOOKUP($A11,ｷｬﾘﾌﾞ!$A$5:$L$500,4))</f>
        <v/>
      </c>
      <c r="G11" s="43" t="str">
        <f>IF($A11="","",VLOOKUP($A11,ｷｬﾘﾌﾞ!$A$5:$L$500,6))</f>
        <v/>
      </c>
      <c r="H11" s="148" t="str">
        <f>IF($A11="","",VLOOKUP($A11,ｷｬﾘﾌﾞ!$A$5:$L$500,12))</f>
        <v/>
      </c>
      <c r="I11" s="148" t="str">
        <f>IF($A11="","",VLOOKUP($A11,ｷｬﾘﾌﾞ!$A$5:$L$500,11))</f>
        <v/>
      </c>
      <c r="J11" s="45" t="str">
        <f t="shared" si="0"/>
        <v/>
      </c>
      <c r="K11" s="41"/>
      <c r="M11" s="80" t="s">
        <v>77</v>
      </c>
    </row>
    <row r="12" spans="1:13" ht="27.95" customHeight="1">
      <c r="A12" s="41"/>
      <c r="B12" s="289" t="str">
        <f>IF($A12="","",VLOOKUP($A12,ｷｬﾘﾌﾞ!$A$5:$L$500,2))</f>
        <v/>
      </c>
      <c r="C12" s="271" t="str">
        <f>IF($A12="","",VLOOKUP($A12,ｷｬﾘﾌﾞ!$A$5:$L$500,3))</f>
        <v/>
      </c>
      <c r="D12" s="257" t="str">
        <f>IF($A12="","",VLOOKUP($A12,ｷｬﾘﾌﾞ!$A$5:$L$500,8))</f>
        <v/>
      </c>
      <c r="E12" s="263" t="str">
        <f>IF($A12="","",VLOOKUP($A12,ｷｬﾘﾌﾞ!$A$5:$L$500,9))</f>
        <v/>
      </c>
      <c r="F12" s="156" t="str">
        <f>IF($A12="","",VLOOKUP($A12,ｷｬﾘﾌﾞ!$A$5:$L$500,4))</f>
        <v/>
      </c>
      <c r="G12" s="43" t="str">
        <f>IF($A12="","",VLOOKUP($A12,ｷｬﾘﾌﾞ!$A$5:$L$500,6))</f>
        <v/>
      </c>
      <c r="H12" s="148" t="str">
        <f>IF($A12="","",VLOOKUP($A12,ｷｬﾘﾌﾞ!$A$5:$L$500,12))</f>
        <v/>
      </c>
      <c r="I12" s="148" t="str">
        <f>IF($A12="","",VLOOKUP($A12,ｷｬﾘﾌﾞ!$A$5:$L$500,11))</f>
        <v/>
      </c>
      <c r="J12" s="45" t="str">
        <f t="shared" si="0"/>
        <v/>
      </c>
      <c r="K12" s="41"/>
      <c r="M12" s="80"/>
    </row>
    <row r="13" spans="1:13" ht="27.95" customHeight="1">
      <c r="A13" s="41"/>
      <c r="B13" s="289" t="str">
        <f>IF($A13="","",VLOOKUP($A13,ｷｬﾘﾌﾞ!$A$5:$L$500,2))</f>
        <v/>
      </c>
      <c r="C13" s="271" t="str">
        <f>IF($A13="","",VLOOKUP($A13,ｷｬﾘﾌﾞ!$A$5:$L$500,3))</f>
        <v/>
      </c>
      <c r="D13" s="257" t="str">
        <f>IF($A13="","",VLOOKUP($A13,ｷｬﾘﾌﾞ!$A$5:$L$500,8))</f>
        <v/>
      </c>
      <c r="E13" s="263" t="str">
        <f>IF($A13="","",VLOOKUP($A13,ｷｬﾘﾌﾞ!$A$5:$L$500,9))</f>
        <v/>
      </c>
      <c r="F13" s="156" t="str">
        <f>IF($A13="","",VLOOKUP($A13,ｷｬﾘﾌﾞ!$A$5:$L$500,4))</f>
        <v/>
      </c>
      <c r="G13" s="43" t="str">
        <f>IF($A13="","",VLOOKUP($A13,ｷｬﾘﾌﾞ!$A$5:$L$500,6))</f>
        <v/>
      </c>
      <c r="H13" s="148" t="str">
        <f>IF($A13="","",VLOOKUP($A13,ｷｬﾘﾌﾞ!$A$5:$L$500,12))</f>
        <v/>
      </c>
      <c r="I13" s="148" t="str">
        <f>IF($A13="","",VLOOKUP($A13,ｷｬﾘﾌﾞ!$A$5:$L$500,11))</f>
        <v/>
      </c>
      <c r="J13" s="45" t="str">
        <f t="shared" si="0"/>
        <v/>
      </c>
      <c r="K13" s="41"/>
    </row>
    <row r="14" spans="1:13" ht="27.95" customHeight="1">
      <c r="A14" s="41"/>
      <c r="B14" s="289" t="str">
        <f>IF($A14="","",VLOOKUP($A14,ｷｬﾘﾌﾞ!$A$5:$L$500,2))</f>
        <v/>
      </c>
      <c r="C14" s="271" t="str">
        <f>IF($A14="","",VLOOKUP($A14,ｷｬﾘﾌﾞ!$A$5:$L$500,3))</f>
        <v/>
      </c>
      <c r="D14" s="257" t="str">
        <f>IF($A14="","",VLOOKUP($A14,ｷｬﾘﾌﾞ!$A$5:$L$500,8))</f>
        <v/>
      </c>
      <c r="E14" s="263" t="str">
        <f>IF($A14="","",VLOOKUP($A14,ｷｬﾘﾌﾞ!$A$5:$L$500,9))</f>
        <v/>
      </c>
      <c r="F14" s="156" t="str">
        <f>IF($A14="","",VLOOKUP($A14,ｷｬﾘﾌﾞ!$A$5:$L$500,4))</f>
        <v/>
      </c>
      <c r="G14" s="43" t="str">
        <f>IF($A14="","",VLOOKUP($A14,ｷｬﾘﾌﾞ!$A$5:$L$500,6))</f>
        <v/>
      </c>
      <c r="H14" s="148" t="str">
        <f>IF($A14="","",VLOOKUP($A14,ｷｬﾘﾌﾞ!$A$5:$L$500,12))</f>
        <v/>
      </c>
      <c r="I14" s="148" t="str">
        <f>IF($A14="","",VLOOKUP($A14,ｷｬﾘﾌﾞ!$A$5:$L$500,11))</f>
        <v/>
      </c>
      <c r="J14" s="45" t="str">
        <f t="shared" si="0"/>
        <v/>
      </c>
      <c r="K14" s="41"/>
    </row>
    <row r="15" spans="1:13" ht="27.95" customHeight="1">
      <c r="A15" s="41"/>
      <c r="B15" s="289" t="str">
        <f>IF($A15="","",VLOOKUP($A15,ｷｬﾘﾌﾞ!$A$5:$L$500,2))</f>
        <v/>
      </c>
      <c r="C15" s="271" t="str">
        <f>IF($A15="","",VLOOKUP($A15,ｷｬﾘﾌﾞ!$A$5:$L$500,3))</f>
        <v/>
      </c>
      <c r="D15" s="257" t="str">
        <f>IF($A15="","",VLOOKUP($A15,ｷｬﾘﾌﾞ!$A$5:$L$500,8))</f>
        <v/>
      </c>
      <c r="E15" s="263" t="str">
        <f>IF($A15="","",VLOOKUP($A15,ｷｬﾘﾌﾞ!$A$5:$L$500,9))</f>
        <v/>
      </c>
      <c r="F15" s="156" t="str">
        <f>IF($A15="","",VLOOKUP($A15,ｷｬﾘﾌﾞ!$A$5:$L$500,4))</f>
        <v/>
      </c>
      <c r="G15" s="43" t="str">
        <f>IF($A15="","",VLOOKUP($A15,ｷｬﾘﾌﾞ!$A$5:$L$500,6))</f>
        <v/>
      </c>
      <c r="H15" s="148" t="str">
        <f>IF($A15="","",VLOOKUP($A15,ｷｬﾘﾌﾞ!$A$5:$L$500,12))</f>
        <v/>
      </c>
      <c r="I15" s="148" t="str">
        <f>IF($A15="","",VLOOKUP($A15,ｷｬﾘﾌﾞ!$A$5:$L$500,11))</f>
        <v/>
      </c>
      <c r="J15" s="45" t="str">
        <f t="shared" si="0"/>
        <v/>
      </c>
      <c r="K15" s="41"/>
    </row>
    <row r="16" spans="1:13" ht="27.95" customHeight="1">
      <c r="A16" s="41"/>
      <c r="B16" s="289" t="str">
        <f>IF($A16="","",VLOOKUP($A16,ｷｬﾘﾌﾞ!$A$5:$L$500,2))</f>
        <v/>
      </c>
      <c r="C16" s="271" t="str">
        <f>IF($A16="","",VLOOKUP($A16,ｷｬﾘﾌﾞ!$A$5:$L$500,3))</f>
        <v/>
      </c>
      <c r="D16" s="257" t="str">
        <f>IF($A16="","",VLOOKUP($A16,ｷｬﾘﾌﾞ!$A$5:$L$500,8))</f>
        <v/>
      </c>
      <c r="E16" s="263" t="str">
        <f>IF($A16="","",VLOOKUP($A16,ｷｬﾘﾌﾞ!$A$5:$L$500,9))</f>
        <v/>
      </c>
      <c r="F16" s="156" t="str">
        <f>IF($A16="","",VLOOKUP($A16,ｷｬﾘﾌﾞ!$A$5:$L$500,4))</f>
        <v/>
      </c>
      <c r="G16" s="43" t="str">
        <f>IF($A16="","",VLOOKUP($A16,ｷｬﾘﾌﾞ!$A$5:$L$500,6))</f>
        <v/>
      </c>
      <c r="H16" s="148" t="str">
        <f>IF($A16="","",VLOOKUP($A16,ｷｬﾘﾌﾞ!$A$5:$L$500,12))</f>
        <v/>
      </c>
      <c r="I16" s="148" t="str">
        <f>IF($A16="","",VLOOKUP($A16,ｷｬﾘﾌﾞ!$A$5:$L$500,11))</f>
        <v/>
      </c>
      <c r="J16" s="45" t="str">
        <f t="shared" si="0"/>
        <v/>
      </c>
      <c r="K16" s="41"/>
    </row>
    <row r="17" spans="1:13" ht="27.95" customHeight="1">
      <c r="A17" s="41"/>
      <c r="B17" s="289" t="str">
        <f>IF($A17="","",VLOOKUP($A17,ｷｬﾘﾌﾞ!$A$5:$L$500,2))</f>
        <v/>
      </c>
      <c r="C17" s="271" t="str">
        <f>IF($A17="","",VLOOKUP($A17,ｷｬﾘﾌﾞ!$A$5:$L$500,3))</f>
        <v/>
      </c>
      <c r="D17" s="257" t="str">
        <f>IF($A17="","",VLOOKUP($A17,ｷｬﾘﾌﾞ!$A$5:$L$500,8))</f>
        <v/>
      </c>
      <c r="E17" s="263" t="str">
        <f>IF($A17="","",VLOOKUP($A17,ｷｬﾘﾌﾞ!$A$5:$L$500,9))</f>
        <v/>
      </c>
      <c r="F17" s="156" t="str">
        <f>IF($A17="","",VLOOKUP($A17,ｷｬﾘﾌﾞ!$A$5:$L$500,4))</f>
        <v/>
      </c>
      <c r="G17" s="43" t="str">
        <f>IF($A17="","",VLOOKUP($A17,ｷｬﾘﾌﾞ!$A$5:$L$500,6))</f>
        <v/>
      </c>
      <c r="H17" s="148" t="str">
        <f>IF($A17="","",VLOOKUP($A17,ｷｬﾘﾌﾞ!$A$5:$L$500,12))</f>
        <v/>
      </c>
      <c r="I17" s="148" t="str">
        <f>IF($A17="","",VLOOKUP($A17,ｷｬﾘﾌﾞ!$A$5:$L$500,11))</f>
        <v/>
      </c>
      <c r="J17" s="45" t="str">
        <f t="shared" si="0"/>
        <v/>
      </c>
      <c r="K17" s="41"/>
    </row>
    <row r="18" spans="1:13" ht="27.95" customHeight="1">
      <c r="A18" s="41"/>
      <c r="B18" s="289" t="str">
        <f>IF($A18="","",VLOOKUP($A18,ｷｬﾘﾌﾞ!$A$5:$L$500,2))</f>
        <v/>
      </c>
      <c r="C18" s="271" t="str">
        <f>IF($A18="","",VLOOKUP($A18,ｷｬﾘﾌﾞ!$A$5:$L$500,3))</f>
        <v/>
      </c>
      <c r="D18" s="257" t="str">
        <f>IF($A18="","",VLOOKUP($A18,ｷｬﾘﾌﾞ!$A$5:$L$500,8))</f>
        <v/>
      </c>
      <c r="E18" s="263" t="str">
        <f>IF($A18="","",VLOOKUP($A18,ｷｬﾘﾌﾞ!$A$5:$L$500,9))</f>
        <v/>
      </c>
      <c r="F18" s="156" t="str">
        <f>IF($A18="","",VLOOKUP($A18,ｷｬﾘﾌﾞ!$A$5:$L$500,4))</f>
        <v/>
      </c>
      <c r="G18" s="43" t="str">
        <f>IF($A18="","",VLOOKUP($A18,ｷｬﾘﾌﾞ!$A$5:$L$500,6))</f>
        <v/>
      </c>
      <c r="H18" s="148" t="str">
        <f>IF($A18="","",VLOOKUP($A18,ｷｬﾘﾌﾞ!$A$5:$L$500,12))</f>
        <v/>
      </c>
      <c r="I18" s="148" t="str">
        <f>IF($A18="","",VLOOKUP($A18,ｷｬﾘﾌﾞ!$A$5:$L$500,11))</f>
        <v/>
      </c>
      <c r="J18" s="45" t="str">
        <f t="shared" si="0"/>
        <v/>
      </c>
      <c r="K18" s="41"/>
    </row>
    <row r="19" spans="1:13" ht="27.95" customHeight="1">
      <c r="A19" s="41"/>
      <c r="B19" s="289" t="str">
        <f>IF($A19="","",VLOOKUP($A19,ｷｬﾘﾌﾞ!$A$5:$L$500,2))</f>
        <v/>
      </c>
      <c r="C19" s="271" t="str">
        <f>IF($A19="","",VLOOKUP($A19,ｷｬﾘﾌﾞ!$A$5:$L$500,3))</f>
        <v/>
      </c>
      <c r="D19" s="257" t="str">
        <f>IF($A19="","",VLOOKUP($A19,ｷｬﾘﾌﾞ!$A$5:$L$500,8))</f>
        <v/>
      </c>
      <c r="E19" s="263" t="str">
        <f>IF($A19="","",VLOOKUP($A19,ｷｬﾘﾌﾞ!$A$5:$L$500,9))</f>
        <v/>
      </c>
      <c r="F19" s="156" t="str">
        <f>IF($A19="","",VLOOKUP($A19,ｷｬﾘﾌﾞ!$A$5:$L$500,4))</f>
        <v/>
      </c>
      <c r="G19" s="43" t="str">
        <f>IF($A19="","",VLOOKUP($A19,ｷｬﾘﾌﾞ!$A$5:$L$500,6))</f>
        <v/>
      </c>
      <c r="H19" s="148" t="str">
        <f>IF($A19="","",VLOOKUP($A19,ｷｬﾘﾌﾞ!$A$5:$L$500,12))</f>
        <v/>
      </c>
      <c r="I19" s="148" t="str">
        <f>IF($A19="","",VLOOKUP($A19,ｷｬﾘﾌﾞ!$A$5:$L$500,11))</f>
        <v/>
      </c>
      <c r="J19" s="45" t="str">
        <f t="shared" si="0"/>
        <v/>
      </c>
      <c r="K19" s="41"/>
    </row>
    <row r="20" spans="1:13" ht="27.95" customHeight="1">
      <c r="A20" s="41"/>
      <c r="B20" s="289" t="str">
        <f>IF($A20="","",VLOOKUP($A20,ｷｬﾘﾌﾞ!$A$5:$L$500,2))</f>
        <v/>
      </c>
      <c r="C20" s="271" t="str">
        <f>IF($A20="","",VLOOKUP($A20,ｷｬﾘﾌﾞ!$A$5:$L$500,3))</f>
        <v/>
      </c>
      <c r="D20" s="257" t="str">
        <f>IF($A20="","",VLOOKUP($A20,ｷｬﾘﾌﾞ!$A$5:$L$500,8))</f>
        <v/>
      </c>
      <c r="E20" s="263" t="str">
        <f>IF($A20="","",VLOOKUP($A20,ｷｬﾘﾌﾞ!$A$5:$L$500,9))</f>
        <v/>
      </c>
      <c r="F20" s="156" t="str">
        <f>IF($A20="","",VLOOKUP($A20,ｷｬﾘﾌﾞ!$A$5:$L$500,4))</f>
        <v/>
      </c>
      <c r="G20" s="43" t="str">
        <f>IF($A20="","",VLOOKUP($A20,ｷｬﾘﾌﾞ!$A$5:$L$500,6))</f>
        <v/>
      </c>
      <c r="H20" s="148" t="str">
        <f>IF($A20="","",VLOOKUP($A20,ｷｬﾘﾌﾞ!$A$5:$L$500,12))</f>
        <v/>
      </c>
      <c r="I20" s="148" t="str">
        <f>IF($A20="","",VLOOKUP($A20,ｷｬﾘﾌﾞ!$A$5:$L$500,11))</f>
        <v/>
      </c>
      <c r="J20" s="45" t="str">
        <f t="shared" si="0"/>
        <v/>
      </c>
      <c r="K20" s="41"/>
    </row>
    <row r="21" spans="1:13" ht="27.95" customHeight="1">
      <c r="A21" s="41"/>
      <c r="B21" s="289" t="str">
        <f>IF($A21="","",VLOOKUP($A21,ｷｬﾘﾌﾞ!$A$5:$L$500,2))</f>
        <v/>
      </c>
      <c r="C21" s="271" t="str">
        <f>IF($A21="","",VLOOKUP($A21,ｷｬﾘﾌﾞ!$A$5:$L$500,3))</f>
        <v/>
      </c>
      <c r="D21" s="257" t="str">
        <f>IF($A21="","",VLOOKUP($A21,ｷｬﾘﾌﾞ!$A$5:$L$500,8))</f>
        <v/>
      </c>
      <c r="E21" s="263" t="str">
        <f>IF($A21="","",VLOOKUP($A21,ｷｬﾘﾌﾞ!$A$5:$L$500,9))</f>
        <v/>
      </c>
      <c r="F21" s="156" t="str">
        <f>IF($A21="","",VLOOKUP($A21,ｷｬﾘﾌﾞ!$A$5:$L$500,4))</f>
        <v/>
      </c>
      <c r="G21" s="43" t="str">
        <f>IF($A21="","",VLOOKUP($A21,ｷｬﾘﾌﾞ!$A$5:$L$500,6))</f>
        <v/>
      </c>
      <c r="H21" s="148" t="str">
        <f>IF($A21="","",VLOOKUP($A21,ｷｬﾘﾌﾞ!$A$5:$L$500,12))</f>
        <v/>
      </c>
      <c r="I21" s="148" t="str">
        <f>IF($A21="","",VLOOKUP($A21,ｷｬﾘﾌﾞ!$A$5:$L$500,11))</f>
        <v/>
      </c>
      <c r="J21" s="45" t="str">
        <f t="shared" si="0"/>
        <v/>
      </c>
      <c r="K21" s="41"/>
    </row>
    <row r="22" spans="1:13" ht="27.95" customHeight="1">
      <c r="A22" s="41"/>
      <c r="B22" s="289" t="str">
        <f>IF($A22="","",VLOOKUP($A22,ｷｬﾘﾌﾞ!$A$5:$L$500,2))</f>
        <v/>
      </c>
      <c r="C22" s="271" t="str">
        <f>IF($A22="","",VLOOKUP($A22,ｷｬﾘﾌﾞ!$A$5:$L$500,3))</f>
        <v/>
      </c>
      <c r="D22" s="257" t="str">
        <f>IF($A22="","",VLOOKUP($A22,ｷｬﾘﾌﾞ!$A$5:$L$500,8))</f>
        <v/>
      </c>
      <c r="E22" s="263" t="str">
        <f>IF($A22="","",VLOOKUP($A22,ｷｬﾘﾌﾞ!$A$5:$L$500,9))</f>
        <v/>
      </c>
      <c r="F22" s="156" t="str">
        <f>IF($A22="","",VLOOKUP($A22,ｷｬﾘﾌﾞ!$A$5:$L$500,4))</f>
        <v/>
      </c>
      <c r="G22" s="43" t="str">
        <f>IF($A22="","",VLOOKUP($A22,ｷｬﾘﾌﾞ!$A$5:$L$500,6))</f>
        <v/>
      </c>
      <c r="H22" s="148" t="str">
        <f>IF($A22="","",VLOOKUP($A22,ｷｬﾘﾌﾞ!$A$5:$L$500,12))</f>
        <v/>
      </c>
      <c r="I22" s="148" t="str">
        <f>IF($A22="","",VLOOKUP($A22,ｷｬﾘﾌﾞ!$A$5:$L$500,11))</f>
        <v/>
      </c>
      <c r="J22" s="45" t="str">
        <f t="shared" si="0"/>
        <v/>
      </c>
      <c r="K22" s="41"/>
    </row>
    <row r="23" spans="1:13" ht="27.95" customHeight="1">
      <c r="A23" s="41"/>
      <c r="B23" s="289" t="str">
        <f>IF($A23="","",VLOOKUP($A23,ｷｬﾘﾌﾞ!$A$5:$L$500,2))</f>
        <v/>
      </c>
      <c r="C23" s="271" t="str">
        <f>IF($A23="","",VLOOKUP($A23,ｷｬﾘﾌﾞ!$A$5:$L$500,3))</f>
        <v/>
      </c>
      <c r="D23" s="257" t="str">
        <f>IF($A23="","",VLOOKUP($A23,ｷｬﾘﾌﾞ!$A$5:$L$500,8))</f>
        <v/>
      </c>
      <c r="E23" s="263" t="str">
        <f>IF($A23="","",VLOOKUP($A23,ｷｬﾘﾌﾞ!$A$5:$L$500,9))</f>
        <v/>
      </c>
      <c r="F23" s="156" t="str">
        <f>IF($A23="","",VLOOKUP($A23,ｷｬﾘﾌﾞ!$A$5:$L$500,4))</f>
        <v/>
      </c>
      <c r="G23" s="43" t="str">
        <f>IF($A23="","",VLOOKUP($A23,ｷｬﾘﾌﾞ!$A$5:$L$500,6))</f>
        <v/>
      </c>
      <c r="H23" s="148" t="str">
        <f>IF($A23="","",VLOOKUP($A23,ｷｬﾘﾌﾞ!$A$5:$L$500,12))</f>
        <v/>
      </c>
      <c r="I23" s="148" t="str">
        <f>IF($A23="","",VLOOKUP($A23,ｷｬﾘﾌﾞ!$A$5:$L$500,11))</f>
        <v/>
      </c>
      <c r="J23" s="45" t="str">
        <f t="shared" si="0"/>
        <v/>
      </c>
      <c r="K23" s="41"/>
    </row>
    <row r="24" spans="1:13" ht="27.95" customHeight="1">
      <c r="A24" s="41"/>
      <c r="B24" s="289" t="str">
        <f>IF($A24="","",VLOOKUP($A24,ｷｬﾘﾌﾞ!$A$5:$L$500,2))</f>
        <v/>
      </c>
      <c r="C24" s="271" t="str">
        <f>IF($A24="","",VLOOKUP($A24,ｷｬﾘﾌﾞ!$A$5:$L$500,3))</f>
        <v/>
      </c>
      <c r="D24" s="257" t="str">
        <f>IF($A24="","",VLOOKUP($A24,ｷｬﾘﾌﾞ!$A$5:$L$500,8))</f>
        <v/>
      </c>
      <c r="E24" s="263" t="str">
        <f>IF($A24="","",VLOOKUP($A24,ｷｬﾘﾌﾞ!$A$5:$L$500,9))</f>
        <v/>
      </c>
      <c r="F24" s="156" t="str">
        <f>IF($A24="","",VLOOKUP($A24,ｷｬﾘﾌﾞ!$A$5:$L$500,4))</f>
        <v/>
      </c>
      <c r="G24" s="43" t="str">
        <f>IF($A24="","",VLOOKUP($A24,ｷｬﾘﾌﾞ!$A$5:$L$500,6))</f>
        <v/>
      </c>
      <c r="H24" s="148" t="str">
        <f>IF($A24="","",VLOOKUP($A24,ｷｬﾘﾌﾞ!$A$5:$L$500,12))</f>
        <v/>
      </c>
      <c r="I24" s="148" t="str">
        <f>IF($A24="","",VLOOKUP($A24,ｷｬﾘﾌﾞ!$A$5:$L$500,11))</f>
        <v/>
      </c>
      <c r="J24" s="45" t="str">
        <f t="shared" si="0"/>
        <v/>
      </c>
      <c r="K24" s="41"/>
    </row>
    <row r="25" spans="1:13" ht="27.95" customHeight="1">
      <c r="A25" s="36"/>
      <c r="B25" s="269"/>
      <c r="C25" s="256"/>
      <c r="D25" s="261"/>
      <c r="E25" s="265"/>
      <c r="F25" s="46" t="s">
        <v>32</v>
      </c>
      <c r="G25" s="50"/>
      <c r="H25" s="149"/>
      <c r="I25" s="48"/>
      <c r="J25" s="52">
        <f>SUM(J5:J24)</f>
        <v>0</v>
      </c>
      <c r="K25" s="41"/>
    </row>
    <row r="26" spans="1:13" ht="24">
      <c r="A26" s="439" t="s">
        <v>21</v>
      </c>
      <c r="B26" s="439"/>
      <c r="C26" s="439"/>
      <c r="D26" s="439"/>
      <c r="E26" s="439"/>
      <c r="F26" s="439"/>
      <c r="G26" s="439"/>
      <c r="H26" s="439"/>
      <c r="I26" s="439"/>
      <c r="J26" s="439"/>
      <c r="K26" s="439"/>
    </row>
    <row r="27" spans="1:13" s="32" customFormat="1" ht="13.5" customHeight="1">
      <c r="A27" s="81"/>
      <c r="B27" s="267"/>
      <c r="C27" s="81"/>
      <c r="D27" s="255"/>
      <c r="E27" s="81"/>
      <c r="F27" s="81"/>
      <c r="G27" s="81"/>
      <c r="H27" s="81"/>
      <c r="I27" s="81"/>
      <c r="J27" s="440" t="s">
        <v>22</v>
      </c>
      <c r="K27" s="440"/>
    </row>
    <row r="28" spans="1:13" s="32" customFormat="1" ht="5.0999999999999996" customHeight="1">
      <c r="A28" s="33"/>
      <c r="B28" s="33"/>
      <c r="C28" s="33"/>
      <c r="D28" s="33"/>
      <c r="E28" s="33"/>
      <c r="F28" s="33"/>
      <c r="G28" s="33"/>
      <c r="H28" s="33"/>
      <c r="I28" s="33"/>
      <c r="J28" s="33"/>
      <c r="K28" s="34"/>
    </row>
    <row r="29" spans="1:13" ht="30" customHeight="1">
      <c r="A29" s="35" t="s">
        <v>23</v>
      </c>
      <c r="B29" s="501" t="s">
        <v>24</v>
      </c>
      <c r="C29" s="502"/>
      <c r="D29" s="486" t="s">
        <v>25</v>
      </c>
      <c r="E29" s="487"/>
      <c r="F29" s="37" t="s">
        <v>8</v>
      </c>
      <c r="G29" s="36" t="s">
        <v>6</v>
      </c>
      <c r="H29" s="36" t="s">
        <v>7</v>
      </c>
      <c r="I29" s="38" t="s">
        <v>2</v>
      </c>
      <c r="J29" s="39" t="s">
        <v>3</v>
      </c>
      <c r="K29" s="40" t="s">
        <v>26</v>
      </c>
      <c r="M29" s="80" t="s">
        <v>33</v>
      </c>
    </row>
    <row r="30" spans="1:13" ht="27.95" customHeight="1">
      <c r="A30" s="41"/>
      <c r="B30" s="289" t="str">
        <f>IF($A30="","",VLOOKUP($A30,ｷｬﾘﾌﾞ!$A$5:$L$500,2))</f>
        <v/>
      </c>
      <c r="C30" s="271" t="str">
        <f>IF($A30="","",VLOOKUP($A30,ｷｬﾘﾌﾞ!$A$5:$L$500,3))</f>
        <v/>
      </c>
      <c r="D30" s="257" t="str">
        <f>IF($A30="","",VLOOKUP($A30,ｷｬﾘﾌﾞ!$A$5:$L$500,8))</f>
        <v/>
      </c>
      <c r="E30" s="263" t="str">
        <f>IF($A30="","",VLOOKUP($A30,ｷｬﾘﾌﾞ!$A$5:$L$500,9))</f>
        <v/>
      </c>
      <c r="F30" s="156" t="str">
        <f>IF($A30="","",VLOOKUP($A30,ｷｬﾘﾌﾞ!$A$5:$L$500,4))</f>
        <v/>
      </c>
      <c r="G30" s="43" t="str">
        <f>IF($A30="","",VLOOKUP($A30,ｷｬﾘﾌﾞ!$A$5:$L$500,6))</f>
        <v/>
      </c>
      <c r="H30" s="148" t="str">
        <f>IF($A30="","",VLOOKUP($A30,ｷｬﾘﾌﾞ!$A$5:$L$500,12))</f>
        <v/>
      </c>
      <c r="I30" s="148" t="str">
        <f>IF($A30="","",VLOOKUP($A30,ｷｬﾘﾌﾞ!$A$5:$L$500,11))</f>
        <v/>
      </c>
      <c r="J30" s="45" t="str">
        <f t="shared" ref="J30:J48" si="1">IFERROR(INT(H30*I30),"")</f>
        <v/>
      </c>
      <c r="K30" s="41"/>
    </row>
    <row r="31" spans="1:13" ht="27.95" customHeight="1">
      <c r="A31" s="41"/>
      <c r="B31" s="289" t="str">
        <f>IF($A31="","",VLOOKUP($A31,ｷｬﾘﾌﾞ!$A$5:$L$500,2))</f>
        <v/>
      </c>
      <c r="C31" s="271" t="str">
        <f>IF($A31="","",VLOOKUP($A31,ｷｬﾘﾌﾞ!$A$5:$L$500,3))</f>
        <v/>
      </c>
      <c r="D31" s="257" t="str">
        <f>IF($A31="","",VLOOKUP($A31,ｷｬﾘﾌﾞ!$A$5:$L$500,8))</f>
        <v/>
      </c>
      <c r="E31" s="263" t="str">
        <f>IF($A31="","",VLOOKUP($A31,ｷｬﾘﾌﾞ!$A$5:$L$500,9))</f>
        <v/>
      </c>
      <c r="F31" s="156" t="str">
        <f>IF($A31="","",VLOOKUP($A31,ｷｬﾘﾌﾞ!$A$5:$L$500,4))</f>
        <v/>
      </c>
      <c r="G31" s="43" t="str">
        <f>IF($A31="","",VLOOKUP($A31,ｷｬﾘﾌﾞ!$A$5:$L$500,6))</f>
        <v/>
      </c>
      <c r="H31" s="148" t="str">
        <f>IF($A31="","",VLOOKUP($A31,ｷｬﾘﾌﾞ!$A$5:$L$500,12))</f>
        <v/>
      </c>
      <c r="I31" s="148" t="str">
        <f>IF($A31="","",VLOOKUP($A31,ｷｬﾘﾌﾞ!$A$5:$L$500,11))</f>
        <v/>
      </c>
      <c r="J31" s="45" t="str">
        <f t="shared" si="1"/>
        <v/>
      </c>
      <c r="K31" s="41"/>
    </row>
    <row r="32" spans="1:13" ht="27.95" customHeight="1">
      <c r="A32" s="41"/>
      <c r="B32" s="289" t="str">
        <f>IF($A32="","",VLOOKUP($A32,ｷｬﾘﾌﾞ!$A$5:$L$500,2))</f>
        <v/>
      </c>
      <c r="C32" s="271" t="str">
        <f>IF($A32="","",VLOOKUP($A32,ｷｬﾘﾌﾞ!$A$5:$L$500,3))</f>
        <v/>
      </c>
      <c r="D32" s="257" t="str">
        <f>IF($A32="","",VLOOKUP($A32,ｷｬﾘﾌﾞ!$A$5:$L$500,8))</f>
        <v/>
      </c>
      <c r="E32" s="263" t="str">
        <f>IF($A32="","",VLOOKUP($A32,ｷｬﾘﾌﾞ!$A$5:$L$500,9))</f>
        <v/>
      </c>
      <c r="F32" s="156" t="str">
        <f>IF($A32="","",VLOOKUP($A32,ｷｬﾘﾌﾞ!$A$5:$L$500,4))</f>
        <v/>
      </c>
      <c r="G32" s="43" t="str">
        <f>IF($A32="","",VLOOKUP($A32,ｷｬﾘﾌﾞ!$A$5:$L$500,6))</f>
        <v/>
      </c>
      <c r="H32" s="148" t="str">
        <f>IF($A32="","",VLOOKUP($A32,ｷｬﾘﾌﾞ!$A$5:$L$500,12))</f>
        <v/>
      </c>
      <c r="I32" s="148" t="str">
        <f>IF($A32="","",VLOOKUP($A32,ｷｬﾘﾌﾞ!$A$5:$L$500,11))</f>
        <v/>
      </c>
      <c r="J32" s="45" t="str">
        <f t="shared" si="1"/>
        <v/>
      </c>
      <c r="K32" s="41"/>
    </row>
    <row r="33" spans="1:11" ht="27.95" customHeight="1">
      <c r="A33" s="41"/>
      <c r="B33" s="289" t="str">
        <f>IF($A33="","",VLOOKUP($A33,ｷｬﾘﾌﾞ!$A$5:$L$500,2))</f>
        <v/>
      </c>
      <c r="C33" s="271" t="str">
        <f>IF($A33="","",VLOOKUP($A33,ｷｬﾘﾌﾞ!$A$5:$L$500,3))</f>
        <v/>
      </c>
      <c r="D33" s="257" t="str">
        <f>IF($A33="","",VLOOKUP($A33,ｷｬﾘﾌﾞ!$A$5:$L$500,8))</f>
        <v/>
      </c>
      <c r="E33" s="263" t="str">
        <f>IF($A33="","",VLOOKUP($A33,ｷｬﾘﾌﾞ!$A$5:$L$500,9))</f>
        <v/>
      </c>
      <c r="F33" s="156" t="str">
        <f>IF($A33="","",VLOOKUP($A33,ｷｬﾘﾌﾞ!$A$5:$L$500,4))</f>
        <v/>
      </c>
      <c r="G33" s="43" t="str">
        <f>IF($A33="","",VLOOKUP($A33,ｷｬﾘﾌﾞ!$A$5:$L$500,6))</f>
        <v/>
      </c>
      <c r="H33" s="148" t="str">
        <f>IF($A33="","",VLOOKUP($A33,ｷｬﾘﾌﾞ!$A$5:$L$500,12))</f>
        <v/>
      </c>
      <c r="I33" s="148" t="str">
        <f>IF($A33="","",VLOOKUP($A33,ｷｬﾘﾌﾞ!$A$5:$L$500,11))</f>
        <v/>
      </c>
      <c r="J33" s="45" t="str">
        <f t="shared" si="1"/>
        <v/>
      </c>
      <c r="K33" s="41"/>
    </row>
    <row r="34" spans="1:11" ht="27.95" customHeight="1">
      <c r="A34" s="41"/>
      <c r="B34" s="289" t="str">
        <f>IF($A34="","",VLOOKUP($A34,ｷｬﾘﾌﾞ!$A$5:$L$500,2))</f>
        <v/>
      </c>
      <c r="C34" s="271" t="str">
        <f>IF($A34="","",VLOOKUP($A34,ｷｬﾘﾌﾞ!$A$5:$L$500,3))</f>
        <v/>
      </c>
      <c r="D34" s="257" t="str">
        <f>IF($A34="","",VLOOKUP($A34,ｷｬﾘﾌﾞ!$A$5:$L$500,8))</f>
        <v/>
      </c>
      <c r="E34" s="263" t="str">
        <f>IF($A34="","",VLOOKUP($A34,ｷｬﾘﾌﾞ!$A$5:$L$500,9))</f>
        <v/>
      </c>
      <c r="F34" s="156" t="str">
        <f>IF($A34="","",VLOOKUP($A34,ｷｬﾘﾌﾞ!$A$5:$L$500,4))</f>
        <v/>
      </c>
      <c r="G34" s="43" t="str">
        <f>IF($A34="","",VLOOKUP($A34,ｷｬﾘﾌﾞ!$A$5:$L$500,6))</f>
        <v/>
      </c>
      <c r="H34" s="148" t="str">
        <f>IF($A34="","",VLOOKUP($A34,ｷｬﾘﾌﾞ!$A$5:$L$500,12))</f>
        <v/>
      </c>
      <c r="I34" s="148" t="str">
        <f>IF($A34="","",VLOOKUP($A34,ｷｬﾘﾌﾞ!$A$5:$L$500,11))</f>
        <v/>
      </c>
      <c r="J34" s="45" t="str">
        <f t="shared" si="1"/>
        <v/>
      </c>
      <c r="K34" s="41"/>
    </row>
    <row r="35" spans="1:11" ht="27.95" customHeight="1">
      <c r="A35" s="41"/>
      <c r="B35" s="289" t="str">
        <f>IF($A35="","",VLOOKUP($A35,ｷｬﾘﾌﾞ!$A$5:$L$500,2))</f>
        <v/>
      </c>
      <c r="C35" s="271" t="str">
        <f>IF($A35="","",VLOOKUP($A35,ｷｬﾘﾌﾞ!$A$5:$L$500,3))</f>
        <v/>
      </c>
      <c r="D35" s="257" t="str">
        <f>IF($A35="","",VLOOKUP($A35,ｷｬﾘﾌﾞ!$A$5:$L$500,8))</f>
        <v/>
      </c>
      <c r="E35" s="263" t="str">
        <f>IF($A35="","",VLOOKUP($A35,ｷｬﾘﾌﾞ!$A$5:$L$500,9))</f>
        <v/>
      </c>
      <c r="F35" s="156" t="str">
        <f>IF($A35="","",VLOOKUP($A35,ｷｬﾘﾌﾞ!$A$5:$L$500,4))</f>
        <v/>
      </c>
      <c r="G35" s="43" t="str">
        <f>IF($A35="","",VLOOKUP($A35,ｷｬﾘﾌﾞ!$A$5:$L$500,6))</f>
        <v/>
      </c>
      <c r="H35" s="148" t="str">
        <f>IF($A35="","",VLOOKUP($A35,ｷｬﾘﾌﾞ!$A$5:$L$500,12))</f>
        <v/>
      </c>
      <c r="I35" s="148" t="str">
        <f>IF($A35="","",VLOOKUP($A35,ｷｬﾘﾌﾞ!$A$5:$L$500,11))</f>
        <v/>
      </c>
      <c r="J35" s="45" t="str">
        <f t="shared" si="1"/>
        <v/>
      </c>
      <c r="K35" s="41"/>
    </row>
    <row r="36" spans="1:11" ht="27.95" customHeight="1">
      <c r="A36" s="41"/>
      <c r="B36" s="289" t="str">
        <f>IF($A36="","",VLOOKUP($A36,ｷｬﾘﾌﾞ!$A$5:$L$500,2))</f>
        <v/>
      </c>
      <c r="C36" s="271" t="str">
        <f>IF($A36="","",VLOOKUP($A36,ｷｬﾘﾌﾞ!$A$5:$L$500,3))</f>
        <v/>
      </c>
      <c r="D36" s="257" t="str">
        <f>IF($A36="","",VLOOKUP($A36,ｷｬﾘﾌﾞ!$A$5:$L$500,8))</f>
        <v/>
      </c>
      <c r="E36" s="263" t="str">
        <f>IF($A36="","",VLOOKUP($A36,ｷｬﾘﾌﾞ!$A$5:$L$500,9))</f>
        <v/>
      </c>
      <c r="F36" s="156" t="str">
        <f>IF($A36="","",VLOOKUP($A36,ｷｬﾘﾌﾞ!$A$5:$L$500,4))</f>
        <v/>
      </c>
      <c r="G36" s="43" t="str">
        <f>IF($A36="","",VLOOKUP($A36,ｷｬﾘﾌﾞ!$A$5:$L$500,6))</f>
        <v/>
      </c>
      <c r="H36" s="148" t="str">
        <f>IF($A36="","",VLOOKUP($A36,ｷｬﾘﾌﾞ!$A$5:$L$500,12))</f>
        <v/>
      </c>
      <c r="I36" s="148" t="str">
        <f>IF($A36="","",VLOOKUP($A36,ｷｬﾘﾌﾞ!$A$5:$L$500,11))</f>
        <v/>
      </c>
      <c r="J36" s="45" t="str">
        <f t="shared" si="1"/>
        <v/>
      </c>
      <c r="K36" s="41"/>
    </row>
    <row r="37" spans="1:11" ht="27.95" customHeight="1">
      <c r="A37" s="41"/>
      <c r="B37" s="289" t="str">
        <f>IF($A37="","",VLOOKUP($A37,ｷｬﾘﾌﾞ!$A$5:$L$500,2))</f>
        <v/>
      </c>
      <c r="C37" s="271" t="str">
        <f>IF($A37="","",VLOOKUP($A37,ｷｬﾘﾌﾞ!$A$5:$L$500,3))</f>
        <v/>
      </c>
      <c r="D37" s="257" t="str">
        <f>IF($A37="","",VLOOKUP($A37,ｷｬﾘﾌﾞ!$A$5:$L$500,8))</f>
        <v/>
      </c>
      <c r="E37" s="263" t="str">
        <f>IF($A37="","",VLOOKUP($A37,ｷｬﾘﾌﾞ!$A$5:$L$500,9))</f>
        <v/>
      </c>
      <c r="F37" s="156" t="str">
        <f>IF($A37="","",VLOOKUP($A37,ｷｬﾘﾌﾞ!$A$5:$L$500,4))</f>
        <v/>
      </c>
      <c r="G37" s="43" t="str">
        <f>IF($A37="","",VLOOKUP($A37,ｷｬﾘﾌﾞ!$A$5:$L$500,6))</f>
        <v/>
      </c>
      <c r="H37" s="148" t="str">
        <f>IF($A37="","",VLOOKUP($A37,ｷｬﾘﾌﾞ!$A$5:$L$500,12))</f>
        <v/>
      </c>
      <c r="I37" s="148" t="str">
        <f>IF($A37="","",VLOOKUP($A37,ｷｬﾘﾌﾞ!$A$5:$L$500,11))</f>
        <v/>
      </c>
      <c r="J37" s="45" t="str">
        <f t="shared" si="1"/>
        <v/>
      </c>
      <c r="K37" s="41"/>
    </row>
    <row r="38" spans="1:11" ht="27.95" customHeight="1">
      <c r="A38" s="41"/>
      <c r="B38" s="289" t="str">
        <f>IF($A38="","",VLOOKUP($A38,ｷｬﾘﾌﾞ!$A$5:$L$500,2))</f>
        <v/>
      </c>
      <c r="C38" s="271" t="str">
        <f>IF($A38="","",VLOOKUP($A38,ｷｬﾘﾌﾞ!$A$5:$L$500,3))</f>
        <v/>
      </c>
      <c r="D38" s="257" t="str">
        <f>IF($A38="","",VLOOKUP($A38,ｷｬﾘﾌﾞ!$A$5:$L$500,8))</f>
        <v/>
      </c>
      <c r="E38" s="263" t="str">
        <f>IF($A38="","",VLOOKUP($A38,ｷｬﾘﾌﾞ!$A$5:$L$500,9))</f>
        <v/>
      </c>
      <c r="F38" s="156" t="str">
        <f>IF($A38="","",VLOOKUP($A38,ｷｬﾘﾌﾞ!$A$5:$L$500,4))</f>
        <v/>
      </c>
      <c r="G38" s="43" t="str">
        <f>IF($A38="","",VLOOKUP($A38,ｷｬﾘﾌﾞ!$A$5:$L$500,6))</f>
        <v/>
      </c>
      <c r="H38" s="148" t="str">
        <f>IF($A38="","",VLOOKUP($A38,ｷｬﾘﾌﾞ!$A$5:$L$500,12))</f>
        <v/>
      </c>
      <c r="I38" s="148" t="str">
        <f>IF($A38="","",VLOOKUP($A38,ｷｬﾘﾌﾞ!$A$5:$L$500,11))</f>
        <v/>
      </c>
      <c r="J38" s="45" t="str">
        <f t="shared" si="1"/>
        <v/>
      </c>
      <c r="K38" s="41"/>
    </row>
    <row r="39" spans="1:11" ht="27.95" customHeight="1">
      <c r="A39" s="41"/>
      <c r="B39" s="289" t="str">
        <f>IF($A39="","",VLOOKUP($A39,ｷｬﾘﾌﾞ!$A$5:$L$500,2))</f>
        <v/>
      </c>
      <c r="C39" s="271" t="str">
        <f>IF($A39="","",VLOOKUP($A39,ｷｬﾘﾌﾞ!$A$5:$L$500,3))</f>
        <v/>
      </c>
      <c r="D39" s="257" t="str">
        <f>IF($A39="","",VLOOKUP($A39,ｷｬﾘﾌﾞ!$A$5:$L$500,8))</f>
        <v/>
      </c>
      <c r="E39" s="263" t="str">
        <f>IF($A39="","",VLOOKUP($A39,ｷｬﾘﾌﾞ!$A$5:$L$500,9))</f>
        <v/>
      </c>
      <c r="F39" s="156" t="str">
        <f>IF($A39="","",VLOOKUP($A39,ｷｬﾘﾌﾞ!$A$5:$L$500,4))</f>
        <v/>
      </c>
      <c r="G39" s="43" t="str">
        <f>IF($A39="","",VLOOKUP($A39,ｷｬﾘﾌﾞ!$A$5:$L$500,6))</f>
        <v/>
      </c>
      <c r="H39" s="148" t="str">
        <f>IF($A39="","",VLOOKUP($A39,ｷｬﾘﾌﾞ!$A$5:$L$500,12))</f>
        <v/>
      </c>
      <c r="I39" s="148" t="str">
        <f>IF($A39="","",VLOOKUP($A39,ｷｬﾘﾌﾞ!$A$5:$L$500,11))</f>
        <v/>
      </c>
      <c r="J39" s="45" t="str">
        <f t="shared" si="1"/>
        <v/>
      </c>
      <c r="K39" s="41"/>
    </row>
    <row r="40" spans="1:11" ht="27.95" customHeight="1">
      <c r="A40" s="41"/>
      <c r="B40" s="289" t="str">
        <f>IF($A40="","",VLOOKUP($A40,ｷｬﾘﾌﾞ!$A$5:$L$500,2))</f>
        <v/>
      </c>
      <c r="C40" s="271" t="str">
        <f>IF($A40="","",VLOOKUP($A40,ｷｬﾘﾌﾞ!$A$5:$L$500,3))</f>
        <v/>
      </c>
      <c r="D40" s="257" t="str">
        <f>IF($A40="","",VLOOKUP($A40,ｷｬﾘﾌﾞ!$A$5:$L$500,8))</f>
        <v/>
      </c>
      <c r="E40" s="263" t="str">
        <f>IF($A40="","",VLOOKUP($A40,ｷｬﾘﾌﾞ!$A$5:$L$500,9))</f>
        <v/>
      </c>
      <c r="F40" s="156" t="str">
        <f>IF($A40="","",VLOOKUP($A40,ｷｬﾘﾌﾞ!$A$5:$L$500,4))</f>
        <v/>
      </c>
      <c r="G40" s="43" t="str">
        <f>IF($A40="","",VLOOKUP($A40,ｷｬﾘﾌﾞ!$A$5:$L$500,6))</f>
        <v/>
      </c>
      <c r="H40" s="148" t="str">
        <f>IF($A40="","",VLOOKUP($A40,ｷｬﾘﾌﾞ!$A$5:$L$500,12))</f>
        <v/>
      </c>
      <c r="I40" s="148" t="str">
        <f>IF($A40="","",VLOOKUP($A40,ｷｬﾘﾌﾞ!$A$5:$L$500,11))</f>
        <v/>
      </c>
      <c r="J40" s="45" t="str">
        <f t="shared" si="1"/>
        <v/>
      </c>
      <c r="K40" s="41"/>
    </row>
    <row r="41" spans="1:11" ht="27.95" customHeight="1">
      <c r="A41" s="41"/>
      <c r="B41" s="289" t="str">
        <f>IF($A41="","",VLOOKUP($A41,ｷｬﾘﾌﾞ!$A$5:$L$500,2))</f>
        <v/>
      </c>
      <c r="C41" s="271" t="str">
        <f>IF($A41="","",VLOOKUP($A41,ｷｬﾘﾌﾞ!$A$5:$L$500,3))</f>
        <v/>
      </c>
      <c r="D41" s="257" t="str">
        <f>IF($A41="","",VLOOKUP($A41,ｷｬﾘﾌﾞ!$A$5:$L$500,8))</f>
        <v/>
      </c>
      <c r="E41" s="263" t="str">
        <f>IF($A41="","",VLOOKUP($A41,ｷｬﾘﾌﾞ!$A$5:$L$500,9))</f>
        <v/>
      </c>
      <c r="F41" s="156" t="str">
        <f>IF($A41="","",VLOOKUP($A41,ｷｬﾘﾌﾞ!$A$5:$L$500,4))</f>
        <v/>
      </c>
      <c r="G41" s="43" t="str">
        <f>IF($A41="","",VLOOKUP($A41,ｷｬﾘﾌﾞ!$A$5:$L$500,6))</f>
        <v/>
      </c>
      <c r="H41" s="148" t="str">
        <f>IF($A41="","",VLOOKUP($A41,ｷｬﾘﾌﾞ!$A$5:$L$500,12))</f>
        <v/>
      </c>
      <c r="I41" s="148" t="str">
        <f>IF($A41="","",VLOOKUP($A41,ｷｬﾘﾌﾞ!$A$5:$L$500,11))</f>
        <v/>
      </c>
      <c r="J41" s="45" t="str">
        <f t="shared" si="1"/>
        <v/>
      </c>
      <c r="K41" s="41"/>
    </row>
    <row r="42" spans="1:11" ht="27.95" customHeight="1">
      <c r="A42" s="41"/>
      <c r="B42" s="289" t="str">
        <f>IF($A42="","",VLOOKUP($A42,ｷｬﾘﾌﾞ!$A$5:$L$500,2))</f>
        <v/>
      </c>
      <c r="C42" s="271" t="str">
        <f>IF($A42="","",VLOOKUP($A42,ｷｬﾘﾌﾞ!$A$5:$L$500,3))</f>
        <v/>
      </c>
      <c r="D42" s="257" t="str">
        <f>IF($A42="","",VLOOKUP($A42,ｷｬﾘﾌﾞ!$A$5:$L$500,8))</f>
        <v/>
      </c>
      <c r="E42" s="263" t="str">
        <f>IF($A42="","",VLOOKUP($A42,ｷｬﾘﾌﾞ!$A$5:$L$500,9))</f>
        <v/>
      </c>
      <c r="F42" s="156" t="str">
        <f>IF($A42="","",VLOOKUP($A42,ｷｬﾘﾌﾞ!$A$5:$L$500,4))</f>
        <v/>
      </c>
      <c r="G42" s="43" t="str">
        <f>IF($A42="","",VLOOKUP($A42,ｷｬﾘﾌﾞ!$A$5:$L$500,6))</f>
        <v/>
      </c>
      <c r="H42" s="148" t="str">
        <f>IF($A42="","",VLOOKUP($A42,ｷｬﾘﾌﾞ!$A$5:$L$500,12))</f>
        <v/>
      </c>
      <c r="I42" s="148" t="str">
        <f>IF($A42="","",VLOOKUP($A42,ｷｬﾘﾌﾞ!$A$5:$L$500,11))</f>
        <v/>
      </c>
      <c r="J42" s="45" t="str">
        <f t="shared" si="1"/>
        <v/>
      </c>
      <c r="K42" s="41"/>
    </row>
    <row r="43" spans="1:11" ht="27.95" customHeight="1">
      <c r="A43" s="41"/>
      <c r="B43" s="289" t="str">
        <f>IF($A43="","",VLOOKUP($A43,ｷｬﾘﾌﾞ!$A$5:$L$500,2))</f>
        <v/>
      </c>
      <c r="C43" s="271" t="str">
        <f>IF($A43="","",VLOOKUP($A43,ｷｬﾘﾌﾞ!$A$5:$L$500,3))</f>
        <v/>
      </c>
      <c r="D43" s="257" t="str">
        <f>IF($A43="","",VLOOKUP($A43,ｷｬﾘﾌﾞ!$A$5:$L$500,8))</f>
        <v/>
      </c>
      <c r="E43" s="263" t="str">
        <f>IF($A43="","",VLOOKUP($A43,ｷｬﾘﾌﾞ!$A$5:$L$500,9))</f>
        <v/>
      </c>
      <c r="F43" s="156" t="str">
        <f>IF($A43="","",VLOOKUP($A43,ｷｬﾘﾌﾞ!$A$5:$L$500,4))</f>
        <v/>
      </c>
      <c r="G43" s="43" t="str">
        <f>IF($A43="","",VLOOKUP($A43,ｷｬﾘﾌﾞ!$A$5:$L$500,6))</f>
        <v/>
      </c>
      <c r="H43" s="148" t="str">
        <f>IF($A43="","",VLOOKUP($A43,ｷｬﾘﾌﾞ!$A$5:$L$500,12))</f>
        <v/>
      </c>
      <c r="I43" s="148" t="str">
        <f>IF($A43="","",VLOOKUP($A43,ｷｬﾘﾌﾞ!$A$5:$L$500,11))</f>
        <v/>
      </c>
      <c r="J43" s="45" t="str">
        <f t="shared" si="1"/>
        <v/>
      </c>
      <c r="K43" s="41"/>
    </row>
    <row r="44" spans="1:11" ht="27.95" customHeight="1">
      <c r="A44" s="41"/>
      <c r="B44" s="289" t="str">
        <f>IF($A44="","",VLOOKUP($A44,ｷｬﾘﾌﾞ!$A$5:$L$500,2))</f>
        <v/>
      </c>
      <c r="C44" s="271" t="str">
        <f>IF($A44="","",VLOOKUP($A44,ｷｬﾘﾌﾞ!$A$5:$L$500,3))</f>
        <v/>
      </c>
      <c r="D44" s="257" t="str">
        <f>IF($A44="","",VLOOKUP($A44,ｷｬﾘﾌﾞ!$A$5:$L$500,8))</f>
        <v/>
      </c>
      <c r="E44" s="263" t="str">
        <f>IF($A44="","",VLOOKUP($A44,ｷｬﾘﾌﾞ!$A$5:$L$500,9))</f>
        <v/>
      </c>
      <c r="F44" s="156" t="str">
        <f>IF($A44="","",VLOOKUP($A44,ｷｬﾘﾌﾞ!$A$5:$L$500,4))</f>
        <v/>
      </c>
      <c r="G44" s="43" t="str">
        <f>IF($A44="","",VLOOKUP($A44,ｷｬﾘﾌﾞ!$A$5:$L$500,6))</f>
        <v/>
      </c>
      <c r="H44" s="148" t="str">
        <f>IF($A44="","",VLOOKUP($A44,ｷｬﾘﾌﾞ!$A$5:$L$500,12))</f>
        <v/>
      </c>
      <c r="I44" s="148" t="str">
        <f>IF($A44="","",VLOOKUP($A44,ｷｬﾘﾌﾞ!$A$5:$L$500,11))</f>
        <v/>
      </c>
      <c r="J44" s="45" t="str">
        <f t="shared" si="1"/>
        <v/>
      </c>
      <c r="K44" s="41"/>
    </row>
    <row r="45" spans="1:11" ht="27.95" customHeight="1">
      <c r="A45" s="41"/>
      <c r="B45" s="289" t="str">
        <f>IF($A45="","",VLOOKUP($A45,ｷｬﾘﾌﾞ!$A$5:$L$500,2))</f>
        <v/>
      </c>
      <c r="C45" s="271" t="str">
        <f>IF($A45="","",VLOOKUP($A45,ｷｬﾘﾌﾞ!$A$5:$L$500,3))</f>
        <v/>
      </c>
      <c r="D45" s="257" t="str">
        <f>IF($A45="","",VLOOKUP($A45,ｷｬﾘﾌﾞ!$A$5:$L$500,8))</f>
        <v/>
      </c>
      <c r="E45" s="263" t="str">
        <f>IF($A45="","",VLOOKUP($A45,ｷｬﾘﾌﾞ!$A$5:$L$500,9))</f>
        <v/>
      </c>
      <c r="F45" s="156" t="str">
        <f>IF($A45="","",VLOOKUP($A45,ｷｬﾘﾌﾞ!$A$5:$L$500,4))</f>
        <v/>
      </c>
      <c r="G45" s="43" t="str">
        <f>IF($A45="","",VLOOKUP($A45,ｷｬﾘﾌﾞ!$A$5:$L$500,6))</f>
        <v/>
      </c>
      <c r="H45" s="148" t="str">
        <f>IF($A45="","",VLOOKUP($A45,ｷｬﾘﾌﾞ!$A$5:$L$500,12))</f>
        <v/>
      </c>
      <c r="I45" s="148" t="str">
        <f>IF($A45="","",VLOOKUP($A45,ｷｬﾘﾌﾞ!$A$5:$L$500,11))</f>
        <v/>
      </c>
      <c r="J45" s="45" t="str">
        <f t="shared" si="1"/>
        <v/>
      </c>
      <c r="K45" s="41"/>
    </row>
    <row r="46" spans="1:11" ht="27.95" customHeight="1">
      <c r="A46" s="41"/>
      <c r="B46" s="289" t="str">
        <f>IF($A46="","",VLOOKUP($A46,ｷｬﾘﾌﾞ!$A$5:$L$500,2))</f>
        <v/>
      </c>
      <c r="C46" s="271" t="str">
        <f>IF($A46="","",VLOOKUP($A46,ｷｬﾘﾌﾞ!$A$5:$L$500,3))</f>
        <v/>
      </c>
      <c r="D46" s="257" t="str">
        <f>IF($A46="","",VLOOKUP($A46,ｷｬﾘﾌﾞ!$A$5:$L$500,8))</f>
        <v/>
      </c>
      <c r="E46" s="263" t="str">
        <f>IF($A46="","",VLOOKUP($A46,ｷｬﾘﾌﾞ!$A$5:$L$500,9))</f>
        <v/>
      </c>
      <c r="F46" s="156" t="str">
        <f>IF($A46="","",VLOOKUP($A46,ｷｬﾘﾌﾞ!$A$5:$L$500,4))</f>
        <v/>
      </c>
      <c r="G46" s="43" t="str">
        <f>IF($A46="","",VLOOKUP($A46,ｷｬﾘﾌﾞ!$A$5:$L$500,6))</f>
        <v/>
      </c>
      <c r="H46" s="148" t="str">
        <f>IF($A46="","",VLOOKUP($A46,ｷｬﾘﾌﾞ!$A$5:$L$500,12))</f>
        <v/>
      </c>
      <c r="I46" s="148" t="str">
        <f>IF($A46="","",VLOOKUP($A46,ｷｬﾘﾌﾞ!$A$5:$L$500,11))</f>
        <v/>
      </c>
      <c r="J46" s="45" t="str">
        <f t="shared" si="1"/>
        <v/>
      </c>
      <c r="K46" s="41"/>
    </row>
    <row r="47" spans="1:11" ht="27.95" customHeight="1">
      <c r="A47" s="41"/>
      <c r="B47" s="289" t="str">
        <f>IF($A47="","",VLOOKUP($A47,ｷｬﾘﾌﾞ!$A$5:$L$500,2))</f>
        <v/>
      </c>
      <c r="C47" s="271" t="str">
        <f>IF($A47="","",VLOOKUP($A47,ｷｬﾘﾌﾞ!$A$5:$L$500,3))</f>
        <v/>
      </c>
      <c r="D47" s="257" t="str">
        <f>IF($A47="","",VLOOKUP($A47,ｷｬﾘﾌﾞ!$A$5:$L$500,8))</f>
        <v/>
      </c>
      <c r="E47" s="263" t="str">
        <f>IF($A47="","",VLOOKUP($A47,ｷｬﾘﾌﾞ!$A$5:$L$500,9))</f>
        <v/>
      </c>
      <c r="F47" s="156" t="str">
        <f>IF($A47="","",VLOOKUP($A47,ｷｬﾘﾌﾞ!$A$5:$L$500,4))</f>
        <v/>
      </c>
      <c r="G47" s="43" t="str">
        <f>IF($A47="","",VLOOKUP($A47,ｷｬﾘﾌﾞ!$A$5:$L$500,6))</f>
        <v/>
      </c>
      <c r="H47" s="148" t="str">
        <f>IF($A47="","",VLOOKUP($A47,ｷｬﾘﾌﾞ!$A$5:$L$500,12))</f>
        <v/>
      </c>
      <c r="I47" s="148" t="str">
        <f>IF($A47="","",VLOOKUP($A47,ｷｬﾘﾌﾞ!$A$5:$L$500,11))</f>
        <v/>
      </c>
      <c r="J47" s="45" t="str">
        <f t="shared" si="1"/>
        <v/>
      </c>
      <c r="K47" s="41"/>
    </row>
    <row r="48" spans="1:11" ht="27.95" customHeight="1">
      <c r="A48" s="41"/>
      <c r="B48" s="289" t="str">
        <f>IF($A48="","",VLOOKUP($A48,ｷｬﾘﾌﾞ!$A$5:$L$500,2))</f>
        <v/>
      </c>
      <c r="C48" s="271" t="str">
        <f>IF($A48="","",VLOOKUP($A48,ｷｬﾘﾌﾞ!$A$5:$L$500,3))</f>
        <v/>
      </c>
      <c r="D48" s="257" t="str">
        <f>IF($A48="","",VLOOKUP($A48,ｷｬﾘﾌﾞ!$A$5:$L$500,8))</f>
        <v/>
      </c>
      <c r="E48" s="263" t="str">
        <f>IF($A48="","",VLOOKUP($A48,ｷｬﾘﾌﾞ!$A$5:$L$500,9))</f>
        <v/>
      </c>
      <c r="F48" s="156" t="str">
        <f>IF($A48="","",VLOOKUP($A48,ｷｬﾘﾌﾞ!$A$5:$L$500,4))</f>
        <v/>
      </c>
      <c r="G48" s="43" t="str">
        <f>IF($A48="","",VLOOKUP($A48,ｷｬﾘﾌﾞ!$A$5:$L$500,6))</f>
        <v/>
      </c>
      <c r="H48" s="148" t="str">
        <f>IF($A48="","",VLOOKUP($A48,ｷｬﾘﾌﾞ!$A$5:$L$500,12))</f>
        <v/>
      </c>
      <c r="I48" s="148" t="str">
        <f>IF($A48="","",VLOOKUP($A48,ｷｬﾘﾌﾞ!$A$5:$L$500,11))</f>
        <v/>
      </c>
      <c r="J48" s="45" t="str">
        <f t="shared" si="1"/>
        <v/>
      </c>
      <c r="K48" s="41"/>
    </row>
    <row r="49" spans="1:11" ht="27.95" customHeight="1">
      <c r="A49" s="41"/>
      <c r="B49" s="261"/>
      <c r="C49" s="288"/>
      <c r="D49" s="260"/>
      <c r="E49" s="264"/>
      <c r="F49" s="46" t="s">
        <v>32</v>
      </c>
      <c r="G49" s="43"/>
      <c r="H49" s="148"/>
      <c r="I49" s="150"/>
      <c r="J49" s="45">
        <f>SUM(J30:J48)</f>
        <v>0</v>
      </c>
      <c r="K49" s="41"/>
    </row>
    <row r="50" spans="1:11" ht="27.95" customHeight="1">
      <c r="A50" s="36"/>
      <c r="B50" s="269"/>
      <c r="C50" s="256"/>
      <c r="D50" s="261"/>
      <c r="E50" s="265"/>
      <c r="F50" s="46" t="s">
        <v>27</v>
      </c>
      <c r="G50" s="50"/>
      <c r="H50" s="149"/>
      <c r="I50" s="48"/>
      <c r="J50" s="82">
        <f>J49+J25</f>
        <v>0</v>
      </c>
      <c r="K50" s="41"/>
    </row>
  </sheetData>
  <mergeCells count="8">
    <mergeCell ref="D29:E29"/>
    <mergeCell ref="A1:K1"/>
    <mergeCell ref="J2:K2"/>
    <mergeCell ref="A26:K26"/>
    <mergeCell ref="J27:K27"/>
    <mergeCell ref="D4:E4"/>
    <mergeCell ref="B4:C4"/>
    <mergeCell ref="B29:C29"/>
  </mergeCells>
  <phoneticPr fontId="6"/>
  <pageMargins left="0.59055118110236227" right="0.59055118110236227" top="0.78740157480314965" bottom="0.19685039370078741" header="0.51181102362204722" footer="0.23622047244094491"/>
  <pageSetup paperSize="9" scale="85" orientation="landscape" horizontalDpi="300" verticalDpi="300"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196E32-1F02-478C-89EC-2C2C2438DCD8}">
  <sheetPr>
    <tabColor rgb="FFC00000"/>
  </sheetPr>
  <dimension ref="A1:U74"/>
  <sheetViews>
    <sheetView showZeros="0" view="pageBreakPreview" zoomScaleNormal="100" zoomScaleSheetLayoutView="100" workbookViewId="0">
      <selection activeCell="D46" sqref="D46:Q64"/>
    </sheetView>
  </sheetViews>
  <sheetFormatPr defaultRowHeight="13.5"/>
  <cols>
    <col min="1" max="1" width="9" style="30"/>
    <col min="2" max="3" width="1.625" style="30" customWidth="1"/>
    <col min="4" max="4" width="24.875" style="51" customWidth="1"/>
    <col min="5" max="5" width="6.5" style="30" customWidth="1"/>
    <col min="6" max="6" width="9.125" style="30" customWidth="1"/>
    <col min="7" max="7" width="11.25" style="30" customWidth="1"/>
    <col min="8" max="8" width="13.25" style="30" customWidth="1"/>
    <col min="9" max="19" width="1.625" style="30" customWidth="1"/>
    <col min="20" max="16384" width="9" style="30"/>
  </cols>
  <sheetData>
    <row r="1" spans="1:21" s="32" customFormat="1" ht="8.1" customHeight="1">
      <c r="C1" s="104"/>
      <c r="D1" s="104"/>
      <c r="E1" s="444" t="s">
        <v>42</v>
      </c>
      <c r="F1" s="444"/>
      <c r="G1" s="444"/>
    </row>
    <row r="2" spans="1:21" s="32" customFormat="1" ht="8.1" customHeight="1">
      <c r="C2" s="104"/>
      <c r="D2" s="104"/>
      <c r="E2" s="444"/>
      <c r="F2" s="444"/>
      <c r="G2" s="444"/>
    </row>
    <row r="3" spans="1:21" ht="8.1" customHeight="1">
      <c r="B3" s="32"/>
      <c r="C3" s="105"/>
      <c r="D3" s="106"/>
      <c r="E3" s="444"/>
      <c r="F3" s="444"/>
      <c r="G3" s="444"/>
    </row>
    <row r="4" spans="1:21" ht="8.1" customHeight="1">
      <c r="B4" s="32"/>
      <c r="C4" s="105"/>
      <c r="D4" s="106"/>
      <c r="E4" s="445"/>
      <c r="F4" s="445"/>
      <c r="G4" s="445"/>
    </row>
    <row r="5" spans="1:21" ht="8.1" customHeight="1">
      <c r="B5" s="32"/>
      <c r="C5" s="105"/>
      <c r="D5" s="441" t="s">
        <v>43</v>
      </c>
      <c r="E5" s="441" t="s">
        <v>6</v>
      </c>
      <c r="F5" s="441" t="s">
        <v>7</v>
      </c>
      <c r="G5" s="441" t="s">
        <v>2</v>
      </c>
      <c r="H5" s="441" t="s">
        <v>3</v>
      </c>
      <c r="I5" s="441" t="s">
        <v>44</v>
      </c>
      <c r="J5" s="449"/>
      <c r="K5" s="449"/>
      <c r="L5" s="449"/>
      <c r="M5" s="449"/>
      <c r="N5" s="449"/>
      <c r="O5" s="449"/>
      <c r="P5" s="449"/>
      <c r="Q5" s="450"/>
    </row>
    <row r="6" spans="1:21" ht="8.1" customHeight="1">
      <c r="B6" s="32"/>
      <c r="C6" s="105"/>
      <c r="D6" s="442"/>
      <c r="E6" s="442"/>
      <c r="F6" s="442"/>
      <c r="G6" s="442"/>
      <c r="H6" s="442"/>
      <c r="I6" s="442"/>
      <c r="J6" s="451"/>
      <c r="K6" s="451"/>
      <c r="L6" s="451"/>
      <c r="M6" s="451"/>
      <c r="N6" s="451"/>
      <c r="O6" s="451"/>
      <c r="P6" s="451"/>
      <c r="Q6" s="452"/>
    </row>
    <row r="7" spans="1:21" ht="8.1" customHeight="1">
      <c r="B7" s="32"/>
      <c r="C7" s="105"/>
      <c r="D7" s="442"/>
      <c r="E7" s="442"/>
      <c r="F7" s="442"/>
      <c r="G7" s="442"/>
      <c r="H7" s="442"/>
      <c r="I7" s="442"/>
      <c r="J7" s="451"/>
      <c r="K7" s="451"/>
      <c r="L7" s="451"/>
      <c r="M7" s="451"/>
      <c r="N7" s="451"/>
      <c r="O7" s="451"/>
      <c r="P7" s="451"/>
      <c r="Q7" s="452"/>
    </row>
    <row r="8" spans="1:21" ht="8.1" customHeight="1">
      <c r="B8" s="32"/>
      <c r="C8" s="105"/>
      <c r="D8" s="443"/>
      <c r="E8" s="443"/>
      <c r="F8" s="443"/>
      <c r="G8" s="443"/>
      <c r="H8" s="443"/>
      <c r="I8" s="443"/>
      <c r="J8" s="453"/>
      <c r="K8" s="453"/>
      <c r="L8" s="453"/>
      <c r="M8" s="453"/>
      <c r="N8" s="453"/>
      <c r="O8" s="453"/>
      <c r="P8" s="453"/>
      <c r="Q8" s="454"/>
    </row>
    <row r="9" spans="1:21" ht="30" customHeight="1">
      <c r="A9" s="30">
        <v>1</v>
      </c>
      <c r="B9" s="32"/>
      <c r="C9" s="105"/>
      <c r="D9" s="174" t="str">
        <f>IF($A9="","",VLOOKUP($A9,ｷｬﾘﾌﾞ!$A$5:$L$500,4))</f>
        <v>ＡＡＬＴＯ　ＣＯＮＴＲＯＬ　ＬＥＶＥＬ　２アルファ</v>
      </c>
      <c r="E9" s="140" t="str">
        <f>IF($A9="","",VLOOKUP($A9,ｷｬﾘﾌﾞ!$A$5:$L$500,6))</f>
        <v>BX</v>
      </c>
      <c r="F9" s="153">
        <f>IF($A9="","",VLOOKUP($A9,ｷｬﾘﾌﾞ!$A$5:$L$500,12))</f>
        <v>0</v>
      </c>
      <c r="G9" s="153">
        <f>IF($A9="","",VLOOKUP($A9,ｷｬﾘﾌﾞ!$A$5:$L$500,11))</f>
        <v>0</v>
      </c>
      <c r="H9" s="109">
        <f>IFERROR(ROUNDDOWN(G9*F9,0),"")</f>
        <v>0</v>
      </c>
      <c r="I9" s="446"/>
      <c r="J9" s="447"/>
      <c r="K9" s="447"/>
      <c r="L9" s="447"/>
      <c r="M9" s="447"/>
      <c r="N9" s="447"/>
      <c r="O9" s="447"/>
      <c r="P9" s="447"/>
      <c r="Q9" s="448"/>
      <c r="R9" s="455" t="s">
        <v>45</v>
      </c>
      <c r="S9" s="456"/>
      <c r="U9" s="80" t="s">
        <v>59</v>
      </c>
    </row>
    <row r="10" spans="1:21" ht="30" customHeight="1">
      <c r="B10" s="32"/>
      <c r="C10" s="110"/>
      <c r="D10" s="174" t="str">
        <f>IF($A10="","",VLOOKUP($A10,ｷｬﾘﾌﾞ!$A$5:$L$500,4))</f>
        <v/>
      </c>
      <c r="E10" s="140" t="str">
        <f>IF($A10="","",VLOOKUP($A10,ｷｬﾘﾌﾞ!$A$5:$L$500,6))</f>
        <v/>
      </c>
      <c r="F10" s="153" t="str">
        <f>IF($A10="","",VLOOKUP($A10,ｷｬﾘﾌﾞ!$A$5:$L$500,12))</f>
        <v/>
      </c>
      <c r="G10" s="153" t="str">
        <f>IF($A10="","",VLOOKUP($A10,ｷｬﾘﾌﾞ!$A$5:$L$500,11))</f>
        <v/>
      </c>
      <c r="H10" s="109" t="str">
        <f t="shared" ref="H10:H28" si="0">IFERROR(ROUNDDOWN(G10*F10,0),"")</f>
        <v/>
      </c>
      <c r="I10" s="446"/>
      <c r="J10" s="447"/>
      <c r="K10" s="447"/>
      <c r="L10" s="447"/>
      <c r="M10" s="447"/>
      <c r="N10" s="447"/>
      <c r="O10" s="447"/>
      <c r="P10" s="447"/>
      <c r="Q10" s="448"/>
      <c r="R10" s="455"/>
      <c r="S10" s="456"/>
      <c r="U10" s="80" t="s">
        <v>61</v>
      </c>
    </row>
    <row r="11" spans="1:21" ht="30" customHeight="1">
      <c r="B11" s="32"/>
      <c r="C11" s="111"/>
      <c r="D11" s="174" t="str">
        <f>IF($A11="","",VLOOKUP($A11,ｷｬﾘﾌﾞ!$A$5:$L$500,4))</f>
        <v/>
      </c>
      <c r="E11" s="140" t="str">
        <f>IF($A11="","",VLOOKUP($A11,ｷｬﾘﾌﾞ!$A$5:$L$500,6))</f>
        <v/>
      </c>
      <c r="F11" s="153" t="str">
        <f>IF($A11="","",VLOOKUP($A11,ｷｬﾘﾌﾞ!$A$5:$L$500,12))</f>
        <v/>
      </c>
      <c r="G11" s="153" t="str">
        <f>IF($A11="","",VLOOKUP($A11,ｷｬﾘﾌﾞ!$A$5:$L$500,11))</f>
        <v/>
      </c>
      <c r="H11" s="109" t="str">
        <f t="shared" si="0"/>
        <v/>
      </c>
      <c r="I11" s="446"/>
      <c r="J11" s="447"/>
      <c r="K11" s="447"/>
      <c r="L11" s="447"/>
      <c r="M11" s="447"/>
      <c r="N11" s="447"/>
      <c r="O11" s="447"/>
      <c r="P11" s="447"/>
      <c r="Q11" s="448"/>
      <c r="R11" s="455"/>
      <c r="S11" s="456"/>
      <c r="U11" s="80" t="s">
        <v>60</v>
      </c>
    </row>
    <row r="12" spans="1:21" ht="30" customHeight="1">
      <c r="B12" s="32"/>
      <c r="C12" s="111"/>
      <c r="D12" s="174" t="str">
        <f>IF($A12="","",VLOOKUP($A12,ｷｬﾘﾌﾞ!$A$5:$L$500,4))</f>
        <v/>
      </c>
      <c r="E12" s="140" t="str">
        <f>IF($A12="","",VLOOKUP($A12,ｷｬﾘﾌﾞ!$A$5:$L$500,6))</f>
        <v/>
      </c>
      <c r="F12" s="153" t="str">
        <f>IF($A12="","",VLOOKUP($A12,ｷｬﾘﾌﾞ!$A$5:$L$500,12))</f>
        <v/>
      </c>
      <c r="G12" s="153" t="str">
        <f>IF($A12="","",VLOOKUP($A12,ｷｬﾘﾌﾞ!$A$5:$L$500,11))</f>
        <v/>
      </c>
      <c r="H12" s="109" t="str">
        <f t="shared" si="0"/>
        <v/>
      </c>
      <c r="I12" s="446"/>
      <c r="J12" s="447"/>
      <c r="K12" s="447"/>
      <c r="L12" s="447"/>
      <c r="M12" s="447"/>
      <c r="N12" s="447"/>
      <c r="O12" s="447"/>
      <c r="P12" s="447"/>
      <c r="Q12" s="448"/>
      <c r="R12" s="455"/>
      <c r="S12" s="456"/>
      <c r="U12" s="80" t="s">
        <v>67</v>
      </c>
    </row>
    <row r="13" spans="1:21" ht="30" customHeight="1">
      <c r="B13" s="32"/>
      <c r="C13" s="111"/>
      <c r="D13" s="174" t="str">
        <f>IF($A13="","",VLOOKUP($A13,ｷｬﾘﾌﾞ!$A$5:$L$500,4))</f>
        <v/>
      </c>
      <c r="E13" s="140" t="str">
        <f>IF($A13="","",VLOOKUP($A13,ｷｬﾘﾌﾞ!$A$5:$L$500,6))</f>
        <v/>
      </c>
      <c r="F13" s="153" t="str">
        <f>IF($A13="","",VLOOKUP($A13,ｷｬﾘﾌﾞ!$A$5:$L$500,12))</f>
        <v/>
      </c>
      <c r="G13" s="153" t="str">
        <f>IF($A13="","",VLOOKUP($A13,ｷｬﾘﾌﾞ!$A$5:$L$500,11))</f>
        <v/>
      </c>
      <c r="H13" s="109" t="str">
        <f t="shared" si="0"/>
        <v/>
      </c>
      <c r="I13" s="446"/>
      <c r="J13" s="447"/>
      <c r="K13" s="447"/>
      <c r="L13" s="447"/>
      <c r="M13" s="447"/>
      <c r="N13" s="447"/>
      <c r="O13" s="447"/>
      <c r="P13" s="447"/>
      <c r="Q13" s="448"/>
      <c r="R13" s="455"/>
      <c r="S13" s="456"/>
      <c r="U13" s="80" t="s">
        <v>81</v>
      </c>
    </row>
    <row r="14" spans="1:21" ht="30" customHeight="1">
      <c r="C14" s="111"/>
      <c r="D14" s="174" t="str">
        <f>IF($A14="","",VLOOKUP($A14,ｷｬﾘﾌﾞ!$A$5:$L$500,4))</f>
        <v/>
      </c>
      <c r="E14" s="140" t="str">
        <f>IF($A14="","",VLOOKUP($A14,ｷｬﾘﾌﾞ!$A$5:$L$500,6))</f>
        <v/>
      </c>
      <c r="F14" s="153" t="str">
        <f>IF($A14="","",VLOOKUP($A14,ｷｬﾘﾌﾞ!$A$5:$L$500,12))</f>
        <v/>
      </c>
      <c r="G14" s="153" t="str">
        <f>IF($A14="","",VLOOKUP($A14,ｷｬﾘﾌﾞ!$A$5:$L$500,11))</f>
        <v/>
      </c>
      <c r="H14" s="109" t="str">
        <f t="shared" si="0"/>
        <v/>
      </c>
      <c r="I14" s="446"/>
      <c r="J14" s="447"/>
      <c r="K14" s="447"/>
      <c r="L14" s="447"/>
      <c r="M14" s="447"/>
      <c r="N14" s="447"/>
      <c r="O14" s="447"/>
      <c r="P14" s="447"/>
      <c r="Q14" s="448"/>
      <c r="R14" s="455"/>
      <c r="S14" s="456"/>
      <c r="U14" s="80" t="s">
        <v>31</v>
      </c>
    </row>
    <row r="15" spans="1:21" ht="30" customHeight="1">
      <c r="B15" s="32"/>
      <c r="C15" s="111"/>
      <c r="D15" s="174" t="str">
        <f>IF($A15="","",VLOOKUP($A15,ｷｬﾘﾌﾞ!$A$5:$L$500,4))</f>
        <v/>
      </c>
      <c r="E15" s="140" t="str">
        <f>IF($A15="","",VLOOKUP($A15,ｷｬﾘﾌﾞ!$A$5:$L$500,6))</f>
        <v/>
      </c>
      <c r="F15" s="153" t="str">
        <f>IF($A15="","",VLOOKUP($A15,ｷｬﾘﾌﾞ!$A$5:$L$500,12))</f>
        <v/>
      </c>
      <c r="G15" s="153" t="str">
        <f>IF($A15="","",VLOOKUP($A15,ｷｬﾘﾌﾞ!$A$5:$L$500,11))</f>
        <v/>
      </c>
      <c r="H15" s="109" t="str">
        <f t="shared" si="0"/>
        <v/>
      </c>
      <c r="I15" s="446"/>
      <c r="J15" s="447"/>
      <c r="K15" s="447"/>
      <c r="L15" s="447"/>
      <c r="M15" s="447"/>
      <c r="N15" s="447"/>
      <c r="O15" s="447"/>
      <c r="P15" s="447"/>
      <c r="Q15" s="448"/>
      <c r="R15" s="455"/>
      <c r="S15" s="456"/>
      <c r="U15" s="80" t="s">
        <v>63</v>
      </c>
    </row>
    <row r="16" spans="1:21" ht="30" customHeight="1">
      <c r="B16" s="32"/>
      <c r="C16" s="111"/>
      <c r="D16" s="174" t="str">
        <f>IF($A16="","",VLOOKUP($A16,ｷｬﾘﾌﾞ!$A$5:$L$500,4))</f>
        <v/>
      </c>
      <c r="E16" s="140" t="str">
        <f>IF($A16="","",VLOOKUP($A16,ｷｬﾘﾌﾞ!$A$5:$L$500,6))</f>
        <v/>
      </c>
      <c r="F16" s="153" t="str">
        <f>IF($A16="","",VLOOKUP($A16,ｷｬﾘﾌﾞ!$A$5:$L$500,12))</f>
        <v/>
      </c>
      <c r="G16" s="153" t="str">
        <f>IF($A16="","",VLOOKUP($A16,ｷｬﾘﾌﾞ!$A$5:$L$500,11))</f>
        <v/>
      </c>
      <c r="H16" s="109" t="str">
        <f t="shared" si="0"/>
        <v/>
      </c>
      <c r="I16" s="446"/>
      <c r="J16" s="447"/>
      <c r="K16" s="447"/>
      <c r="L16" s="447"/>
      <c r="M16" s="447"/>
      <c r="N16" s="447"/>
      <c r="O16" s="447"/>
      <c r="P16" s="447"/>
      <c r="Q16" s="448"/>
      <c r="R16" s="455"/>
      <c r="S16" s="456"/>
      <c r="U16" s="80" t="s">
        <v>77</v>
      </c>
    </row>
    <row r="17" spans="2:21" ht="30" customHeight="1">
      <c r="B17" s="32"/>
      <c r="C17" s="111"/>
      <c r="D17" s="174" t="str">
        <f>IF($A17="","",VLOOKUP($A17,ｷｬﾘﾌﾞ!$A$5:$L$500,4))</f>
        <v/>
      </c>
      <c r="E17" s="140" t="str">
        <f>IF($A17="","",VLOOKUP($A17,ｷｬﾘﾌﾞ!$A$5:$L$500,6))</f>
        <v/>
      </c>
      <c r="F17" s="153" t="str">
        <f>IF($A17="","",VLOOKUP($A17,ｷｬﾘﾌﾞ!$A$5:$L$500,12))</f>
        <v/>
      </c>
      <c r="G17" s="153" t="str">
        <f>IF($A17="","",VLOOKUP($A17,ｷｬﾘﾌﾞ!$A$5:$L$500,11))</f>
        <v/>
      </c>
      <c r="H17" s="109" t="str">
        <f t="shared" si="0"/>
        <v/>
      </c>
      <c r="I17" s="446"/>
      <c r="J17" s="447"/>
      <c r="K17" s="447"/>
      <c r="L17" s="447"/>
      <c r="M17" s="447"/>
      <c r="N17" s="447"/>
      <c r="O17" s="447"/>
      <c r="P17" s="447"/>
      <c r="Q17" s="448"/>
      <c r="R17" s="455"/>
      <c r="S17" s="456"/>
      <c r="U17" s="80"/>
    </row>
    <row r="18" spans="2:21" ht="30" customHeight="1">
      <c r="B18" s="32"/>
      <c r="C18" s="111"/>
      <c r="D18" s="174" t="str">
        <f>IF($A18="","",VLOOKUP($A18,ｷｬﾘﾌﾞ!$A$5:$L$500,4))</f>
        <v/>
      </c>
      <c r="E18" s="140" t="str">
        <f>IF($A18="","",VLOOKUP($A18,ｷｬﾘﾌﾞ!$A$5:$L$500,6))</f>
        <v/>
      </c>
      <c r="F18" s="153" t="str">
        <f>IF($A18="","",VLOOKUP($A18,ｷｬﾘﾌﾞ!$A$5:$L$500,12))</f>
        <v/>
      </c>
      <c r="G18" s="153" t="str">
        <f>IF($A18="","",VLOOKUP($A18,ｷｬﾘﾌﾞ!$A$5:$L$500,11))</f>
        <v/>
      </c>
      <c r="H18" s="109" t="str">
        <f t="shared" si="0"/>
        <v/>
      </c>
      <c r="I18" s="446"/>
      <c r="J18" s="447"/>
      <c r="K18" s="447"/>
      <c r="L18" s="447"/>
      <c r="M18" s="447"/>
      <c r="N18" s="447"/>
      <c r="O18" s="447"/>
      <c r="P18" s="447"/>
      <c r="Q18" s="448"/>
      <c r="R18" s="455"/>
      <c r="S18" s="456"/>
    </row>
    <row r="19" spans="2:21" ht="30" customHeight="1">
      <c r="B19" s="32"/>
      <c r="C19" s="111"/>
      <c r="D19" s="174" t="str">
        <f>IF($A19="","",VLOOKUP($A19,ｷｬﾘﾌﾞ!$A$5:$L$500,4))</f>
        <v/>
      </c>
      <c r="E19" s="140" t="str">
        <f>IF($A19="","",VLOOKUP($A19,ｷｬﾘﾌﾞ!$A$5:$L$500,6))</f>
        <v/>
      </c>
      <c r="F19" s="153" t="str">
        <f>IF($A19="","",VLOOKUP($A19,ｷｬﾘﾌﾞ!$A$5:$L$500,12))</f>
        <v/>
      </c>
      <c r="G19" s="153" t="str">
        <f>IF($A19="","",VLOOKUP($A19,ｷｬﾘﾌﾞ!$A$5:$L$500,11))</f>
        <v/>
      </c>
      <c r="H19" s="109" t="str">
        <f t="shared" si="0"/>
        <v/>
      </c>
      <c r="I19" s="446"/>
      <c r="J19" s="447"/>
      <c r="K19" s="447"/>
      <c r="L19" s="447"/>
      <c r="M19" s="447"/>
      <c r="N19" s="447"/>
      <c r="O19" s="447"/>
      <c r="P19" s="447"/>
      <c r="Q19" s="448"/>
      <c r="R19" s="455"/>
      <c r="S19" s="456"/>
    </row>
    <row r="20" spans="2:21" ht="30" customHeight="1">
      <c r="B20" s="32"/>
      <c r="C20" s="111"/>
      <c r="D20" s="174" t="str">
        <f>IF($A20="","",VLOOKUP($A20,ｷｬﾘﾌﾞ!$A$5:$L$500,4))</f>
        <v/>
      </c>
      <c r="E20" s="140" t="str">
        <f>IF($A20="","",VLOOKUP($A20,ｷｬﾘﾌﾞ!$A$5:$L$500,6))</f>
        <v/>
      </c>
      <c r="F20" s="153" t="str">
        <f>IF($A20="","",VLOOKUP($A20,ｷｬﾘﾌﾞ!$A$5:$L$500,12))</f>
        <v/>
      </c>
      <c r="G20" s="153" t="str">
        <f>IF($A20="","",VLOOKUP($A20,ｷｬﾘﾌﾞ!$A$5:$L$500,11))</f>
        <v/>
      </c>
      <c r="H20" s="109" t="str">
        <f t="shared" si="0"/>
        <v/>
      </c>
      <c r="I20" s="446"/>
      <c r="J20" s="447"/>
      <c r="K20" s="447"/>
      <c r="L20" s="447"/>
      <c r="M20" s="447"/>
      <c r="N20" s="447"/>
      <c r="O20" s="447"/>
      <c r="P20" s="447"/>
      <c r="Q20" s="448"/>
      <c r="R20" s="455"/>
      <c r="S20" s="456"/>
    </row>
    <row r="21" spans="2:21" ht="30" customHeight="1">
      <c r="B21" s="32"/>
      <c r="C21" s="112"/>
      <c r="D21" s="174" t="str">
        <f>IF($A21="","",VLOOKUP($A21,ｷｬﾘﾌﾞ!$A$5:$L$500,4))</f>
        <v/>
      </c>
      <c r="E21" s="140" t="str">
        <f>IF($A21="","",VLOOKUP($A21,ｷｬﾘﾌﾞ!$A$5:$L$500,6))</f>
        <v/>
      </c>
      <c r="F21" s="153" t="str">
        <f>IF($A21="","",VLOOKUP($A21,ｷｬﾘﾌﾞ!$A$5:$L$500,12))</f>
        <v/>
      </c>
      <c r="G21" s="153" t="str">
        <f>IF($A21="","",VLOOKUP($A21,ｷｬﾘﾌﾞ!$A$5:$L$500,11))</f>
        <v/>
      </c>
      <c r="H21" s="109" t="str">
        <f t="shared" si="0"/>
        <v/>
      </c>
      <c r="I21" s="446"/>
      <c r="J21" s="447"/>
      <c r="K21" s="447"/>
      <c r="L21" s="447"/>
      <c r="M21" s="447"/>
      <c r="N21" s="447"/>
      <c r="O21" s="447"/>
      <c r="P21" s="447"/>
      <c r="Q21" s="448"/>
      <c r="R21" s="455"/>
      <c r="S21" s="456"/>
    </row>
    <row r="22" spans="2:21" ht="30" customHeight="1">
      <c r="B22" s="32"/>
      <c r="C22" s="113"/>
      <c r="D22" s="174" t="str">
        <f>IF($A22="","",VLOOKUP($A22,ｷｬﾘﾌﾞ!$A$5:$L$500,4))</f>
        <v/>
      </c>
      <c r="E22" s="140" t="str">
        <f>IF($A22="","",VLOOKUP($A22,ｷｬﾘﾌﾞ!$A$5:$L$500,6))</f>
        <v/>
      </c>
      <c r="F22" s="153" t="str">
        <f>IF($A22="","",VLOOKUP($A22,ｷｬﾘﾌﾞ!$A$5:$L$500,12))</f>
        <v/>
      </c>
      <c r="G22" s="153" t="str">
        <f>IF($A22="","",VLOOKUP($A22,ｷｬﾘﾌﾞ!$A$5:$L$500,11))</f>
        <v/>
      </c>
      <c r="H22" s="109" t="str">
        <f t="shared" si="0"/>
        <v/>
      </c>
      <c r="I22" s="446"/>
      <c r="J22" s="447"/>
      <c r="K22" s="447"/>
      <c r="L22" s="447"/>
      <c r="M22" s="447"/>
      <c r="N22" s="447"/>
      <c r="O22" s="447"/>
      <c r="P22" s="447"/>
      <c r="Q22" s="448"/>
      <c r="R22" s="455"/>
      <c r="S22" s="456"/>
    </row>
    <row r="23" spans="2:21" ht="30" customHeight="1">
      <c r="B23" s="32"/>
      <c r="C23" s="32"/>
      <c r="D23" s="174" t="str">
        <f>IF($A23="","",VLOOKUP($A23,ｷｬﾘﾌﾞ!$A$5:$L$500,4))</f>
        <v/>
      </c>
      <c r="E23" s="140" t="str">
        <f>IF($A23="","",VLOOKUP($A23,ｷｬﾘﾌﾞ!$A$5:$L$500,6))</f>
        <v/>
      </c>
      <c r="F23" s="153" t="str">
        <f>IF($A23="","",VLOOKUP($A23,ｷｬﾘﾌﾞ!$A$5:$L$500,12))</f>
        <v/>
      </c>
      <c r="G23" s="153" t="str">
        <f>IF($A23="","",VLOOKUP($A23,ｷｬﾘﾌﾞ!$A$5:$L$500,11))</f>
        <v/>
      </c>
      <c r="H23" s="109" t="str">
        <f t="shared" si="0"/>
        <v/>
      </c>
      <c r="I23" s="446"/>
      <c r="J23" s="447"/>
      <c r="K23" s="447"/>
      <c r="L23" s="447"/>
      <c r="M23" s="447"/>
      <c r="N23" s="447"/>
      <c r="O23" s="447"/>
      <c r="P23" s="447"/>
      <c r="Q23" s="448"/>
      <c r="R23" s="455"/>
      <c r="S23" s="456"/>
    </row>
    <row r="24" spans="2:21" ht="30" customHeight="1">
      <c r="B24" s="32"/>
      <c r="C24" s="32"/>
      <c r="D24" s="174" t="str">
        <f>IF($A24="","",VLOOKUP($A24,ｷｬﾘﾌﾞ!$A$5:$L$500,4))</f>
        <v/>
      </c>
      <c r="E24" s="140" t="str">
        <f>IF($A24="","",VLOOKUP($A24,ｷｬﾘﾌﾞ!$A$5:$L$500,6))</f>
        <v/>
      </c>
      <c r="F24" s="153" t="str">
        <f>IF($A24="","",VLOOKUP($A24,ｷｬﾘﾌﾞ!$A$5:$L$500,12))</f>
        <v/>
      </c>
      <c r="G24" s="153" t="str">
        <f>IF($A24="","",VLOOKUP($A24,ｷｬﾘﾌﾞ!$A$5:$L$500,11))</f>
        <v/>
      </c>
      <c r="H24" s="109" t="str">
        <f t="shared" si="0"/>
        <v/>
      </c>
      <c r="I24" s="446"/>
      <c r="J24" s="447"/>
      <c r="K24" s="447"/>
      <c r="L24" s="447"/>
      <c r="M24" s="447"/>
      <c r="N24" s="447"/>
      <c r="O24" s="447"/>
      <c r="P24" s="447"/>
      <c r="Q24" s="448"/>
      <c r="R24" s="455"/>
      <c r="S24" s="456"/>
    </row>
    <row r="25" spans="2:21" ht="30" customHeight="1">
      <c r="B25" s="32"/>
      <c r="C25" s="32"/>
      <c r="D25" s="174" t="str">
        <f>IF($A25="","",VLOOKUP($A25,ｷｬﾘﾌﾞ!$A$5:$L$500,4))</f>
        <v/>
      </c>
      <c r="E25" s="140" t="str">
        <f>IF($A25="","",VLOOKUP($A25,ｷｬﾘﾌﾞ!$A$5:$L$500,6))</f>
        <v/>
      </c>
      <c r="F25" s="153" t="str">
        <f>IF($A25="","",VLOOKUP($A25,ｷｬﾘﾌﾞ!$A$5:$L$500,12))</f>
        <v/>
      </c>
      <c r="G25" s="153" t="str">
        <f>IF($A25="","",VLOOKUP($A25,ｷｬﾘﾌﾞ!$A$5:$L$500,11))</f>
        <v/>
      </c>
      <c r="H25" s="109" t="str">
        <f t="shared" si="0"/>
        <v/>
      </c>
      <c r="I25" s="446"/>
      <c r="J25" s="447"/>
      <c r="K25" s="447"/>
      <c r="L25" s="447"/>
      <c r="M25" s="447"/>
      <c r="N25" s="447"/>
      <c r="O25" s="447"/>
      <c r="P25" s="447"/>
      <c r="Q25" s="448"/>
      <c r="R25" s="455"/>
      <c r="S25" s="456"/>
    </row>
    <row r="26" spans="2:21" ht="30" customHeight="1">
      <c r="B26" s="32"/>
      <c r="C26" s="32"/>
      <c r="D26" s="174" t="str">
        <f>IF($A26="","",VLOOKUP($A26,ｷｬﾘﾌﾞ!$A$5:$L$500,4))</f>
        <v/>
      </c>
      <c r="E26" s="140" t="str">
        <f>IF($A26="","",VLOOKUP($A26,ｷｬﾘﾌﾞ!$A$5:$L$500,6))</f>
        <v/>
      </c>
      <c r="F26" s="153" t="str">
        <f>IF($A26="","",VLOOKUP($A26,ｷｬﾘﾌﾞ!$A$5:$L$500,12))</f>
        <v/>
      </c>
      <c r="G26" s="153" t="str">
        <f>IF($A26="","",VLOOKUP($A26,ｷｬﾘﾌﾞ!$A$5:$L$500,11))</f>
        <v/>
      </c>
      <c r="H26" s="109" t="str">
        <f t="shared" si="0"/>
        <v/>
      </c>
      <c r="I26" s="446"/>
      <c r="J26" s="447"/>
      <c r="K26" s="447"/>
      <c r="L26" s="447"/>
      <c r="M26" s="447"/>
      <c r="N26" s="447"/>
      <c r="O26" s="447"/>
      <c r="P26" s="447"/>
      <c r="Q26" s="448"/>
      <c r="R26" s="455"/>
      <c r="S26" s="456"/>
    </row>
    <row r="27" spans="2:21" ht="30" customHeight="1">
      <c r="B27" s="32"/>
      <c r="C27" s="32"/>
      <c r="D27" s="174" t="str">
        <f>IF($A27="","",VLOOKUP($A27,ｷｬﾘﾌﾞ!$A$5:$L$500,4))</f>
        <v/>
      </c>
      <c r="E27" s="140" t="str">
        <f>IF($A27="","",VLOOKUP($A27,ｷｬﾘﾌﾞ!$A$5:$L$500,6))</f>
        <v/>
      </c>
      <c r="F27" s="153" t="str">
        <f>IF($A27="","",VLOOKUP($A27,ｷｬﾘﾌﾞ!$A$5:$L$500,12))</f>
        <v/>
      </c>
      <c r="G27" s="153" t="str">
        <f>IF($A27="","",VLOOKUP($A27,ｷｬﾘﾌﾞ!$A$5:$L$500,11))</f>
        <v/>
      </c>
      <c r="H27" s="109" t="str">
        <f t="shared" si="0"/>
        <v/>
      </c>
      <c r="I27" s="446"/>
      <c r="J27" s="447"/>
      <c r="K27" s="447"/>
      <c r="L27" s="447"/>
      <c r="M27" s="447"/>
      <c r="N27" s="447"/>
      <c r="O27" s="447"/>
      <c r="P27" s="447"/>
      <c r="Q27" s="448"/>
      <c r="R27" s="455"/>
      <c r="S27" s="456"/>
    </row>
    <row r="28" spans="2:21" ht="30" customHeight="1">
      <c r="B28" s="32"/>
      <c r="C28" s="32"/>
      <c r="D28" s="174" t="str">
        <f>IF($A28="","",VLOOKUP($A28,ｷｬﾘﾌﾞ!$A$5:$L$500,4))</f>
        <v/>
      </c>
      <c r="E28" s="140" t="str">
        <f>IF($A28="","",VLOOKUP($A28,ｷｬﾘﾌﾞ!$A$5:$L$500,6))</f>
        <v/>
      </c>
      <c r="F28" s="153" t="str">
        <f>IF($A28="","",VLOOKUP($A28,ｷｬﾘﾌﾞ!$A$5:$L$500,12))</f>
        <v/>
      </c>
      <c r="G28" s="153" t="str">
        <f>IF($A28="","",VLOOKUP($A28,ｷｬﾘﾌﾞ!$A$5:$L$500,11))</f>
        <v/>
      </c>
      <c r="H28" s="109" t="str">
        <f t="shared" si="0"/>
        <v/>
      </c>
      <c r="I28" s="446"/>
      <c r="J28" s="447"/>
      <c r="K28" s="447"/>
      <c r="L28" s="447"/>
      <c r="M28" s="447"/>
      <c r="N28" s="447"/>
      <c r="O28" s="447"/>
      <c r="P28" s="447"/>
      <c r="Q28" s="448"/>
    </row>
    <row r="29" spans="2:21" ht="8.1" customHeight="1">
      <c r="B29" s="32"/>
      <c r="C29" s="32"/>
      <c r="D29" s="463" t="s">
        <v>57</v>
      </c>
      <c r="E29" s="457"/>
      <c r="F29" s="471"/>
      <c r="G29" s="471"/>
      <c r="H29" s="473">
        <f>SUM(H9:H28)</f>
        <v>0</v>
      </c>
      <c r="I29" s="457"/>
      <c r="J29" s="458"/>
      <c r="K29" s="458"/>
      <c r="L29" s="458"/>
      <c r="M29" s="458"/>
      <c r="N29" s="458"/>
      <c r="O29" s="458"/>
      <c r="P29" s="458"/>
      <c r="Q29" s="459"/>
    </row>
    <row r="30" spans="2:21" ht="8.1" customHeight="1">
      <c r="B30" s="32"/>
      <c r="C30" s="32"/>
      <c r="D30" s="464"/>
      <c r="E30" s="460"/>
      <c r="F30" s="472"/>
      <c r="G30" s="472"/>
      <c r="H30" s="472"/>
      <c r="I30" s="460"/>
      <c r="J30" s="461"/>
      <c r="K30" s="461"/>
      <c r="L30" s="461"/>
      <c r="M30" s="461"/>
      <c r="N30" s="461"/>
      <c r="O30" s="461"/>
      <c r="P30" s="461"/>
      <c r="Q30" s="462"/>
    </row>
    <row r="31" spans="2:21" ht="8.1" customHeight="1">
      <c r="B31" s="32"/>
      <c r="C31" s="32"/>
      <c r="D31" s="464"/>
      <c r="E31" s="460"/>
      <c r="F31" s="472"/>
      <c r="G31" s="472"/>
      <c r="H31" s="472"/>
      <c r="I31" s="460"/>
      <c r="J31" s="461"/>
      <c r="K31" s="461"/>
      <c r="L31" s="461"/>
      <c r="M31" s="461"/>
      <c r="N31" s="461"/>
      <c r="O31" s="461"/>
      <c r="P31" s="461"/>
      <c r="Q31" s="462"/>
    </row>
    <row r="32" spans="2:21" ht="8.1" customHeight="1">
      <c r="B32" s="32"/>
      <c r="C32" s="32"/>
      <c r="D32" s="464"/>
      <c r="E32" s="460"/>
      <c r="F32" s="472"/>
      <c r="G32" s="472"/>
      <c r="H32" s="474"/>
      <c r="I32" s="460"/>
      <c r="J32" s="461"/>
      <c r="K32" s="461"/>
      <c r="L32" s="461"/>
      <c r="M32" s="461"/>
      <c r="N32" s="461"/>
      <c r="O32" s="461"/>
      <c r="P32" s="461"/>
      <c r="Q32" s="462"/>
    </row>
    <row r="33" spans="2:19" ht="8.1" customHeight="1">
      <c r="B33" s="32"/>
      <c r="C33" s="32"/>
      <c r="D33" s="469" t="s">
        <v>46</v>
      </c>
      <c r="E33" s="469"/>
      <c r="F33" s="469"/>
      <c r="G33" s="469"/>
      <c r="H33" s="469"/>
      <c r="I33" s="469"/>
      <c r="J33" s="469"/>
      <c r="K33" s="469"/>
      <c r="L33" s="469"/>
      <c r="M33" s="469"/>
      <c r="N33" s="469"/>
      <c r="O33" s="469"/>
      <c r="P33" s="469"/>
      <c r="Q33" s="469"/>
      <c r="R33" s="114"/>
    </row>
    <row r="34" spans="2:19" ht="8.1" customHeight="1">
      <c r="B34" s="32"/>
      <c r="C34" s="32"/>
      <c r="D34" s="470"/>
      <c r="E34" s="470"/>
      <c r="F34" s="470"/>
      <c r="G34" s="470"/>
      <c r="H34" s="470"/>
      <c r="I34" s="470"/>
      <c r="J34" s="470"/>
      <c r="K34" s="470"/>
      <c r="L34" s="470"/>
      <c r="M34" s="470"/>
      <c r="N34" s="470"/>
      <c r="O34" s="470"/>
      <c r="P34" s="470"/>
      <c r="Q34" s="470"/>
      <c r="R34" s="114"/>
    </row>
    <row r="35" spans="2:19" ht="8.1" customHeight="1">
      <c r="B35" s="32"/>
      <c r="C35" s="32"/>
      <c r="D35" s="470"/>
      <c r="E35" s="470"/>
      <c r="F35" s="470"/>
      <c r="G35" s="470"/>
      <c r="H35" s="470"/>
      <c r="I35" s="470"/>
      <c r="J35" s="470"/>
      <c r="K35" s="470"/>
      <c r="L35" s="470"/>
      <c r="M35" s="470"/>
      <c r="N35" s="470"/>
      <c r="O35" s="470"/>
      <c r="P35" s="470"/>
      <c r="Q35" s="470"/>
      <c r="R35" s="114"/>
    </row>
    <row r="36" spans="2:19" ht="8.1" customHeight="1">
      <c r="B36" s="32"/>
      <c r="C36" s="32"/>
      <c r="D36" s="470"/>
      <c r="E36" s="470"/>
      <c r="F36" s="470"/>
      <c r="G36" s="470"/>
      <c r="H36" s="470"/>
      <c r="I36" s="470"/>
      <c r="J36" s="470"/>
      <c r="K36" s="470"/>
      <c r="L36" s="470"/>
      <c r="M36" s="470"/>
      <c r="N36" s="470"/>
      <c r="O36" s="470"/>
      <c r="P36" s="470"/>
      <c r="Q36" s="470"/>
      <c r="R36" s="114"/>
    </row>
    <row r="37" spans="2:19" ht="8.1" customHeight="1">
      <c r="B37" s="32"/>
      <c r="C37" s="32"/>
      <c r="D37" s="470"/>
      <c r="E37" s="470"/>
      <c r="F37" s="470"/>
      <c r="G37" s="470"/>
      <c r="H37" s="470"/>
      <c r="I37" s="470"/>
      <c r="J37" s="470"/>
      <c r="K37" s="470"/>
      <c r="L37" s="470"/>
      <c r="M37" s="470"/>
      <c r="N37" s="470"/>
      <c r="O37" s="470"/>
      <c r="P37" s="470"/>
      <c r="Q37" s="470"/>
      <c r="R37" s="114"/>
    </row>
    <row r="38" spans="2:19" s="32" customFormat="1" ht="8.1" customHeight="1">
      <c r="C38" s="104"/>
      <c r="D38" s="104"/>
      <c r="E38" s="444" t="s">
        <v>42</v>
      </c>
      <c r="F38" s="444"/>
      <c r="G38" s="444"/>
    </row>
    <row r="39" spans="2:19" s="32" customFormat="1" ht="8.1" customHeight="1">
      <c r="C39" s="104"/>
      <c r="D39" s="104"/>
      <c r="E39" s="444"/>
      <c r="F39" s="444"/>
      <c r="G39" s="444"/>
    </row>
    <row r="40" spans="2:19" ht="8.1" customHeight="1">
      <c r="B40" s="32"/>
      <c r="C40" s="105"/>
      <c r="D40" s="106"/>
      <c r="E40" s="444"/>
      <c r="F40" s="444"/>
      <c r="G40" s="444"/>
    </row>
    <row r="41" spans="2:19" ht="8.1" customHeight="1">
      <c r="B41" s="32"/>
      <c r="C41" s="105"/>
      <c r="D41" s="106"/>
      <c r="E41" s="445"/>
      <c r="F41" s="445"/>
      <c r="G41" s="445"/>
    </row>
    <row r="42" spans="2:19" ht="8.1" customHeight="1">
      <c r="B42" s="32"/>
      <c r="C42" s="105"/>
      <c r="D42" s="441" t="s">
        <v>43</v>
      </c>
      <c r="E42" s="441" t="s">
        <v>6</v>
      </c>
      <c r="F42" s="441" t="s">
        <v>7</v>
      </c>
      <c r="G42" s="441" t="s">
        <v>2</v>
      </c>
      <c r="H42" s="441" t="s">
        <v>3</v>
      </c>
      <c r="I42" s="441" t="s">
        <v>44</v>
      </c>
      <c r="J42" s="449"/>
      <c r="K42" s="449"/>
      <c r="L42" s="449"/>
      <c r="M42" s="449"/>
      <c r="N42" s="449"/>
      <c r="O42" s="449"/>
      <c r="P42" s="449"/>
      <c r="Q42" s="450"/>
    </row>
    <row r="43" spans="2:19" ht="8.1" customHeight="1">
      <c r="B43" s="32"/>
      <c r="C43" s="105"/>
      <c r="D43" s="442"/>
      <c r="E43" s="442"/>
      <c r="F43" s="442"/>
      <c r="G43" s="442"/>
      <c r="H43" s="442"/>
      <c r="I43" s="442"/>
      <c r="J43" s="451"/>
      <c r="K43" s="451"/>
      <c r="L43" s="451"/>
      <c r="M43" s="451"/>
      <c r="N43" s="451"/>
      <c r="O43" s="451"/>
      <c r="P43" s="451"/>
      <c r="Q43" s="452"/>
    </row>
    <row r="44" spans="2:19" ht="8.1" customHeight="1">
      <c r="B44" s="32"/>
      <c r="C44" s="105"/>
      <c r="D44" s="442"/>
      <c r="E44" s="442"/>
      <c r="F44" s="442"/>
      <c r="G44" s="442"/>
      <c r="H44" s="442"/>
      <c r="I44" s="442"/>
      <c r="J44" s="451"/>
      <c r="K44" s="451"/>
      <c r="L44" s="451"/>
      <c r="M44" s="451"/>
      <c r="N44" s="451"/>
      <c r="O44" s="451"/>
      <c r="P44" s="451"/>
      <c r="Q44" s="452"/>
    </row>
    <row r="45" spans="2:19" ht="8.1" customHeight="1">
      <c r="B45" s="32"/>
      <c r="C45" s="105"/>
      <c r="D45" s="443"/>
      <c r="E45" s="443"/>
      <c r="F45" s="443"/>
      <c r="G45" s="443"/>
      <c r="H45" s="443"/>
      <c r="I45" s="443"/>
      <c r="J45" s="453"/>
      <c r="K45" s="453"/>
      <c r="L45" s="453"/>
      <c r="M45" s="453"/>
      <c r="N45" s="453"/>
      <c r="O45" s="453"/>
      <c r="P45" s="453"/>
      <c r="Q45" s="454"/>
    </row>
    <row r="46" spans="2:19" ht="30" customHeight="1">
      <c r="B46" s="32"/>
      <c r="C46" s="105"/>
      <c r="D46" s="174" t="str">
        <f>IF($A46="","",VLOOKUP($A46,ｷｬﾘﾌﾞ!$A$5:$L$500,4))</f>
        <v/>
      </c>
      <c r="E46" s="140" t="str">
        <f>IF($A46="","",VLOOKUP($A46,ｷｬﾘﾌﾞ!$A$5:$L$500,6))</f>
        <v/>
      </c>
      <c r="F46" s="153" t="str">
        <f>IF($A46="","",VLOOKUP($A46,ｷｬﾘﾌﾞ!$A$5:$L$500,12))</f>
        <v/>
      </c>
      <c r="G46" s="153" t="str">
        <f>IF($A46="","",VLOOKUP($A46,ｷｬﾘﾌﾞ!$A$5:$L$500,11))</f>
        <v/>
      </c>
      <c r="H46" s="109" t="str">
        <f t="shared" ref="H46:H64" si="1">IFERROR(ROUNDDOWN(G46*F46,0),"")</f>
        <v/>
      </c>
      <c r="I46" s="446"/>
      <c r="J46" s="447"/>
      <c r="K46" s="447"/>
      <c r="L46" s="447"/>
      <c r="M46" s="447"/>
      <c r="N46" s="447"/>
      <c r="O46" s="447"/>
      <c r="P46" s="447"/>
      <c r="Q46" s="448"/>
      <c r="R46" s="455" t="s">
        <v>45</v>
      </c>
      <c r="S46" s="456"/>
    </row>
    <row r="47" spans="2:19" ht="30" customHeight="1">
      <c r="B47" s="32"/>
      <c r="C47" s="110"/>
      <c r="D47" s="174" t="str">
        <f>IF($A47="","",VLOOKUP($A47,ｷｬﾘﾌﾞ!$A$5:$L$500,4))</f>
        <v/>
      </c>
      <c r="E47" s="140" t="str">
        <f>IF($A47="","",VLOOKUP($A47,ｷｬﾘﾌﾞ!$A$5:$L$500,6))</f>
        <v/>
      </c>
      <c r="F47" s="153" t="str">
        <f>IF($A47="","",VLOOKUP($A47,ｷｬﾘﾌﾞ!$A$5:$L$500,12))</f>
        <v/>
      </c>
      <c r="G47" s="153" t="str">
        <f>IF($A47="","",VLOOKUP($A47,ｷｬﾘﾌﾞ!$A$5:$L$500,11))</f>
        <v/>
      </c>
      <c r="H47" s="109" t="str">
        <f t="shared" si="1"/>
        <v/>
      </c>
      <c r="I47" s="446"/>
      <c r="J47" s="447"/>
      <c r="K47" s="447"/>
      <c r="L47" s="447"/>
      <c r="M47" s="447"/>
      <c r="N47" s="447"/>
      <c r="O47" s="447"/>
      <c r="P47" s="447"/>
      <c r="Q47" s="448"/>
      <c r="R47" s="455"/>
      <c r="S47" s="456"/>
    </row>
    <row r="48" spans="2:19" ht="30" customHeight="1">
      <c r="B48" s="32"/>
      <c r="C48" s="111"/>
      <c r="D48" s="174" t="str">
        <f>IF($A48="","",VLOOKUP($A48,ｷｬﾘﾌﾞ!$A$5:$L$500,4))</f>
        <v/>
      </c>
      <c r="E48" s="140" t="str">
        <f>IF($A48="","",VLOOKUP($A48,ｷｬﾘﾌﾞ!$A$5:$L$500,6))</f>
        <v/>
      </c>
      <c r="F48" s="153" t="str">
        <f>IF($A48="","",VLOOKUP($A48,ｷｬﾘﾌﾞ!$A$5:$L$500,12))</f>
        <v/>
      </c>
      <c r="G48" s="153" t="str">
        <f>IF($A48="","",VLOOKUP($A48,ｷｬﾘﾌﾞ!$A$5:$L$500,11))</f>
        <v/>
      </c>
      <c r="H48" s="109" t="str">
        <f t="shared" si="1"/>
        <v/>
      </c>
      <c r="I48" s="446"/>
      <c r="J48" s="447"/>
      <c r="K48" s="447"/>
      <c r="L48" s="447"/>
      <c r="M48" s="447"/>
      <c r="N48" s="447"/>
      <c r="O48" s="447"/>
      <c r="P48" s="447"/>
      <c r="Q48" s="448"/>
      <c r="R48" s="455"/>
      <c r="S48" s="456"/>
    </row>
    <row r="49" spans="2:19" ht="30" customHeight="1">
      <c r="B49" s="32"/>
      <c r="C49" s="111"/>
      <c r="D49" s="174" t="str">
        <f>IF($A49="","",VLOOKUP($A49,ｷｬﾘﾌﾞ!$A$5:$L$500,4))</f>
        <v/>
      </c>
      <c r="E49" s="140" t="str">
        <f>IF($A49="","",VLOOKUP($A49,ｷｬﾘﾌﾞ!$A$5:$L$500,6))</f>
        <v/>
      </c>
      <c r="F49" s="153" t="str">
        <f>IF($A49="","",VLOOKUP($A49,ｷｬﾘﾌﾞ!$A$5:$L$500,12))</f>
        <v/>
      </c>
      <c r="G49" s="153" t="str">
        <f>IF($A49="","",VLOOKUP($A49,ｷｬﾘﾌﾞ!$A$5:$L$500,11))</f>
        <v/>
      </c>
      <c r="H49" s="109" t="str">
        <f t="shared" si="1"/>
        <v/>
      </c>
      <c r="I49" s="446"/>
      <c r="J49" s="447"/>
      <c r="K49" s="447"/>
      <c r="L49" s="447"/>
      <c r="M49" s="447"/>
      <c r="N49" s="447"/>
      <c r="O49" s="447"/>
      <c r="P49" s="447"/>
      <c r="Q49" s="448"/>
      <c r="R49" s="455"/>
      <c r="S49" s="456"/>
    </row>
    <row r="50" spans="2:19" ht="30" customHeight="1">
      <c r="B50" s="32"/>
      <c r="C50" s="111"/>
      <c r="D50" s="174" t="str">
        <f>IF($A50="","",VLOOKUP($A50,ｷｬﾘﾌﾞ!$A$5:$L$500,4))</f>
        <v/>
      </c>
      <c r="E50" s="140" t="str">
        <f>IF($A50="","",VLOOKUP($A50,ｷｬﾘﾌﾞ!$A$5:$L$500,6))</f>
        <v/>
      </c>
      <c r="F50" s="153" t="str">
        <f>IF($A50="","",VLOOKUP($A50,ｷｬﾘﾌﾞ!$A$5:$L$500,12))</f>
        <v/>
      </c>
      <c r="G50" s="153" t="str">
        <f>IF($A50="","",VLOOKUP($A50,ｷｬﾘﾌﾞ!$A$5:$L$500,11))</f>
        <v/>
      </c>
      <c r="H50" s="109" t="str">
        <f t="shared" si="1"/>
        <v/>
      </c>
      <c r="I50" s="446"/>
      <c r="J50" s="447"/>
      <c r="K50" s="447"/>
      <c r="L50" s="447"/>
      <c r="M50" s="447"/>
      <c r="N50" s="447"/>
      <c r="O50" s="447"/>
      <c r="P50" s="447"/>
      <c r="Q50" s="448"/>
      <c r="R50" s="455"/>
      <c r="S50" s="456"/>
    </row>
    <row r="51" spans="2:19" ht="30" customHeight="1">
      <c r="C51" s="111"/>
      <c r="D51" s="174" t="str">
        <f>IF($A51="","",VLOOKUP($A51,ｷｬﾘﾌﾞ!$A$5:$L$500,4))</f>
        <v/>
      </c>
      <c r="E51" s="140" t="str">
        <f>IF($A51="","",VLOOKUP($A51,ｷｬﾘﾌﾞ!$A$5:$L$500,6))</f>
        <v/>
      </c>
      <c r="F51" s="153" t="str">
        <f>IF($A51="","",VLOOKUP($A51,ｷｬﾘﾌﾞ!$A$5:$L$500,12))</f>
        <v/>
      </c>
      <c r="G51" s="153" t="str">
        <f>IF($A51="","",VLOOKUP($A51,ｷｬﾘﾌﾞ!$A$5:$L$500,11))</f>
        <v/>
      </c>
      <c r="H51" s="109" t="str">
        <f t="shared" si="1"/>
        <v/>
      </c>
      <c r="I51" s="446"/>
      <c r="J51" s="447"/>
      <c r="K51" s="447"/>
      <c r="L51" s="447"/>
      <c r="M51" s="447"/>
      <c r="N51" s="447"/>
      <c r="O51" s="447"/>
      <c r="P51" s="447"/>
      <c r="Q51" s="448"/>
      <c r="R51" s="455"/>
      <c r="S51" s="456"/>
    </row>
    <row r="52" spans="2:19" ht="30" customHeight="1">
      <c r="B52" s="32"/>
      <c r="C52" s="111"/>
      <c r="D52" s="174" t="str">
        <f>IF($A52="","",VLOOKUP($A52,ｷｬﾘﾌﾞ!$A$5:$L$500,4))</f>
        <v/>
      </c>
      <c r="E52" s="140" t="str">
        <f>IF($A52="","",VLOOKUP($A52,ｷｬﾘﾌﾞ!$A$5:$L$500,6))</f>
        <v/>
      </c>
      <c r="F52" s="153" t="str">
        <f>IF($A52="","",VLOOKUP($A52,ｷｬﾘﾌﾞ!$A$5:$L$500,12))</f>
        <v/>
      </c>
      <c r="G52" s="153" t="str">
        <f>IF($A52="","",VLOOKUP($A52,ｷｬﾘﾌﾞ!$A$5:$L$500,11))</f>
        <v/>
      </c>
      <c r="H52" s="109" t="str">
        <f t="shared" si="1"/>
        <v/>
      </c>
      <c r="I52" s="446"/>
      <c r="J52" s="447"/>
      <c r="K52" s="447"/>
      <c r="L52" s="447"/>
      <c r="M52" s="447"/>
      <c r="N52" s="447"/>
      <c r="O52" s="447"/>
      <c r="P52" s="447"/>
      <c r="Q52" s="448"/>
      <c r="R52" s="455"/>
      <c r="S52" s="456"/>
    </row>
    <row r="53" spans="2:19" ht="30" customHeight="1">
      <c r="B53" s="32"/>
      <c r="C53" s="111"/>
      <c r="D53" s="174" t="str">
        <f>IF($A53="","",VLOOKUP($A53,ｷｬﾘﾌﾞ!$A$5:$L$500,4))</f>
        <v/>
      </c>
      <c r="E53" s="140" t="str">
        <f>IF($A53="","",VLOOKUP($A53,ｷｬﾘﾌﾞ!$A$5:$L$500,6))</f>
        <v/>
      </c>
      <c r="F53" s="153" t="str">
        <f>IF($A53="","",VLOOKUP($A53,ｷｬﾘﾌﾞ!$A$5:$L$500,12))</f>
        <v/>
      </c>
      <c r="G53" s="153" t="str">
        <f>IF($A53="","",VLOOKUP($A53,ｷｬﾘﾌﾞ!$A$5:$L$500,11))</f>
        <v/>
      </c>
      <c r="H53" s="109" t="str">
        <f t="shared" si="1"/>
        <v/>
      </c>
      <c r="I53" s="446"/>
      <c r="J53" s="447"/>
      <c r="K53" s="447"/>
      <c r="L53" s="447"/>
      <c r="M53" s="447"/>
      <c r="N53" s="447"/>
      <c r="O53" s="447"/>
      <c r="P53" s="447"/>
      <c r="Q53" s="448"/>
      <c r="R53" s="455"/>
      <c r="S53" s="456"/>
    </row>
    <row r="54" spans="2:19" ht="30" customHeight="1">
      <c r="B54" s="32"/>
      <c r="C54" s="111"/>
      <c r="D54" s="174" t="str">
        <f>IF($A54="","",VLOOKUP($A54,ｷｬﾘﾌﾞ!$A$5:$L$500,4))</f>
        <v/>
      </c>
      <c r="E54" s="140" t="str">
        <f>IF($A54="","",VLOOKUP($A54,ｷｬﾘﾌﾞ!$A$5:$L$500,6))</f>
        <v/>
      </c>
      <c r="F54" s="153" t="str">
        <f>IF($A54="","",VLOOKUP($A54,ｷｬﾘﾌﾞ!$A$5:$L$500,12))</f>
        <v/>
      </c>
      <c r="G54" s="153" t="str">
        <f>IF($A54="","",VLOOKUP($A54,ｷｬﾘﾌﾞ!$A$5:$L$500,11))</f>
        <v/>
      </c>
      <c r="H54" s="109" t="str">
        <f t="shared" si="1"/>
        <v/>
      </c>
      <c r="I54" s="446"/>
      <c r="J54" s="447"/>
      <c r="K54" s="447"/>
      <c r="L54" s="447"/>
      <c r="M54" s="447"/>
      <c r="N54" s="447"/>
      <c r="O54" s="447"/>
      <c r="P54" s="447"/>
      <c r="Q54" s="448"/>
      <c r="R54" s="455"/>
      <c r="S54" s="456"/>
    </row>
    <row r="55" spans="2:19" ht="30" customHeight="1">
      <c r="B55" s="32"/>
      <c r="C55" s="111"/>
      <c r="D55" s="174" t="str">
        <f>IF($A55="","",VLOOKUP($A55,ｷｬﾘﾌﾞ!$A$5:$L$500,4))</f>
        <v/>
      </c>
      <c r="E55" s="140" t="str">
        <f>IF($A55="","",VLOOKUP($A55,ｷｬﾘﾌﾞ!$A$5:$L$500,6))</f>
        <v/>
      </c>
      <c r="F55" s="153" t="str">
        <f>IF($A55="","",VLOOKUP($A55,ｷｬﾘﾌﾞ!$A$5:$L$500,12))</f>
        <v/>
      </c>
      <c r="G55" s="153" t="str">
        <f>IF($A55="","",VLOOKUP($A55,ｷｬﾘﾌﾞ!$A$5:$L$500,11))</f>
        <v/>
      </c>
      <c r="H55" s="109" t="str">
        <f t="shared" si="1"/>
        <v/>
      </c>
      <c r="I55" s="446"/>
      <c r="J55" s="447"/>
      <c r="K55" s="447"/>
      <c r="L55" s="447"/>
      <c r="M55" s="447"/>
      <c r="N55" s="447"/>
      <c r="O55" s="447"/>
      <c r="P55" s="447"/>
      <c r="Q55" s="448"/>
      <c r="R55" s="455"/>
      <c r="S55" s="456"/>
    </row>
    <row r="56" spans="2:19" ht="30" customHeight="1">
      <c r="B56" s="32"/>
      <c r="C56" s="111"/>
      <c r="D56" s="174" t="str">
        <f>IF($A56="","",VLOOKUP($A56,ｷｬﾘﾌﾞ!$A$5:$L$500,4))</f>
        <v/>
      </c>
      <c r="E56" s="140" t="str">
        <f>IF($A56="","",VLOOKUP($A56,ｷｬﾘﾌﾞ!$A$5:$L$500,6))</f>
        <v/>
      </c>
      <c r="F56" s="153" t="str">
        <f>IF($A56="","",VLOOKUP($A56,ｷｬﾘﾌﾞ!$A$5:$L$500,12))</f>
        <v/>
      </c>
      <c r="G56" s="153" t="str">
        <f>IF($A56="","",VLOOKUP($A56,ｷｬﾘﾌﾞ!$A$5:$L$500,11))</f>
        <v/>
      </c>
      <c r="H56" s="109" t="str">
        <f t="shared" si="1"/>
        <v/>
      </c>
      <c r="I56" s="446"/>
      <c r="J56" s="447"/>
      <c r="K56" s="447"/>
      <c r="L56" s="447"/>
      <c r="M56" s="447"/>
      <c r="N56" s="447"/>
      <c r="O56" s="447"/>
      <c r="P56" s="447"/>
      <c r="Q56" s="448"/>
      <c r="R56" s="455"/>
      <c r="S56" s="456"/>
    </row>
    <row r="57" spans="2:19" ht="30" customHeight="1">
      <c r="B57" s="32"/>
      <c r="C57" s="111"/>
      <c r="D57" s="174" t="str">
        <f>IF($A57="","",VLOOKUP($A57,ｷｬﾘﾌﾞ!$A$5:$L$500,4))</f>
        <v/>
      </c>
      <c r="E57" s="140" t="str">
        <f>IF($A57="","",VLOOKUP($A57,ｷｬﾘﾌﾞ!$A$5:$L$500,6))</f>
        <v/>
      </c>
      <c r="F57" s="153" t="str">
        <f>IF($A57="","",VLOOKUP($A57,ｷｬﾘﾌﾞ!$A$5:$L$500,12))</f>
        <v/>
      </c>
      <c r="G57" s="153" t="str">
        <f>IF($A57="","",VLOOKUP($A57,ｷｬﾘﾌﾞ!$A$5:$L$500,11))</f>
        <v/>
      </c>
      <c r="H57" s="109" t="str">
        <f t="shared" si="1"/>
        <v/>
      </c>
      <c r="I57" s="446"/>
      <c r="J57" s="447"/>
      <c r="K57" s="447"/>
      <c r="L57" s="447"/>
      <c r="M57" s="447"/>
      <c r="N57" s="447"/>
      <c r="O57" s="447"/>
      <c r="P57" s="447"/>
      <c r="Q57" s="448"/>
      <c r="R57" s="455"/>
      <c r="S57" s="456"/>
    </row>
    <row r="58" spans="2:19" ht="30" customHeight="1">
      <c r="B58" s="32"/>
      <c r="C58" s="112"/>
      <c r="D58" s="174" t="str">
        <f>IF($A58="","",VLOOKUP($A58,ｷｬﾘﾌﾞ!$A$5:$L$500,4))</f>
        <v/>
      </c>
      <c r="E58" s="140" t="str">
        <f>IF($A58="","",VLOOKUP($A58,ｷｬﾘﾌﾞ!$A$5:$L$500,6))</f>
        <v/>
      </c>
      <c r="F58" s="153" t="str">
        <f>IF($A58="","",VLOOKUP($A58,ｷｬﾘﾌﾞ!$A$5:$L$500,12))</f>
        <v/>
      </c>
      <c r="G58" s="153" t="str">
        <f>IF($A58="","",VLOOKUP($A58,ｷｬﾘﾌﾞ!$A$5:$L$500,11))</f>
        <v/>
      </c>
      <c r="H58" s="109" t="str">
        <f t="shared" si="1"/>
        <v/>
      </c>
      <c r="I58" s="446"/>
      <c r="J58" s="447"/>
      <c r="K58" s="447"/>
      <c r="L58" s="447"/>
      <c r="M58" s="447"/>
      <c r="N58" s="447"/>
      <c r="O58" s="447"/>
      <c r="P58" s="447"/>
      <c r="Q58" s="448"/>
      <c r="R58" s="455"/>
      <c r="S58" s="456"/>
    </row>
    <row r="59" spans="2:19" ht="30" customHeight="1">
      <c r="B59" s="32"/>
      <c r="C59" s="113"/>
      <c r="D59" s="174" t="str">
        <f>IF($A59="","",VLOOKUP($A59,ｷｬﾘﾌﾞ!$A$5:$L$500,4))</f>
        <v/>
      </c>
      <c r="E59" s="140" t="str">
        <f>IF($A59="","",VLOOKUP($A59,ｷｬﾘﾌﾞ!$A$5:$L$500,6))</f>
        <v/>
      </c>
      <c r="F59" s="153" t="str">
        <f>IF($A59="","",VLOOKUP($A59,ｷｬﾘﾌﾞ!$A$5:$L$500,12))</f>
        <v/>
      </c>
      <c r="G59" s="153" t="str">
        <f>IF($A59="","",VLOOKUP($A59,ｷｬﾘﾌﾞ!$A$5:$L$500,11))</f>
        <v/>
      </c>
      <c r="H59" s="109" t="str">
        <f t="shared" si="1"/>
        <v/>
      </c>
      <c r="I59" s="446"/>
      <c r="J59" s="447"/>
      <c r="K59" s="447"/>
      <c r="L59" s="447"/>
      <c r="M59" s="447"/>
      <c r="N59" s="447"/>
      <c r="O59" s="447"/>
      <c r="P59" s="447"/>
      <c r="Q59" s="448"/>
      <c r="R59" s="455"/>
      <c r="S59" s="456"/>
    </row>
    <row r="60" spans="2:19" ht="30" customHeight="1">
      <c r="B60" s="32"/>
      <c r="C60" s="32"/>
      <c r="D60" s="174" t="str">
        <f>IF($A60="","",VLOOKUP($A60,ｷｬﾘﾌﾞ!$A$5:$L$500,4))</f>
        <v/>
      </c>
      <c r="E60" s="140" t="str">
        <f>IF($A60="","",VLOOKUP($A60,ｷｬﾘﾌﾞ!$A$5:$L$500,6))</f>
        <v/>
      </c>
      <c r="F60" s="153" t="str">
        <f>IF($A60="","",VLOOKUP($A60,ｷｬﾘﾌﾞ!$A$5:$L$500,12))</f>
        <v/>
      </c>
      <c r="G60" s="153" t="str">
        <f>IF($A60="","",VLOOKUP($A60,ｷｬﾘﾌﾞ!$A$5:$L$500,11))</f>
        <v/>
      </c>
      <c r="H60" s="109" t="str">
        <f t="shared" si="1"/>
        <v/>
      </c>
      <c r="I60" s="446"/>
      <c r="J60" s="447"/>
      <c r="K60" s="447"/>
      <c r="L60" s="447"/>
      <c r="M60" s="447"/>
      <c r="N60" s="447"/>
      <c r="O60" s="447"/>
      <c r="P60" s="447"/>
      <c r="Q60" s="448"/>
      <c r="R60" s="455"/>
      <c r="S60" s="456"/>
    </row>
    <row r="61" spans="2:19" ht="30" customHeight="1">
      <c r="B61" s="32"/>
      <c r="C61" s="32"/>
      <c r="D61" s="174" t="str">
        <f>IF($A61="","",VLOOKUP($A61,ｷｬﾘﾌﾞ!$A$5:$L$500,4))</f>
        <v/>
      </c>
      <c r="E61" s="140" t="str">
        <f>IF($A61="","",VLOOKUP($A61,ｷｬﾘﾌﾞ!$A$5:$L$500,6))</f>
        <v/>
      </c>
      <c r="F61" s="153" t="str">
        <f>IF($A61="","",VLOOKUP($A61,ｷｬﾘﾌﾞ!$A$5:$L$500,12))</f>
        <v/>
      </c>
      <c r="G61" s="153" t="str">
        <f>IF($A61="","",VLOOKUP($A61,ｷｬﾘﾌﾞ!$A$5:$L$500,11))</f>
        <v/>
      </c>
      <c r="H61" s="109" t="str">
        <f t="shared" si="1"/>
        <v/>
      </c>
      <c r="I61" s="446"/>
      <c r="J61" s="447"/>
      <c r="K61" s="447"/>
      <c r="L61" s="447"/>
      <c r="M61" s="447"/>
      <c r="N61" s="447"/>
      <c r="O61" s="447"/>
      <c r="P61" s="447"/>
      <c r="Q61" s="448"/>
      <c r="R61" s="455"/>
      <c r="S61" s="456"/>
    </row>
    <row r="62" spans="2:19" ht="30" customHeight="1">
      <c r="B62" s="32"/>
      <c r="C62" s="32"/>
      <c r="D62" s="174" t="str">
        <f>IF($A62="","",VLOOKUP($A62,ｷｬﾘﾌﾞ!$A$5:$L$500,4))</f>
        <v/>
      </c>
      <c r="E62" s="140" t="str">
        <f>IF($A62="","",VLOOKUP($A62,ｷｬﾘﾌﾞ!$A$5:$L$500,6))</f>
        <v/>
      </c>
      <c r="F62" s="153" t="str">
        <f>IF($A62="","",VLOOKUP($A62,ｷｬﾘﾌﾞ!$A$5:$L$500,12))</f>
        <v/>
      </c>
      <c r="G62" s="153" t="str">
        <f>IF($A62="","",VLOOKUP($A62,ｷｬﾘﾌﾞ!$A$5:$L$500,11))</f>
        <v/>
      </c>
      <c r="H62" s="109" t="str">
        <f t="shared" si="1"/>
        <v/>
      </c>
      <c r="I62" s="446"/>
      <c r="J62" s="447"/>
      <c r="K62" s="447"/>
      <c r="L62" s="447"/>
      <c r="M62" s="447"/>
      <c r="N62" s="447"/>
      <c r="O62" s="447"/>
      <c r="P62" s="447"/>
      <c r="Q62" s="448"/>
      <c r="R62" s="455"/>
      <c r="S62" s="456"/>
    </row>
    <row r="63" spans="2:19" ht="30" customHeight="1">
      <c r="B63" s="32"/>
      <c r="C63" s="32"/>
      <c r="D63" s="174" t="str">
        <f>IF($A63="","",VLOOKUP($A63,ｷｬﾘﾌﾞ!$A$5:$L$500,4))</f>
        <v/>
      </c>
      <c r="E63" s="140" t="str">
        <f>IF($A63="","",VLOOKUP($A63,ｷｬﾘﾌﾞ!$A$5:$L$500,6))</f>
        <v/>
      </c>
      <c r="F63" s="153" t="str">
        <f>IF($A63="","",VLOOKUP($A63,ｷｬﾘﾌﾞ!$A$5:$L$500,12))</f>
        <v/>
      </c>
      <c r="G63" s="153" t="str">
        <f>IF($A63="","",VLOOKUP($A63,ｷｬﾘﾌﾞ!$A$5:$L$500,11))</f>
        <v/>
      </c>
      <c r="H63" s="109" t="str">
        <f t="shared" si="1"/>
        <v/>
      </c>
      <c r="I63" s="446"/>
      <c r="J63" s="447"/>
      <c r="K63" s="447"/>
      <c r="L63" s="447"/>
      <c r="M63" s="447"/>
      <c r="N63" s="447"/>
      <c r="O63" s="447"/>
      <c r="P63" s="447"/>
      <c r="Q63" s="448"/>
      <c r="R63" s="455"/>
      <c r="S63" s="456"/>
    </row>
    <row r="64" spans="2:19" ht="30" customHeight="1">
      <c r="B64" s="32"/>
      <c r="C64" s="32"/>
      <c r="D64" s="174" t="str">
        <f>IF($A64="","",VLOOKUP($A64,ｷｬﾘﾌﾞ!$A$5:$L$500,4))</f>
        <v/>
      </c>
      <c r="E64" s="140" t="str">
        <f>IF($A64="","",VLOOKUP($A64,ｷｬﾘﾌﾞ!$A$5:$L$500,6))</f>
        <v/>
      </c>
      <c r="F64" s="153" t="str">
        <f>IF($A64="","",VLOOKUP($A64,ｷｬﾘﾌﾞ!$A$5:$L$500,12))</f>
        <v/>
      </c>
      <c r="G64" s="153" t="str">
        <f>IF($A64="","",VLOOKUP($A64,ｷｬﾘﾌﾞ!$A$5:$L$500,11))</f>
        <v/>
      </c>
      <c r="H64" s="109" t="str">
        <f t="shared" si="1"/>
        <v/>
      </c>
      <c r="I64" s="446"/>
      <c r="J64" s="447"/>
      <c r="K64" s="447"/>
      <c r="L64" s="447"/>
      <c r="M64" s="447"/>
      <c r="N64" s="447"/>
      <c r="O64" s="447"/>
      <c r="P64" s="447"/>
      <c r="Q64" s="448"/>
      <c r="R64" s="455"/>
      <c r="S64" s="456"/>
    </row>
    <row r="65" spans="2:18" ht="30" customHeight="1">
      <c r="B65" s="32"/>
      <c r="C65" s="32"/>
      <c r="D65" s="141" t="s">
        <v>57</v>
      </c>
      <c r="E65" s="107"/>
      <c r="F65" s="108"/>
      <c r="G65" s="108"/>
      <c r="H65" s="109">
        <f>SUM(H46:H64)</f>
        <v>0</v>
      </c>
      <c r="I65" s="457"/>
      <c r="J65" s="458"/>
      <c r="K65" s="458"/>
      <c r="L65" s="458"/>
      <c r="M65" s="458"/>
      <c r="N65" s="458"/>
      <c r="O65" s="458"/>
      <c r="P65" s="458"/>
      <c r="Q65" s="459"/>
    </row>
    <row r="66" spans="2:18" ht="8.1" customHeight="1">
      <c r="B66" s="32"/>
      <c r="C66" s="32"/>
      <c r="D66" s="463" t="s">
        <v>58</v>
      </c>
      <c r="E66" s="457"/>
      <c r="F66" s="471"/>
      <c r="G66" s="471"/>
      <c r="H66" s="473">
        <f>H65+H29</f>
        <v>0</v>
      </c>
      <c r="I66" s="457"/>
      <c r="J66" s="458"/>
      <c r="K66" s="458"/>
      <c r="L66" s="458"/>
      <c r="M66" s="458"/>
      <c r="N66" s="458"/>
      <c r="O66" s="458"/>
      <c r="P66" s="458"/>
      <c r="Q66" s="459"/>
    </row>
    <row r="67" spans="2:18" ht="8.1" customHeight="1">
      <c r="B67" s="32"/>
      <c r="C67" s="32"/>
      <c r="D67" s="464"/>
      <c r="E67" s="460"/>
      <c r="F67" s="472"/>
      <c r="G67" s="472"/>
      <c r="H67" s="472"/>
      <c r="I67" s="460"/>
      <c r="J67" s="461"/>
      <c r="K67" s="461"/>
      <c r="L67" s="461"/>
      <c r="M67" s="461"/>
      <c r="N67" s="461"/>
      <c r="O67" s="461"/>
      <c r="P67" s="461"/>
      <c r="Q67" s="462"/>
    </row>
    <row r="68" spans="2:18" ht="8.1" customHeight="1">
      <c r="B68" s="32"/>
      <c r="C68" s="32"/>
      <c r="D68" s="464"/>
      <c r="E68" s="460"/>
      <c r="F68" s="472"/>
      <c r="G68" s="472"/>
      <c r="H68" s="472"/>
      <c r="I68" s="460"/>
      <c r="J68" s="461"/>
      <c r="K68" s="461"/>
      <c r="L68" s="461"/>
      <c r="M68" s="461"/>
      <c r="N68" s="461"/>
      <c r="O68" s="461"/>
      <c r="P68" s="461"/>
      <c r="Q68" s="462"/>
    </row>
    <row r="69" spans="2:18" ht="8.1" customHeight="1">
      <c r="B69" s="32"/>
      <c r="C69" s="32"/>
      <c r="D69" s="464"/>
      <c r="E69" s="460"/>
      <c r="F69" s="472"/>
      <c r="G69" s="472"/>
      <c r="H69" s="474"/>
      <c r="I69" s="460"/>
      <c r="J69" s="461"/>
      <c r="K69" s="461"/>
      <c r="L69" s="461"/>
      <c r="M69" s="461"/>
      <c r="N69" s="461"/>
      <c r="O69" s="461"/>
      <c r="P69" s="461"/>
      <c r="Q69" s="462"/>
    </row>
    <row r="70" spans="2:18" ht="8.1" customHeight="1">
      <c r="B70" s="32"/>
      <c r="C70" s="32"/>
      <c r="D70" s="469" t="s">
        <v>46</v>
      </c>
      <c r="E70" s="469"/>
      <c r="F70" s="469"/>
      <c r="G70" s="469"/>
      <c r="H70" s="469"/>
      <c r="I70" s="469"/>
      <c r="J70" s="469"/>
      <c r="K70" s="469"/>
      <c r="L70" s="469"/>
      <c r="M70" s="469"/>
      <c r="N70" s="469"/>
      <c r="O70" s="469"/>
      <c r="P70" s="469"/>
      <c r="Q70" s="469"/>
      <c r="R70" s="114"/>
    </row>
    <row r="71" spans="2:18" ht="8.1" customHeight="1">
      <c r="B71" s="32"/>
      <c r="C71" s="32"/>
      <c r="D71" s="470"/>
      <c r="E71" s="470"/>
      <c r="F71" s="470"/>
      <c r="G71" s="470"/>
      <c r="H71" s="470"/>
      <c r="I71" s="470"/>
      <c r="J71" s="470"/>
      <c r="K71" s="470"/>
      <c r="L71" s="470"/>
      <c r="M71" s="470"/>
      <c r="N71" s="470"/>
      <c r="O71" s="470"/>
      <c r="P71" s="470"/>
      <c r="Q71" s="470"/>
      <c r="R71" s="114"/>
    </row>
    <row r="72" spans="2:18" ht="8.1" customHeight="1">
      <c r="B72" s="32"/>
      <c r="C72" s="32"/>
      <c r="D72" s="470"/>
      <c r="E72" s="470"/>
      <c r="F72" s="470"/>
      <c r="G72" s="470"/>
      <c r="H72" s="470"/>
      <c r="I72" s="470"/>
      <c r="J72" s="470"/>
      <c r="K72" s="470"/>
      <c r="L72" s="470"/>
      <c r="M72" s="470"/>
      <c r="N72" s="470"/>
      <c r="O72" s="470"/>
      <c r="P72" s="470"/>
      <c r="Q72" s="470"/>
      <c r="R72" s="114"/>
    </row>
    <row r="73" spans="2:18" ht="8.1" customHeight="1">
      <c r="B73" s="32"/>
      <c r="C73" s="32"/>
      <c r="D73" s="470"/>
      <c r="E73" s="470"/>
      <c r="F73" s="470"/>
      <c r="G73" s="470"/>
      <c r="H73" s="470"/>
      <c r="I73" s="470"/>
      <c r="J73" s="470"/>
      <c r="K73" s="470"/>
      <c r="L73" s="470"/>
      <c r="M73" s="470"/>
      <c r="N73" s="470"/>
      <c r="O73" s="470"/>
      <c r="P73" s="470"/>
      <c r="Q73" s="470"/>
      <c r="R73" s="114"/>
    </row>
    <row r="74" spans="2:18" ht="8.1" customHeight="1">
      <c r="B74" s="32"/>
      <c r="C74" s="32"/>
      <c r="D74" s="470"/>
      <c r="E74" s="470"/>
      <c r="F74" s="470"/>
      <c r="G74" s="470"/>
      <c r="H74" s="470"/>
      <c r="I74" s="470"/>
      <c r="J74" s="470"/>
      <c r="K74" s="470"/>
      <c r="L74" s="470"/>
      <c r="M74" s="470"/>
      <c r="N74" s="470"/>
      <c r="O74" s="470"/>
      <c r="P74" s="470"/>
      <c r="Q74" s="470"/>
      <c r="R74" s="114"/>
    </row>
  </sheetData>
  <mergeCells count="70">
    <mergeCell ref="I66:Q69"/>
    <mergeCell ref="D70:Q74"/>
    <mergeCell ref="I61:Q61"/>
    <mergeCell ref="I62:Q62"/>
    <mergeCell ref="I63:Q63"/>
    <mergeCell ref="I64:Q64"/>
    <mergeCell ref="I65:Q65"/>
    <mergeCell ref="D66:D69"/>
    <mergeCell ref="E66:E69"/>
    <mergeCell ref="F66:F69"/>
    <mergeCell ref="G66:G69"/>
    <mergeCell ref="H66:H69"/>
    <mergeCell ref="I60:Q60"/>
    <mergeCell ref="I46:Q46"/>
    <mergeCell ref="R46:S64"/>
    <mergeCell ref="I47:Q47"/>
    <mergeCell ref="I48:Q48"/>
    <mergeCell ref="I49:Q49"/>
    <mergeCell ref="I50:Q50"/>
    <mergeCell ref="I51:Q51"/>
    <mergeCell ref="I52:Q52"/>
    <mergeCell ref="I53:Q53"/>
    <mergeCell ref="I54:Q54"/>
    <mergeCell ref="I55:Q55"/>
    <mergeCell ref="I56:Q56"/>
    <mergeCell ref="I57:Q57"/>
    <mergeCell ref="I58:Q58"/>
    <mergeCell ref="I59:Q59"/>
    <mergeCell ref="D33:Q37"/>
    <mergeCell ref="E38:G41"/>
    <mergeCell ref="D42:D45"/>
    <mergeCell ref="E42:E45"/>
    <mergeCell ref="F42:F45"/>
    <mergeCell ref="G42:G45"/>
    <mergeCell ref="H42:H45"/>
    <mergeCell ref="I42:Q45"/>
    <mergeCell ref="D29:D32"/>
    <mergeCell ref="E29:E32"/>
    <mergeCell ref="F29:F32"/>
    <mergeCell ref="G29:G32"/>
    <mergeCell ref="H29:H32"/>
    <mergeCell ref="I29:Q32"/>
    <mergeCell ref="I23:Q23"/>
    <mergeCell ref="I24:Q24"/>
    <mergeCell ref="I25:Q25"/>
    <mergeCell ref="I26:Q26"/>
    <mergeCell ref="I27:Q27"/>
    <mergeCell ref="I28:Q28"/>
    <mergeCell ref="I22:Q22"/>
    <mergeCell ref="I5:Q8"/>
    <mergeCell ref="I9:Q9"/>
    <mergeCell ref="R9:S27"/>
    <mergeCell ref="I10:Q10"/>
    <mergeCell ref="I11:Q11"/>
    <mergeCell ref="I12:Q12"/>
    <mergeCell ref="I13:Q13"/>
    <mergeCell ref="I14:Q14"/>
    <mergeCell ref="I15:Q15"/>
    <mergeCell ref="I16:Q16"/>
    <mergeCell ref="I17:Q17"/>
    <mergeCell ref="I18:Q18"/>
    <mergeCell ref="I19:Q19"/>
    <mergeCell ref="I20:Q20"/>
    <mergeCell ref="I21:Q21"/>
    <mergeCell ref="H5:H8"/>
    <mergeCell ref="E1:G4"/>
    <mergeCell ref="D5:D8"/>
    <mergeCell ref="E5:E8"/>
    <mergeCell ref="F5:F8"/>
    <mergeCell ref="G5:G8"/>
  </mergeCells>
  <phoneticPr fontId="6"/>
  <printOptions horizontalCentered="1" verticalCentered="1"/>
  <pageMargins left="0.59055118110236227" right="0.19685039370078741" top="0.78740157480314965" bottom="0.39370078740157483" header="0.59055118110236227" footer="0.39370078740157483"/>
  <pageSetup paperSize="9" orientation="portrait" horizontalDpi="300" verticalDpi="300" r:id="rId1"/>
  <headerFooter alignWithMargins="0"/>
  <rowBreaks count="1" manualBreakCount="1">
    <brk id="37" max="16383" man="1"/>
  </rowBreaks>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9B85D1-8720-41B4-94C2-78945ECF601D}">
  <sheetPr>
    <tabColor rgb="FFFFFF00"/>
  </sheetPr>
  <dimension ref="A1:K172"/>
  <sheetViews>
    <sheetView view="pageBreakPreview" zoomScale="90" zoomScaleNormal="100" zoomScaleSheetLayoutView="90" workbookViewId="0">
      <selection activeCell="K5" sqref="K5:K14"/>
    </sheetView>
  </sheetViews>
  <sheetFormatPr defaultRowHeight="48.75" customHeight="1"/>
  <cols>
    <col min="1" max="1" width="6.875" style="12" customWidth="1"/>
    <col min="2" max="2" width="2.625" style="12" customWidth="1"/>
    <col min="3" max="3" width="15.875" style="13" customWidth="1"/>
    <col min="4" max="4" width="26.75" style="13" customWidth="1"/>
    <col min="5" max="6" width="8.625" style="12" customWidth="1"/>
    <col min="7" max="7" width="7.375" style="15" customWidth="1"/>
    <col min="8" max="8" width="35.5" style="16" customWidth="1"/>
    <col min="9" max="9" width="16.375" style="16" customWidth="1"/>
    <col min="10" max="10" width="14.625" style="17" customWidth="1"/>
    <col min="11" max="16384" width="9" style="6"/>
  </cols>
  <sheetData>
    <row r="1" spans="1:11" ht="30" customHeight="1">
      <c r="A1" s="488" t="s">
        <v>9</v>
      </c>
      <c r="B1" s="488"/>
      <c r="C1" s="488"/>
      <c r="D1" s="488"/>
      <c r="E1" s="488"/>
      <c r="F1" s="488"/>
      <c r="G1" s="488"/>
      <c r="H1" s="488"/>
      <c r="I1" s="488"/>
      <c r="J1" s="488"/>
    </row>
    <row r="2" spans="1:11" ht="22.5" customHeight="1">
      <c r="J2" s="17" t="s">
        <v>5</v>
      </c>
    </row>
    <row r="3" spans="1:11" ht="21.95" customHeight="1">
      <c r="A3" s="19" t="s">
        <v>4</v>
      </c>
      <c r="B3" s="497" t="s">
        <v>4</v>
      </c>
      <c r="C3" s="498"/>
      <c r="D3" s="20" t="s">
        <v>4</v>
      </c>
      <c r="E3" s="19" t="s">
        <v>4</v>
      </c>
      <c r="F3" s="19" t="s">
        <v>4</v>
      </c>
      <c r="G3" s="22" t="s">
        <v>18</v>
      </c>
      <c r="H3" s="491"/>
      <c r="I3" s="492"/>
      <c r="J3" s="23" t="s">
        <v>4</v>
      </c>
    </row>
    <row r="4" spans="1:11" s="3" customFormat="1" ht="21.95" customHeight="1">
      <c r="A4" s="4" t="s">
        <v>11</v>
      </c>
      <c r="B4" s="510" t="s">
        <v>12</v>
      </c>
      <c r="C4" s="511"/>
      <c r="D4" s="4" t="s">
        <v>13</v>
      </c>
      <c r="E4" s="4" t="s">
        <v>14</v>
      </c>
      <c r="F4" s="4" t="s">
        <v>15</v>
      </c>
      <c r="G4" s="5" t="s">
        <v>19</v>
      </c>
      <c r="H4" s="509" t="s">
        <v>29</v>
      </c>
      <c r="I4" s="490"/>
      <c r="J4" s="9" t="s">
        <v>17</v>
      </c>
      <c r="K4" s="97" t="s">
        <v>65</v>
      </c>
    </row>
    <row r="5" spans="1:11" s="15" customFormat="1" ht="45" customHeight="1">
      <c r="A5" s="61">
        <v>1</v>
      </c>
      <c r="B5" s="272" t="s">
        <v>84</v>
      </c>
      <c r="C5" s="398" t="s">
        <v>492</v>
      </c>
      <c r="D5" s="399" t="s">
        <v>85</v>
      </c>
      <c r="E5" s="325" t="s">
        <v>227</v>
      </c>
      <c r="F5" s="323" t="s">
        <v>0</v>
      </c>
      <c r="G5" s="323">
        <v>5</v>
      </c>
      <c r="H5" s="312" t="s">
        <v>493</v>
      </c>
      <c r="I5" s="227"/>
      <c r="J5" s="327"/>
      <c r="K5" s="6"/>
    </row>
    <row r="6" spans="1:11" s="12" customFormat="1" ht="45" customHeight="1">
      <c r="A6" s="61">
        <v>2</v>
      </c>
      <c r="B6" s="272" t="s">
        <v>84</v>
      </c>
      <c r="C6" s="400">
        <v>4903301280484</v>
      </c>
      <c r="D6" s="401" t="s">
        <v>494</v>
      </c>
      <c r="E6" s="325" t="s">
        <v>227</v>
      </c>
      <c r="F6" s="402" t="s">
        <v>1</v>
      </c>
      <c r="G6" s="323">
        <v>17</v>
      </c>
      <c r="H6" s="403" t="s">
        <v>495</v>
      </c>
      <c r="I6" s="229"/>
      <c r="J6" s="328"/>
      <c r="K6" s="6"/>
    </row>
    <row r="7" spans="1:11" s="12" customFormat="1" ht="48.75" customHeight="1">
      <c r="A7" s="61">
        <v>3</v>
      </c>
      <c r="B7" s="272" t="s">
        <v>84</v>
      </c>
      <c r="C7" s="400">
        <v>4903301336020</v>
      </c>
      <c r="D7" s="401" t="s">
        <v>496</v>
      </c>
      <c r="E7" s="325" t="s">
        <v>227</v>
      </c>
      <c r="F7" s="402" t="s">
        <v>0</v>
      </c>
      <c r="G7" s="323">
        <v>3</v>
      </c>
      <c r="H7" s="403" t="s">
        <v>497</v>
      </c>
      <c r="I7" s="228"/>
      <c r="J7" s="328"/>
      <c r="K7" s="6"/>
    </row>
    <row r="8" spans="1:11" s="12" customFormat="1" ht="48.75" customHeight="1">
      <c r="A8" s="61">
        <v>4</v>
      </c>
      <c r="B8" s="272" t="s">
        <v>84</v>
      </c>
      <c r="C8" s="404">
        <v>4903301157526</v>
      </c>
      <c r="D8" s="405" t="s">
        <v>498</v>
      </c>
      <c r="E8" s="406" t="s">
        <v>227</v>
      </c>
      <c r="F8" s="402" t="s">
        <v>0</v>
      </c>
      <c r="G8" s="407">
        <v>5</v>
      </c>
      <c r="H8" s="403" t="s">
        <v>499</v>
      </c>
      <c r="I8" s="228"/>
      <c r="J8" s="328"/>
      <c r="K8" s="6"/>
    </row>
    <row r="9" spans="1:11" s="12" customFormat="1" ht="48.75" customHeight="1">
      <c r="A9" s="61">
        <v>5</v>
      </c>
      <c r="B9" s="272" t="s">
        <v>84</v>
      </c>
      <c r="C9" s="408">
        <v>4903301240969</v>
      </c>
      <c r="D9" s="401" t="s">
        <v>86</v>
      </c>
      <c r="E9" s="325" t="s">
        <v>227</v>
      </c>
      <c r="F9" s="407" t="s">
        <v>0</v>
      </c>
      <c r="G9" s="323">
        <v>1</v>
      </c>
      <c r="H9" s="409" t="s">
        <v>500</v>
      </c>
      <c r="I9" s="229"/>
      <c r="J9" s="328"/>
      <c r="K9" s="6"/>
    </row>
    <row r="10" spans="1:11" s="12" customFormat="1" ht="48.75" customHeight="1">
      <c r="A10" s="61">
        <v>6</v>
      </c>
      <c r="B10" s="272" t="s">
        <v>84</v>
      </c>
      <c r="C10" s="408">
        <v>4903301240976</v>
      </c>
      <c r="D10" s="410" t="s">
        <v>86</v>
      </c>
      <c r="E10" s="325" t="s">
        <v>227</v>
      </c>
      <c r="F10" s="407" t="s">
        <v>0</v>
      </c>
      <c r="G10" s="323">
        <v>1</v>
      </c>
      <c r="H10" s="409" t="s">
        <v>501</v>
      </c>
      <c r="I10" s="228"/>
      <c r="J10" s="328"/>
      <c r="K10" s="6"/>
    </row>
    <row r="11" spans="1:11" s="12" customFormat="1" ht="48.75" customHeight="1">
      <c r="A11" s="61">
        <v>7</v>
      </c>
      <c r="B11" s="272" t="s">
        <v>84</v>
      </c>
      <c r="C11" s="408">
        <v>4903301240952</v>
      </c>
      <c r="D11" s="410" t="s">
        <v>86</v>
      </c>
      <c r="E11" s="325" t="s">
        <v>227</v>
      </c>
      <c r="F11" s="407" t="s">
        <v>0</v>
      </c>
      <c r="G11" s="323">
        <v>1</v>
      </c>
      <c r="H11" s="409" t="s">
        <v>502</v>
      </c>
      <c r="I11" s="228"/>
      <c r="J11" s="328"/>
      <c r="K11" s="6"/>
    </row>
    <row r="12" spans="1:11" s="12" customFormat="1" ht="48.75" customHeight="1">
      <c r="A12" s="61">
        <v>8</v>
      </c>
      <c r="B12" s="272" t="s">
        <v>84</v>
      </c>
      <c r="C12" s="408">
        <v>4903301240945</v>
      </c>
      <c r="D12" s="410" t="s">
        <v>86</v>
      </c>
      <c r="E12" s="325" t="s">
        <v>227</v>
      </c>
      <c r="F12" s="407" t="s">
        <v>0</v>
      </c>
      <c r="G12" s="323">
        <v>2</v>
      </c>
      <c r="H12" s="409" t="s">
        <v>503</v>
      </c>
      <c r="I12" s="228"/>
      <c r="J12" s="328"/>
      <c r="K12" s="6"/>
    </row>
    <row r="13" spans="1:11" s="12" customFormat="1" ht="48.75" customHeight="1">
      <c r="A13" s="61">
        <v>9</v>
      </c>
      <c r="B13" s="272" t="s">
        <v>84</v>
      </c>
      <c r="C13" s="408">
        <v>4903301240938</v>
      </c>
      <c r="D13" s="410" t="s">
        <v>86</v>
      </c>
      <c r="E13" s="325" t="s">
        <v>227</v>
      </c>
      <c r="F13" s="407" t="s">
        <v>0</v>
      </c>
      <c r="G13" s="323">
        <v>2</v>
      </c>
      <c r="H13" s="409" t="s">
        <v>504</v>
      </c>
      <c r="I13" s="228"/>
      <c r="J13" s="328"/>
      <c r="K13" s="6"/>
    </row>
    <row r="14" spans="1:11" s="12" customFormat="1" ht="48.75" customHeight="1">
      <c r="A14" s="61">
        <v>10</v>
      </c>
      <c r="B14" s="272" t="s">
        <v>84</v>
      </c>
      <c r="C14" s="408">
        <v>4903301240921</v>
      </c>
      <c r="D14" s="410" t="s">
        <v>86</v>
      </c>
      <c r="E14" s="325" t="s">
        <v>227</v>
      </c>
      <c r="F14" s="407" t="s">
        <v>0</v>
      </c>
      <c r="G14" s="323">
        <v>8</v>
      </c>
      <c r="H14" s="409" t="s">
        <v>505</v>
      </c>
      <c r="I14" s="228"/>
      <c r="J14" s="328"/>
      <c r="K14" s="6"/>
    </row>
    <row r="15" spans="1:11" s="12" customFormat="1" ht="48.75" customHeight="1">
      <c r="A15" s="61">
        <v>11</v>
      </c>
      <c r="B15" s="272" t="s">
        <v>84</v>
      </c>
      <c r="C15" s="408">
        <v>4548161690129</v>
      </c>
      <c r="D15" s="410" t="s">
        <v>506</v>
      </c>
      <c r="E15" s="325" t="s">
        <v>227</v>
      </c>
      <c r="F15" s="407" t="s">
        <v>1</v>
      </c>
      <c r="G15" s="323">
        <v>63</v>
      </c>
      <c r="H15" s="411" t="s">
        <v>507</v>
      </c>
      <c r="I15" s="228"/>
      <c r="J15" s="328"/>
    </row>
    <row r="16" spans="1:11" s="12" customFormat="1" ht="48.75" customHeight="1">
      <c r="A16" s="61">
        <v>12</v>
      </c>
      <c r="B16" s="272" t="s">
        <v>84</v>
      </c>
      <c r="C16" s="408">
        <v>4548213331147</v>
      </c>
      <c r="D16" s="401" t="s">
        <v>508</v>
      </c>
      <c r="E16" s="325" t="s">
        <v>227</v>
      </c>
      <c r="F16" s="407" t="s">
        <v>0</v>
      </c>
      <c r="G16" s="323">
        <v>3</v>
      </c>
      <c r="H16" s="409" t="s">
        <v>509</v>
      </c>
      <c r="I16" s="229"/>
      <c r="J16" s="328"/>
    </row>
    <row r="17" spans="1:10" s="12" customFormat="1" ht="48.75" customHeight="1">
      <c r="A17" s="61">
        <v>13</v>
      </c>
      <c r="B17" s="272" t="s">
        <v>84</v>
      </c>
      <c r="C17" s="408">
        <v>4548213404889</v>
      </c>
      <c r="D17" s="410" t="s">
        <v>510</v>
      </c>
      <c r="E17" s="325" t="s">
        <v>227</v>
      </c>
      <c r="F17" s="407" t="s">
        <v>0</v>
      </c>
      <c r="G17" s="323">
        <v>3</v>
      </c>
      <c r="H17" s="411" t="s">
        <v>511</v>
      </c>
      <c r="I17" s="229"/>
      <c r="J17" s="328"/>
    </row>
    <row r="18" spans="1:10" s="12" customFormat="1" ht="48.75" customHeight="1">
      <c r="A18" s="61">
        <v>14</v>
      </c>
      <c r="B18" s="272" t="s">
        <v>84</v>
      </c>
      <c r="C18" s="408">
        <v>4548161111532</v>
      </c>
      <c r="D18" s="410" t="s">
        <v>512</v>
      </c>
      <c r="E18" s="325" t="s">
        <v>227</v>
      </c>
      <c r="F18" s="407" t="s">
        <v>0</v>
      </c>
      <c r="G18" s="323">
        <v>3</v>
      </c>
      <c r="H18" s="411" t="s">
        <v>513</v>
      </c>
      <c r="I18" s="229"/>
      <c r="J18" s="328"/>
    </row>
    <row r="19" spans="1:10" s="12" customFormat="1" ht="48.75" customHeight="1">
      <c r="A19" s="61">
        <v>15</v>
      </c>
      <c r="B19" s="272" t="s">
        <v>84</v>
      </c>
      <c r="C19" s="408">
        <v>4548188000017</v>
      </c>
      <c r="D19" s="410" t="s">
        <v>514</v>
      </c>
      <c r="E19" s="325" t="s">
        <v>227</v>
      </c>
      <c r="F19" s="407" t="s">
        <v>0</v>
      </c>
      <c r="G19" s="323">
        <v>2</v>
      </c>
      <c r="H19" s="411" t="s">
        <v>515</v>
      </c>
      <c r="I19" s="276"/>
      <c r="J19" s="328"/>
    </row>
    <row r="20" spans="1:10" s="12" customFormat="1" ht="48.75" customHeight="1">
      <c r="A20" s="61">
        <v>16</v>
      </c>
      <c r="B20" s="272" t="s">
        <v>84</v>
      </c>
      <c r="C20" s="408">
        <v>4997070000176</v>
      </c>
      <c r="D20" s="410" t="s">
        <v>516</v>
      </c>
      <c r="E20" s="325" t="s">
        <v>227</v>
      </c>
      <c r="F20" s="407" t="s">
        <v>0</v>
      </c>
      <c r="G20" s="323">
        <v>10</v>
      </c>
      <c r="H20" s="411" t="s">
        <v>517</v>
      </c>
      <c r="I20" s="228"/>
      <c r="J20" s="328"/>
    </row>
    <row r="21" spans="1:10" s="12" customFormat="1" ht="48.75" customHeight="1">
      <c r="A21" s="61">
        <v>17</v>
      </c>
      <c r="B21" s="272" t="s">
        <v>84</v>
      </c>
      <c r="C21" s="408">
        <v>4997070000190</v>
      </c>
      <c r="D21" s="410" t="s">
        <v>516</v>
      </c>
      <c r="E21" s="325" t="s">
        <v>227</v>
      </c>
      <c r="F21" s="407" t="s">
        <v>0</v>
      </c>
      <c r="G21" s="323">
        <v>15</v>
      </c>
      <c r="H21" s="411" t="s">
        <v>518</v>
      </c>
      <c r="I21" s="228"/>
      <c r="J21" s="328"/>
    </row>
    <row r="22" spans="1:10" s="12" customFormat="1" ht="48.75" customHeight="1">
      <c r="A22" s="61">
        <v>18</v>
      </c>
      <c r="B22" s="272" t="s">
        <v>84</v>
      </c>
      <c r="C22" s="408">
        <v>4571110542101</v>
      </c>
      <c r="D22" s="401" t="s">
        <v>519</v>
      </c>
      <c r="E22" s="325" t="s">
        <v>227</v>
      </c>
      <c r="F22" s="407" t="s">
        <v>0</v>
      </c>
      <c r="G22" s="323">
        <v>2</v>
      </c>
      <c r="H22" s="411" t="s">
        <v>520</v>
      </c>
      <c r="I22" s="228"/>
      <c r="J22" s="328"/>
    </row>
    <row r="23" spans="1:10" s="12" customFormat="1" ht="48.75" customHeight="1">
      <c r="A23" s="61">
        <v>19</v>
      </c>
      <c r="B23" s="272" t="s">
        <v>84</v>
      </c>
      <c r="C23" s="408">
        <v>4560227800259</v>
      </c>
      <c r="D23" s="401" t="s">
        <v>521</v>
      </c>
      <c r="E23" s="325" t="s">
        <v>227</v>
      </c>
      <c r="F23" s="407" t="s">
        <v>1</v>
      </c>
      <c r="G23" s="323">
        <v>2</v>
      </c>
      <c r="H23" s="411" t="s">
        <v>522</v>
      </c>
      <c r="I23" s="229"/>
      <c r="J23" s="328"/>
    </row>
    <row r="24" spans="1:10" s="12" customFormat="1" ht="48.75" customHeight="1">
      <c r="A24" s="61">
        <v>20</v>
      </c>
      <c r="B24" s="272" t="s">
        <v>84</v>
      </c>
      <c r="C24" s="408">
        <v>4987736010011</v>
      </c>
      <c r="D24" s="412" t="s">
        <v>523</v>
      </c>
      <c r="E24" s="406" t="s">
        <v>227</v>
      </c>
      <c r="F24" s="407" t="s">
        <v>20</v>
      </c>
      <c r="G24" s="407">
        <v>14</v>
      </c>
      <c r="H24" s="409" t="s">
        <v>524</v>
      </c>
      <c r="I24" s="229"/>
      <c r="J24" s="328"/>
    </row>
    <row r="25" spans="1:10" s="12" customFormat="1" ht="48.75" customHeight="1">
      <c r="A25" s="61">
        <v>21</v>
      </c>
      <c r="B25" s="272" t="s">
        <v>84</v>
      </c>
      <c r="C25" s="408">
        <v>4548161079320</v>
      </c>
      <c r="D25" s="410" t="s">
        <v>525</v>
      </c>
      <c r="E25" s="325" t="s">
        <v>227</v>
      </c>
      <c r="F25" s="407" t="s">
        <v>20</v>
      </c>
      <c r="G25" s="323">
        <v>2</v>
      </c>
      <c r="H25" s="411" t="s">
        <v>526</v>
      </c>
      <c r="I25" s="229"/>
      <c r="J25" s="328"/>
    </row>
    <row r="26" spans="1:10" s="12" customFormat="1" ht="48.75" customHeight="1">
      <c r="A26" s="61">
        <v>22</v>
      </c>
      <c r="B26" s="272" t="s">
        <v>84</v>
      </c>
      <c r="C26" s="408">
        <v>4548161187773</v>
      </c>
      <c r="D26" s="410" t="s">
        <v>87</v>
      </c>
      <c r="E26" s="325" t="s">
        <v>227</v>
      </c>
      <c r="F26" s="407" t="s">
        <v>0</v>
      </c>
      <c r="G26" s="323">
        <v>3</v>
      </c>
      <c r="H26" s="411" t="s">
        <v>527</v>
      </c>
      <c r="I26" s="228"/>
      <c r="J26" s="328"/>
    </row>
    <row r="27" spans="1:10" s="12" customFormat="1" ht="48.75" customHeight="1">
      <c r="A27" s="61">
        <v>23</v>
      </c>
      <c r="B27" s="272" t="s">
        <v>84</v>
      </c>
      <c r="C27" s="408">
        <v>4548161161988</v>
      </c>
      <c r="D27" s="410" t="s">
        <v>528</v>
      </c>
      <c r="E27" s="325" t="s">
        <v>227</v>
      </c>
      <c r="F27" s="407" t="s">
        <v>0</v>
      </c>
      <c r="G27" s="323">
        <v>5</v>
      </c>
      <c r="H27" s="411" t="s">
        <v>529</v>
      </c>
      <c r="I27" s="228"/>
      <c r="J27" s="328"/>
    </row>
    <row r="28" spans="1:10" s="12" customFormat="1" ht="48.75" customHeight="1">
      <c r="A28" s="61">
        <v>24</v>
      </c>
      <c r="B28" s="272" t="s">
        <v>84</v>
      </c>
      <c r="C28" s="408">
        <v>4541211600901</v>
      </c>
      <c r="D28" s="410" t="s">
        <v>530</v>
      </c>
      <c r="E28" s="325" t="s">
        <v>227</v>
      </c>
      <c r="F28" s="407" t="s">
        <v>0</v>
      </c>
      <c r="G28" s="323">
        <v>2</v>
      </c>
      <c r="H28" s="411" t="s">
        <v>531</v>
      </c>
      <c r="I28" s="228"/>
      <c r="J28" s="329"/>
    </row>
    <row r="29" spans="1:10" s="12" customFormat="1" ht="48.75" customHeight="1">
      <c r="A29" s="61">
        <v>25</v>
      </c>
      <c r="B29" s="272" t="s">
        <v>84</v>
      </c>
      <c r="C29" s="408">
        <v>4548161070754</v>
      </c>
      <c r="D29" s="410" t="s">
        <v>88</v>
      </c>
      <c r="E29" s="325" t="s">
        <v>227</v>
      </c>
      <c r="F29" s="407" t="s">
        <v>0</v>
      </c>
      <c r="G29" s="323">
        <v>2</v>
      </c>
      <c r="H29" s="411" t="s">
        <v>532</v>
      </c>
      <c r="I29" s="228"/>
      <c r="J29" s="328"/>
    </row>
    <row r="30" spans="1:10" s="12" customFormat="1" ht="48.75" customHeight="1">
      <c r="A30" s="61">
        <v>26</v>
      </c>
      <c r="B30" s="272" t="s">
        <v>84</v>
      </c>
      <c r="C30" s="408">
        <v>4548161070761</v>
      </c>
      <c r="D30" s="401" t="s">
        <v>88</v>
      </c>
      <c r="E30" s="325" t="s">
        <v>227</v>
      </c>
      <c r="F30" s="407" t="s">
        <v>0</v>
      </c>
      <c r="G30" s="323">
        <v>2</v>
      </c>
      <c r="H30" s="409" t="s">
        <v>533</v>
      </c>
      <c r="I30" s="278"/>
      <c r="J30" s="328"/>
    </row>
    <row r="31" spans="1:10" s="12" customFormat="1" ht="48.75" customHeight="1">
      <c r="A31" s="61">
        <v>27</v>
      </c>
      <c r="B31" s="272" t="s">
        <v>84</v>
      </c>
      <c r="C31" s="408">
        <v>4548161070778</v>
      </c>
      <c r="D31" s="410" t="s">
        <v>88</v>
      </c>
      <c r="E31" s="325" t="s">
        <v>227</v>
      </c>
      <c r="F31" s="407" t="s">
        <v>0</v>
      </c>
      <c r="G31" s="323">
        <v>2</v>
      </c>
      <c r="H31" s="411" t="s">
        <v>534</v>
      </c>
      <c r="I31" s="228"/>
      <c r="J31" s="328"/>
    </row>
    <row r="32" spans="1:10" s="12" customFormat="1" ht="48.75" customHeight="1">
      <c r="A32" s="61">
        <v>28</v>
      </c>
      <c r="B32" s="272" t="s">
        <v>84</v>
      </c>
      <c r="C32" s="408">
        <v>4987734203319</v>
      </c>
      <c r="D32" s="410" t="s">
        <v>89</v>
      </c>
      <c r="E32" s="325" t="s">
        <v>227</v>
      </c>
      <c r="F32" s="407" t="s">
        <v>0</v>
      </c>
      <c r="G32" s="323">
        <v>13</v>
      </c>
      <c r="H32" s="411" t="s">
        <v>535</v>
      </c>
      <c r="I32" s="229"/>
      <c r="J32" s="330"/>
    </row>
    <row r="33" spans="1:10" s="12" customFormat="1" ht="48.75" customHeight="1">
      <c r="A33" s="61">
        <v>29</v>
      </c>
      <c r="B33" s="272" t="s">
        <v>84</v>
      </c>
      <c r="C33" s="408">
        <v>4548161310676</v>
      </c>
      <c r="D33" s="410" t="s">
        <v>90</v>
      </c>
      <c r="E33" s="325" t="s">
        <v>227</v>
      </c>
      <c r="F33" s="407" t="s">
        <v>1</v>
      </c>
      <c r="G33" s="323">
        <v>5</v>
      </c>
      <c r="H33" s="411" t="s">
        <v>536</v>
      </c>
      <c r="I33" s="228"/>
      <c r="J33" s="330"/>
    </row>
    <row r="34" spans="1:10" s="12" customFormat="1" ht="48.75" customHeight="1">
      <c r="A34" s="61">
        <v>30</v>
      </c>
      <c r="B34" s="272" t="s">
        <v>84</v>
      </c>
      <c r="C34" s="408">
        <v>4571110529423</v>
      </c>
      <c r="D34" s="410" t="s">
        <v>537</v>
      </c>
      <c r="E34" s="325" t="s">
        <v>227</v>
      </c>
      <c r="F34" s="407" t="s">
        <v>1</v>
      </c>
      <c r="G34" s="323">
        <v>6</v>
      </c>
      <c r="H34" s="411" t="s">
        <v>538</v>
      </c>
      <c r="I34" s="228"/>
      <c r="J34" s="328"/>
    </row>
    <row r="35" spans="1:10" s="12" customFormat="1" ht="48.75" customHeight="1">
      <c r="A35" s="61">
        <v>31</v>
      </c>
      <c r="B35" s="272" t="s">
        <v>84</v>
      </c>
      <c r="C35" s="408">
        <v>4571110510308</v>
      </c>
      <c r="D35" s="410" t="s">
        <v>539</v>
      </c>
      <c r="E35" s="325" t="s">
        <v>227</v>
      </c>
      <c r="F35" s="407" t="s">
        <v>0</v>
      </c>
      <c r="G35" s="323">
        <v>3</v>
      </c>
      <c r="H35" s="411" t="s">
        <v>540</v>
      </c>
      <c r="I35" s="228"/>
      <c r="J35" s="328"/>
    </row>
    <row r="36" spans="1:10" s="12" customFormat="1" ht="48.75" customHeight="1">
      <c r="A36" s="61">
        <v>32</v>
      </c>
      <c r="B36" s="272" t="s">
        <v>84</v>
      </c>
      <c r="C36" s="408">
        <v>4571110510292</v>
      </c>
      <c r="D36" s="410" t="s">
        <v>541</v>
      </c>
      <c r="E36" s="325" t="s">
        <v>227</v>
      </c>
      <c r="F36" s="407" t="s">
        <v>0</v>
      </c>
      <c r="G36" s="323">
        <v>2</v>
      </c>
      <c r="H36" s="411" t="s">
        <v>542</v>
      </c>
      <c r="I36" s="228"/>
      <c r="J36" s="328"/>
    </row>
    <row r="37" spans="1:10" s="12" customFormat="1" ht="48.75" customHeight="1">
      <c r="A37" s="61">
        <v>33</v>
      </c>
      <c r="B37" s="272" t="s">
        <v>84</v>
      </c>
      <c r="C37" s="408">
        <v>4571110510315</v>
      </c>
      <c r="D37" s="401" t="s">
        <v>543</v>
      </c>
      <c r="E37" s="325" t="s">
        <v>227</v>
      </c>
      <c r="F37" s="407" t="s">
        <v>0</v>
      </c>
      <c r="G37" s="323">
        <v>3</v>
      </c>
      <c r="H37" s="411" t="s">
        <v>544</v>
      </c>
      <c r="I37" s="229"/>
      <c r="J37" s="328"/>
    </row>
    <row r="38" spans="1:10" s="12" customFormat="1" ht="48.75" customHeight="1">
      <c r="A38" s="61">
        <v>34</v>
      </c>
      <c r="B38" s="272" t="s">
        <v>84</v>
      </c>
      <c r="C38" s="408">
        <v>4571110530368</v>
      </c>
      <c r="D38" s="401" t="s">
        <v>545</v>
      </c>
      <c r="E38" s="325" t="s">
        <v>227</v>
      </c>
      <c r="F38" s="407" t="s">
        <v>1</v>
      </c>
      <c r="G38" s="323">
        <v>1</v>
      </c>
      <c r="H38" s="411" t="s">
        <v>546</v>
      </c>
      <c r="I38" s="228"/>
      <c r="J38" s="328"/>
    </row>
    <row r="39" spans="1:10" s="12" customFormat="1" ht="48.75" customHeight="1">
      <c r="A39" s="61">
        <v>35</v>
      </c>
      <c r="B39" s="272" t="s">
        <v>84</v>
      </c>
      <c r="C39" s="408">
        <v>4571110530214</v>
      </c>
      <c r="D39" s="410" t="s">
        <v>545</v>
      </c>
      <c r="E39" s="325" t="s">
        <v>227</v>
      </c>
      <c r="F39" s="407" t="s">
        <v>1</v>
      </c>
      <c r="G39" s="323">
        <v>1</v>
      </c>
      <c r="H39" s="411" t="s">
        <v>547</v>
      </c>
      <c r="I39" s="279"/>
      <c r="J39" s="328"/>
    </row>
    <row r="40" spans="1:10" s="12" customFormat="1" ht="48.75" customHeight="1">
      <c r="A40" s="61">
        <v>36</v>
      </c>
      <c r="B40" s="272" t="s">
        <v>84</v>
      </c>
      <c r="C40" s="408">
        <v>4571110530221</v>
      </c>
      <c r="D40" s="410" t="s">
        <v>545</v>
      </c>
      <c r="E40" s="325" t="s">
        <v>227</v>
      </c>
      <c r="F40" s="407" t="s">
        <v>1</v>
      </c>
      <c r="G40" s="323">
        <v>2</v>
      </c>
      <c r="H40" s="411" t="s">
        <v>548</v>
      </c>
      <c r="I40" s="229"/>
      <c r="J40" s="328"/>
    </row>
    <row r="41" spans="1:10" s="12" customFormat="1" ht="48.75" customHeight="1">
      <c r="A41" s="61">
        <v>37</v>
      </c>
      <c r="B41" s="272" t="s">
        <v>84</v>
      </c>
      <c r="C41" s="408">
        <v>4571110530238</v>
      </c>
      <c r="D41" s="410" t="s">
        <v>545</v>
      </c>
      <c r="E41" s="325" t="s">
        <v>227</v>
      </c>
      <c r="F41" s="407" t="s">
        <v>1</v>
      </c>
      <c r="G41" s="323">
        <v>2</v>
      </c>
      <c r="H41" s="411" t="s">
        <v>549</v>
      </c>
      <c r="I41" s="228"/>
      <c r="J41" s="328"/>
    </row>
    <row r="42" spans="1:10" s="12" customFormat="1" ht="48.75" customHeight="1">
      <c r="A42" s="61">
        <v>38</v>
      </c>
      <c r="B42" s="272" t="s">
        <v>84</v>
      </c>
      <c r="C42" s="408">
        <v>4571110530245</v>
      </c>
      <c r="D42" s="410" t="s">
        <v>545</v>
      </c>
      <c r="E42" s="325" t="s">
        <v>227</v>
      </c>
      <c r="F42" s="407" t="s">
        <v>1</v>
      </c>
      <c r="G42" s="323">
        <v>1</v>
      </c>
      <c r="H42" s="413" t="s">
        <v>550</v>
      </c>
      <c r="I42" s="228"/>
      <c r="J42" s="328"/>
    </row>
    <row r="43" spans="1:10" s="12" customFormat="1" ht="48.75" customHeight="1">
      <c r="A43" s="61">
        <v>39</v>
      </c>
      <c r="B43" s="272" t="s">
        <v>84</v>
      </c>
      <c r="C43" s="408">
        <v>4901839122016</v>
      </c>
      <c r="D43" s="410" t="s">
        <v>91</v>
      </c>
      <c r="E43" s="325" t="s">
        <v>227</v>
      </c>
      <c r="F43" s="407" t="s">
        <v>1</v>
      </c>
      <c r="G43" s="323">
        <v>11</v>
      </c>
      <c r="H43" s="413" t="s">
        <v>551</v>
      </c>
      <c r="I43" s="228"/>
      <c r="J43" s="328"/>
    </row>
    <row r="44" spans="1:10" s="12" customFormat="1" ht="48.75" customHeight="1">
      <c r="A44" s="61">
        <v>40</v>
      </c>
      <c r="B44" s="272" t="s">
        <v>84</v>
      </c>
      <c r="C44" s="408">
        <v>4987458003622</v>
      </c>
      <c r="D44" s="410" t="s">
        <v>552</v>
      </c>
      <c r="E44" s="325" t="s">
        <v>227</v>
      </c>
      <c r="F44" s="407" t="s">
        <v>0</v>
      </c>
      <c r="G44" s="323">
        <v>9</v>
      </c>
      <c r="H44" s="413" t="s">
        <v>553</v>
      </c>
      <c r="I44" s="228"/>
      <c r="J44" s="326"/>
    </row>
    <row r="45" spans="1:10" s="12" customFormat="1" ht="48.75" customHeight="1">
      <c r="A45" s="61">
        <v>41</v>
      </c>
      <c r="B45" s="272" t="s">
        <v>84</v>
      </c>
      <c r="C45" s="408">
        <v>4987458003646</v>
      </c>
      <c r="D45" s="410" t="s">
        <v>92</v>
      </c>
      <c r="E45" s="325" t="s">
        <v>227</v>
      </c>
      <c r="F45" s="407" t="s">
        <v>0</v>
      </c>
      <c r="G45" s="323">
        <v>9</v>
      </c>
      <c r="H45" s="413" t="s">
        <v>554</v>
      </c>
      <c r="I45" s="228"/>
      <c r="J45" s="329"/>
    </row>
    <row r="46" spans="1:10" s="12" customFormat="1" ht="48.75" customHeight="1">
      <c r="A46" s="61">
        <v>42</v>
      </c>
      <c r="B46" s="272" t="s">
        <v>84</v>
      </c>
      <c r="C46" s="408">
        <v>4987458003653</v>
      </c>
      <c r="D46" s="410" t="s">
        <v>92</v>
      </c>
      <c r="E46" s="325" t="s">
        <v>227</v>
      </c>
      <c r="F46" s="407" t="s">
        <v>0</v>
      </c>
      <c r="G46" s="323">
        <v>23</v>
      </c>
      <c r="H46" s="413" t="s">
        <v>555</v>
      </c>
      <c r="I46" s="228"/>
      <c r="J46" s="329"/>
    </row>
    <row r="47" spans="1:10" s="12" customFormat="1" ht="48.75" customHeight="1">
      <c r="A47" s="61">
        <v>43</v>
      </c>
      <c r="B47" s="272" t="s">
        <v>84</v>
      </c>
      <c r="C47" s="398" t="s">
        <v>556</v>
      </c>
      <c r="D47" s="412" t="s">
        <v>557</v>
      </c>
      <c r="E47" s="325" t="s">
        <v>227</v>
      </c>
      <c r="F47" s="407" t="s">
        <v>0</v>
      </c>
      <c r="G47" s="323">
        <v>2</v>
      </c>
      <c r="H47" s="312" t="s">
        <v>558</v>
      </c>
      <c r="I47" s="228"/>
      <c r="J47" s="329"/>
    </row>
    <row r="48" spans="1:10" s="12" customFormat="1" ht="48.75" customHeight="1">
      <c r="A48" s="61">
        <v>44</v>
      </c>
      <c r="B48" s="272" t="s">
        <v>84</v>
      </c>
      <c r="C48" s="398" t="s">
        <v>559</v>
      </c>
      <c r="D48" s="412" t="s">
        <v>560</v>
      </c>
      <c r="E48" s="325" t="s">
        <v>227</v>
      </c>
      <c r="F48" s="407" t="s">
        <v>0</v>
      </c>
      <c r="G48" s="323">
        <v>9</v>
      </c>
      <c r="H48" s="312" t="s">
        <v>561</v>
      </c>
      <c r="I48" s="228"/>
      <c r="J48" s="329"/>
    </row>
    <row r="49" spans="1:10" s="12" customFormat="1" ht="48.75" customHeight="1">
      <c r="A49" s="61">
        <v>45</v>
      </c>
      <c r="B49" s="272" t="s">
        <v>84</v>
      </c>
      <c r="C49" s="408">
        <v>4548161078279</v>
      </c>
      <c r="D49" s="401" t="s">
        <v>93</v>
      </c>
      <c r="E49" s="325" t="s">
        <v>227</v>
      </c>
      <c r="F49" s="407" t="s">
        <v>1</v>
      </c>
      <c r="G49" s="323">
        <v>7</v>
      </c>
      <c r="H49" s="409" t="s">
        <v>562</v>
      </c>
      <c r="I49" s="228"/>
      <c r="J49" s="329"/>
    </row>
    <row r="50" spans="1:10" s="12" customFormat="1" ht="48.75" customHeight="1">
      <c r="A50" s="61">
        <v>46</v>
      </c>
      <c r="B50" s="272" t="s">
        <v>84</v>
      </c>
      <c r="C50" s="408">
        <v>4548162041784</v>
      </c>
      <c r="D50" s="401" t="s">
        <v>94</v>
      </c>
      <c r="E50" s="325" t="s">
        <v>227</v>
      </c>
      <c r="F50" s="407" t="s">
        <v>0</v>
      </c>
      <c r="G50" s="323">
        <v>7</v>
      </c>
      <c r="H50" s="409" t="s">
        <v>563</v>
      </c>
      <c r="I50" s="229"/>
      <c r="J50" s="329"/>
    </row>
    <row r="51" spans="1:10" s="12" customFormat="1" ht="48.75" customHeight="1">
      <c r="A51" s="61">
        <v>47</v>
      </c>
      <c r="B51" s="272" t="s">
        <v>84</v>
      </c>
      <c r="C51" s="408">
        <v>4580195082143</v>
      </c>
      <c r="D51" s="401" t="s">
        <v>564</v>
      </c>
      <c r="E51" s="325" t="s">
        <v>227</v>
      </c>
      <c r="F51" s="402" t="s">
        <v>0</v>
      </c>
      <c r="G51" s="323">
        <v>5</v>
      </c>
      <c r="H51" s="414" t="s">
        <v>565</v>
      </c>
      <c r="I51" s="229"/>
      <c r="J51" s="329"/>
    </row>
    <row r="52" spans="1:10" s="12" customFormat="1" ht="48.75" customHeight="1">
      <c r="A52" s="61">
        <v>48</v>
      </c>
      <c r="B52" s="272" t="s">
        <v>84</v>
      </c>
      <c r="C52" s="415">
        <v>4547937862623</v>
      </c>
      <c r="D52" s="401" t="s">
        <v>566</v>
      </c>
      <c r="E52" s="406" t="s">
        <v>227</v>
      </c>
      <c r="F52" s="402" t="s">
        <v>0</v>
      </c>
      <c r="G52" s="407">
        <v>14</v>
      </c>
      <c r="H52" s="414" t="s">
        <v>567</v>
      </c>
      <c r="I52" s="228"/>
      <c r="J52" s="329"/>
    </row>
    <row r="53" spans="1:10" s="12" customFormat="1" ht="48.75" customHeight="1">
      <c r="A53" s="61">
        <v>49</v>
      </c>
      <c r="B53" s="272" t="s">
        <v>84</v>
      </c>
      <c r="C53" s="416" t="s">
        <v>568</v>
      </c>
      <c r="D53" s="417" t="s">
        <v>569</v>
      </c>
      <c r="E53" s="325" t="s">
        <v>227</v>
      </c>
      <c r="F53" s="418" t="s">
        <v>0</v>
      </c>
      <c r="G53" s="419">
        <v>3</v>
      </c>
      <c r="H53" s="420" t="s">
        <v>570</v>
      </c>
      <c r="I53" s="228"/>
      <c r="J53" s="329"/>
    </row>
    <row r="54" spans="1:10" s="12" customFormat="1" ht="48.75" customHeight="1">
      <c r="A54" s="61">
        <v>50</v>
      </c>
      <c r="B54" s="272" t="s">
        <v>84</v>
      </c>
      <c r="C54" s="408">
        <v>4571297030248</v>
      </c>
      <c r="D54" s="401" t="s">
        <v>95</v>
      </c>
      <c r="E54" s="325" t="s">
        <v>227</v>
      </c>
      <c r="F54" s="407" t="s">
        <v>0</v>
      </c>
      <c r="G54" s="323">
        <v>5</v>
      </c>
      <c r="H54" s="411" t="s">
        <v>571</v>
      </c>
      <c r="I54" s="234"/>
      <c r="J54" s="329"/>
    </row>
    <row r="55" spans="1:10" s="12" customFormat="1" ht="48.75" customHeight="1">
      <c r="A55" s="61">
        <v>51</v>
      </c>
      <c r="B55" s="272" t="s">
        <v>84</v>
      </c>
      <c r="C55" s="408">
        <v>4560227795333</v>
      </c>
      <c r="D55" s="401" t="s">
        <v>96</v>
      </c>
      <c r="E55" s="325" t="s">
        <v>227</v>
      </c>
      <c r="F55" s="407" t="s">
        <v>1</v>
      </c>
      <c r="G55" s="323">
        <v>2</v>
      </c>
      <c r="H55" s="411" t="s">
        <v>572</v>
      </c>
      <c r="I55" s="229"/>
      <c r="J55" s="329"/>
    </row>
    <row r="56" spans="1:10" s="12" customFormat="1" ht="48.75" customHeight="1">
      <c r="A56" s="61">
        <v>52</v>
      </c>
      <c r="B56" s="272" t="s">
        <v>84</v>
      </c>
      <c r="C56" s="408">
        <v>4560227795227</v>
      </c>
      <c r="D56" s="401" t="s">
        <v>97</v>
      </c>
      <c r="E56" s="325" t="s">
        <v>227</v>
      </c>
      <c r="F56" s="407" t="s">
        <v>1</v>
      </c>
      <c r="G56" s="323">
        <v>2</v>
      </c>
      <c r="H56" s="409" t="s">
        <v>573</v>
      </c>
      <c r="I56" s="280"/>
      <c r="J56" s="329"/>
    </row>
    <row r="57" spans="1:10" s="12" customFormat="1" ht="48.75" customHeight="1">
      <c r="A57" s="61">
        <v>53</v>
      </c>
      <c r="B57" s="272" t="s">
        <v>84</v>
      </c>
      <c r="C57" s="421">
        <v>4560227801997</v>
      </c>
      <c r="D57" s="401" t="s">
        <v>574</v>
      </c>
      <c r="E57" s="325" t="s">
        <v>227</v>
      </c>
      <c r="F57" s="407" t="s">
        <v>1</v>
      </c>
      <c r="G57" s="323">
        <v>1</v>
      </c>
      <c r="H57" s="409" t="s">
        <v>575</v>
      </c>
      <c r="I57" s="229"/>
      <c r="J57" s="331"/>
    </row>
    <row r="58" spans="1:10" s="12" customFormat="1" ht="48.75" customHeight="1">
      <c r="A58" s="61">
        <v>54</v>
      </c>
      <c r="B58" s="272" t="s">
        <v>84</v>
      </c>
      <c r="C58" s="408">
        <v>4560227795265</v>
      </c>
      <c r="D58" s="401" t="s">
        <v>576</v>
      </c>
      <c r="E58" s="325" t="s">
        <v>227</v>
      </c>
      <c r="F58" s="407" t="s">
        <v>1</v>
      </c>
      <c r="G58" s="323">
        <v>2</v>
      </c>
      <c r="H58" s="414" t="s">
        <v>577</v>
      </c>
      <c r="I58" s="228"/>
      <c r="J58" s="326"/>
    </row>
    <row r="59" spans="1:10" s="12" customFormat="1" ht="48.75" customHeight="1">
      <c r="A59" s="61">
        <v>55</v>
      </c>
      <c r="B59" s="272" t="s">
        <v>84</v>
      </c>
      <c r="C59" s="408">
        <v>4902470026282</v>
      </c>
      <c r="D59" s="401" t="s">
        <v>578</v>
      </c>
      <c r="E59" s="325" t="s">
        <v>227</v>
      </c>
      <c r="F59" s="407" t="s">
        <v>0</v>
      </c>
      <c r="G59" s="323">
        <v>2</v>
      </c>
      <c r="H59" s="414" t="s">
        <v>579</v>
      </c>
      <c r="I59" s="229"/>
      <c r="J59" s="326"/>
    </row>
    <row r="60" spans="1:10" s="12" customFormat="1" ht="48.75" customHeight="1">
      <c r="A60" s="61">
        <v>56</v>
      </c>
      <c r="B60" s="272" t="s">
        <v>84</v>
      </c>
      <c r="C60" s="408">
        <v>4548161102547</v>
      </c>
      <c r="D60" s="401" t="s">
        <v>98</v>
      </c>
      <c r="E60" s="325" t="s">
        <v>227</v>
      </c>
      <c r="F60" s="407" t="s">
        <v>0</v>
      </c>
      <c r="G60" s="323">
        <v>30</v>
      </c>
      <c r="H60" s="414" t="s">
        <v>580</v>
      </c>
      <c r="I60" s="229"/>
      <c r="J60" s="326"/>
    </row>
    <row r="61" spans="1:10" s="12" customFormat="1" ht="48.75" customHeight="1">
      <c r="A61" s="61">
        <v>57</v>
      </c>
      <c r="B61" s="272" t="s">
        <v>84</v>
      </c>
      <c r="C61" s="408">
        <v>4560266484007</v>
      </c>
      <c r="D61" s="401" t="s">
        <v>99</v>
      </c>
      <c r="E61" s="325" t="s">
        <v>227</v>
      </c>
      <c r="F61" s="407" t="s">
        <v>0</v>
      </c>
      <c r="G61" s="323">
        <v>2</v>
      </c>
      <c r="H61" s="409" t="s">
        <v>581</v>
      </c>
      <c r="I61" s="229"/>
      <c r="J61" s="326"/>
    </row>
    <row r="62" spans="1:10" s="12" customFormat="1" ht="48.75" customHeight="1">
      <c r="A62" s="61">
        <v>58</v>
      </c>
      <c r="B62" s="272" t="s">
        <v>84</v>
      </c>
      <c r="C62" s="408">
        <v>4560227795111</v>
      </c>
      <c r="D62" s="401" t="s">
        <v>582</v>
      </c>
      <c r="E62" s="325" t="s">
        <v>227</v>
      </c>
      <c r="F62" s="407" t="s">
        <v>0</v>
      </c>
      <c r="G62" s="323">
        <v>3</v>
      </c>
      <c r="H62" s="409" t="s">
        <v>583</v>
      </c>
      <c r="I62" s="229"/>
      <c r="J62" s="326"/>
    </row>
    <row r="63" spans="1:10" s="12" customFormat="1" ht="48.75" customHeight="1">
      <c r="A63" s="61">
        <v>59</v>
      </c>
      <c r="B63" s="272" t="s">
        <v>84</v>
      </c>
      <c r="C63" s="408">
        <v>4560227795135</v>
      </c>
      <c r="D63" s="401" t="s">
        <v>584</v>
      </c>
      <c r="E63" s="325" t="s">
        <v>227</v>
      </c>
      <c r="F63" s="407" t="s">
        <v>0</v>
      </c>
      <c r="G63" s="323">
        <v>3</v>
      </c>
      <c r="H63" s="409" t="s">
        <v>585</v>
      </c>
      <c r="I63" s="229"/>
      <c r="J63" s="326"/>
    </row>
    <row r="64" spans="1:10" s="12" customFormat="1" ht="48.75" customHeight="1">
      <c r="A64" s="61">
        <v>60</v>
      </c>
      <c r="B64" s="272" t="s">
        <v>84</v>
      </c>
      <c r="C64" s="398" t="s">
        <v>586</v>
      </c>
      <c r="D64" s="422" t="s">
        <v>587</v>
      </c>
      <c r="E64" s="325" t="s">
        <v>227</v>
      </c>
      <c r="F64" s="423" t="s">
        <v>0</v>
      </c>
      <c r="G64" s="323">
        <v>4</v>
      </c>
      <c r="H64" s="314" t="s">
        <v>588</v>
      </c>
      <c r="I64" s="229"/>
      <c r="J64" s="326"/>
    </row>
    <row r="65" spans="1:10" s="12" customFormat="1" ht="48.75" customHeight="1">
      <c r="A65" s="61">
        <v>61</v>
      </c>
      <c r="B65" s="272" t="s">
        <v>84</v>
      </c>
      <c r="C65" s="408">
        <v>4987350394354</v>
      </c>
      <c r="D65" s="401" t="s">
        <v>100</v>
      </c>
      <c r="E65" s="325" t="s">
        <v>227</v>
      </c>
      <c r="F65" s="402" t="s">
        <v>0</v>
      </c>
      <c r="G65" s="323">
        <v>8</v>
      </c>
      <c r="H65" s="414" t="s">
        <v>589</v>
      </c>
      <c r="I65" s="229"/>
      <c r="J65" s="326"/>
    </row>
    <row r="66" spans="1:10" s="12" customFormat="1" ht="48.75" customHeight="1">
      <c r="A66" s="61">
        <v>62</v>
      </c>
      <c r="B66" s="272" t="s">
        <v>84</v>
      </c>
      <c r="C66" s="408">
        <v>4987892147517</v>
      </c>
      <c r="D66" s="401" t="s">
        <v>101</v>
      </c>
      <c r="E66" s="325" t="s">
        <v>227</v>
      </c>
      <c r="F66" s="402" t="s">
        <v>0</v>
      </c>
      <c r="G66" s="323">
        <v>8</v>
      </c>
      <c r="H66" s="414" t="s">
        <v>590</v>
      </c>
      <c r="I66" s="278"/>
      <c r="J66" s="326"/>
    </row>
    <row r="67" spans="1:10" s="12" customFormat="1" ht="48.75" customHeight="1">
      <c r="A67" s="61">
        <v>63</v>
      </c>
      <c r="B67" s="272" t="s">
        <v>84</v>
      </c>
      <c r="C67" s="408">
        <v>4541211605906</v>
      </c>
      <c r="D67" s="401" t="s">
        <v>102</v>
      </c>
      <c r="E67" s="325" t="s">
        <v>227</v>
      </c>
      <c r="F67" s="407" t="s">
        <v>0</v>
      </c>
      <c r="G67" s="323">
        <v>2</v>
      </c>
      <c r="H67" s="409" t="s">
        <v>591</v>
      </c>
      <c r="I67" s="229"/>
      <c r="J67" s="326"/>
    </row>
    <row r="68" spans="1:10" s="12" customFormat="1" ht="48.75" customHeight="1">
      <c r="A68" s="61">
        <v>64</v>
      </c>
      <c r="B68" s="272" t="s">
        <v>84</v>
      </c>
      <c r="C68" s="408">
        <v>4958995760507</v>
      </c>
      <c r="D68" s="401" t="s">
        <v>103</v>
      </c>
      <c r="E68" s="325" t="s">
        <v>227</v>
      </c>
      <c r="F68" s="407" t="s">
        <v>0</v>
      </c>
      <c r="G68" s="323">
        <v>2</v>
      </c>
      <c r="H68" s="409" t="s">
        <v>592</v>
      </c>
      <c r="I68" s="229"/>
      <c r="J68" s="326"/>
    </row>
    <row r="69" spans="1:10" s="12" customFormat="1" ht="48.75" customHeight="1">
      <c r="A69" s="61">
        <v>65</v>
      </c>
      <c r="B69" s="272" t="s">
        <v>84</v>
      </c>
      <c r="C69" s="408">
        <v>4560232500199</v>
      </c>
      <c r="D69" s="401" t="s">
        <v>104</v>
      </c>
      <c r="E69" s="325" t="s">
        <v>227</v>
      </c>
      <c r="F69" s="407" t="s">
        <v>0</v>
      </c>
      <c r="G69" s="323">
        <v>6</v>
      </c>
      <c r="H69" s="414" t="s">
        <v>593</v>
      </c>
      <c r="I69" s="229"/>
      <c r="J69" s="326"/>
    </row>
    <row r="70" spans="1:10" s="12" customFormat="1" ht="48.75" customHeight="1">
      <c r="A70" s="61">
        <v>66</v>
      </c>
      <c r="B70" s="272" t="s">
        <v>84</v>
      </c>
      <c r="C70" s="408">
        <v>4548190260102</v>
      </c>
      <c r="D70" s="401" t="s">
        <v>594</v>
      </c>
      <c r="E70" s="325" t="s">
        <v>227</v>
      </c>
      <c r="F70" s="407" t="s">
        <v>1</v>
      </c>
      <c r="G70" s="323">
        <v>21</v>
      </c>
      <c r="H70" s="409" t="s">
        <v>595</v>
      </c>
      <c r="I70" s="228"/>
      <c r="J70" s="326"/>
    </row>
    <row r="71" spans="1:10" s="12" customFormat="1" ht="48.75" customHeight="1">
      <c r="A71" s="61">
        <v>67</v>
      </c>
      <c r="B71" s="272" t="s">
        <v>84</v>
      </c>
      <c r="C71" s="408">
        <v>4548190260126</v>
      </c>
      <c r="D71" s="401" t="s">
        <v>596</v>
      </c>
      <c r="E71" s="325" t="s">
        <v>227</v>
      </c>
      <c r="F71" s="407" t="s">
        <v>1</v>
      </c>
      <c r="G71" s="323">
        <v>6</v>
      </c>
      <c r="H71" s="409" t="s">
        <v>597</v>
      </c>
      <c r="I71" s="228"/>
      <c r="J71" s="326"/>
    </row>
    <row r="72" spans="1:10" s="12" customFormat="1" ht="48.75" customHeight="1">
      <c r="A72" s="61">
        <v>68</v>
      </c>
      <c r="B72" s="272" t="s">
        <v>84</v>
      </c>
      <c r="C72" s="408">
        <v>4987734611039</v>
      </c>
      <c r="D72" s="401" t="s">
        <v>105</v>
      </c>
      <c r="E72" s="325" t="s">
        <v>227</v>
      </c>
      <c r="F72" s="407" t="s">
        <v>1</v>
      </c>
      <c r="G72" s="323">
        <v>8</v>
      </c>
      <c r="H72" s="409" t="s">
        <v>598</v>
      </c>
      <c r="I72" s="228"/>
      <c r="J72" s="326"/>
    </row>
    <row r="73" spans="1:10" s="12" customFormat="1" ht="48.75" customHeight="1">
      <c r="A73" s="61">
        <v>69</v>
      </c>
      <c r="B73" s="272" t="s">
        <v>84</v>
      </c>
      <c r="C73" s="408">
        <v>4987734214025</v>
      </c>
      <c r="D73" s="401" t="s">
        <v>106</v>
      </c>
      <c r="E73" s="325" t="s">
        <v>227</v>
      </c>
      <c r="F73" s="407" t="s">
        <v>0</v>
      </c>
      <c r="G73" s="323">
        <v>6</v>
      </c>
      <c r="H73" s="409" t="s">
        <v>599</v>
      </c>
      <c r="I73" s="228"/>
      <c r="J73" s="326"/>
    </row>
    <row r="74" spans="1:10" s="12" customFormat="1" ht="48.75" customHeight="1">
      <c r="A74" s="61">
        <v>70</v>
      </c>
      <c r="B74" s="272" t="s">
        <v>84</v>
      </c>
      <c r="C74" s="408">
        <v>4548161084003</v>
      </c>
      <c r="D74" s="401" t="s">
        <v>107</v>
      </c>
      <c r="E74" s="325" t="s">
        <v>227</v>
      </c>
      <c r="F74" s="407" t="s">
        <v>1</v>
      </c>
      <c r="G74" s="323">
        <v>3</v>
      </c>
      <c r="H74" s="409" t="s">
        <v>600</v>
      </c>
      <c r="I74" s="229"/>
      <c r="J74" s="326"/>
    </row>
    <row r="75" spans="1:10" s="12" customFormat="1" ht="48.75" customHeight="1">
      <c r="A75" s="61">
        <v>71</v>
      </c>
      <c r="B75" s="272" t="s">
        <v>84</v>
      </c>
      <c r="C75" s="408">
        <v>4548161187414</v>
      </c>
      <c r="D75" s="401" t="s">
        <v>601</v>
      </c>
      <c r="E75" s="406" t="s">
        <v>227</v>
      </c>
      <c r="F75" s="407" t="s">
        <v>1</v>
      </c>
      <c r="G75" s="407">
        <v>2</v>
      </c>
      <c r="H75" s="409" t="s">
        <v>602</v>
      </c>
      <c r="I75" s="280"/>
      <c r="J75" s="326"/>
    </row>
    <row r="76" spans="1:10" s="12" customFormat="1" ht="48.75" customHeight="1">
      <c r="A76" s="61">
        <v>72</v>
      </c>
      <c r="B76" s="272" t="s">
        <v>84</v>
      </c>
      <c r="C76" s="408">
        <v>4902172811964</v>
      </c>
      <c r="D76" s="401" t="s">
        <v>108</v>
      </c>
      <c r="E76" s="325" t="s">
        <v>227</v>
      </c>
      <c r="F76" s="407" t="s">
        <v>0</v>
      </c>
      <c r="G76" s="323">
        <v>73</v>
      </c>
      <c r="H76" s="409" t="s">
        <v>603</v>
      </c>
      <c r="I76" s="228"/>
      <c r="J76" s="326"/>
    </row>
    <row r="77" spans="1:10" s="12" customFormat="1" ht="48.75" customHeight="1">
      <c r="A77" s="61">
        <v>73</v>
      </c>
      <c r="B77" s="272" t="s">
        <v>84</v>
      </c>
      <c r="C77" s="408">
        <v>4548162244604</v>
      </c>
      <c r="D77" s="401" t="s">
        <v>604</v>
      </c>
      <c r="E77" s="325" t="s">
        <v>227</v>
      </c>
      <c r="F77" s="407" t="s">
        <v>1</v>
      </c>
      <c r="G77" s="323">
        <v>2</v>
      </c>
      <c r="H77" s="409" t="s">
        <v>605</v>
      </c>
      <c r="I77" s="228"/>
      <c r="J77" s="326"/>
    </row>
    <row r="78" spans="1:10" s="12" customFormat="1" ht="48.75" customHeight="1">
      <c r="A78" s="61">
        <v>74</v>
      </c>
      <c r="B78" s="272" t="s">
        <v>84</v>
      </c>
      <c r="C78" s="408">
        <v>4548162244628</v>
      </c>
      <c r="D78" s="401" t="s">
        <v>604</v>
      </c>
      <c r="E78" s="325" t="s">
        <v>227</v>
      </c>
      <c r="F78" s="407" t="s">
        <v>1</v>
      </c>
      <c r="G78" s="323">
        <v>5</v>
      </c>
      <c r="H78" s="409" t="s">
        <v>606</v>
      </c>
      <c r="I78" s="229"/>
      <c r="J78" s="326"/>
    </row>
    <row r="79" spans="1:10" s="12" customFormat="1" ht="48.75" customHeight="1">
      <c r="A79" s="61">
        <v>75</v>
      </c>
      <c r="B79" s="272" t="s">
        <v>84</v>
      </c>
      <c r="C79" s="408">
        <v>4548162244635</v>
      </c>
      <c r="D79" s="401" t="s">
        <v>604</v>
      </c>
      <c r="E79" s="325" t="s">
        <v>227</v>
      </c>
      <c r="F79" s="407" t="s">
        <v>1</v>
      </c>
      <c r="G79" s="323">
        <v>3</v>
      </c>
      <c r="H79" s="409" t="s">
        <v>607</v>
      </c>
      <c r="I79" s="229"/>
      <c r="J79" s="326"/>
    </row>
    <row r="80" spans="1:10" s="12" customFormat="1" ht="48.75" customHeight="1">
      <c r="A80" s="61">
        <v>76</v>
      </c>
      <c r="B80" s="272" t="s">
        <v>84</v>
      </c>
      <c r="C80" s="408">
        <v>4548162244642</v>
      </c>
      <c r="D80" s="401" t="s">
        <v>604</v>
      </c>
      <c r="E80" s="325" t="s">
        <v>227</v>
      </c>
      <c r="F80" s="407" t="s">
        <v>1</v>
      </c>
      <c r="G80" s="323">
        <v>2</v>
      </c>
      <c r="H80" s="409" t="s">
        <v>608</v>
      </c>
      <c r="I80" s="228"/>
      <c r="J80" s="326"/>
    </row>
    <row r="81" spans="1:10" s="12" customFormat="1" ht="48.75" customHeight="1">
      <c r="A81" s="61">
        <v>77</v>
      </c>
      <c r="B81" s="272" t="s">
        <v>84</v>
      </c>
      <c r="C81" s="408">
        <v>4548162244703</v>
      </c>
      <c r="D81" s="401" t="s">
        <v>609</v>
      </c>
      <c r="E81" s="325" t="s">
        <v>227</v>
      </c>
      <c r="F81" s="407" t="s">
        <v>1</v>
      </c>
      <c r="G81" s="323">
        <v>2</v>
      </c>
      <c r="H81" s="409" t="s">
        <v>610</v>
      </c>
      <c r="I81" s="228"/>
      <c r="J81" s="326"/>
    </row>
    <row r="82" spans="1:10" s="12" customFormat="1" ht="48.75" customHeight="1">
      <c r="A82" s="61">
        <v>78</v>
      </c>
      <c r="B82" s="272" t="s">
        <v>84</v>
      </c>
      <c r="C82" s="408">
        <v>4548162244727</v>
      </c>
      <c r="D82" s="401" t="s">
        <v>609</v>
      </c>
      <c r="E82" s="325" t="s">
        <v>227</v>
      </c>
      <c r="F82" s="407" t="s">
        <v>1</v>
      </c>
      <c r="G82" s="323">
        <v>8</v>
      </c>
      <c r="H82" s="409" t="s">
        <v>611</v>
      </c>
      <c r="I82" s="228"/>
      <c r="J82" s="326"/>
    </row>
    <row r="83" spans="1:10" s="12" customFormat="1" ht="48.75" customHeight="1">
      <c r="A83" s="61">
        <v>79</v>
      </c>
      <c r="B83" s="272" t="s">
        <v>84</v>
      </c>
      <c r="C83" s="408">
        <v>4548162244734</v>
      </c>
      <c r="D83" s="401" t="s">
        <v>609</v>
      </c>
      <c r="E83" s="325" t="s">
        <v>227</v>
      </c>
      <c r="F83" s="407" t="s">
        <v>1</v>
      </c>
      <c r="G83" s="323">
        <v>2</v>
      </c>
      <c r="H83" s="409" t="s">
        <v>612</v>
      </c>
      <c r="I83" s="228"/>
      <c r="J83" s="326"/>
    </row>
    <row r="84" spans="1:10" s="12" customFormat="1" ht="48.75" customHeight="1">
      <c r="A84" s="61">
        <v>80</v>
      </c>
      <c r="B84" s="272" t="s">
        <v>84</v>
      </c>
      <c r="C84" s="408">
        <v>4548162244758</v>
      </c>
      <c r="D84" s="401" t="s">
        <v>609</v>
      </c>
      <c r="E84" s="325" t="s">
        <v>227</v>
      </c>
      <c r="F84" s="407" t="s">
        <v>1</v>
      </c>
      <c r="G84" s="323">
        <v>2</v>
      </c>
      <c r="H84" s="409" t="s">
        <v>613</v>
      </c>
      <c r="I84" s="276"/>
      <c r="J84" s="326"/>
    </row>
    <row r="85" spans="1:10" s="12" customFormat="1" ht="48.75" customHeight="1">
      <c r="A85" s="61">
        <v>81</v>
      </c>
      <c r="B85" s="272" t="s">
        <v>84</v>
      </c>
      <c r="C85" s="408">
        <v>4548162244710</v>
      </c>
      <c r="D85" s="401" t="s">
        <v>609</v>
      </c>
      <c r="E85" s="325" t="s">
        <v>227</v>
      </c>
      <c r="F85" s="407" t="s">
        <v>1</v>
      </c>
      <c r="G85" s="323">
        <v>1</v>
      </c>
      <c r="H85" s="409" t="s">
        <v>614</v>
      </c>
      <c r="I85" s="228"/>
      <c r="J85" s="326"/>
    </row>
    <row r="86" spans="1:10" s="12" customFormat="1" ht="48.75" customHeight="1">
      <c r="A86" s="61">
        <v>82</v>
      </c>
      <c r="B86" s="272" t="s">
        <v>84</v>
      </c>
      <c r="C86" s="408">
        <v>4548162244789</v>
      </c>
      <c r="D86" s="401" t="s">
        <v>609</v>
      </c>
      <c r="E86" s="325" t="s">
        <v>227</v>
      </c>
      <c r="F86" s="407" t="s">
        <v>1</v>
      </c>
      <c r="G86" s="323">
        <v>1</v>
      </c>
      <c r="H86" s="424" t="s">
        <v>615</v>
      </c>
      <c r="I86" s="228"/>
      <c r="J86" s="326"/>
    </row>
    <row r="87" spans="1:10" s="12" customFormat="1" ht="48.75" customHeight="1">
      <c r="A87" s="61">
        <v>83</v>
      </c>
      <c r="B87" s="272" t="s">
        <v>84</v>
      </c>
      <c r="C87" s="404">
        <v>4546951516406</v>
      </c>
      <c r="D87" s="401" t="s">
        <v>109</v>
      </c>
      <c r="E87" s="325" t="s">
        <v>227</v>
      </c>
      <c r="F87" s="407" t="s">
        <v>0</v>
      </c>
      <c r="G87" s="323">
        <v>5</v>
      </c>
      <c r="H87" s="424" t="s">
        <v>616</v>
      </c>
      <c r="I87" s="228"/>
      <c r="J87" s="326"/>
    </row>
    <row r="88" spans="1:10" s="12" customFormat="1" ht="48.75" customHeight="1">
      <c r="A88" s="61">
        <v>84</v>
      </c>
      <c r="B88" s="272" t="s">
        <v>84</v>
      </c>
      <c r="C88" s="408">
        <v>4548161164187</v>
      </c>
      <c r="D88" s="401" t="s">
        <v>617</v>
      </c>
      <c r="E88" s="325" t="s">
        <v>227</v>
      </c>
      <c r="F88" s="407" t="s">
        <v>0</v>
      </c>
      <c r="G88" s="323">
        <v>2</v>
      </c>
      <c r="H88" s="424" t="s">
        <v>618</v>
      </c>
      <c r="I88" s="228"/>
      <c r="J88" s="326"/>
    </row>
    <row r="89" spans="1:10" s="12" customFormat="1" ht="48.75" customHeight="1">
      <c r="A89" s="61">
        <v>85</v>
      </c>
      <c r="B89" s="272" t="s">
        <v>84</v>
      </c>
      <c r="C89" s="408">
        <v>4548161164200</v>
      </c>
      <c r="D89" s="401" t="s">
        <v>110</v>
      </c>
      <c r="E89" s="325" t="s">
        <v>227</v>
      </c>
      <c r="F89" s="407" t="s">
        <v>0</v>
      </c>
      <c r="G89" s="323">
        <v>2</v>
      </c>
      <c r="H89" s="424" t="s">
        <v>619</v>
      </c>
      <c r="I89" s="228"/>
      <c r="J89" s="326"/>
    </row>
    <row r="90" spans="1:10" s="12" customFormat="1" ht="48.75" customHeight="1">
      <c r="A90" s="61">
        <v>86</v>
      </c>
      <c r="B90" s="272" t="s">
        <v>84</v>
      </c>
      <c r="C90" s="408">
        <v>4548161164149</v>
      </c>
      <c r="D90" s="401" t="s">
        <v>110</v>
      </c>
      <c r="E90" s="325" t="s">
        <v>227</v>
      </c>
      <c r="F90" s="407" t="s">
        <v>0</v>
      </c>
      <c r="G90" s="323">
        <v>3</v>
      </c>
      <c r="H90" s="424" t="s">
        <v>620</v>
      </c>
      <c r="I90" s="228"/>
      <c r="J90" s="326"/>
    </row>
    <row r="91" spans="1:10" s="12" customFormat="1" ht="48.75" customHeight="1">
      <c r="A91" s="61">
        <v>87</v>
      </c>
      <c r="B91" s="272" t="s">
        <v>84</v>
      </c>
      <c r="C91" s="408">
        <v>4528373150123</v>
      </c>
      <c r="D91" s="401" t="s">
        <v>111</v>
      </c>
      <c r="E91" s="325" t="s">
        <v>227</v>
      </c>
      <c r="F91" s="407" t="s">
        <v>0</v>
      </c>
      <c r="G91" s="323">
        <v>3</v>
      </c>
      <c r="H91" s="424" t="s">
        <v>621</v>
      </c>
      <c r="I91" s="228"/>
      <c r="J91" s="326"/>
    </row>
    <row r="92" spans="1:10" s="12" customFormat="1" ht="48.75" customHeight="1">
      <c r="A92" s="61">
        <v>88</v>
      </c>
      <c r="B92" s="272" t="s">
        <v>84</v>
      </c>
      <c r="C92" s="408">
        <v>4580195082372</v>
      </c>
      <c r="D92" s="412" t="s">
        <v>622</v>
      </c>
      <c r="E92" s="325" t="s">
        <v>227</v>
      </c>
      <c r="F92" s="323" t="s">
        <v>0</v>
      </c>
      <c r="G92" s="323">
        <v>8</v>
      </c>
      <c r="H92" s="317" t="s">
        <v>623</v>
      </c>
      <c r="I92" s="228"/>
      <c r="J92" s="326"/>
    </row>
    <row r="93" spans="1:10" s="12" customFormat="1" ht="48.75" customHeight="1">
      <c r="A93" s="61">
        <v>89</v>
      </c>
      <c r="B93" s="272" t="s">
        <v>84</v>
      </c>
      <c r="C93" s="408">
        <v>4560195440730</v>
      </c>
      <c r="D93" s="401" t="s">
        <v>112</v>
      </c>
      <c r="E93" s="325" t="s">
        <v>227</v>
      </c>
      <c r="F93" s="407" t="s">
        <v>0</v>
      </c>
      <c r="G93" s="323">
        <v>2</v>
      </c>
      <c r="H93" s="409" t="s">
        <v>624</v>
      </c>
      <c r="I93" s="228"/>
      <c r="J93" s="326"/>
    </row>
    <row r="94" spans="1:10" s="12" customFormat="1" ht="48.75" customHeight="1">
      <c r="A94" s="61">
        <v>90</v>
      </c>
      <c r="B94" s="272" t="s">
        <v>84</v>
      </c>
      <c r="C94" s="408">
        <v>4560195440747</v>
      </c>
      <c r="D94" s="401" t="s">
        <v>112</v>
      </c>
      <c r="E94" s="325" t="s">
        <v>227</v>
      </c>
      <c r="F94" s="407" t="s">
        <v>0</v>
      </c>
      <c r="G94" s="323">
        <v>2</v>
      </c>
      <c r="H94" s="409" t="s">
        <v>625</v>
      </c>
      <c r="I94" s="228"/>
      <c r="J94" s="326"/>
    </row>
    <row r="95" spans="1:10" s="12" customFormat="1" ht="48.75" customHeight="1">
      <c r="A95" s="61">
        <v>91</v>
      </c>
      <c r="B95" s="272" t="s">
        <v>84</v>
      </c>
      <c r="C95" s="408">
        <v>4560195440754</v>
      </c>
      <c r="D95" s="401" t="s">
        <v>112</v>
      </c>
      <c r="E95" s="325" t="s">
        <v>227</v>
      </c>
      <c r="F95" s="407" t="s">
        <v>0</v>
      </c>
      <c r="G95" s="323">
        <v>2</v>
      </c>
      <c r="H95" s="409" t="s">
        <v>626</v>
      </c>
      <c r="I95" s="228"/>
      <c r="J95" s="326"/>
    </row>
    <row r="96" spans="1:10" s="12" customFormat="1" ht="48.75" customHeight="1">
      <c r="A96" s="61">
        <v>92</v>
      </c>
      <c r="B96" s="272" t="s">
        <v>84</v>
      </c>
      <c r="C96" s="408">
        <v>4560195440761</v>
      </c>
      <c r="D96" s="401" t="s">
        <v>112</v>
      </c>
      <c r="E96" s="325" t="s">
        <v>227</v>
      </c>
      <c r="F96" s="407" t="s">
        <v>0</v>
      </c>
      <c r="G96" s="323">
        <v>2</v>
      </c>
      <c r="H96" s="409" t="s">
        <v>627</v>
      </c>
      <c r="I96" s="228"/>
      <c r="J96" s="326"/>
    </row>
    <row r="97" spans="1:10" s="12" customFormat="1" ht="48.75" customHeight="1">
      <c r="A97" s="61">
        <v>93</v>
      </c>
      <c r="B97" s="272" t="s">
        <v>84</v>
      </c>
      <c r="C97" s="408">
        <v>4560195440778</v>
      </c>
      <c r="D97" s="401" t="s">
        <v>112</v>
      </c>
      <c r="E97" s="325" t="s">
        <v>227</v>
      </c>
      <c r="F97" s="407" t="s">
        <v>0</v>
      </c>
      <c r="G97" s="323">
        <v>2</v>
      </c>
      <c r="H97" s="409" t="s">
        <v>628</v>
      </c>
      <c r="I97" s="228"/>
      <c r="J97" s="326"/>
    </row>
    <row r="98" spans="1:10" s="12" customFormat="1" ht="48.75" customHeight="1">
      <c r="A98" s="61">
        <v>94</v>
      </c>
      <c r="B98" s="272" t="s">
        <v>84</v>
      </c>
      <c r="C98" s="408">
        <v>4560195440785</v>
      </c>
      <c r="D98" s="401" t="s">
        <v>112</v>
      </c>
      <c r="E98" s="325" t="s">
        <v>227</v>
      </c>
      <c r="F98" s="407" t="s">
        <v>0</v>
      </c>
      <c r="G98" s="323">
        <v>2</v>
      </c>
      <c r="H98" s="409" t="s">
        <v>629</v>
      </c>
      <c r="I98" s="228"/>
      <c r="J98" s="326"/>
    </row>
    <row r="99" spans="1:10" s="12" customFormat="1" ht="48.75" customHeight="1">
      <c r="A99" s="61">
        <v>95</v>
      </c>
      <c r="B99" s="272" t="s">
        <v>84</v>
      </c>
      <c r="C99" s="408">
        <v>4560195440808</v>
      </c>
      <c r="D99" s="401" t="s">
        <v>112</v>
      </c>
      <c r="E99" s="325" t="s">
        <v>227</v>
      </c>
      <c r="F99" s="407" t="s">
        <v>0</v>
      </c>
      <c r="G99" s="323">
        <v>2</v>
      </c>
      <c r="H99" s="409" t="s">
        <v>630</v>
      </c>
      <c r="I99" s="228"/>
      <c r="J99" s="326"/>
    </row>
    <row r="100" spans="1:10" s="12" customFormat="1" ht="48.75" customHeight="1">
      <c r="A100" s="61">
        <v>96</v>
      </c>
      <c r="B100" s="272" t="s">
        <v>84</v>
      </c>
      <c r="C100" s="408">
        <v>4560195440815</v>
      </c>
      <c r="D100" s="401" t="s">
        <v>112</v>
      </c>
      <c r="E100" s="325" t="s">
        <v>227</v>
      </c>
      <c r="F100" s="407" t="s">
        <v>0</v>
      </c>
      <c r="G100" s="323">
        <v>2</v>
      </c>
      <c r="H100" s="409" t="s">
        <v>631</v>
      </c>
      <c r="I100" s="228"/>
      <c r="J100" s="326"/>
    </row>
    <row r="101" spans="1:10" s="12" customFormat="1" ht="48.75" customHeight="1">
      <c r="A101" s="61">
        <v>97</v>
      </c>
      <c r="B101" s="272" t="s">
        <v>84</v>
      </c>
      <c r="C101" s="408">
        <v>4560195440822</v>
      </c>
      <c r="D101" s="401" t="s">
        <v>112</v>
      </c>
      <c r="E101" s="325" t="s">
        <v>227</v>
      </c>
      <c r="F101" s="407" t="s">
        <v>0</v>
      </c>
      <c r="G101" s="323">
        <v>2</v>
      </c>
      <c r="H101" s="409" t="s">
        <v>632</v>
      </c>
      <c r="I101" s="228"/>
      <c r="J101" s="326"/>
    </row>
    <row r="102" spans="1:10" s="12" customFormat="1" ht="48.75" customHeight="1">
      <c r="A102" s="61">
        <v>98</v>
      </c>
      <c r="B102" s="272" t="s">
        <v>84</v>
      </c>
      <c r="C102" s="408">
        <v>4560195440839</v>
      </c>
      <c r="D102" s="401" t="s">
        <v>112</v>
      </c>
      <c r="E102" s="325" t="s">
        <v>227</v>
      </c>
      <c r="F102" s="407" t="s">
        <v>0</v>
      </c>
      <c r="G102" s="323">
        <v>2</v>
      </c>
      <c r="H102" s="409" t="s">
        <v>633</v>
      </c>
      <c r="I102" s="228"/>
      <c r="J102" s="326"/>
    </row>
    <row r="103" spans="1:10" s="12" customFormat="1" ht="48.75" customHeight="1">
      <c r="A103" s="61">
        <v>99</v>
      </c>
      <c r="B103" s="272" t="s">
        <v>84</v>
      </c>
      <c r="C103" s="408">
        <v>4560195440846</v>
      </c>
      <c r="D103" s="401" t="s">
        <v>112</v>
      </c>
      <c r="E103" s="325" t="s">
        <v>227</v>
      </c>
      <c r="F103" s="407" t="s">
        <v>0</v>
      </c>
      <c r="G103" s="323">
        <v>2</v>
      </c>
      <c r="H103" s="409" t="s">
        <v>634</v>
      </c>
      <c r="I103" s="228"/>
      <c r="J103" s="326"/>
    </row>
    <row r="104" spans="1:10" s="12" customFormat="1" ht="48.75" customHeight="1">
      <c r="A104" s="61">
        <v>100</v>
      </c>
      <c r="B104" s="272" t="s">
        <v>84</v>
      </c>
      <c r="C104" s="408">
        <v>4560195440853</v>
      </c>
      <c r="D104" s="401" t="s">
        <v>112</v>
      </c>
      <c r="E104" s="325" t="s">
        <v>227</v>
      </c>
      <c r="F104" s="407" t="s">
        <v>0</v>
      </c>
      <c r="G104" s="323">
        <v>2</v>
      </c>
      <c r="H104" s="409" t="s">
        <v>635</v>
      </c>
      <c r="I104" s="228"/>
      <c r="J104" s="326"/>
    </row>
    <row r="105" spans="1:10" s="12" customFormat="1" ht="48.75" customHeight="1">
      <c r="A105" s="61">
        <v>101</v>
      </c>
      <c r="B105" s="272" t="s">
        <v>84</v>
      </c>
      <c r="C105" s="408">
        <v>4548213268931</v>
      </c>
      <c r="D105" s="401" t="s">
        <v>636</v>
      </c>
      <c r="E105" s="325" t="s">
        <v>227</v>
      </c>
      <c r="F105" s="407" t="s">
        <v>0</v>
      </c>
      <c r="G105" s="323">
        <v>5</v>
      </c>
      <c r="H105" s="409" t="s">
        <v>637</v>
      </c>
      <c r="I105" s="228"/>
      <c r="J105" s="326"/>
    </row>
    <row r="106" spans="1:10" s="12" customFormat="1" ht="48.75" customHeight="1">
      <c r="A106" s="61">
        <v>102</v>
      </c>
      <c r="B106" s="272" t="s">
        <v>84</v>
      </c>
      <c r="C106" s="408">
        <v>4560266480016</v>
      </c>
      <c r="D106" s="401" t="s">
        <v>638</v>
      </c>
      <c r="E106" s="325" t="s">
        <v>227</v>
      </c>
      <c r="F106" s="407" t="s">
        <v>0</v>
      </c>
      <c r="G106" s="323">
        <v>2</v>
      </c>
      <c r="H106" s="409" t="s">
        <v>639</v>
      </c>
      <c r="I106" s="228"/>
      <c r="J106" s="326"/>
    </row>
    <row r="107" spans="1:10" s="12" customFormat="1" ht="48.75" customHeight="1">
      <c r="A107" s="61">
        <v>103</v>
      </c>
      <c r="B107" s="272" t="s">
        <v>84</v>
      </c>
      <c r="C107" s="408">
        <v>4548162038203</v>
      </c>
      <c r="D107" s="401" t="s">
        <v>640</v>
      </c>
      <c r="E107" s="325" t="s">
        <v>227</v>
      </c>
      <c r="F107" s="407" t="s">
        <v>0</v>
      </c>
      <c r="G107" s="323">
        <v>18</v>
      </c>
      <c r="H107" s="409" t="s">
        <v>641</v>
      </c>
      <c r="I107" s="228"/>
      <c r="J107" s="326"/>
    </row>
    <row r="108" spans="1:10" s="12" customFormat="1" ht="48.75" customHeight="1">
      <c r="A108" s="61">
        <v>104</v>
      </c>
      <c r="B108" s="272" t="s">
        <v>84</v>
      </c>
      <c r="C108" s="408">
        <v>4963931131723</v>
      </c>
      <c r="D108" s="401" t="s">
        <v>113</v>
      </c>
      <c r="E108" s="325" t="s">
        <v>227</v>
      </c>
      <c r="F108" s="407" t="s">
        <v>0</v>
      </c>
      <c r="G108" s="323">
        <v>2</v>
      </c>
      <c r="H108" s="409" t="s">
        <v>642</v>
      </c>
      <c r="I108" s="228"/>
      <c r="J108" s="326"/>
    </row>
    <row r="109" spans="1:10" s="12" customFormat="1" ht="48.75" customHeight="1">
      <c r="A109" s="61">
        <v>105</v>
      </c>
      <c r="B109" s="272" t="s">
        <v>84</v>
      </c>
      <c r="C109" s="408">
        <v>4546951501662</v>
      </c>
      <c r="D109" s="401" t="s">
        <v>114</v>
      </c>
      <c r="E109" s="325" t="s">
        <v>227</v>
      </c>
      <c r="F109" s="407" t="s">
        <v>0</v>
      </c>
      <c r="G109" s="323">
        <v>2</v>
      </c>
      <c r="H109" s="409" t="s">
        <v>643</v>
      </c>
      <c r="I109" s="228"/>
      <c r="J109" s="326"/>
    </row>
    <row r="110" spans="1:10" s="12" customFormat="1" ht="48.75" customHeight="1">
      <c r="A110" s="61">
        <v>106</v>
      </c>
      <c r="B110" s="272" t="s">
        <v>84</v>
      </c>
      <c r="C110" s="408">
        <v>4546951501679</v>
      </c>
      <c r="D110" s="401" t="s">
        <v>114</v>
      </c>
      <c r="E110" s="325" t="s">
        <v>227</v>
      </c>
      <c r="F110" s="407" t="s">
        <v>0</v>
      </c>
      <c r="G110" s="323">
        <v>2</v>
      </c>
      <c r="H110" s="409" t="s">
        <v>644</v>
      </c>
      <c r="I110" s="228"/>
      <c r="J110" s="326"/>
    </row>
    <row r="111" spans="1:10" s="12" customFormat="1" ht="48.75" customHeight="1">
      <c r="A111" s="61">
        <v>107</v>
      </c>
      <c r="B111" s="272" t="s">
        <v>84</v>
      </c>
      <c r="C111" s="408">
        <v>4546951501907</v>
      </c>
      <c r="D111" s="401" t="s">
        <v>114</v>
      </c>
      <c r="E111" s="325" t="s">
        <v>227</v>
      </c>
      <c r="F111" s="407" t="s">
        <v>0</v>
      </c>
      <c r="G111" s="323">
        <v>2</v>
      </c>
      <c r="H111" s="409" t="s">
        <v>645</v>
      </c>
      <c r="I111" s="228"/>
      <c r="J111" s="326"/>
    </row>
    <row r="112" spans="1:10" s="12" customFormat="1" ht="48.75" customHeight="1">
      <c r="A112" s="61">
        <v>108</v>
      </c>
      <c r="B112" s="272" t="s">
        <v>84</v>
      </c>
      <c r="C112" s="408">
        <v>4546951501914</v>
      </c>
      <c r="D112" s="401" t="s">
        <v>114</v>
      </c>
      <c r="E112" s="325" t="s">
        <v>227</v>
      </c>
      <c r="F112" s="407" t="s">
        <v>0</v>
      </c>
      <c r="G112" s="323">
        <v>2</v>
      </c>
      <c r="H112" s="409" t="s">
        <v>646</v>
      </c>
      <c r="I112" s="228"/>
      <c r="J112" s="326"/>
    </row>
    <row r="113" spans="1:10" s="12" customFormat="1" ht="48.75" customHeight="1">
      <c r="A113" s="61">
        <v>109</v>
      </c>
      <c r="B113" s="272" t="s">
        <v>84</v>
      </c>
      <c r="C113" s="408">
        <v>4546951501648</v>
      </c>
      <c r="D113" s="401" t="s">
        <v>114</v>
      </c>
      <c r="E113" s="325" t="s">
        <v>227</v>
      </c>
      <c r="F113" s="407" t="s">
        <v>0</v>
      </c>
      <c r="G113" s="323">
        <v>2</v>
      </c>
      <c r="H113" s="409" t="s">
        <v>647</v>
      </c>
      <c r="I113" s="228"/>
      <c r="J113" s="326"/>
    </row>
    <row r="114" spans="1:10" s="12" customFormat="1" ht="48.75" customHeight="1">
      <c r="A114" s="61">
        <v>110</v>
      </c>
      <c r="B114" s="272" t="s">
        <v>84</v>
      </c>
      <c r="C114" s="408">
        <v>4546951501655</v>
      </c>
      <c r="D114" s="401" t="s">
        <v>114</v>
      </c>
      <c r="E114" s="325" t="s">
        <v>227</v>
      </c>
      <c r="F114" s="407" t="s">
        <v>0</v>
      </c>
      <c r="G114" s="323">
        <v>2</v>
      </c>
      <c r="H114" s="409" t="s">
        <v>648</v>
      </c>
      <c r="I114" s="228"/>
      <c r="J114" s="326"/>
    </row>
    <row r="115" spans="1:10" s="12" customFormat="1" ht="48.75" customHeight="1">
      <c r="A115" s="61">
        <v>111</v>
      </c>
      <c r="B115" s="272" t="s">
        <v>84</v>
      </c>
      <c r="C115" s="408">
        <v>4546951501884</v>
      </c>
      <c r="D115" s="401" t="s">
        <v>114</v>
      </c>
      <c r="E115" s="325" t="s">
        <v>227</v>
      </c>
      <c r="F115" s="407" t="s">
        <v>0</v>
      </c>
      <c r="G115" s="323">
        <v>2</v>
      </c>
      <c r="H115" s="409" t="s">
        <v>649</v>
      </c>
      <c r="I115" s="228"/>
      <c r="J115" s="326"/>
    </row>
    <row r="116" spans="1:10" s="12" customFormat="1" ht="48.75" customHeight="1">
      <c r="A116" s="61">
        <v>112</v>
      </c>
      <c r="B116" s="272" t="s">
        <v>84</v>
      </c>
      <c r="C116" s="408">
        <v>4546951501891</v>
      </c>
      <c r="D116" s="401" t="s">
        <v>114</v>
      </c>
      <c r="E116" s="325" t="s">
        <v>227</v>
      </c>
      <c r="F116" s="407" t="s">
        <v>0</v>
      </c>
      <c r="G116" s="323">
        <v>2</v>
      </c>
      <c r="H116" s="409" t="s">
        <v>650</v>
      </c>
      <c r="I116" s="278"/>
      <c r="J116" s="326"/>
    </row>
    <row r="117" spans="1:10" s="12" customFormat="1" ht="48.75" customHeight="1">
      <c r="A117" s="61">
        <v>113</v>
      </c>
      <c r="B117" s="272" t="s">
        <v>84</v>
      </c>
      <c r="C117" s="408">
        <v>4546951502607</v>
      </c>
      <c r="D117" s="401" t="s">
        <v>115</v>
      </c>
      <c r="E117" s="325" t="s">
        <v>227</v>
      </c>
      <c r="F117" s="407" t="s">
        <v>0</v>
      </c>
      <c r="G117" s="323">
        <v>2</v>
      </c>
      <c r="H117" s="304" t="s">
        <v>651</v>
      </c>
      <c r="I117" s="228"/>
      <c r="J117" s="326"/>
    </row>
    <row r="118" spans="1:10" s="12" customFormat="1" ht="48.75" customHeight="1">
      <c r="A118" s="61">
        <v>114</v>
      </c>
      <c r="B118" s="272" t="s">
        <v>84</v>
      </c>
      <c r="C118" s="408">
        <v>4546951502676</v>
      </c>
      <c r="D118" s="401" t="s">
        <v>115</v>
      </c>
      <c r="E118" s="325" t="s">
        <v>227</v>
      </c>
      <c r="F118" s="407" t="s">
        <v>0</v>
      </c>
      <c r="G118" s="323">
        <v>2</v>
      </c>
      <c r="H118" s="304" t="s">
        <v>652</v>
      </c>
      <c r="I118" s="228"/>
      <c r="J118" s="326"/>
    </row>
    <row r="119" spans="1:10" s="12" customFormat="1" ht="48.75" customHeight="1">
      <c r="A119" s="61">
        <v>115</v>
      </c>
      <c r="B119" s="272" t="s">
        <v>84</v>
      </c>
      <c r="C119" s="408">
        <v>4548161081026</v>
      </c>
      <c r="D119" s="401" t="s">
        <v>116</v>
      </c>
      <c r="E119" s="325" t="s">
        <v>227</v>
      </c>
      <c r="F119" s="407" t="s">
        <v>0</v>
      </c>
      <c r="G119" s="323">
        <v>1</v>
      </c>
      <c r="H119" s="409" t="s">
        <v>653</v>
      </c>
      <c r="I119" s="229"/>
      <c r="J119" s="326"/>
    </row>
    <row r="120" spans="1:10" s="12" customFormat="1" ht="48.75" customHeight="1">
      <c r="A120" s="61">
        <v>116</v>
      </c>
      <c r="B120" s="272" t="s">
        <v>84</v>
      </c>
      <c r="C120" s="408">
        <v>4548161081033</v>
      </c>
      <c r="D120" s="401" t="s">
        <v>116</v>
      </c>
      <c r="E120" s="325" t="s">
        <v>227</v>
      </c>
      <c r="F120" s="407" t="s">
        <v>0</v>
      </c>
      <c r="G120" s="323">
        <v>1</v>
      </c>
      <c r="H120" s="409" t="s">
        <v>654</v>
      </c>
      <c r="I120" s="228"/>
      <c r="J120" s="326"/>
    </row>
    <row r="121" spans="1:10" s="12" customFormat="1" ht="48.75" customHeight="1">
      <c r="A121" s="61">
        <v>117</v>
      </c>
      <c r="B121" s="272" t="s">
        <v>84</v>
      </c>
      <c r="C121" s="408">
        <v>4548161081040</v>
      </c>
      <c r="D121" s="401" t="s">
        <v>116</v>
      </c>
      <c r="E121" s="325" t="s">
        <v>227</v>
      </c>
      <c r="F121" s="407" t="s">
        <v>0</v>
      </c>
      <c r="G121" s="323">
        <v>2</v>
      </c>
      <c r="H121" s="409" t="s">
        <v>655</v>
      </c>
      <c r="I121" s="228"/>
      <c r="J121" s="326"/>
    </row>
    <row r="122" spans="1:10" s="12" customFormat="1" ht="48.75" customHeight="1">
      <c r="A122" s="61">
        <v>118</v>
      </c>
      <c r="B122" s="272" t="s">
        <v>84</v>
      </c>
      <c r="C122" s="398" t="s">
        <v>656</v>
      </c>
      <c r="D122" s="425" t="s">
        <v>657</v>
      </c>
      <c r="E122" s="325" t="s">
        <v>227</v>
      </c>
      <c r="F122" s="407" t="s">
        <v>0</v>
      </c>
      <c r="G122" s="323">
        <v>2</v>
      </c>
      <c r="H122" s="304" t="s">
        <v>658</v>
      </c>
      <c r="I122" s="228"/>
      <c r="J122" s="326"/>
    </row>
    <row r="123" spans="1:10" s="12" customFormat="1" ht="48.75" customHeight="1">
      <c r="A123" s="61">
        <v>119</v>
      </c>
      <c r="B123" s="272" t="s">
        <v>84</v>
      </c>
      <c r="C123" s="398" t="s">
        <v>659</v>
      </c>
      <c r="D123" s="425" t="s">
        <v>660</v>
      </c>
      <c r="E123" s="325" t="s">
        <v>227</v>
      </c>
      <c r="F123" s="407" t="s">
        <v>0</v>
      </c>
      <c r="G123" s="323">
        <v>2</v>
      </c>
      <c r="H123" s="304" t="s">
        <v>661</v>
      </c>
      <c r="I123" s="228"/>
      <c r="J123" s="326"/>
    </row>
    <row r="124" spans="1:10" s="12" customFormat="1" ht="48.75" customHeight="1">
      <c r="A124" s="61">
        <v>120</v>
      </c>
      <c r="B124" s="272" t="s">
        <v>84</v>
      </c>
      <c r="C124" s="408">
        <v>4987741022668</v>
      </c>
      <c r="D124" s="401" t="s">
        <v>662</v>
      </c>
      <c r="E124" s="325" t="s">
        <v>227</v>
      </c>
      <c r="F124" s="407" t="s">
        <v>0</v>
      </c>
      <c r="G124" s="323">
        <v>11</v>
      </c>
      <c r="H124" s="409" t="s">
        <v>663</v>
      </c>
      <c r="I124" s="228"/>
      <c r="J124" s="326"/>
    </row>
    <row r="125" spans="1:10" s="12" customFormat="1" ht="48.75" customHeight="1">
      <c r="A125" s="61">
        <v>121</v>
      </c>
      <c r="B125" s="272" t="s">
        <v>84</v>
      </c>
      <c r="C125" s="408">
        <v>4548161149481</v>
      </c>
      <c r="D125" s="401" t="s">
        <v>117</v>
      </c>
      <c r="E125" s="325" t="s">
        <v>227</v>
      </c>
      <c r="F125" s="407" t="s">
        <v>1</v>
      </c>
      <c r="G125" s="323">
        <v>2</v>
      </c>
      <c r="H125" s="409" t="s">
        <v>664</v>
      </c>
      <c r="I125" s="228"/>
      <c r="J125" s="326"/>
    </row>
    <row r="126" spans="1:10" s="12" customFormat="1" ht="48.75" customHeight="1">
      <c r="A126" s="61">
        <v>122</v>
      </c>
      <c r="B126" s="272" t="s">
        <v>84</v>
      </c>
      <c r="C126" s="408">
        <v>4548161149528</v>
      </c>
      <c r="D126" s="401" t="s">
        <v>118</v>
      </c>
      <c r="E126" s="325" t="s">
        <v>227</v>
      </c>
      <c r="F126" s="407" t="s">
        <v>1</v>
      </c>
      <c r="G126" s="323">
        <v>3</v>
      </c>
      <c r="H126" s="409" t="s">
        <v>665</v>
      </c>
      <c r="I126" s="228"/>
      <c r="J126" s="326"/>
    </row>
    <row r="127" spans="1:10" s="12" customFormat="1" ht="48.75" customHeight="1">
      <c r="A127" s="61">
        <v>123</v>
      </c>
      <c r="B127" s="272" t="s">
        <v>84</v>
      </c>
      <c r="C127" s="408">
        <v>4548161149597</v>
      </c>
      <c r="D127" s="401" t="s">
        <v>118</v>
      </c>
      <c r="E127" s="325" t="s">
        <v>227</v>
      </c>
      <c r="F127" s="407" t="s">
        <v>1</v>
      </c>
      <c r="G127" s="323">
        <v>2</v>
      </c>
      <c r="H127" s="409" t="s">
        <v>666</v>
      </c>
      <c r="I127" s="276"/>
      <c r="J127" s="326"/>
    </row>
    <row r="128" spans="1:10" s="12" customFormat="1" ht="48.75" customHeight="1">
      <c r="A128" s="61">
        <v>124</v>
      </c>
      <c r="B128" s="272" t="s">
        <v>84</v>
      </c>
      <c r="C128" s="408">
        <v>4548161149573</v>
      </c>
      <c r="D128" s="401" t="s">
        <v>118</v>
      </c>
      <c r="E128" s="325" t="s">
        <v>227</v>
      </c>
      <c r="F128" s="407" t="s">
        <v>1</v>
      </c>
      <c r="G128" s="323">
        <v>2</v>
      </c>
      <c r="H128" s="409" t="s">
        <v>667</v>
      </c>
      <c r="I128" s="276"/>
      <c r="J128" s="326"/>
    </row>
    <row r="129" spans="1:10" s="12" customFormat="1" ht="48.75" customHeight="1">
      <c r="A129" s="61">
        <v>125</v>
      </c>
      <c r="B129" s="272" t="s">
        <v>84</v>
      </c>
      <c r="C129" s="408">
        <v>4541211600208</v>
      </c>
      <c r="D129" s="401" t="s">
        <v>119</v>
      </c>
      <c r="E129" s="325" t="s">
        <v>227</v>
      </c>
      <c r="F129" s="407" t="s">
        <v>0</v>
      </c>
      <c r="G129" s="323">
        <v>3</v>
      </c>
      <c r="H129" s="304" t="s">
        <v>668</v>
      </c>
      <c r="I129" s="228"/>
      <c r="J129" s="326"/>
    </row>
    <row r="130" spans="1:10" s="12" customFormat="1" ht="48.75" customHeight="1">
      <c r="A130" s="61">
        <v>126</v>
      </c>
      <c r="B130" s="272" t="s">
        <v>84</v>
      </c>
      <c r="C130" s="398" t="s">
        <v>669</v>
      </c>
      <c r="D130" s="425" t="s">
        <v>670</v>
      </c>
      <c r="E130" s="325" t="s">
        <v>227</v>
      </c>
      <c r="F130" s="407" t="s">
        <v>20</v>
      </c>
      <c r="G130" s="323">
        <v>8</v>
      </c>
      <c r="H130" s="409" t="s">
        <v>671</v>
      </c>
      <c r="I130" s="228"/>
      <c r="J130" s="326"/>
    </row>
    <row r="131" spans="1:10" s="12" customFormat="1" ht="48.75" customHeight="1">
      <c r="A131" s="61">
        <v>127</v>
      </c>
      <c r="B131" s="272" t="s">
        <v>84</v>
      </c>
      <c r="C131" s="398" t="s">
        <v>672</v>
      </c>
      <c r="D131" s="425" t="s">
        <v>673</v>
      </c>
      <c r="E131" s="426" t="s">
        <v>227</v>
      </c>
      <c r="F131" s="427" t="s">
        <v>0</v>
      </c>
      <c r="G131" s="427">
        <v>17</v>
      </c>
      <c r="H131" s="304" t="s">
        <v>674</v>
      </c>
      <c r="I131" s="228"/>
      <c r="J131" s="326"/>
    </row>
    <row r="132" spans="1:10" s="12" customFormat="1" ht="48.75" customHeight="1">
      <c r="A132" s="61">
        <v>128</v>
      </c>
      <c r="B132" s="272" t="s">
        <v>84</v>
      </c>
      <c r="C132" s="408">
        <v>4548162039750</v>
      </c>
      <c r="D132" s="401" t="s">
        <v>120</v>
      </c>
      <c r="E132" s="325" t="s">
        <v>227</v>
      </c>
      <c r="F132" s="407" t="s">
        <v>0</v>
      </c>
      <c r="G132" s="323">
        <v>1</v>
      </c>
      <c r="H132" s="304" t="s">
        <v>675</v>
      </c>
      <c r="I132" s="228"/>
      <c r="J132" s="326"/>
    </row>
    <row r="133" spans="1:10" s="12" customFormat="1" ht="48.75" customHeight="1">
      <c r="A133" s="61">
        <v>129</v>
      </c>
      <c r="B133" s="272" t="s">
        <v>84</v>
      </c>
      <c r="C133" s="408">
        <v>4548162039835</v>
      </c>
      <c r="D133" s="401" t="s">
        <v>120</v>
      </c>
      <c r="E133" s="325" t="s">
        <v>227</v>
      </c>
      <c r="F133" s="407" t="s">
        <v>0</v>
      </c>
      <c r="G133" s="323">
        <v>2</v>
      </c>
      <c r="H133" s="304" t="s">
        <v>676</v>
      </c>
      <c r="I133" s="228"/>
      <c r="J133" s="326"/>
    </row>
    <row r="134" spans="1:10" s="12" customFormat="1" ht="48.75" customHeight="1">
      <c r="A134" s="61">
        <v>130</v>
      </c>
      <c r="B134" s="272" t="s">
        <v>84</v>
      </c>
      <c r="C134" s="408">
        <v>4548162041104</v>
      </c>
      <c r="D134" s="401" t="s">
        <v>677</v>
      </c>
      <c r="E134" s="325" t="s">
        <v>227</v>
      </c>
      <c r="F134" s="407" t="s">
        <v>0</v>
      </c>
      <c r="G134" s="323">
        <v>2</v>
      </c>
      <c r="H134" s="409" t="s">
        <v>678</v>
      </c>
      <c r="I134" s="228"/>
      <c r="J134" s="326"/>
    </row>
    <row r="135" spans="1:10" s="12" customFormat="1" ht="48.75" customHeight="1">
      <c r="A135" s="61">
        <v>131</v>
      </c>
      <c r="B135" s="272" t="s">
        <v>84</v>
      </c>
      <c r="C135" s="408">
        <v>4548162041180</v>
      </c>
      <c r="D135" s="401" t="s">
        <v>121</v>
      </c>
      <c r="E135" s="325" t="s">
        <v>227</v>
      </c>
      <c r="F135" s="407" t="s">
        <v>0</v>
      </c>
      <c r="G135" s="323">
        <v>2</v>
      </c>
      <c r="H135" s="409" t="s">
        <v>679</v>
      </c>
      <c r="I135" s="228"/>
      <c r="J135" s="326"/>
    </row>
    <row r="136" spans="1:10" s="12" customFormat="1" ht="48.75" customHeight="1">
      <c r="A136" s="61">
        <v>132</v>
      </c>
      <c r="B136" s="272" t="s">
        <v>84</v>
      </c>
      <c r="C136" s="398" t="s">
        <v>680</v>
      </c>
      <c r="D136" s="425" t="s">
        <v>681</v>
      </c>
      <c r="E136" s="325" t="s">
        <v>227</v>
      </c>
      <c r="F136" s="407" t="s">
        <v>0</v>
      </c>
      <c r="G136" s="323">
        <v>8</v>
      </c>
      <c r="H136" s="304" t="s">
        <v>682</v>
      </c>
      <c r="I136" s="228"/>
      <c r="J136" s="326"/>
    </row>
    <row r="137" spans="1:10" s="12" customFormat="1" ht="48.75" customHeight="1">
      <c r="A137" s="61">
        <v>133</v>
      </c>
      <c r="B137" s="272" t="s">
        <v>84</v>
      </c>
      <c r="C137" s="408">
        <v>4548162041814</v>
      </c>
      <c r="D137" s="401" t="s">
        <v>122</v>
      </c>
      <c r="E137" s="325" t="s">
        <v>227</v>
      </c>
      <c r="F137" s="407" t="s">
        <v>0</v>
      </c>
      <c r="G137" s="323">
        <v>2</v>
      </c>
      <c r="H137" s="409" t="s">
        <v>683</v>
      </c>
      <c r="I137" s="228"/>
      <c r="J137" s="326"/>
    </row>
    <row r="138" spans="1:10" s="12" customFormat="1" ht="48.75" customHeight="1">
      <c r="A138" s="61">
        <v>134</v>
      </c>
      <c r="B138" s="272" t="s">
        <v>84</v>
      </c>
      <c r="C138" s="408">
        <v>4560227800280</v>
      </c>
      <c r="D138" s="401" t="s">
        <v>684</v>
      </c>
      <c r="E138" s="325" t="s">
        <v>227</v>
      </c>
      <c r="F138" s="407" t="s">
        <v>1</v>
      </c>
      <c r="G138" s="323">
        <v>2</v>
      </c>
      <c r="H138" s="409" t="s">
        <v>685</v>
      </c>
      <c r="I138" s="228"/>
      <c r="J138" s="326"/>
    </row>
    <row r="139" spans="1:10" s="12" customFormat="1" ht="48.75" customHeight="1">
      <c r="A139" s="61">
        <v>135</v>
      </c>
      <c r="B139" s="272" t="s">
        <v>84</v>
      </c>
      <c r="C139" s="408">
        <v>4560227800266</v>
      </c>
      <c r="D139" s="401" t="s">
        <v>686</v>
      </c>
      <c r="E139" s="325" t="s">
        <v>227</v>
      </c>
      <c r="F139" s="407" t="s">
        <v>1</v>
      </c>
      <c r="G139" s="323">
        <v>5</v>
      </c>
      <c r="H139" s="409" t="s">
        <v>687</v>
      </c>
      <c r="I139" s="228"/>
      <c r="J139" s="326"/>
    </row>
    <row r="140" spans="1:10" s="12" customFormat="1" ht="48.75" customHeight="1">
      <c r="A140" s="61">
        <v>136</v>
      </c>
      <c r="B140" s="272" t="s">
        <v>84</v>
      </c>
      <c r="C140" s="408">
        <v>4987734119023</v>
      </c>
      <c r="D140" s="401" t="s">
        <v>688</v>
      </c>
      <c r="E140" s="325" t="s">
        <v>227</v>
      </c>
      <c r="F140" s="407" t="s">
        <v>0</v>
      </c>
      <c r="G140" s="323">
        <v>2</v>
      </c>
      <c r="H140" s="409" t="s">
        <v>689</v>
      </c>
      <c r="I140" s="228"/>
      <c r="J140" s="326"/>
    </row>
    <row r="141" spans="1:10" s="12" customFormat="1" ht="48.75" customHeight="1">
      <c r="A141" s="61">
        <v>137</v>
      </c>
      <c r="B141" s="272" t="s">
        <v>84</v>
      </c>
      <c r="C141" s="408">
        <v>4548162103062</v>
      </c>
      <c r="D141" s="401" t="s">
        <v>690</v>
      </c>
      <c r="E141" s="325" t="s">
        <v>227</v>
      </c>
      <c r="F141" s="407" t="s">
        <v>1</v>
      </c>
      <c r="G141" s="323">
        <v>2</v>
      </c>
      <c r="H141" s="409" t="s">
        <v>691</v>
      </c>
      <c r="I141" s="228"/>
      <c r="J141" s="326"/>
    </row>
    <row r="142" spans="1:10" s="12" customFormat="1" ht="48.75" customHeight="1">
      <c r="A142" s="61">
        <v>138</v>
      </c>
      <c r="B142" s="272" t="s">
        <v>84</v>
      </c>
      <c r="C142" s="398" t="s">
        <v>692</v>
      </c>
      <c r="D142" s="425" t="s">
        <v>693</v>
      </c>
      <c r="E142" s="426" t="s">
        <v>227</v>
      </c>
      <c r="F142" s="427" t="s">
        <v>1</v>
      </c>
      <c r="G142" s="427">
        <v>3</v>
      </c>
      <c r="H142" s="304" t="s">
        <v>694</v>
      </c>
      <c r="I142" s="228"/>
      <c r="J142" s="326"/>
    </row>
    <row r="143" spans="1:10" s="12" customFormat="1" ht="48.75" customHeight="1">
      <c r="A143" s="61">
        <v>139</v>
      </c>
      <c r="B143" s="272" t="s">
        <v>84</v>
      </c>
      <c r="C143" s="408" t="s">
        <v>695</v>
      </c>
      <c r="D143" s="401" t="s">
        <v>696</v>
      </c>
      <c r="E143" s="325" t="s">
        <v>227</v>
      </c>
      <c r="F143" s="407" t="s">
        <v>1</v>
      </c>
      <c r="G143" s="323">
        <v>1</v>
      </c>
      <c r="H143" s="409" t="s">
        <v>697</v>
      </c>
      <c r="I143" s="228"/>
      <c r="J143" s="326"/>
    </row>
    <row r="144" spans="1:10" s="12" customFormat="1" ht="48.75" customHeight="1">
      <c r="A144" s="61">
        <v>140</v>
      </c>
      <c r="B144" s="272" t="s">
        <v>84</v>
      </c>
      <c r="C144" s="408">
        <v>4560227794961</v>
      </c>
      <c r="D144" s="401" t="s">
        <v>123</v>
      </c>
      <c r="E144" s="325" t="s">
        <v>227</v>
      </c>
      <c r="F144" s="407" t="s">
        <v>125</v>
      </c>
      <c r="G144" s="323">
        <v>3</v>
      </c>
      <c r="H144" s="409" t="s">
        <v>698</v>
      </c>
      <c r="I144" s="228"/>
      <c r="J144" s="326"/>
    </row>
    <row r="145" spans="1:10" s="12" customFormat="1" ht="48.75" customHeight="1">
      <c r="A145" s="61">
        <v>141</v>
      </c>
      <c r="B145" s="272" t="s">
        <v>84</v>
      </c>
      <c r="C145" s="408">
        <v>4546951500054</v>
      </c>
      <c r="D145" s="401" t="s">
        <v>699</v>
      </c>
      <c r="E145" s="406" t="s">
        <v>227</v>
      </c>
      <c r="F145" s="407" t="s">
        <v>1</v>
      </c>
      <c r="G145" s="407">
        <v>1</v>
      </c>
      <c r="H145" s="414" t="s">
        <v>700</v>
      </c>
      <c r="I145" s="228"/>
      <c r="J145" s="326"/>
    </row>
    <row r="146" spans="1:10" s="12" customFormat="1" ht="48.75" customHeight="1">
      <c r="A146" s="61">
        <v>142</v>
      </c>
      <c r="B146" s="272" t="s">
        <v>84</v>
      </c>
      <c r="C146" s="408">
        <v>4546951500061</v>
      </c>
      <c r="D146" s="401" t="s">
        <v>699</v>
      </c>
      <c r="E146" s="406" t="s">
        <v>227</v>
      </c>
      <c r="F146" s="402" t="s">
        <v>1</v>
      </c>
      <c r="G146" s="407">
        <v>1</v>
      </c>
      <c r="H146" s="414" t="s">
        <v>701</v>
      </c>
      <c r="I146" s="228"/>
      <c r="J146" s="326"/>
    </row>
    <row r="147" spans="1:10" s="12" customFormat="1" ht="48.75" customHeight="1">
      <c r="A147" s="61">
        <v>143</v>
      </c>
      <c r="B147" s="272" t="s">
        <v>84</v>
      </c>
      <c r="C147" s="398" t="s">
        <v>702</v>
      </c>
      <c r="D147" s="401" t="s">
        <v>703</v>
      </c>
      <c r="E147" s="325" t="s">
        <v>227</v>
      </c>
      <c r="F147" s="407" t="s">
        <v>1</v>
      </c>
      <c r="G147" s="323">
        <v>5</v>
      </c>
      <c r="H147" s="409" t="s">
        <v>704</v>
      </c>
      <c r="I147" s="228"/>
      <c r="J147" s="326"/>
    </row>
    <row r="148" spans="1:10" s="12" customFormat="1" ht="48.75" customHeight="1">
      <c r="A148" s="61">
        <v>144</v>
      </c>
      <c r="B148" s="272" t="s">
        <v>84</v>
      </c>
      <c r="C148" s="408">
        <v>4987696503670</v>
      </c>
      <c r="D148" s="401" t="s">
        <v>705</v>
      </c>
      <c r="E148" s="325" t="s">
        <v>227</v>
      </c>
      <c r="F148" s="428" t="s">
        <v>126</v>
      </c>
      <c r="G148" s="323">
        <v>2</v>
      </c>
      <c r="H148" s="429" t="s">
        <v>706</v>
      </c>
      <c r="I148" s="228"/>
      <c r="J148" s="326"/>
    </row>
    <row r="149" spans="1:10" s="12" customFormat="1" ht="48.75" customHeight="1">
      <c r="A149" s="61">
        <v>145</v>
      </c>
      <c r="B149" s="272" t="s">
        <v>84</v>
      </c>
      <c r="C149" s="408" t="s">
        <v>707</v>
      </c>
      <c r="D149" s="401" t="s">
        <v>708</v>
      </c>
      <c r="E149" s="325" t="s">
        <v>227</v>
      </c>
      <c r="F149" s="428" t="s">
        <v>127</v>
      </c>
      <c r="G149" s="323">
        <v>8</v>
      </c>
      <c r="H149" s="429" t="s">
        <v>709</v>
      </c>
      <c r="I149" s="228"/>
      <c r="J149" s="326"/>
    </row>
    <row r="150" spans="1:10" s="12" customFormat="1" ht="48.75" customHeight="1">
      <c r="A150" s="61">
        <v>146</v>
      </c>
      <c r="B150" s="272" t="s">
        <v>84</v>
      </c>
      <c r="C150" s="408">
        <v>4958995071610</v>
      </c>
      <c r="D150" s="401" t="s">
        <v>710</v>
      </c>
      <c r="E150" s="325" t="s">
        <v>227</v>
      </c>
      <c r="F150" s="428" t="s">
        <v>126</v>
      </c>
      <c r="G150" s="323">
        <v>9</v>
      </c>
      <c r="H150" s="429" t="s">
        <v>711</v>
      </c>
      <c r="I150" s="228"/>
      <c r="J150" s="326"/>
    </row>
    <row r="151" spans="1:10" s="12" customFormat="1" ht="48.75" customHeight="1">
      <c r="A151" s="61">
        <v>147</v>
      </c>
      <c r="B151" s="272" t="s">
        <v>84</v>
      </c>
      <c r="C151" s="408">
        <v>4548190260812</v>
      </c>
      <c r="D151" s="401" t="s">
        <v>712</v>
      </c>
      <c r="E151" s="325" t="s">
        <v>227</v>
      </c>
      <c r="F151" s="428" t="s">
        <v>127</v>
      </c>
      <c r="G151" s="323">
        <v>3</v>
      </c>
      <c r="H151" s="429" t="s">
        <v>713</v>
      </c>
      <c r="I151" s="228"/>
      <c r="J151" s="326"/>
    </row>
    <row r="152" spans="1:10" s="12" customFormat="1" ht="48.75" customHeight="1">
      <c r="A152" s="61">
        <v>148</v>
      </c>
      <c r="B152" s="272" t="s">
        <v>84</v>
      </c>
      <c r="C152" s="408">
        <v>4548213304967</v>
      </c>
      <c r="D152" s="401" t="s">
        <v>714</v>
      </c>
      <c r="E152" s="325" t="s">
        <v>227</v>
      </c>
      <c r="F152" s="428" t="s">
        <v>126</v>
      </c>
      <c r="G152" s="323">
        <v>2</v>
      </c>
      <c r="H152" s="429" t="s">
        <v>715</v>
      </c>
      <c r="I152" s="228"/>
      <c r="J152" s="326"/>
    </row>
    <row r="153" spans="1:10" s="12" customFormat="1" ht="48.75" customHeight="1">
      <c r="A153" s="61">
        <v>149</v>
      </c>
      <c r="B153" s="272" t="s">
        <v>84</v>
      </c>
      <c r="C153" s="408">
        <v>4560218840400</v>
      </c>
      <c r="D153" s="401" t="s">
        <v>716</v>
      </c>
      <c r="E153" s="325" t="s">
        <v>227</v>
      </c>
      <c r="F153" s="428" t="s">
        <v>0</v>
      </c>
      <c r="G153" s="323">
        <v>3</v>
      </c>
      <c r="H153" s="429" t="s">
        <v>717</v>
      </c>
      <c r="I153" s="213"/>
      <c r="J153" s="326"/>
    </row>
    <row r="154" spans="1:10" s="12" customFormat="1" ht="48.75" customHeight="1">
      <c r="A154" s="61">
        <v>150</v>
      </c>
      <c r="B154" s="272" t="s">
        <v>84</v>
      </c>
      <c r="C154" s="408">
        <v>4560218840332</v>
      </c>
      <c r="D154" s="430" t="s">
        <v>124</v>
      </c>
      <c r="E154" s="325" t="s">
        <v>227</v>
      </c>
      <c r="F154" s="431" t="s">
        <v>0</v>
      </c>
      <c r="G154" s="388">
        <v>3</v>
      </c>
      <c r="H154" s="432" t="s">
        <v>718</v>
      </c>
      <c r="I154" s="213"/>
      <c r="J154" s="326"/>
    </row>
    <row r="155" spans="1:10" s="12" customFormat="1" ht="48.75" customHeight="1">
      <c r="A155" s="61">
        <v>151</v>
      </c>
      <c r="B155" s="272" t="s">
        <v>84</v>
      </c>
      <c r="C155" s="398" t="s">
        <v>719</v>
      </c>
      <c r="D155" s="425" t="s">
        <v>720</v>
      </c>
      <c r="E155" s="325" t="s">
        <v>227</v>
      </c>
      <c r="F155" s="323" t="s">
        <v>1</v>
      </c>
      <c r="G155" s="323">
        <v>1</v>
      </c>
      <c r="H155" s="304" t="s">
        <v>721</v>
      </c>
      <c r="I155" s="213"/>
      <c r="J155" s="326"/>
    </row>
    <row r="156" spans="1:10" s="12" customFormat="1" ht="48.75" customHeight="1">
      <c r="A156" s="61"/>
      <c r="B156" s="61"/>
      <c r="C156" s="69"/>
      <c r="D156" s="66"/>
      <c r="E156" s="5"/>
      <c r="F156" s="63"/>
      <c r="G156" s="67"/>
      <c r="H156" s="66"/>
      <c r="I156" s="73"/>
      <c r="J156" s="70"/>
    </row>
    <row r="157" spans="1:10" s="12" customFormat="1" ht="48.75" customHeight="1">
      <c r="A157" s="61"/>
      <c r="B157" s="61"/>
      <c r="C157" s="69"/>
      <c r="D157" s="66"/>
      <c r="E157" s="5"/>
      <c r="F157" s="63"/>
      <c r="G157" s="67"/>
      <c r="H157" s="66"/>
      <c r="I157" s="73"/>
      <c r="J157" s="70"/>
    </row>
    <row r="158" spans="1:10" s="12" customFormat="1" ht="48.75" customHeight="1">
      <c r="A158" s="61"/>
      <c r="B158" s="61"/>
      <c r="C158" s="69"/>
      <c r="D158" s="66"/>
      <c r="E158" s="5"/>
      <c r="F158" s="63"/>
      <c r="G158" s="67"/>
      <c r="H158" s="66"/>
      <c r="I158" s="73"/>
      <c r="J158" s="70"/>
    </row>
    <row r="159" spans="1:10" s="12" customFormat="1" ht="48.75" customHeight="1">
      <c r="A159" s="61"/>
      <c r="B159" s="61"/>
      <c r="C159" s="69"/>
      <c r="D159" s="62"/>
      <c r="E159" s="5"/>
      <c r="F159" s="63"/>
      <c r="G159" s="67"/>
      <c r="H159" s="62"/>
      <c r="I159" s="72"/>
      <c r="J159" s="70"/>
    </row>
    <row r="160" spans="1:10" s="12" customFormat="1" ht="48.75" customHeight="1">
      <c r="A160" s="61"/>
      <c r="B160" s="61"/>
      <c r="C160" s="69"/>
      <c r="D160" s="62"/>
      <c r="E160" s="5"/>
      <c r="F160" s="63"/>
      <c r="G160" s="67"/>
      <c r="H160" s="62"/>
      <c r="I160" s="72"/>
      <c r="J160" s="70"/>
    </row>
    <row r="161" spans="1:10" s="12" customFormat="1" ht="48.75" customHeight="1">
      <c r="A161" s="61"/>
      <c r="B161" s="61"/>
      <c r="C161" s="69"/>
      <c r="D161" s="66"/>
      <c r="E161" s="5"/>
      <c r="F161" s="63"/>
      <c r="G161" s="67"/>
      <c r="H161" s="66"/>
      <c r="I161" s="73"/>
      <c r="J161" s="70"/>
    </row>
    <row r="162" spans="1:10" s="12" customFormat="1" ht="48.75" customHeight="1">
      <c r="A162" s="61"/>
      <c r="B162" s="61"/>
      <c r="C162" s="69"/>
      <c r="D162" s="66"/>
      <c r="E162" s="5"/>
      <c r="F162" s="63"/>
      <c r="G162" s="67"/>
      <c r="H162" s="66"/>
      <c r="I162" s="73"/>
      <c r="J162" s="70"/>
    </row>
    <row r="163" spans="1:10" s="12" customFormat="1" ht="48.75" customHeight="1">
      <c r="A163" s="61"/>
      <c r="B163" s="61"/>
      <c r="C163" s="69"/>
      <c r="D163" s="66"/>
      <c r="E163" s="5"/>
      <c r="F163" s="63"/>
      <c r="G163" s="67"/>
      <c r="H163" s="66"/>
      <c r="I163" s="73"/>
      <c r="J163" s="70"/>
    </row>
    <row r="164" spans="1:10" s="12" customFormat="1" ht="48.75" customHeight="1">
      <c r="A164" s="61"/>
      <c r="B164" s="61"/>
      <c r="C164" s="69"/>
      <c r="D164" s="66"/>
      <c r="E164" s="5"/>
      <c r="F164" s="63"/>
      <c r="G164" s="67"/>
      <c r="H164" s="66"/>
      <c r="I164" s="73"/>
      <c r="J164" s="70"/>
    </row>
    <row r="165" spans="1:10" s="12" customFormat="1" ht="48.75" customHeight="1">
      <c r="A165" s="61"/>
      <c r="B165" s="61"/>
      <c r="C165" s="69"/>
      <c r="D165" s="66"/>
      <c r="E165" s="5"/>
      <c r="F165" s="63"/>
      <c r="G165" s="67"/>
      <c r="H165" s="66"/>
      <c r="I165" s="73"/>
      <c r="J165" s="70"/>
    </row>
    <row r="166" spans="1:10" s="12" customFormat="1" ht="48.75" customHeight="1">
      <c r="A166" s="61"/>
      <c r="B166" s="61"/>
      <c r="C166" s="69"/>
      <c r="D166" s="66"/>
      <c r="E166" s="5"/>
      <c r="F166" s="63"/>
      <c r="G166" s="67"/>
      <c r="H166" s="66"/>
      <c r="I166" s="73"/>
      <c r="J166" s="70"/>
    </row>
    <row r="167" spans="1:10" s="12" customFormat="1" ht="48.75" customHeight="1">
      <c r="A167" s="61"/>
      <c r="B167" s="61"/>
      <c r="C167" s="69"/>
      <c r="D167" s="62"/>
      <c r="E167" s="5"/>
      <c r="F167" s="63"/>
      <c r="G167" s="67"/>
      <c r="H167" s="62"/>
      <c r="I167" s="72"/>
      <c r="J167" s="70"/>
    </row>
    <row r="168" spans="1:10" s="12" customFormat="1" ht="48.75" customHeight="1">
      <c r="A168" s="61"/>
      <c r="B168" s="61"/>
      <c r="C168" s="69"/>
      <c r="D168" s="75"/>
      <c r="E168" s="5"/>
      <c r="F168" s="1"/>
      <c r="G168" s="1"/>
      <c r="H168" s="75"/>
      <c r="I168" s="75"/>
      <c r="J168" s="70"/>
    </row>
    <row r="169" spans="1:10" s="12" customFormat="1" ht="48.75" customHeight="1">
      <c r="A169" s="61"/>
      <c r="B169" s="61"/>
      <c r="C169" s="69"/>
      <c r="D169" s="74"/>
      <c r="E169" s="5"/>
      <c r="F169" s="1"/>
      <c r="G169" s="1"/>
      <c r="H169" s="74"/>
      <c r="I169" s="75"/>
      <c r="J169" s="70"/>
    </row>
    <row r="170" spans="1:10" ht="48.75" customHeight="1">
      <c r="A170" s="61"/>
      <c r="B170" s="61"/>
      <c r="C170" s="69"/>
      <c r="D170" s="71"/>
      <c r="E170" s="5"/>
      <c r="F170" s="29"/>
      <c r="G170" s="29"/>
      <c r="H170" s="76"/>
      <c r="I170" s="77"/>
      <c r="J170" s="2"/>
    </row>
    <row r="171" spans="1:10" ht="48.75" customHeight="1">
      <c r="A171" s="61"/>
      <c r="B171" s="61"/>
      <c r="C171" s="69"/>
      <c r="D171" s="76"/>
      <c r="E171" s="5"/>
      <c r="F171" s="29"/>
      <c r="G171" s="29"/>
      <c r="H171" s="76"/>
      <c r="I171" s="77"/>
      <c r="J171" s="2"/>
    </row>
    <row r="172" spans="1:10" ht="48.75" customHeight="1">
      <c r="A172" s="61"/>
      <c r="B172" s="61"/>
      <c r="C172" s="69"/>
      <c r="D172" s="76"/>
      <c r="E172" s="5"/>
      <c r="F172" s="29"/>
      <c r="G172" s="29"/>
      <c r="H172" s="76"/>
      <c r="I172" s="78"/>
      <c r="J172" s="2"/>
    </row>
  </sheetData>
  <autoFilter ref="A4:J4" xr:uid="{00000000-0009-0000-0000-000002000000}">
    <filterColumn colId="7" hiddenButton="1" showButton="0"/>
    <sortState ref="A6:J167">
      <sortCondition ref="D4"/>
    </sortState>
  </autoFilter>
  <mergeCells count="5">
    <mergeCell ref="A1:J1"/>
    <mergeCell ref="H3:I3"/>
    <mergeCell ref="H4:I4"/>
    <mergeCell ref="B3:C3"/>
    <mergeCell ref="B4:C4"/>
  </mergeCells>
  <phoneticPr fontId="6"/>
  <pageMargins left="0.39370078740157483" right="0.39370078740157483" top="0.55118110236220474" bottom="0.15748031496062992" header="0.35433070866141736" footer="0.15748031496062992"/>
  <pageSetup paperSize="9" orientation="landscape" r:id="rId1"/>
  <headerFooter alignWithMargins="0"/>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523D6A-A251-4F87-A091-28EA24165467}">
  <sheetPr>
    <tabColor rgb="FFFFFF00"/>
  </sheetPr>
  <dimension ref="A1:K202"/>
  <sheetViews>
    <sheetView zoomScaleNormal="100" workbookViewId="0">
      <selection activeCell="I16" sqref="I16"/>
    </sheetView>
  </sheetViews>
  <sheetFormatPr defaultRowHeight="13.5"/>
  <cols>
    <col min="1" max="1" width="5.5" style="117" customWidth="1"/>
    <col min="2" max="2" width="34.625" style="242" customWidth="1"/>
    <col min="3" max="3" width="1.625" style="130" customWidth="1"/>
    <col min="4" max="4" width="7.125" style="119" customWidth="1"/>
    <col min="5" max="5" width="9.5" style="120" customWidth="1"/>
    <col min="6" max="6" width="10.25" style="135" customWidth="1"/>
    <col min="7" max="8" width="11" style="130" customWidth="1"/>
    <col min="9" max="9" width="12.5" style="130" customWidth="1"/>
    <col min="10" max="10" width="9" style="130"/>
    <col min="11" max="11" width="6.875" style="130" customWidth="1"/>
    <col min="12" max="13" width="9" style="130"/>
    <col min="14" max="14" width="3.5" style="130" bestFit="1" customWidth="1"/>
    <col min="15" max="15" width="2.5" style="130" bestFit="1" customWidth="1"/>
    <col min="16" max="18" width="5.5" style="130" bestFit="1" customWidth="1"/>
    <col min="19" max="19" width="3.5" style="130" bestFit="1" customWidth="1"/>
    <col min="20" max="256" width="9" style="130"/>
    <col min="257" max="257" width="5.5" style="130" customWidth="1"/>
    <col min="258" max="258" width="34.625" style="130" customWidth="1"/>
    <col min="259" max="259" width="1.625" style="130" customWidth="1"/>
    <col min="260" max="260" width="7.125" style="130" customWidth="1"/>
    <col min="261" max="261" width="9.5" style="130" customWidth="1"/>
    <col min="262" max="262" width="10.25" style="130" customWidth="1"/>
    <col min="263" max="264" width="11" style="130" customWidth="1"/>
    <col min="265" max="265" width="12.5" style="130" customWidth="1"/>
    <col min="266" max="266" width="9" style="130"/>
    <col min="267" max="267" width="6.875" style="130" customWidth="1"/>
    <col min="268" max="269" width="9" style="130"/>
    <col min="270" max="270" width="3.5" style="130" bestFit="1" customWidth="1"/>
    <col min="271" max="271" width="2.5" style="130" bestFit="1" customWidth="1"/>
    <col min="272" max="274" width="5.5" style="130" bestFit="1" customWidth="1"/>
    <col min="275" max="275" width="3.5" style="130" bestFit="1" customWidth="1"/>
    <col min="276" max="512" width="9" style="130"/>
    <col min="513" max="513" width="5.5" style="130" customWidth="1"/>
    <col min="514" max="514" width="34.625" style="130" customWidth="1"/>
    <col min="515" max="515" width="1.625" style="130" customWidth="1"/>
    <col min="516" max="516" width="7.125" style="130" customWidth="1"/>
    <col min="517" max="517" width="9.5" style="130" customWidth="1"/>
    <col min="518" max="518" width="10.25" style="130" customWidth="1"/>
    <col min="519" max="520" width="11" style="130" customWidth="1"/>
    <col min="521" max="521" width="12.5" style="130" customWidth="1"/>
    <col min="522" max="522" width="9" style="130"/>
    <col min="523" max="523" width="6.875" style="130" customWidth="1"/>
    <col min="524" max="525" width="9" style="130"/>
    <col min="526" max="526" width="3.5" style="130" bestFit="1" customWidth="1"/>
    <col min="527" max="527" width="2.5" style="130" bestFit="1" customWidth="1"/>
    <col min="528" max="530" width="5.5" style="130" bestFit="1" customWidth="1"/>
    <col min="531" max="531" width="3.5" style="130" bestFit="1" customWidth="1"/>
    <col min="532" max="768" width="9" style="130"/>
    <col min="769" max="769" width="5.5" style="130" customWidth="1"/>
    <col min="770" max="770" width="34.625" style="130" customWidth="1"/>
    <col min="771" max="771" width="1.625" style="130" customWidth="1"/>
    <col min="772" max="772" width="7.125" style="130" customWidth="1"/>
    <col min="773" max="773" width="9.5" style="130" customWidth="1"/>
    <col min="774" max="774" width="10.25" style="130" customWidth="1"/>
    <col min="775" max="776" width="11" style="130" customWidth="1"/>
    <col min="777" max="777" width="12.5" style="130" customWidth="1"/>
    <col min="778" max="778" width="9" style="130"/>
    <col min="779" max="779" width="6.875" style="130" customWidth="1"/>
    <col min="780" max="781" width="9" style="130"/>
    <col min="782" max="782" width="3.5" style="130" bestFit="1" customWidth="1"/>
    <col min="783" max="783" width="2.5" style="130" bestFit="1" customWidth="1"/>
    <col min="784" max="786" width="5.5" style="130" bestFit="1" customWidth="1"/>
    <col min="787" max="787" width="3.5" style="130" bestFit="1" customWidth="1"/>
    <col min="788" max="1024" width="9" style="130"/>
    <col min="1025" max="1025" width="5.5" style="130" customWidth="1"/>
    <col min="1026" max="1026" width="34.625" style="130" customWidth="1"/>
    <col min="1027" max="1027" width="1.625" style="130" customWidth="1"/>
    <col min="1028" max="1028" width="7.125" style="130" customWidth="1"/>
    <col min="1029" max="1029" width="9.5" style="130" customWidth="1"/>
    <col min="1030" max="1030" width="10.25" style="130" customWidth="1"/>
    <col min="1031" max="1032" width="11" style="130" customWidth="1"/>
    <col min="1033" max="1033" width="12.5" style="130" customWidth="1"/>
    <col min="1034" max="1034" width="9" style="130"/>
    <col min="1035" max="1035" width="6.875" style="130" customWidth="1"/>
    <col min="1036" max="1037" width="9" style="130"/>
    <col min="1038" max="1038" width="3.5" style="130" bestFit="1" customWidth="1"/>
    <col min="1039" max="1039" width="2.5" style="130" bestFit="1" customWidth="1"/>
    <col min="1040" max="1042" width="5.5" style="130" bestFit="1" customWidth="1"/>
    <col min="1043" max="1043" width="3.5" style="130" bestFit="1" customWidth="1"/>
    <col min="1044" max="1280" width="9" style="130"/>
    <col min="1281" max="1281" width="5.5" style="130" customWidth="1"/>
    <col min="1282" max="1282" width="34.625" style="130" customWidth="1"/>
    <col min="1283" max="1283" width="1.625" style="130" customWidth="1"/>
    <col min="1284" max="1284" width="7.125" style="130" customWidth="1"/>
    <col min="1285" max="1285" width="9.5" style="130" customWidth="1"/>
    <col min="1286" max="1286" width="10.25" style="130" customWidth="1"/>
    <col min="1287" max="1288" width="11" style="130" customWidth="1"/>
    <col min="1289" max="1289" width="12.5" style="130" customWidth="1"/>
    <col min="1290" max="1290" width="9" style="130"/>
    <col min="1291" max="1291" width="6.875" style="130" customWidth="1"/>
    <col min="1292" max="1293" width="9" style="130"/>
    <col min="1294" max="1294" width="3.5" style="130" bestFit="1" customWidth="1"/>
    <col min="1295" max="1295" width="2.5" style="130" bestFit="1" customWidth="1"/>
    <col min="1296" max="1298" width="5.5" style="130" bestFit="1" customWidth="1"/>
    <col min="1299" max="1299" width="3.5" style="130" bestFit="1" customWidth="1"/>
    <col min="1300" max="1536" width="9" style="130"/>
    <col min="1537" max="1537" width="5.5" style="130" customWidth="1"/>
    <col min="1538" max="1538" width="34.625" style="130" customWidth="1"/>
    <col min="1539" max="1539" width="1.625" style="130" customWidth="1"/>
    <col min="1540" max="1540" width="7.125" style="130" customWidth="1"/>
    <col min="1541" max="1541" width="9.5" style="130" customWidth="1"/>
    <col min="1542" max="1542" width="10.25" style="130" customWidth="1"/>
    <col min="1543" max="1544" width="11" style="130" customWidth="1"/>
    <col min="1545" max="1545" width="12.5" style="130" customWidth="1"/>
    <col min="1546" max="1546" width="9" style="130"/>
    <col min="1547" max="1547" width="6.875" style="130" customWidth="1"/>
    <col min="1548" max="1549" width="9" style="130"/>
    <col min="1550" max="1550" width="3.5" style="130" bestFit="1" customWidth="1"/>
    <col min="1551" max="1551" width="2.5" style="130" bestFit="1" customWidth="1"/>
    <col min="1552" max="1554" width="5.5" style="130" bestFit="1" customWidth="1"/>
    <col min="1555" max="1555" width="3.5" style="130" bestFit="1" customWidth="1"/>
    <col min="1556" max="1792" width="9" style="130"/>
    <col min="1793" max="1793" width="5.5" style="130" customWidth="1"/>
    <col min="1794" max="1794" width="34.625" style="130" customWidth="1"/>
    <col min="1795" max="1795" width="1.625" style="130" customWidth="1"/>
    <col min="1796" max="1796" width="7.125" style="130" customWidth="1"/>
    <col min="1797" max="1797" width="9.5" style="130" customWidth="1"/>
    <col min="1798" max="1798" width="10.25" style="130" customWidth="1"/>
    <col min="1799" max="1800" width="11" style="130" customWidth="1"/>
    <col min="1801" max="1801" width="12.5" style="130" customWidth="1"/>
    <col min="1802" max="1802" width="9" style="130"/>
    <col min="1803" max="1803" width="6.875" style="130" customWidth="1"/>
    <col min="1804" max="1805" width="9" style="130"/>
    <col min="1806" max="1806" width="3.5" style="130" bestFit="1" customWidth="1"/>
    <col min="1807" max="1807" width="2.5" style="130" bestFit="1" customWidth="1"/>
    <col min="1808" max="1810" width="5.5" style="130" bestFit="1" customWidth="1"/>
    <col min="1811" max="1811" width="3.5" style="130" bestFit="1" customWidth="1"/>
    <col min="1812" max="2048" width="9" style="130"/>
    <col min="2049" max="2049" width="5.5" style="130" customWidth="1"/>
    <col min="2050" max="2050" width="34.625" style="130" customWidth="1"/>
    <col min="2051" max="2051" width="1.625" style="130" customWidth="1"/>
    <col min="2052" max="2052" width="7.125" style="130" customWidth="1"/>
    <col min="2053" max="2053" width="9.5" style="130" customWidth="1"/>
    <col min="2054" max="2054" width="10.25" style="130" customWidth="1"/>
    <col min="2055" max="2056" width="11" style="130" customWidth="1"/>
    <col min="2057" max="2057" width="12.5" style="130" customWidth="1"/>
    <col min="2058" max="2058" width="9" style="130"/>
    <col min="2059" max="2059" width="6.875" style="130" customWidth="1"/>
    <col min="2060" max="2061" width="9" style="130"/>
    <col min="2062" max="2062" width="3.5" style="130" bestFit="1" customWidth="1"/>
    <col min="2063" max="2063" width="2.5" style="130" bestFit="1" customWidth="1"/>
    <col min="2064" max="2066" width="5.5" style="130" bestFit="1" customWidth="1"/>
    <col min="2067" max="2067" width="3.5" style="130" bestFit="1" customWidth="1"/>
    <col min="2068" max="2304" width="9" style="130"/>
    <col min="2305" max="2305" width="5.5" style="130" customWidth="1"/>
    <col min="2306" max="2306" width="34.625" style="130" customWidth="1"/>
    <col min="2307" max="2307" width="1.625" style="130" customWidth="1"/>
    <col min="2308" max="2308" width="7.125" style="130" customWidth="1"/>
    <col min="2309" max="2309" width="9.5" style="130" customWidth="1"/>
    <col min="2310" max="2310" width="10.25" style="130" customWidth="1"/>
    <col min="2311" max="2312" width="11" style="130" customWidth="1"/>
    <col min="2313" max="2313" width="12.5" style="130" customWidth="1"/>
    <col min="2314" max="2314" width="9" style="130"/>
    <col min="2315" max="2315" width="6.875" style="130" customWidth="1"/>
    <col min="2316" max="2317" width="9" style="130"/>
    <col min="2318" max="2318" width="3.5" style="130" bestFit="1" customWidth="1"/>
    <col min="2319" max="2319" width="2.5" style="130" bestFit="1" customWidth="1"/>
    <col min="2320" max="2322" width="5.5" style="130" bestFit="1" customWidth="1"/>
    <col min="2323" max="2323" width="3.5" style="130" bestFit="1" customWidth="1"/>
    <col min="2324" max="2560" width="9" style="130"/>
    <col min="2561" max="2561" width="5.5" style="130" customWidth="1"/>
    <col min="2562" max="2562" width="34.625" style="130" customWidth="1"/>
    <col min="2563" max="2563" width="1.625" style="130" customWidth="1"/>
    <col min="2564" max="2564" width="7.125" style="130" customWidth="1"/>
    <col min="2565" max="2565" width="9.5" style="130" customWidth="1"/>
    <col min="2566" max="2566" width="10.25" style="130" customWidth="1"/>
    <col min="2567" max="2568" width="11" style="130" customWidth="1"/>
    <col min="2569" max="2569" width="12.5" style="130" customWidth="1"/>
    <col min="2570" max="2570" width="9" style="130"/>
    <col min="2571" max="2571" width="6.875" style="130" customWidth="1"/>
    <col min="2572" max="2573" width="9" style="130"/>
    <col min="2574" max="2574" width="3.5" style="130" bestFit="1" customWidth="1"/>
    <col min="2575" max="2575" width="2.5" style="130" bestFit="1" customWidth="1"/>
    <col min="2576" max="2578" width="5.5" style="130" bestFit="1" customWidth="1"/>
    <col min="2579" max="2579" width="3.5" style="130" bestFit="1" customWidth="1"/>
    <col min="2580" max="2816" width="9" style="130"/>
    <col min="2817" max="2817" width="5.5" style="130" customWidth="1"/>
    <col min="2818" max="2818" width="34.625" style="130" customWidth="1"/>
    <col min="2819" max="2819" width="1.625" style="130" customWidth="1"/>
    <col min="2820" max="2820" width="7.125" style="130" customWidth="1"/>
    <col min="2821" max="2821" width="9.5" style="130" customWidth="1"/>
    <col min="2822" max="2822" width="10.25" style="130" customWidth="1"/>
    <col min="2823" max="2824" width="11" style="130" customWidth="1"/>
    <col min="2825" max="2825" width="12.5" style="130" customWidth="1"/>
    <col min="2826" max="2826" width="9" style="130"/>
    <col min="2827" max="2827" width="6.875" style="130" customWidth="1"/>
    <col min="2828" max="2829" width="9" style="130"/>
    <col min="2830" max="2830" width="3.5" style="130" bestFit="1" customWidth="1"/>
    <col min="2831" max="2831" width="2.5" style="130" bestFit="1" customWidth="1"/>
    <col min="2832" max="2834" width="5.5" style="130" bestFit="1" customWidth="1"/>
    <col min="2835" max="2835" width="3.5" style="130" bestFit="1" customWidth="1"/>
    <col min="2836" max="3072" width="9" style="130"/>
    <col min="3073" max="3073" width="5.5" style="130" customWidth="1"/>
    <col min="3074" max="3074" width="34.625" style="130" customWidth="1"/>
    <col min="3075" max="3075" width="1.625" style="130" customWidth="1"/>
    <col min="3076" max="3076" width="7.125" style="130" customWidth="1"/>
    <col min="3077" max="3077" width="9.5" style="130" customWidth="1"/>
    <col min="3078" max="3078" width="10.25" style="130" customWidth="1"/>
    <col min="3079" max="3080" width="11" style="130" customWidth="1"/>
    <col min="3081" max="3081" width="12.5" style="130" customWidth="1"/>
    <col min="3082" max="3082" width="9" style="130"/>
    <col min="3083" max="3083" width="6.875" style="130" customWidth="1"/>
    <col min="3084" max="3085" width="9" style="130"/>
    <col min="3086" max="3086" width="3.5" style="130" bestFit="1" customWidth="1"/>
    <col min="3087" max="3087" width="2.5" style="130" bestFit="1" customWidth="1"/>
    <col min="3088" max="3090" width="5.5" style="130" bestFit="1" customWidth="1"/>
    <col min="3091" max="3091" width="3.5" style="130" bestFit="1" customWidth="1"/>
    <col min="3092" max="3328" width="9" style="130"/>
    <col min="3329" max="3329" width="5.5" style="130" customWidth="1"/>
    <col min="3330" max="3330" width="34.625" style="130" customWidth="1"/>
    <col min="3331" max="3331" width="1.625" style="130" customWidth="1"/>
    <col min="3332" max="3332" width="7.125" style="130" customWidth="1"/>
    <col min="3333" max="3333" width="9.5" style="130" customWidth="1"/>
    <col min="3334" max="3334" width="10.25" style="130" customWidth="1"/>
    <col min="3335" max="3336" width="11" style="130" customWidth="1"/>
    <col min="3337" max="3337" width="12.5" style="130" customWidth="1"/>
    <col min="3338" max="3338" width="9" style="130"/>
    <col min="3339" max="3339" width="6.875" style="130" customWidth="1"/>
    <col min="3340" max="3341" width="9" style="130"/>
    <col min="3342" max="3342" width="3.5" style="130" bestFit="1" customWidth="1"/>
    <col min="3343" max="3343" width="2.5" style="130" bestFit="1" customWidth="1"/>
    <col min="3344" max="3346" width="5.5" style="130" bestFit="1" customWidth="1"/>
    <col min="3347" max="3347" width="3.5" style="130" bestFit="1" customWidth="1"/>
    <col min="3348" max="3584" width="9" style="130"/>
    <col min="3585" max="3585" width="5.5" style="130" customWidth="1"/>
    <col min="3586" max="3586" width="34.625" style="130" customWidth="1"/>
    <col min="3587" max="3587" width="1.625" style="130" customWidth="1"/>
    <col min="3588" max="3588" width="7.125" style="130" customWidth="1"/>
    <col min="3589" max="3589" width="9.5" style="130" customWidth="1"/>
    <col min="3590" max="3590" width="10.25" style="130" customWidth="1"/>
    <col min="3591" max="3592" width="11" style="130" customWidth="1"/>
    <col min="3593" max="3593" width="12.5" style="130" customWidth="1"/>
    <col min="3594" max="3594" width="9" style="130"/>
    <col min="3595" max="3595" width="6.875" style="130" customWidth="1"/>
    <col min="3596" max="3597" width="9" style="130"/>
    <col min="3598" max="3598" width="3.5" style="130" bestFit="1" customWidth="1"/>
    <col min="3599" max="3599" width="2.5" style="130" bestFit="1" customWidth="1"/>
    <col min="3600" max="3602" width="5.5" style="130" bestFit="1" customWidth="1"/>
    <col min="3603" max="3603" width="3.5" style="130" bestFit="1" customWidth="1"/>
    <col min="3604" max="3840" width="9" style="130"/>
    <col min="3841" max="3841" width="5.5" style="130" customWidth="1"/>
    <col min="3842" max="3842" width="34.625" style="130" customWidth="1"/>
    <col min="3843" max="3843" width="1.625" style="130" customWidth="1"/>
    <col min="3844" max="3844" width="7.125" style="130" customWidth="1"/>
    <col min="3845" max="3845" width="9.5" style="130" customWidth="1"/>
    <col min="3846" max="3846" width="10.25" style="130" customWidth="1"/>
    <col min="3847" max="3848" width="11" style="130" customWidth="1"/>
    <col min="3849" max="3849" width="12.5" style="130" customWidth="1"/>
    <col min="3850" max="3850" width="9" style="130"/>
    <col min="3851" max="3851" width="6.875" style="130" customWidth="1"/>
    <col min="3852" max="3853" width="9" style="130"/>
    <col min="3854" max="3854" width="3.5" style="130" bestFit="1" customWidth="1"/>
    <col min="3855" max="3855" width="2.5" style="130" bestFit="1" customWidth="1"/>
    <col min="3856" max="3858" width="5.5" style="130" bestFit="1" customWidth="1"/>
    <col min="3859" max="3859" width="3.5" style="130" bestFit="1" customWidth="1"/>
    <col min="3860" max="4096" width="9" style="130"/>
    <col min="4097" max="4097" width="5.5" style="130" customWidth="1"/>
    <col min="4098" max="4098" width="34.625" style="130" customWidth="1"/>
    <col min="4099" max="4099" width="1.625" style="130" customWidth="1"/>
    <col min="4100" max="4100" width="7.125" style="130" customWidth="1"/>
    <col min="4101" max="4101" width="9.5" style="130" customWidth="1"/>
    <col min="4102" max="4102" width="10.25" style="130" customWidth="1"/>
    <col min="4103" max="4104" width="11" style="130" customWidth="1"/>
    <col min="4105" max="4105" width="12.5" style="130" customWidth="1"/>
    <col min="4106" max="4106" width="9" style="130"/>
    <col min="4107" max="4107" width="6.875" style="130" customWidth="1"/>
    <col min="4108" max="4109" width="9" style="130"/>
    <col min="4110" max="4110" width="3.5" style="130" bestFit="1" customWidth="1"/>
    <col min="4111" max="4111" width="2.5" style="130" bestFit="1" customWidth="1"/>
    <col min="4112" max="4114" width="5.5" style="130" bestFit="1" customWidth="1"/>
    <col min="4115" max="4115" width="3.5" style="130" bestFit="1" customWidth="1"/>
    <col min="4116" max="4352" width="9" style="130"/>
    <col min="4353" max="4353" width="5.5" style="130" customWidth="1"/>
    <col min="4354" max="4354" width="34.625" style="130" customWidth="1"/>
    <col min="4355" max="4355" width="1.625" style="130" customWidth="1"/>
    <col min="4356" max="4356" width="7.125" style="130" customWidth="1"/>
    <col min="4357" max="4357" width="9.5" style="130" customWidth="1"/>
    <col min="4358" max="4358" width="10.25" style="130" customWidth="1"/>
    <col min="4359" max="4360" width="11" style="130" customWidth="1"/>
    <col min="4361" max="4361" width="12.5" style="130" customWidth="1"/>
    <col min="4362" max="4362" width="9" style="130"/>
    <col min="4363" max="4363" width="6.875" style="130" customWidth="1"/>
    <col min="4364" max="4365" width="9" style="130"/>
    <col min="4366" max="4366" width="3.5" style="130" bestFit="1" customWidth="1"/>
    <col min="4367" max="4367" width="2.5" style="130" bestFit="1" customWidth="1"/>
    <col min="4368" max="4370" width="5.5" style="130" bestFit="1" customWidth="1"/>
    <col min="4371" max="4371" width="3.5" style="130" bestFit="1" customWidth="1"/>
    <col min="4372" max="4608" width="9" style="130"/>
    <col min="4609" max="4609" width="5.5" style="130" customWidth="1"/>
    <col min="4610" max="4610" width="34.625" style="130" customWidth="1"/>
    <col min="4611" max="4611" width="1.625" style="130" customWidth="1"/>
    <col min="4612" max="4612" width="7.125" style="130" customWidth="1"/>
    <col min="4613" max="4613" width="9.5" style="130" customWidth="1"/>
    <col min="4614" max="4614" width="10.25" style="130" customWidth="1"/>
    <col min="4615" max="4616" width="11" style="130" customWidth="1"/>
    <col min="4617" max="4617" width="12.5" style="130" customWidth="1"/>
    <col min="4618" max="4618" width="9" style="130"/>
    <col min="4619" max="4619" width="6.875" style="130" customWidth="1"/>
    <col min="4620" max="4621" width="9" style="130"/>
    <col min="4622" max="4622" width="3.5" style="130" bestFit="1" customWidth="1"/>
    <col min="4623" max="4623" width="2.5" style="130" bestFit="1" customWidth="1"/>
    <col min="4624" max="4626" width="5.5" style="130" bestFit="1" customWidth="1"/>
    <col min="4627" max="4627" width="3.5" style="130" bestFit="1" customWidth="1"/>
    <col min="4628" max="4864" width="9" style="130"/>
    <col min="4865" max="4865" width="5.5" style="130" customWidth="1"/>
    <col min="4866" max="4866" width="34.625" style="130" customWidth="1"/>
    <col min="4867" max="4867" width="1.625" style="130" customWidth="1"/>
    <col min="4868" max="4868" width="7.125" style="130" customWidth="1"/>
    <col min="4869" max="4869" width="9.5" style="130" customWidth="1"/>
    <col min="4870" max="4870" width="10.25" style="130" customWidth="1"/>
    <col min="4871" max="4872" width="11" style="130" customWidth="1"/>
    <col min="4873" max="4873" width="12.5" style="130" customWidth="1"/>
    <col min="4874" max="4874" width="9" style="130"/>
    <col min="4875" max="4875" width="6.875" style="130" customWidth="1"/>
    <col min="4876" max="4877" width="9" style="130"/>
    <col min="4878" max="4878" width="3.5" style="130" bestFit="1" customWidth="1"/>
    <col min="4879" max="4879" width="2.5" style="130" bestFit="1" customWidth="1"/>
    <col min="4880" max="4882" width="5.5" style="130" bestFit="1" customWidth="1"/>
    <col min="4883" max="4883" width="3.5" style="130" bestFit="1" customWidth="1"/>
    <col min="4884" max="5120" width="9" style="130"/>
    <col min="5121" max="5121" width="5.5" style="130" customWidth="1"/>
    <col min="5122" max="5122" width="34.625" style="130" customWidth="1"/>
    <col min="5123" max="5123" width="1.625" style="130" customWidth="1"/>
    <col min="5124" max="5124" width="7.125" style="130" customWidth="1"/>
    <col min="5125" max="5125" width="9.5" style="130" customWidth="1"/>
    <col min="5126" max="5126" width="10.25" style="130" customWidth="1"/>
    <col min="5127" max="5128" width="11" style="130" customWidth="1"/>
    <col min="5129" max="5129" width="12.5" style="130" customWidth="1"/>
    <col min="5130" max="5130" width="9" style="130"/>
    <col min="5131" max="5131" width="6.875" style="130" customWidth="1"/>
    <col min="5132" max="5133" width="9" style="130"/>
    <col min="5134" max="5134" width="3.5" style="130" bestFit="1" customWidth="1"/>
    <col min="5135" max="5135" width="2.5" style="130" bestFit="1" customWidth="1"/>
    <col min="5136" max="5138" width="5.5" style="130" bestFit="1" customWidth="1"/>
    <col min="5139" max="5139" width="3.5" style="130" bestFit="1" customWidth="1"/>
    <col min="5140" max="5376" width="9" style="130"/>
    <col min="5377" max="5377" width="5.5" style="130" customWidth="1"/>
    <col min="5378" max="5378" width="34.625" style="130" customWidth="1"/>
    <col min="5379" max="5379" width="1.625" style="130" customWidth="1"/>
    <col min="5380" max="5380" width="7.125" style="130" customWidth="1"/>
    <col min="5381" max="5381" width="9.5" style="130" customWidth="1"/>
    <col min="5382" max="5382" width="10.25" style="130" customWidth="1"/>
    <col min="5383" max="5384" width="11" style="130" customWidth="1"/>
    <col min="5385" max="5385" width="12.5" style="130" customWidth="1"/>
    <col min="5386" max="5386" width="9" style="130"/>
    <col min="5387" max="5387" width="6.875" style="130" customWidth="1"/>
    <col min="5388" max="5389" width="9" style="130"/>
    <col min="5390" max="5390" width="3.5" style="130" bestFit="1" customWidth="1"/>
    <col min="5391" max="5391" width="2.5" style="130" bestFit="1" customWidth="1"/>
    <col min="5392" max="5394" width="5.5" style="130" bestFit="1" customWidth="1"/>
    <col min="5395" max="5395" width="3.5" style="130" bestFit="1" customWidth="1"/>
    <col min="5396" max="5632" width="9" style="130"/>
    <col min="5633" max="5633" width="5.5" style="130" customWidth="1"/>
    <col min="5634" max="5634" width="34.625" style="130" customWidth="1"/>
    <col min="5635" max="5635" width="1.625" style="130" customWidth="1"/>
    <col min="5636" max="5636" width="7.125" style="130" customWidth="1"/>
    <col min="5637" max="5637" width="9.5" style="130" customWidth="1"/>
    <col min="5638" max="5638" width="10.25" style="130" customWidth="1"/>
    <col min="5639" max="5640" width="11" style="130" customWidth="1"/>
    <col min="5641" max="5641" width="12.5" style="130" customWidth="1"/>
    <col min="5642" max="5642" width="9" style="130"/>
    <col min="5643" max="5643" width="6.875" style="130" customWidth="1"/>
    <col min="5644" max="5645" width="9" style="130"/>
    <col min="5646" max="5646" width="3.5" style="130" bestFit="1" customWidth="1"/>
    <col min="5647" max="5647" width="2.5" style="130" bestFit="1" customWidth="1"/>
    <col min="5648" max="5650" width="5.5" style="130" bestFit="1" customWidth="1"/>
    <col min="5651" max="5651" width="3.5" style="130" bestFit="1" customWidth="1"/>
    <col min="5652" max="5888" width="9" style="130"/>
    <col min="5889" max="5889" width="5.5" style="130" customWidth="1"/>
    <col min="5890" max="5890" width="34.625" style="130" customWidth="1"/>
    <col min="5891" max="5891" width="1.625" style="130" customWidth="1"/>
    <col min="5892" max="5892" width="7.125" style="130" customWidth="1"/>
    <col min="5893" max="5893" width="9.5" style="130" customWidth="1"/>
    <col min="5894" max="5894" width="10.25" style="130" customWidth="1"/>
    <col min="5895" max="5896" width="11" style="130" customWidth="1"/>
    <col min="5897" max="5897" width="12.5" style="130" customWidth="1"/>
    <col min="5898" max="5898" width="9" style="130"/>
    <col min="5899" max="5899" width="6.875" style="130" customWidth="1"/>
    <col min="5900" max="5901" width="9" style="130"/>
    <col min="5902" max="5902" width="3.5" style="130" bestFit="1" customWidth="1"/>
    <col min="5903" max="5903" width="2.5" style="130" bestFit="1" customWidth="1"/>
    <col min="5904" max="5906" width="5.5" style="130" bestFit="1" customWidth="1"/>
    <col min="5907" max="5907" width="3.5" style="130" bestFit="1" customWidth="1"/>
    <col min="5908" max="6144" width="9" style="130"/>
    <col min="6145" max="6145" width="5.5" style="130" customWidth="1"/>
    <col min="6146" max="6146" width="34.625" style="130" customWidth="1"/>
    <col min="6147" max="6147" width="1.625" style="130" customWidth="1"/>
    <col min="6148" max="6148" width="7.125" style="130" customWidth="1"/>
    <col min="6149" max="6149" width="9.5" style="130" customWidth="1"/>
    <col min="6150" max="6150" width="10.25" style="130" customWidth="1"/>
    <col min="6151" max="6152" width="11" style="130" customWidth="1"/>
    <col min="6153" max="6153" width="12.5" style="130" customWidth="1"/>
    <col min="6154" max="6154" width="9" style="130"/>
    <col min="6155" max="6155" width="6.875" style="130" customWidth="1"/>
    <col min="6156" max="6157" width="9" style="130"/>
    <col min="6158" max="6158" width="3.5" style="130" bestFit="1" customWidth="1"/>
    <col min="6159" max="6159" width="2.5" style="130" bestFit="1" customWidth="1"/>
    <col min="6160" max="6162" width="5.5" style="130" bestFit="1" customWidth="1"/>
    <col min="6163" max="6163" width="3.5" style="130" bestFit="1" customWidth="1"/>
    <col min="6164" max="6400" width="9" style="130"/>
    <col min="6401" max="6401" width="5.5" style="130" customWidth="1"/>
    <col min="6402" max="6402" width="34.625" style="130" customWidth="1"/>
    <col min="6403" max="6403" width="1.625" style="130" customWidth="1"/>
    <col min="6404" max="6404" width="7.125" style="130" customWidth="1"/>
    <col min="6405" max="6405" width="9.5" style="130" customWidth="1"/>
    <col min="6406" max="6406" width="10.25" style="130" customWidth="1"/>
    <col min="6407" max="6408" width="11" style="130" customWidth="1"/>
    <col min="6409" max="6409" width="12.5" style="130" customWidth="1"/>
    <col min="6410" max="6410" width="9" style="130"/>
    <col min="6411" max="6411" width="6.875" style="130" customWidth="1"/>
    <col min="6412" max="6413" width="9" style="130"/>
    <col min="6414" max="6414" width="3.5" style="130" bestFit="1" customWidth="1"/>
    <col min="6415" max="6415" width="2.5" style="130" bestFit="1" customWidth="1"/>
    <col min="6416" max="6418" width="5.5" style="130" bestFit="1" customWidth="1"/>
    <col min="6419" max="6419" width="3.5" style="130" bestFit="1" customWidth="1"/>
    <col min="6420" max="6656" width="9" style="130"/>
    <col min="6657" max="6657" width="5.5" style="130" customWidth="1"/>
    <col min="6658" max="6658" width="34.625" style="130" customWidth="1"/>
    <col min="6659" max="6659" width="1.625" style="130" customWidth="1"/>
    <col min="6660" max="6660" width="7.125" style="130" customWidth="1"/>
    <col min="6661" max="6661" width="9.5" style="130" customWidth="1"/>
    <col min="6662" max="6662" width="10.25" style="130" customWidth="1"/>
    <col min="6663" max="6664" width="11" style="130" customWidth="1"/>
    <col min="6665" max="6665" width="12.5" style="130" customWidth="1"/>
    <col min="6666" max="6666" width="9" style="130"/>
    <col min="6667" max="6667" width="6.875" style="130" customWidth="1"/>
    <col min="6668" max="6669" width="9" style="130"/>
    <col min="6670" max="6670" width="3.5" style="130" bestFit="1" customWidth="1"/>
    <col min="6671" max="6671" width="2.5" style="130" bestFit="1" customWidth="1"/>
    <col min="6672" max="6674" width="5.5" style="130" bestFit="1" customWidth="1"/>
    <col min="6675" max="6675" width="3.5" style="130" bestFit="1" customWidth="1"/>
    <col min="6676" max="6912" width="9" style="130"/>
    <col min="6913" max="6913" width="5.5" style="130" customWidth="1"/>
    <col min="6914" max="6914" width="34.625" style="130" customWidth="1"/>
    <col min="6915" max="6915" width="1.625" style="130" customWidth="1"/>
    <col min="6916" max="6916" width="7.125" style="130" customWidth="1"/>
    <col min="6917" max="6917" width="9.5" style="130" customWidth="1"/>
    <col min="6918" max="6918" width="10.25" style="130" customWidth="1"/>
    <col min="6919" max="6920" width="11" style="130" customWidth="1"/>
    <col min="6921" max="6921" width="12.5" style="130" customWidth="1"/>
    <col min="6922" max="6922" width="9" style="130"/>
    <col min="6923" max="6923" width="6.875" style="130" customWidth="1"/>
    <col min="6924" max="6925" width="9" style="130"/>
    <col min="6926" max="6926" width="3.5" style="130" bestFit="1" customWidth="1"/>
    <col min="6927" max="6927" width="2.5" style="130" bestFit="1" customWidth="1"/>
    <col min="6928" max="6930" width="5.5" style="130" bestFit="1" customWidth="1"/>
    <col min="6931" max="6931" width="3.5" style="130" bestFit="1" customWidth="1"/>
    <col min="6932" max="7168" width="9" style="130"/>
    <col min="7169" max="7169" width="5.5" style="130" customWidth="1"/>
    <col min="7170" max="7170" width="34.625" style="130" customWidth="1"/>
    <col min="7171" max="7171" width="1.625" style="130" customWidth="1"/>
    <col min="7172" max="7172" width="7.125" style="130" customWidth="1"/>
    <col min="7173" max="7173" width="9.5" style="130" customWidth="1"/>
    <col min="7174" max="7174" width="10.25" style="130" customWidth="1"/>
    <col min="7175" max="7176" width="11" style="130" customWidth="1"/>
    <col min="7177" max="7177" width="12.5" style="130" customWidth="1"/>
    <col min="7178" max="7178" width="9" style="130"/>
    <col min="7179" max="7179" width="6.875" style="130" customWidth="1"/>
    <col min="7180" max="7181" width="9" style="130"/>
    <col min="7182" max="7182" width="3.5" style="130" bestFit="1" customWidth="1"/>
    <col min="7183" max="7183" width="2.5" style="130" bestFit="1" customWidth="1"/>
    <col min="7184" max="7186" width="5.5" style="130" bestFit="1" customWidth="1"/>
    <col min="7187" max="7187" width="3.5" style="130" bestFit="1" customWidth="1"/>
    <col min="7188" max="7424" width="9" style="130"/>
    <col min="7425" max="7425" width="5.5" style="130" customWidth="1"/>
    <col min="7426" max="7426" width="34.625" style="130" customWidth="1"/>
    <col min="7427" max="7427" width="1.625" style="130" customWidth="1"/>
    <col min="7428" max="7428" width="7.125" style="130" customWidth="1"/>
    <col min="7429" max="7429" width="9.5" style="130" customWidth="1"/>
    <col min="7430" max="7430" width="10.25" style="130" customWidth="1"/>
    <col min="7431" max="7432" width="11" style="130" customWidth="1"/>
    <col min="7433" max="7433" width="12.5" style="130" customWidth="1"/>
    <col min="7434" max="7434" width="9" style="130"/>
    <col min="7435" max="7435" width="6.875" style="130" customWidth="1"/>
    <col min="7436" max="7437" width="9" style="130"/>
    <col min="7438" max="7438" width="3.5" style="130" bestFit="1" customWidth="1"/>
    <col min="7439" max="7439" width="2.5" style="130" bestFit="1" customWidth="1"/>
    <col min="7440" max="7442" width="5.5" style="130" bestFit="1" customWidth="1"/>
    <col min="7443" max="7443" width="3.5" style="130" bestFit="1" customWidth="1"/>
    <col min="7444" max="7680" width="9" style="130"/>
    <col min="7681" max="7681" width="5.5" style="130" customWidth="1"/>
    <col min="7682" max="7682" width="34.625" style="130" customWidth="1"/>
    <col min="7683" max="7683" width="1.625" style="130" customWidth="1"/>
    <col min="7684" max="7684" width="7.125" style="130" customWidth="1"/>
    <col min="7685" max="7685" width="9.5" style="130" customWidth="1"/>
    <col min="7686" max="7686" width="10.25" style="130" customWidth="1"/>
    <col min="7687" max="7688" width="11" style="130" customWidth="1"/>
    <col min="7689" max="7689" width="12.5" style="130" customWidth="1"/>
    <col min="7690" max="7690" width="9" style="130"/>
    <col min="7691" max="7691" width="6.875" style="130" customWidth="1"/>
    <col min="7692" max="7693" width="9" style="130"/>
    <col min="7694" max="7694" width="3.5" style="130" bestFit="1" customWidth="1"/>
    <col min="7695" max="7695" width="2.5" style="130" bestFit="1" customWidth="1"/>
    <col min="7696" max="7698" width="5.5" style="130" bestFit="1" customWidth="1"/>
    <col min="7699" max="7699" width="3.5" style="130" bestFit="1" customWidth="1"/>
    <col min="7700" max="7936" width="9" style="130"/>
    <col min="7937" max="7937" width="5.5" style="130" customWidth="1"/>
    <col min="7938" max="7938" width="34.625" style="130" customWidth="1"/>
    <col min="7939" max="7939" width="1.625" style="130" customWidth="1"/>
    <col min="7940" max="7940" width="7.125" style="130" customWidth="1"/>
    <col min="7941" max="7941" width="9.5" style="130" customWidth="1"/>
    <col min="7942" max="7942" width="10.25" style="130" customWidth="1"/>
    <col min="7943" max="7944" width="11" style="130" customWidth="1"/>
    <col min="7945" max="7945" width="12.5" style="130" customWidth="1"/>
    <col min="7946" max="7946" width="9" style="130"/>
    <col min="7947" max="7947" width="6.875" style="130" customWidth="1"/>
    <col min="7948" max="7949" width="9" style="130"/>
    <col min="7950" max="7950" width="3.5" style="130" bestFit="1" customWidth="1"/>
    <col min="7951" max="7951" width="2.5" style="130" bestFit="1" customWidth="1"/>
    <col min="7952" max="7954" width="5.5" style="130" bestFit="1" customWidth="1"/>
    <col min="7955" max="7955" width="3.5" style="130" bestFit="1" customWidth="1"/>
    <col min="7956" max="8192" width="9" style="130"/>
    <col min="8193" max="8193" width="5.5" style="130" customWidth="1"/>
    <col min="8194" max="8194" width="34.625" style="130" customWidth="1"/>
    <col min="8195" max="8195" width="1.625" style="130" customWidth="1"/>
    <col min="8196" max="8196" width="7.125" style="130" customWidth="1"/>
    <col min="8197" max="8197" width="9.5" style="130" customWidth="1"/>
    <col min="8198" max="8198" width="10.25" style="130" customWidth="1"/>
    <col min="8199" max="8200" width="11" style="130" customWidth="1"/>
    <col min="8201" max="8201" width="12.5" style="130" customWidth="1"/>
    <col min="8202" max="8202" width="9" style="130"/>
    <col min="8203" max="8203" width="6.875" style="130" customWidth="1"/>
    <col min="8204" max="8205" width="9" style="130"/>
    <col min="8206" max="8206" width="3.5" style="130" bestFit="1" customWidth="1"/>
    <col min="8207" max="8207" width="2.5" style="130" bestFit="1" customWidth="1"/>
    <col min="8208" max="8210" width="5.5" style="130" bestFit="1" customWidth="1"/>
    <col min="8211" max="8211" width="3.5" style="130" bestFit="1" customWidth="1"/>
    <col min="8212" max="8448" width="9" style="130"/>
    <col min="8449" max="8449" width="5.5" style="130" customWidth="1"/>
    <col min="8450" max="8450" width="34.625" style="130" customWidth="1"/>
    <col min="8451" max="8451" width="1.625" style="130" customWidth="1"/>
    <col min="8452" max="8452" width="7.125" style="130" customWidth="1"/>
    <col min="8453" max="8453" width="9.5" style="130" customWidth="1"/>
    <col min="8454" max="8454" width="10.25" style="130" customWidth="1"/>
    <col min="8455" max="8456" width="11" style="130" customWidth="1"/>
    <col min="8457" max="8457" width="12.5" style="130" customWidth="1"/>
    <col min="8458" max="8458" width="9" style="130"/>
    <col min="8459" max="8459" width="6.875" style="130" customWidth="1"/>
    <col min="8460" max="8461" width="9" style="130"/>
    <col min="8462" max="8462" width="3.5" style="130" bestFit="1" customWidth="1"/>
    <col min="8463" max="8463" width="2.5" style="130" bestFit="1" customWidth="1"/>
    <col min="8464" max="8466" width="5.5" style="130" bestFit="1" customWidth="1"/>
    <col min="8467" max="8467" width="3.5" style="130" bestFit="1" customWidth="1"/>
    <col min="8468" max="8704" width="9" style="130"/>
    <col min="8705" max="8705" width="5.5" style="130" customWidth="1"/>
    <col min="8706" max="8706" width="34.625" style="130" customWidth="1"/>
    <col min="8707" max="8707" width="1.625" style="130" customWidth="1"/>
    <col min="8708" max="8708" width="7.125" style="130" customWidth="1"/>
    <col min="8709" max="8709" width="9.5" style="130" customWidth="1"/>
    <col min="8710" max="8710" width="10.25" style="130" customWidth="1"/>
    <col min="8711" max="8712" width="11" style="130" customWidth="1"/>
    <col min="8713" max="8713" width="12.5" style="130" customWidth="1"/>
    <col min="8714" max="8714" width="9" style="130"/>
    <col min="8715" max="8715" width="6.875" style="130" customWidth="1"/>
    <col min="8716" max="8717" width="9" style="130"/>
    <col min="8718" max="8718" width="3.5" style="130" bestFit="1" customWidth="1"/>
    <col min="8719" max="8719" width="2.5" style="130" bestFit="1" customWidth="1"/>
    <col min="8720" max="8722" width="5.5" style="130" bestFit="1" customWidth="1"/>
    <col min="8723" max="8723" width="3.5" style="130" bestFit="1" customWidth="1"/>
    <col min="8724" max="8960" width="9" style="130"/>
    <col min="8961" max="8961" width="5.5" style="130" customWidth="1"/>
    <col min="8962" max="8962" width="34.625" style="130" customWidth="1"/>
    <col min="8963" max="8963" width="1.625" style="130" customWidth="1"/>
    <col min="8964" max="8964" width="7.125" style="130" customWidth="1"/>
    <col min="8965" max="8965" width="9.5" style="130" customWidth="1"/>
    <col min="8966" max="8966" width="10.25" style="130" customWidth="1"/>
    <col min="8967" max="8968" width="11" style="130" customWidth="1"/>
    <col min="8969" max="8969" width="12.5" style="130" customWidth="1"/>
    <col min="8970" max="8970" width="9" style="130"/>
    <col min="8971" max="8971" width="6.875" style="130" customWidth="1"/>
    <col min="8972" max="8973" width="9" style="130"/>
    <col min="8974" max="8974" width="3.5" style="130" bestFit="1" customWidth="1"/>
    <col min="8975" max="8975" width="2.5" style="130" bestFit="1" customWidth="1"/>
    <col min="8976" max="8978" width="5.5" style="130" bestFit="1" customWidth="1"/>
    <col min="8979" max="8979" width="3.5" style="130" bestFit="1" customWidth="1"/>
    <col min="8980" max="9216" width="9" style="130"/>
    <col min="9217" max="9217" width="5.5" style="130" customWidth="1"/>
    <col min="9218" max="9218" width="34.625" style="130" customWidth="1"/>
    <col min="9219" max="9219" width="1.625" style="130" customWidth="1"/>
    <col min="9220" max="9220" width="7.125" style="130" customWidth="1"/>
    <col min="9221" max="9221" width="9.5" style="130" customWidth="1"/>
    <col min="9222" max="9222" width="10.25" style="130" customWidth="1"/>
    <col min="9223" max="9224" width="11" style="130" customWidth="1"/>
    <col min="9225" max="9225" width="12.5" style="130" customWidth="1"/>
    <col min="9226" max="9226" width="9" style="130"/>
    <col min="9227" max="9227" width="6.875" style="130" customWidth="1"/>
    <col min="9228" max="9229" width="9" style="130"/>
    <col min="9230" max="9230" width="3.5" style="130" bestFit="1" customWidth="1"/>
    <col min="9231" max="9231" width="2.5" style="130" bestFit="1" customWidth="1"/>
    <col min="9232" max="9234" width="5.5" style="130" bestFit="1" customWidth="1"/>
    <col min="9235" max="9235" width="3.5" style="130" bestFit="1" customWidth="1"/>
    <col min="9236" max="9472" width="9" style="130"/>
    <col min="9473" max="9473" width="5.5" style="130" customWidth="1"/>
    <col min="9474" max="9474" width="34.625" style="130" customWidth="1"/>
    <col min="9475" max="9475" width="1.625" style="130" customWidth="1"/>
    <col min="9476" max="9476" width="7.125" style="130" customWidth="1"/>
    <col min="9477" max="9477" width="9.5" style="130" customWidth="1"/>
    <col min="9478" max="9478" width="10.25" style="130" customWidth="1"/>
    <col min="9479" max="9480" width="11" style="130" customWidth="1"/>
    <col min="9481" max="9481" width="12.5" style="130" customWidth="1"/>
    <col min="9482" max="9482" width="9" style="130"/>
    <col min="9483" max="9483" width="6.875" style="130" customWidth="1"/>
    <col min="9484" max="9485" width="9" style="130"/>
    <col min="9486" max="9486" width="3.5" style="130" bestFit="1" customWidth="1"/>
    <col min="9487" max="9487" width="2.5" style="130" bestFit="1" customWidth="1"/>
    <col min="9488" max="9490" width="5.5" style="130" bestFit="1" customWidth="1"/>
    <col min="9491" max="9491" width="3.5" style="130" bestFit="1" customWidth="1"/>
    <col min="9492" max="9728" width="9" style="130"/>
    <col min="9729" max="9729" width="5.5" style="130" customWidth="1"/>
    <col min="9730" max="9730" width="34.625" style="130" customWidth="1"/>
    <col min="9731" max="9731" width="1.625" style="130" customWidth="1"/>
    <col min="9732" max="9732" width="7.125" style="130" customWidth="1"/>
    <col min="9733" max="9733" width="9.5" style="130" customWidth="1"/>
    <col min="9734" max="9734" width="10.25" style="130" customWidth="1"/>
    <col min="9735" max="9736" width="11" style="130" customWidth="1"/>
    <col min="9737" max="9737" width="12.5" style="130" customWidth="1"/>
    <col min="9738" max="9738" width="9" style="130"/>
    <col min="9739" max="9739" width="6.875" style="130" customWidth="1"/>
    <col min="9740" max="9741" width="9" style="130"/>
    <col min="9742" max="9742" width="3.5" style="130" bestFit="1" customWidth="1"/>
    <col min="9743" max="9743" width="2.5" style="130" bestFit="1" customWidth="1"/>
    <col min="9744" max="9746" width="5.5" style="130" bestFit="1" customWidth="1"/>
    <col min="9747" max="9747" width="3.5" style="130" bestFit="1" customWidth="1"/>
    <col min="9748" max="9984" width="9" style="130"/>
    <col min="9985" max="9985" width="5.5" style="130" customWidth="1"/>
    <col min="9986" max="9986" width="34.625" style="130" customWidth="1"/>
    <col min="9987" max="9987" width="1.625" style="130" customWidth="1"/>
    <col min="9988" max="9988" width="7.125" style="130" customWidth="1"/>
    <col min="9989" max="9989" width="9.5" style="130" customWidth="1"/>
    <col min="9990" max="9990" width="10.25" style="130" customWidth="1"/>
    <col min="9991" max="9992" width="11" style="130" customWidth="1"/>
    <col min="9993" max="9993" width="12.5" style="130" customWidth="1"/>
    <col min="9994" max="9994" width="9" style="130"/>
    <col min="9995" max="9995" width="6.875" style="130" customWidth="1"/>
    <col min="9996" max="9997" width="9" style="130"/>
    <col min="9998" max="9998" width="3.5" style="130" bestFit="1" customWidth="1"/>
    <col min="9999" max="9999" width="2.5" style="130" bestFit="1" customWidth="1"/>
    <col min="10000" max="10002" width="5.5" style="130" bestFit="1" customWidth="1"/>
    <col min="10003" max="10003" width="3.5" style="130" bestFit="1" customWidth="1"/>
    <col min="10004" max="10240" width="9" style="130"/>
    <col min="10241" max="10241" width="5.5" style="130" customWidth="1"/>
    <col min="10242" max="10242" width="34.625" style="130" customWidth="1"/>
    <col min="10243" max="10243" width="1.625" style="130" customWidth="1"/>
    <col min="10244" max="10244" width="7.125" style="130" customWidth="1"/>
    <col min="10245" max="10245" width="9.5" style="130" customWidth="1"/>
    <col min="10246" max="10246" width="10.25" style="130" customWidth="1"/>
    <col min="10247" max="10248" width="11" style="130" customWidth="1"/>
    <col min="10249" max="10249" width="12.5" style="130" customWidth="1"/>
    <col min="10250" max="10250" width="9" style="130"/>
    <col min="10251" max="10251" width="6.875" style="130" customWidth="1"/>
    <col min="10252" max="10253" width="9" style="130"/>
    <col min="10254" max="10254" width="3.5" style="130" bestFit="1" customWidth="1"/>
    <col min="10255" max="10255" width="2.5" style="130" bestFit="1" customWidth="1"/>
    <col min="10256" max="10258" width="5.5" style="130" bestFit="1" customWidth="1"/>
    <col min="10259" max="10259" width="3.5" style="130" bestFit="1" customWidth="1"/>
    <col min="10260" max="10496" width="9" style="130"/>
    <col min="10497" max="10497" width="5.5" style="130" customWidth="1"/>
    <col min="10498" max="10498" width="34.625" style="130" customWidth="1"/>
    <col min="10499" max="10499" width="1.625" style="130" customWidth="1"/>
    <col min="10500" max="10500" width="7.125" style="130" customWidth="1"/>
    <col min="10501" max="10501" width="9.5" style="130" customWidth="1"/>
    <col min="10502" max="10502" width="10.25" style="130" customWidth="1"/>
    <col min="10503" max="10504" width="11" style="130" customWidth="1"/>
    <col min="10505" max="10505" width="12.5" style="130" customWidth="1"/>
    <col min="10506" max="10506" width="9" style="130"/>
    <col min="10507" max="10507" width="6.875" style="130" customWidth="1"/>
    <col min="10508" max="10509" width="9" style="130"/>
    <col min="10510" max="10510" width="3.5" style="130" bestFit="1" customWidth="1"/>
    <col min="10511" max="10511" width="2.5" style="130" bestFit="1" customWidth="1"/>
    <col min="10512" max="10514" width="5.5" style="130" bestFit="1" customWidth="1"/>
    <col min="10515" max="10515" width="3.5" style="130" bestFit="1" customWidth="1"/>
    <col min="10516" max="10752" width="9" style="130"/>
    <col min="10753" max="10753" width="5.5" style="130" customWidth="1"/>
    <col min="10754" max="10754" width="34.625" style="130" customWidth="1"/>
    <col min="10755" max="10755" width="1.625" style="130" customWidth="1"/>
    <col min="10756" max="10756" width="7.125" style="130" customWidth="1"/>
    <col min="10757" max="10757" width="9.5" style="130" customWidth="1"/>
    <col min="10758" max="10758" width="10.25" style="130" customWidth="1"/>
    <col min="10759" max="10760" width="11" style="130" customWidth="1"/>
    <col min="10761" max="10761" width="12.5" style="130" customWidth="1"/>
    <col min="10762" max="10762" width="9" style="130"/>
    <col min="10763" max="10763" width="6.875" style="130" customWidth="1"/>
    <col min="10764" max="10765" width="9" style="130"/>
    <col min="10766" max="10766" width="3.5" style="130" bestFit="1" customWidth="1"/>
    <col min="10767" max="10767" width="2.5" style="130" bestFit="1" customWidth="1"/>
    <col min="10768" max="10770" width="5.5" style="130" bestFit="1" customWidth="1"/>
    <col min="10771" max="10771" width="3.5" style="130" bestFit="1" customWidth="1"/>
    <col min="10772" max="11008" width="9" style="130"/>
    <col min="11009" max="11009" width="5.5" style="130" customWidth="1"/>
    <col min="11010" max="11010" width="34.625" style="130" customWidth="1"/>
    <col min="11011" max="11011" width="1.625" style="130" customWidth="1"/>
    <col min="11012" max="11012" width="7.125" style="130" customWidth="1"/>
    <col min="11013" max="11013" width="9.5" style="130" customWidth="1"/>
    <col min="11014" max="11014" width="10.25" style="130" customWidth="1"/>
    <col min="11015" max="11016" width="11" style="130" customWidth="1"/>
    <col min="11017" max="11017" width="12.5" style="130" customWidth="1"/>
    <col min="11018" max="11018" width="9" style="130"/>
    <col min="11019" max="11019" width="6.875" style="130" customWidth="1"/>
    <col min="11020" max="11021" width="9" style="130"/>
    <col min="11022" max="11022" width="3.5" style="130" bestFit="1" customWidth="1"/>
    <col min="11023" max="11023" width="2.5" style="130" bestFit="1" customWidth="1"/>
    <col min="11024" max="11026" width="5.5" style="130" bestFit="1" customWidth="1"/>
    <col min="11027" max="11027" width="3.5" style="130" bestFit="1" customWidth="1"/>
    <col min="11028" max="11264" width="9" style="130"/>
    <col min="11265" max="11265" width="5.5" style="130" customWidth="1"/>
    <col min="11266" max="11266" width="34.625" style="130" customWidth="1"/>
    <col min="11267" max="11267" width="1.625" style="130" customWidth="1"/>
    <col min="11268" max="11268" width="7.125" style="130" customWidth="1"/>
    <col min="11269" max="11269" width="9.5" style="130" customWidth="1"/>
    <col min="11270" max="11270" width="10.25" style="130" customWidth="1"/>
    <col min="11271" max="11272" width="11" style="130" customWidth="1"/>
    <col min="11273" max="11273" width="12.5" style="130" customWidth="1"/>
    <col min="11274" max="11274" width="9" style="130"/>
    <col min="11275" max="11275" width="6.875" style="130" customWidth="1"/>
    <col min="11276" max="11277" width="9" style="130"/>
    <col min="11278" max="11278" width="3.5" style="130" bestFit="1" customWidth="1"/>
    <col min="11279" max="11279" width="2.5" style="130" bestFit="1" customWidth="1"/>
    <col min="11280" max="11282" width="5.5" style="130" bestFit="1" customWidth="1"/>
    <col min="11283" max="11283" width="3.5" style="130" bestFit="1" customWidth="1"/>
    <col min="11284" max="11520" width="9" style="130"/>
    <col min="11521" max="11521" width="5.5" style="130" customWidth="1"/>
    <col min="11522" max="11522" width="34.625" style="130" customWidth="1"/>
    <col min="11523" max="11523" width="1.625" style="130" customWidth="1"/>
    <col min="11524" max="11524" width="7.125" style="130" customWidth="1"/>
    <col min="11525" max="11525" width="9.5" style="130" customWidth="1"/>
    <col min="11526" max="11526" width="10.25" style="130" customWidth="1"/>
    <col min="11527" max="11528" width="11" style="130" customWidth="1"/>
    <col min="11529" max="11529" width="12.5" style="130" customWidth="1"/>
    <col min="11530" max="11530" width="9" style="130"/>
    <col min="11531" max="11531" width="6.875" style="130" customWidth="1"/>
    <col min="11532" max="11533" width="9" style="130"/>
    <col min="11534" max="11534" width="3.5" style="130" bestFit="1" customWidth="1"/>
    <col min="11535" max="11535" width="2.5" style="130" bestFit="1" customWidth="1"/>
    <col min="11536" max="11538" width="5.5" style="130" bestFit="1" customWidth="1"/>
    <col min="11539" max="11539" width="3.5" style="130" bestFit="1" customWidth="1"/>
    <col min="11540" max="11776" width="9" style="130"/>
    <col min="11777" max="11777" width="5.5" style="130" customWidth="1"/>
    <col min="11778" max="11778" width="34.625" style="130" customWidth="1"/>
    <col min="11779" max="11779" width="1.625" style="130" customWidth="1"/>
    <col min="11780" max="11780" width="7.125" style="130" customWidth="1"/>
    <col min="11781" max="11781" width="9.5" style="130" customWidth="1"/>
    <col min="11782" max="11782" width="10.25" style="130" customWidth="1"/>
    <col min="11783" max="11784" width="11" style="130" customWidth="1"/>
    <col min="11785" max="11785" width="12.5" style="130" customWidth="1"/>
    <col min="11786" max="11786" width="9" style="130"/>
    <col min="11787" max="11787" width="6.875" style="130" customWidth="1"/>
    <col min="11788" max="11789" width="9" style="130"/>
    <col min="11790" max="11790" width="3.5" style="130" bestFit="1" customWidth="1"/>
    <col min="11791" max="11791" width="2.5" style="130" bestFit="1" customWidth="1"/>
    <col min="11792" max="11794" width="5.5" style="130" bestFit="1" customWidth="1"/>
    <col min="11795" max="11795" width="3.5" style="130" bestFit="1" customWidth="1"/>
    <col min="11796" max="12032" width="9" style="130"/>
    <col min="12033" max="12033" width="5.5" style="130" customWidth="1"/>
    <col min="12034" max="12034" width="34.625" style="130" customWidth="1"/>
    <col min="12035" max="12035" width="1.625" style="130" customWidth="1"/>
    <col min="12036" max="12036" width="7.125" style="130" customWidth="1"/>
    <col min="12037" max="12037" width="9.5" style="130" customWidth="1"/>
    <col min="12038" max="12038" width="10.25" style="130" customWidth="1"/>
    <col min="12039" max="12040" width="11" style="130" customWidth="1"/>
    <col min="12041" max="12041" width="12.5" style="130" customWidth="1"/>
    <col min="12042" max="12042" width="9" style="130"/>
    <col min="12043" max="12043" width="6.875" style="130" customWidth="1"/>
    <col min="12044" max="12045" width="9" style="130"/>
    <col min="12046" max="12046" width="3.5" style="130" bestFit="1" customWidth="1"/>
    <col min="12047" max="12047" width="2.5" style="130" bestFit="1" customWidth="1"/>
    <col min="12048" max="12050" width="5.5" style="130" bestFit="1" customWidth="1"/>
    <col min="12051" max="12051" width="3.5" style="130" bestFit="1" customWidth="1"/>
    <col min="12052" max="12288" width="9" style="130"/>
    <col min="12289" max="12289" width="5.5" style="130" customWidth="1"/>
    <col min="12290" max="12290" width="34.625" style="130" customWidth="1"/>
    <col min="12291" max="12291" width="1.625" style="130" customWidth="1"/>
    <col min="12292" max="12292" width="7.125" style="130" customWidth="1"/>
    <col min="12293" max="12293" width="9.5" style="130" customWidth="1"/>
    <col min="12294" max="12294" width="10.25" style="130" customWidth="1"/>
    <col min="12295" max="12296" width="11" style="130" customWidth="1"/>
    <col min="12297" max="12297" width="12.5" style="130" customWidth="1"/>
    <col min="12298" max="12298" width="9" style="130"/>
    <col min="12299" max="12299" width="6.875" style="130" customWidth="1"/>
    <col min="12300" max="12301" width="9" style="130"/>
    <col min="12302" max="12302" width="3.5" style="130" bestFit="1" customWidth="1"/>
    <col min="12303" max="12303" width="2.5" style="130" bestFit="1" customWidth="1"/>
    <col min="12304" max="12306" width="5.5" style="130" bestFit="1" customWidth="1"/>
    <col min="12307" max="12307" width="3.5" style="130" bestFit="1" customWidth="1"/>
    <col min="12308" max="12544" width="9" style="130"/>
    <col min="12545" max="12545" width="5.5" style="130" customWidth="1"/>
    <col min="12546" max="12546" width="34.625" style="130" customWidth="1"/>
    <col min="12547" max="12547" width="1.625" style="130" customWidth="1"/>
    <col min="12548" max="12548" width="7.125" style="130" customWidth="1"/>
    <col min="12549" max="12549" width="9.5" style="130" customWidth="1"/>
    <col min="12550" max="12550" width="10.25" style="130" customWidth="1"/>
    <col min="12551" max="12552" width="11" style="130" customWidth="1"/>
    <col min="12553" max="12553" width="12.5" style="130" customWidth="1"/>
    <col min="12554" max="12554" width="9" style="130"/>
    <col min="12555" max="12555" width="6.875" style="130" customWidth="1"/>
    <col min="12556" max="12557" width="9" style="130"/>
    <col min="12558" max="12558" width="3.5" style="130" bestFit="1" customWidth="1"/>
    <col min="12559" max="12559" width="2.5" style="130" bestFit="1" customWidth="1"/>
    <col min="12560" max="12562" width="5.5" style="130" bestFit="1" customWidth="1"/>
    <col min="12563" max="12563" width="3.5" style="130" bestFit="1" customWidth="1"/>
    <col min="12564" max="12800" width="9" style="130"/>
    <col min="12801" max="12801" width="5.5" style="130" customWidth="1"/>
    <col min="12802" max="12802" width="34.625" style="130" customWidth="1"/>
    <col min="12803" max="12803" width="1.625" style="130" customWidth="1"/>
    <col min="12804" max="12804" width="7.125" style="130" customWidth="1"/>
    <col min="12805" max="12805" width="9.5" style="130" customWidth="1"/>
    <col min="12806" max="12806" width="10.25" style="130" customWidth="1"/>
    <col min="12807" max="12808" width="11" style="130" customWidth="1"/>
    <col min="12809" max="12809" width="12.5" style="130" customWidth="1"/>
    <col min="12810" max="12810" width="9" style="130"/>
    <col min="12811" max="12811" width="6.875" style="130" customWidth="1"/>
    <col min="12812" max="12813" width="9" style="130"/>
    <col min="12814" max="12814" width="3.5" style="130" bestFit="1" customWidth="1"/>
    <col min="12815" max="12815" width="2.5" style="130" bestFit="1" customWidth="1"/>
    <col min="12816" max="12818" width="5.5" style="130" bestFit="1" customWidth="1"/>
    <col min="12819" max="12819" width="3.5" style="130" bestFit="1" customWidth="1"/>
    <col min="12820" max="13056" width="9" style="130"/>
    <col min="13057" max="13057" width="5.5" style="130" customWidth="1"/>
    <col min="13058" max="13058" width="34.625" style="130" customWidth="1"/>
    <col min="13059" max="13059" width="1.625" style="130" customWidth="1"/>
    <col min="13060" max="13060" width="7.125" style="130" customWidth="1"/>
    <col min="13061" max="13061" width="9.5" style="130" customWidth="1"/>
    <col min="13062" max="13062" width="10.25" style="130" customWidth="1"/>
    <col min="13063" max="13064" width="11" style="130" customWidth="1"/>
    <col min="13065" max="13065" width="12.5" style="130" customWidth="1"/>
    <col min="13066" max="13066" width="9" style="130"/>
    <col min="13067" max="13067" width="6.875" style="130" customWidth="1"/>
    <col min="13068" max="13069" width="9" style="130"/>
    <col min="13070" max="13070" width="3.5" style="130" bestFit="1" customWidth="1"/>
    <col min="13071" max="13071" width="2.5" style="130" bestFit="1" customWidth="1"/>
    <col min="13072" max="13074" width="5.5" style="130" bestFit="1" customWidth="1"/>
    <col min="13075" max="13075" width="3.5" style="130" bestFit="1" customWidth="1"/>
    <col min="13076" max="13312" width="9" style="130"/>
    <col min="13313" max="13313" width="5.5" style="130" customWidth="1"/>
    <col min="13314" max="13314" width="34.625" style="130" customWidth="1"/>
    <col min="13315" max="13315" width="1.625" style="130" customWidth="1"/>
    <col min="13316" max="13316" width="7.125" style="130" customWidth="1"/>
    <col min="13317" max="13317" width="9.5" style="130" customWidth="1"/>
    <col min="13318" max="13318" width="10.25" style="130" customWidth="1"/>
    <col min="13319" max="13320" width="11" style="130" customWidth="1"/>
    <col min="13321" max="13321" width="12.5" style="130" customWidth="1"/>
    <col min="13322" max="13322" width="9" style="130"/>
    <col min="13323" max="13323" width="6.875" style="130" customWidth="1"/>
    <col min="13324" max="13325" width="9" style="130"/>
    <col min="13326" max="13326" width="3.5" style="130" bestFit="1" customWidth="1"/>
    <col min="13327" max="13327" width="2.5" style="130" bestFit="1" customWidth="1"/>
    <col min="13328" max="13330" width="5.5" style="130" bestFit="1" customWidth="1"/>
    <col min="13331" max="13331" width="3.5" style="130" bestFit="1" customWidth="1"/>
    <col min="13332" max="13568" width="9" style="130"/>
    <col min="13569" max="13569" width="5.5" style="130" customWidth="1"/>
    <col min="13570" max="13570" width="34.625" style="130" customWidth="1"/>
    <col min="13571" max="13571" width="1.625" style="130" customWidth="1"/>
    <col min="13572" max="13572" width="7.125" style="130" customWidth="1"/>
    <col min="13573" max="13573" width="9.5" style="130" customWidth="1"/>
    <col min="13574" max="13574" width="10.25" style="130" customWidth="1"/>
    <col min="13575" max="13576" width="11" style="130" customWidth="1"/>
    <col min="13577" max="13577" width="12.5" style="130" customWidth="1"/>
    <col min="13578" max="13578" width="9" style="130"/>
    <col min="13579" max="13579" width="6.875" style="130" customWidth="1"/>
    <col min="13580" max="13581" width="9" style="130"/>
    <col min="13582" max="13582" width="3.5" style="130" bestFit="1" customWidth="1"/>
    <col min="13583" max="13583" width="2.5" style="130" bestFit="1" customWidth="1"/>
    <col min="13584" max="13586" width="5.5" style="130" bestFit="1" customWidth="1"/>
    <col min="13587" max="13587" width="3.5" style="130" bestFit="1" customWidth="1"/>
    <col min="13588" max="13824" width="9" style="130"/>
    <col min="13825" max="13825" width="5.5" style="130" customWidth="1"/>
    <col min="13826" max="13826" width="34.625" style="130" customWidth="1"/>
    <col min="13827" max="13827" width="1.625" style="130" customWidth="1"/>
    <col min="13828" max="13828" width="7.125" style="130" customWidth="1"/>
    <col min="13829" max="13829" width="9.5" style="130" customWidth="1"/>
    <col min="13830" max="13830" width="10.25" style="130" customWidth="1"/>
    <col min="13831" max="13832" width="11" style="130" customWidth="1"/>
    <col min="13833" max="13833" width="12.5" style="130" customWidth="1"/>
    <col min="13834" max="13834" width="9" style="130"/>
    <col min="13835" max="13835" width="6.875" style="130" customWidth="1"/>
    <col min="13836" max="13837" width="9" style="130"/>
    <col min="13838" max="13838" width="3.5" style="130" bestFit="1" customWidth="1"/>
    <col min="13839" max="13839" width="2.5" style="130" bestFit="1" customWidth="1"/>
    <col min="13840" max="13842" width="5.5" style="130" bestFit="1" customWidth="1"/>
    <col min="13843" max="13843" width="3.5" style="130" bestFit="1" customWidth="1"/>
    <col min="13844" max="14080" width="9" style="130"/>
    <col min="14081" max="14081" width="5.5" style="130" customWidth="1"/>
    <col min="14082" max="14082" width="34.625" style="130" customWidth="1"/>
    <col min="14083" max="14083" width="1.625" style="130" customWidth="1"/>
    <col min="14084" max="14084" width="7.125" style="130" customWidth="1"/>
    <col min="14085" max="14085" width="9.5" style="130" customWidth="1"/>
    <col min="14086" max="14086" width="10.25" style="130" customWidth="1"/>
    <col min="14087" max="14088" width="11" style="130" customWidth="1"/>
    <col min="14089" max="14089" width="12.5" style="130" customWidth="1"/>
    <col min="14090" max="14090" width="9" style="130"/>
    <col min="14091" max="14091" width="6.875" style="130" customWidth="1"/>
    <col min="14092" max="14093" width="9" style="130"/>
    <col min="14094" max="14094" width="3.5" style="130" bestFit="1" customWidth="1"/>
    <col min="14095" max="14095" width="2.5" style="130" bestFit="1" customWidth="1"/>
    <col min="14096" max="14098" width="5.5" style="130" bestFit="1" customWidth="1"/>
    <col min="14099" max="14099" width="3.5" style="130" bestFit="1" customWidth="1"/>
    <col min="14100" max="14336" width="9" style="130"/>
    <col min="14337" max="14337" width="5.5" style="130" customWidth="1"/>
    <col min="14338" max="14338" width="34.625" style="130" customWidth="1"/>
    <col min="14339" max="14339" width="1.625" style="130" customWidth="1"/>
    <col min="14340" max="14340" width="7.125" style="130" customWidth="1"/>
    <col min="14341" max="14341" width="9.5" style="130" customWidth="1"/>
    <col min="14342" max="14342" width="10.25" style="130" customWidth="1"/>
    <col min="14343" max="14344" width="11" style="130" customWidth="1"/>
    <col min="14345" max="14345" width="12.5" style="130" customWidth="1"/>
    <col min="14346" max="14346" width="9" style="130"/>
    <col min="14347" max="14347" width="6.875" style="130" customWidth="1"/>
    <col min="14348" max="14349" width="9" style="130"/>
    <col min="14350" max="14350" width="3.5" style="130" bestFit="1" customWidth="1"/>
    <col min="14351" max="14351" width="2.5" style="130" bestFit="1" customWidth="1"/>
    <col min="14352" max="14354" width="5.5" style="130" bestFit="1" customWidth="1"/>
    <col min="14355" max="14355" width="3.5" style="130" bestFit="1" customWidth="1"/>
    <col min="14356" max="14592" width="9" style="130"/>
    <col min="14593" max="14593" width="5.5" style="130" customWidth="1"/>
    <col min="14594" max="14594" width="34.625" style="130" customWidth="1"/>
    <col min="14595" max="14595" width="1.625" style="130" customWidth="1"/>
    <col min="14596" max="14596" width="7.125" style="130" customWidth="1"/>
    <col min="14597" max="14597" width="9.5" style="130" customWidth="1"/>
    <col min="14598" max="14598" width="10.25" style="130" customWidth="1"/>
    <col min="14599" max="14600" width="11" style="130" customWidth="1"/>
    <col min="14601" max="14601" width="12.5" style="130" customWidth="1"/>
    <col min="14602" max="14602" width="9" style="130"/>
    <col min="14603" max="14603" width="6.875" style="130" customWidth="1"/>
    <col min="14604" max="14605" width="9" style="130"/>
    <col min="14606" max="14606" width="3.5" style="130" bestFit="1" customWidth="1"/>
    <col min="14607" max="14607" width="2.5" style="130" bestFit="1" customWidth="1"/>
    <col min="14608" max="14610" width="5.5" style="130" bestFit="1" customWidth="1"/>
    <col min="14611" max="14611" width="3.5" style="130" bestFit="1" customWidth="1"/>
    <col min="14612" max="14848" width="9" style="130"/>
    <col min="14849" max="14849" width="5.5" style="130" customWidth="1"/>
    <col min="14850" max="14850" width="34.625" style="130" customWidth="1"/>
    <col min="14851" max="14851" width="1.625" style="130" customWidth="1"/>
    <col min="14852" max="14852" width="7.125" style="130" customWidth="1"/>
    <col min="14853" max="14853" width="9.5" style="130" customWidth="1"/>
    <col min="14854" max="14854" width="10.25" style="130" customWidth="1"/>
    <col min="14855" max="14856" width="11" style="130" customWidth="1"/>
    <col min="14857" max="14857" width="12.5" style="130" customWidth="1"/>
    <col min="14858" max="14858" width="9" style="130"/>
    <col min="14859" max="14859" width="6.875" style="130" customWidth="1"/>
    <col min="14860" max="14861" width="9" style="130"/>
    <col min="14862" max="14862" width="3.5" style="130" bestFit="1" customWidth="1"/>
    <col min="14863" max="14863" width="2.5" style="130" bestFit="1" customWidth="1"/>
    <col min="14864" max="14866" width="5.5" style="130" bestFit="1" customWidth="1"/>
    <col min="14867" max="14867" width="3.5" style="130" bestFit="1" customWidth="1"/>
    <col min="14868" max="15104" width="9" style="130"/>
    <col min="15105" max="15105" width="5.5" style="130" customWidth="1"/>
    <col min="15106" max="15106" width="34.625" style="130" customWidth="1"/>
    <col min="15107" max="15107" width="1.625" style="130" customWidth="1"/>
    <col min="15108" max="15108" width="7.125" style="130" customWidth="1"/>
    <col min="15109" max="15109" width="9.5" style="130" customWidth="1"/>
    <col min="15110" max="15110" width="10.25" style="130" customWidth="1"/>
    <col min="15111" max="15112" width="11" style="130" customWidth="1"/>
    <col min="15113" max="15113" width="12.5" style="130" customWidth="1"/>
    <col min="15114" max="15114" width="9" style="130"/>
    <col min="15115" max="15115" width="6.875" style="130" customWidth="1"/>
    <col min="15116" max="15117" width="9" style="130"/>
    <col min="15118" max="15118" width="3.5" style="130" bestFit="1" customWidth="1"/>
    <col min="15119" max="15119" width="2.5" style="130" bestFit="1" customWidth="1"/>
    <col min="15120" max="15122" width="5.5" style="130" bestFit="1" customWidth="1"/>
    <col min="15123" max="15123" width="3.5" style="130" bestFit="1" customWidth="1"/>
    <col min="15124" max="15360" width="9" style="130"/>
    <col min="15361" max="15361" width="5.5" style="130" customWidth="1"/>
    <col min="15362" max="15362" width="34.625" style="130" customWidth="1"/>
    <col min="15363" max="15363" width="1.625" style="130" customWidth="1"/>
    <col min="15364" max="15364" width="7.125" style="130" customWidth="1"/>
    <col min="15365" max="15365" width="9.5" style="130" customWidth="1"/>
    <col min="15366" max="15366" width="10.25" style="130" customWidth="1"/>
    <col min="15367" max="15368" width="11" style="130" customWidth="1"/>
    <col min="15369" max="15369" width="12.5" style="130" customWidth="1"/>
    <col min="15370" max="15370" width="9" style="130"/>
    <col min="15371" max="15371" width="6.875" style="130" customWidth="1"/>
    <col min="15372" max="15373" width="9" style="130"/>
    <col min="15374" max="15374" width="3.5" style="130" bestFit="1" customWidth="1"/>
    <col min="15375" max="15375" width="2.5" style="130" bestFit="1" customWidth="1"/>
    <col min="15376" max="15378" width="5.5" style="130" bestFit="1" customWidth="1"/>
    <col min="15379" max="15379" width="3.5" style="130" bestFit="1" customWidth="1"/>
    <col min="15380" max="15616" width="9" style="130"/>
    <col min="15617" max="15617" width="5.5" style="130" customWidth="1"/>
    <col min="15618" max="15618" width="34.625" style="130" customWidth="1"/>
    <col min="15619" max="15619" width="1.625" style="130" customWidth="1"/>
    <col min="15620" max="15620" width="7.125" style="130" customWidth="1"/>
    <col min="15621" max="15621" width="9.5" style="130" customWidth="1"/>
    <col min="15622" max="15622" width="10.25" style="130" customWidth="1"/>
    <col min="15623" max="15624" width="11" style="130" customWidth="1"/>
    <col min="15625" max="15625" width="12.5" style="130" customWidth="1"/>
    <col min="15626" max="15626" width="9" style="130"/>
    <col min="15627" max="15627" width="6.875" style="130" customWidth="1"/>
    <col min="15628" max="15629" width="9" style="130"/>
    <col min="15630" max="15630" width="3.5" style="130" bestFit="1" customWidth="1"/>
    <col min="15631" max="15631" width="2.5" style="130" bestFit="1" customWidth="1"/>
    <col min="15632" max="15634" width="5.5" style="130" bestFit="1" customWidth="1"/>
    <col min="15635" max="15635" width="3.5" style="130" bestFit="1" customWidth="1"/>
    <col min="15636" max="15872" width="9" style="130"/>
    <col min="15873" max="15873" width="5.5" style="130" customWidth="1"/>
    <col min="15874" max="15874" width="34.625" style="130" customWidth="1"/>
    <col min="15875" max="15875" width="1.625" style="130" customWidth="1"/>
    <col min="15876" max="15876" width="7.125" style="130" customWidth="1"/>
    <col min="15877" max="15877" width="9.5" style="130" customWidth="1"/>
    <col min="15878" max="15878" width="10.25" style="130" customWidth="1"/>
    <col min="15879" max="15880" width="11" style="130" customWidth="1"/>
    <col min="15881" max="15881" width="12.5" style="130" customWidth="1"/>
    <col min="15882" max="15882" width="9" style="130"/>
    <col min="15883" max="15883" width="6.875" style="130" customWidth="1"/>
    <col min="15884" max="15885" width="9" style="130"/>
    <col min="15886" max="15886" width="3.5" style="130" bestFit="1" customWidth="1"/>
    <col min="15887" max="15887" width="2.5" style="130" bestFit="1" customWidth="1"/>
    <col min="15888" max="15890" width="5.5" style="130" bestFit="1" customWidth="1"/>
    <col min="15891" max="15891" width="3.5" style="130" bestFit="1" customWidth="1"/>
    <col min="15892" max="16128" width="9" style="130"/>
    <col min="16129" max="16129" width="5.5" style="130" customWidth="1"/>
    <col min="16130" max="16130" width="34.625" style="130" customWidth="1"/>
    <col min="16131" max="16131" width="1.625" style="130" customWidth="1"/>
    <col min="16132" max="16132" width="7.125" style="130" customWidth="1"/>
    <col min="16133" max="16133" width="9.5" style="130" customWidth="1"/>
    <col min="16134" max="16134" width="10.25" style="130" customWidth="1"/>
    <col min="16135" max="16136" width="11" style="130" customWidth="1"/>
    <col min="16137" max="16137" width="12.5" style="130" customWidth="1"/>
    <col min="16138" max="16138" width="9" style="130"/>
    <col min="16139" max="16139" width="6.875" style="130" customWidth="1"/>
    <col min="16140" max="16141" width="9" style="130"/>
    <col min="16142" max="16142" width="3.5" style="130" bestFit="1" customWidth="1"/>
    <col min="16143" max="16143" width="2.5" style="130" bestFit="1" customWidth="1"/>
    <col min="16144" max="16146" width="5.5" style="130" bestFit="1" customWidth="1"/>
    <col min="16147" max="16147" width="3.5" style="130" bestFit="1" customWidth="1"/>
    <col min="16148" max="16384" width="9" style="130"/>
  </cols>
  <sheetData>
    <row r="1" spans="1:11" s="116" customFormat="1" ht="45" customHeight="1">
      <c r="A1" s="115"/>
      <c r="B1" s="436" t="s">
        <v>47</v>
      </c>
      <c r="C1" s="436"/>
      <c r="D1" s="436"/>
      <c r="E1" s="436"/>
      <c r="F1" s="436"/>
      <c r="G1" s="436"/>
      <c r="H1" s="436"/>
    </row>
    <row r="2" spans="1:11" s="118" customFormat="1" ht="18" customHeight="1">
      <c r="A2" s="117"/>
      <c r="B2" s="241"/>
      <c r="D2" s="119"/>
      <c r="E2" s="120"/>
      <c r="F2" s="121"/>
    </row>
    <row r="3" spans="1:11" s="115" customFormat="1" ht="30" customHeight="1">
      <c r="A3" s="122" t="s">
        <v>48</v>
      </c>
      <c r="B3" s="437" t="s">
        <v>49</v>
      </c>
      <c r="C3" s="438"/>
      <c r="D3" s="123" t="s">
        <v>50</v>
      </c>
      <c r="E3" s="124" t="s">
        <v>51</v>
      </c>
      <c r="F3" s="125" t="s">
        <v>52</v>
      </c>
      <c r="G3" s="122" t="s">
        <v>53</v>
      </c>
      <c r="H3" s="123" t="s">
        <v>54</v>
      </c>
    </row>
    <row r="4" spans="1:11" ht="30" customHeight="1">
      <c r="A4" s="123">
        <v>12</v>
      </c>
      <c r="B4" s="176" t="str">
        <f>IF($A4="","",VLOOKUP($A4,Ｃピース!$A$5:$J$250,4))</f>
        <v>ＩＰカバー</v>
      </c>
      <c r="C4" s="126"/>
      <c r="D4" s="136" t="str">
        <f>IF($A4="","",VLOOKUP($A4,Ｃピース!$A$5:$J$250,6))</f>
        <v>BX</v>
      </c>
      <c r="E4" s="136">
        <f>IF($A4="","",VLOOKUP($A4,Ｃピース!$A$5:$J$250,7))</f>
        <v>3</v>
      </c>
      <c r="F4" s="127"/>
      <c r="G4" s="128"/>
      <c r="H4" s="129"/>
      <c r="J4" s="142" t="s">
        <v>56</v>
      </c>
      <c r="K4" s="139"/>
    </row>
    <row r="5" spans="1:11" ht="30" customHeight="1">
      <c r="A5" s="123">
        <v>16</v>
      </c>
      <c r="B5" s="176" t="str">
        <f>IF($A5="","",VLOOKUP($A5,Ｃピース!$A$5:$J$250,4))</f>
        <v>ＳＡＭシリーズ歯ブラシ</v>
      </c>
      <c r="C5" s="126"/>
      <c r="D5" s="136" t="str">
        <f>IF($A5="","",VLOOKUP($A5,Ｃピース!$A$5:$J$250,6))</f>
        <v>BX</v>
      </c>
      <c r="E5" s="136">
        <f>IF($A5="","",VLOOKUP($A5,Ｃピース!$A$5:$J$250,7))</f>
        <v>10</v>
      </c>
      <c r="F5" s="127"/>
      <c r="G5" s="128"/>
      <c r="H5" s="129"/>
      <c r="J5" s="142" t="s">
        <v>64</v>
      </c>
      <c r="K5" s="139"/>
    </row>
    <row r="6" spans="1:11" ht="30" customHeight="1">
      <c r="A6" s="123">
        <v>33</v>
      </c>
      <c r="B6" s="176" t="str">
        <f>IF($A6="","",VLOOKUP($A6,Ｃピース!$A$5:$J$250,4))</f>
        <v>クリアフィルＲＤＣコア　オートミックス　Ｒ　ＯＮＥ　ミキシングチップ</v>
      </c>
      <c r="C6" s="126"/>
      <c r="D6" s="136" t="str">
        <f>IF($A6="","",VLOOKUP($A6,Ｃピース!$A$5:$J$250,6))</f>
        <v>BX</v>
      </c>
      <c r="E6" s="136">
        <f>IF($A6="","",VLOOKUP($A6,Ｃピース!$A$5:$J$250,7))</f>
        <v>3</v>
      </c>
      <c r="F6" s="127"/>
      <c r="G6" s="128"/>
      <c r="H6" s="129"/>
      <c r="J6" s="142" t="s">
        <v>62</v>
      </c>
      <c r="K6" s="139"/>
    </row>
    <row r="7" spans="1:11" s="116" customFormat="1" ht="30" customHeight="1">
      <c r="A7" s="123">
        <v>45</v>
      </c>
      <c r="B7" s="176" t="str">
        <f>IF($A7="","",VLOOKUP($A7,Ｃピース!$A$5:$J$250,4))</f>
        <v>ココアバター</v>
      </c>
      <c r="C7" s="126"/>
      <c r="D7" s="136" t="str">
        <f>IF($A7="","",VLOOKUP($A7,Ｃピース!$A$5:$J$250,6))</f>
        <v>EA</v>
      </c>
      <c r="E7" s="136">
        <f>IF($A7="","",VLOOKUP($A7,Ｃピース!$A$5:$J$250,7))</f>
        <v>7</v>
      </c>
      <c r="F7" s="127"/>
      <c r="G7" s="128"/>
      <c r="H7" s="129"/>
      <c r="J7" s="142" t="s">
        <v>55</v>
      </c>
      <c r="K7" s="139"/>
    </row>
    <row r="8" spans="1:11" s="116" customFormat="1" ht="30" customHeight="1">
      <c r="A8" s="123">
        <v>46</v>
      </c>
      <c r="B8" s="176" t="str">
        <f>IF($A8="","",VLOOKUP($A8,Ｃピース!$A$5:$J$250,4))</f>
        <v>コンポマスター</v>
      </c>
      <c r="C8" s="126"/>
      <c r="D8" s="136" t="str">
        <f>IF($A8="","",VLOOKUP($A8,Ｃピース!$A$5:$J$250,6))</f>
        <v>BX</v>
      </c>
      <c r="E8" s="136">
        <f>IF($A8="","",VLOOKUP($A8,Ｃピース!$A$5:$J$250,7))</f>
        <v>7</v>
      </c>
      <c r="F8" s="127"/>
      <c r="G8" s="128"/>
      <c r="H8" s="129"/>
    </row>
    <row r="9" spans="1:11" s="116" customFormat="1" ht="30" customHeight="1">
      <c r="A9" s="123">
        <v>47</v>
      </c>
      <c r="B9" s="176" t="str">
        <f>IF($A9="","",VLOOKUP($A9,Ｃピース!$A$5:$J$250,4))</f>
        <v>サージチップ　マイクロ　１．２ＭＭ</v>
      </c>
      <c r="C9" s="126"/>
      <c r="D9" s="136" t="str">
        <f>IF($A9="","",VLOOKUP($A9,Ｃピース!$A$5:$J$250,6))</f>
        <v>BX</v>
      </c>
      <c r="E9" s="136">
        <f>IF($A9="","",VLOOKUP($A9,Ｃピース!$A$5:$J$250,7))</f>
        <v>5</v>
      </c>
      <c r="F9" s="127"/>
      <c r="G9" s="128"/>
      <c r="H9" s="129"/>
    </row>
    <row r="10" spans="1:11" s="116" customFormat="1" ht="30" customHeight="1">
      <c r="A10" s="123">
        <v>48</v>
      </c>
      <c r="B10" s="176" t="str">
        <f>IF($A10="","",VLOOKUP($A10,Ｃピース!$A$5:$J$250,4))</f>
        <v>サリバエジェクター　フレクソＬお徳用１００本入（アダプタ―付）</v>
      </c>
      <c r="C10" s="126"/>
      <c r="D10" s="136" t="str">
        <f>IF($A10="","",VLOOKUP($A10,Ｃピース!$A$5:$J$250,6))</f>
        <v>BX</v>
      </c>
      <c r="E10" s="136">
        <f>IF($A10="","",VLOOKUP($A10,Ｃピース!$A$5:$J$250,7))</f>
        <v>14</v>
      </c>
      <c r="F10" s="127"/>
      <c r="G10" s="128"/>
      <c r="H10" s="129"/>
    </row>
    <row r="11" spans="1:11" s="116" customFormat="1" ht="30" customHeight="1">
      <c r="A11" s="123">
        <v>49</v>
      </c>
      <c r="B11" s="176" t="str">
        <f>IF($A11="","",VLOOKUP($A11,Ｃピース!$A$5:$J$250,4))</f>
        <v>フジルーティングEXＰＬＵＳ ２カートリッジ</v>
      </c>
      <c r="C11" s="126"/>
      <c r="D11" s="136" t="str">
        <f>IF($A11="","",VLOOKUP($A11,Ｃピース!$A$5:$J$250,6))</f>
        <v>BX</v>
      </c>
      <c r="E11" s="136">
        <f>IF($A11="","",VLOOKUP($A11,Ｃピース!$A$5:$J$250,7))</f>
        <v>3</v>
      </c>
      <c r="F11" s="127"/>
      <c r="G11" s="128"/>
      <c r="H11" s="129"/>
    </row>
    <row r="12" spans="1:11" s="116" customFormat="1" ht="30" customHeight="1">
      <c r="A12" s="123">
        <v>53</v>
      </c>
      <c r="B12" s="176" t="str">
        <f>IF($A12="","",VLOOKUP($A12,Ｃピース!$A$5:$J$250,4))</f>
        <v>スーパーボンド　ポリマー粉末　クリアー</v>
      </c>
      <c r="C12" s="126"/>
      <c r="D12" s="136" t="str">
        <f>IF($A12="","",VLOOKUP($A12,Ｃピース!$A$5:$J$250,6))</f>
        <v>EA</v>
      </c>
      <c r="E12" s="136">
        <f>IF($A12="","",VLOOKUP($A12,Ｃピース!$A$5:$J$250,7))</f>
        <v>1</v>
      </c>
      <c r="F12" s="127"/>
      <c r="G12" s="128"/>
      <c r="H12" s="129"/>
    </row>
    <row r="13" spans="1:11" s="116" customFormat="1" ht="30" customHeight="1">
      <c r="A13" s="123">
        <v>63</v>
      </c>
      <c r="B13" s="176" t="str">
        <f>IF($A13="","",VLOOKUP($A13,Ｃピース!$A$5:$J$250,4))</f>
        <v>デンタルタオルＮ</v>
      </c>
      <c r="C13" s="126"/>
      <c r="D13" s="136" t="str">
        <f>IF($A13="","",VLOOKUP($A13,Ｃピース!$A$5:$J$250,6))</f>
        <v>BX</v>
      </c>
      <c r="E13" s="136">
        <f>IF($A13="","",VLOOKUP($A13,Ｃピース!$A$5:$J$250,7))</f>
        <v>2</v>
      </c>
      <c r="F13" s="127"/>
      <c r="G13" s="128"/>
      <c r="H13" s="129"/>
    </row>
    <row r="14" spans="1:11" s="116" customFormat="1" ht="30" customHeight="1">
      <c r="A14" s="123">
        <v>65</v>
      </c>
      <c r="B14" s="176" t="str">
        <f>IF($A14="","",VLOOKUP($A14,Ｃピース!$A$5:$J$250,4))</f>
        <v>デントロイドプロ</v>
      </c>
      <c r="C14" s="126"/>
      <c r="D14" s="136" t="str">
        <f>IF($A14="","",VLOOKUP($A14,Ｃピース!$A$5:$J$250,6))</f>
        <v>BX</v>
      </c>
      <c r="E14" s="136">
        <f>IF($A14="","",VLOOKUP($A14,Ｃピース!$A$5:$J$250,7))</f>
        <v>6</v>
      </c>
      <c r="F14" s="127"/>
      <c r="G14" s="128"/>
      <c r="H14" s="129"/>
    </row>
    <row r="15" spans="1:11" s="116" customFormat="1" ht="30" customHeight="1">
      <c r="A15" s="123">
        <v>69</v>
      </c>
      <c r="B15" s="176" t="str">
        <f>IF($A15="","",VLOOKUP($A15,Ｃピース!$A$5:$J$250,4))</f>
        <v>ニシカスピン</v>
      </c>
      <c r="C15" s="126"/>
      <c r="D15" s="136" t="str">
        <f>IF($A15="","",VLOOKUP($A15,Ｃピース!$A$5:$J$250,6))</f>
        <v>BX</v>
      </c>
      <c r="E15" s="136">
        <f>IF($A15="","",VLOOKUP($A15,Ｃピース!$A$5:$J$250,7))</f>
        <v>6</v>
      </c>
      <c r="F15" s="127"/>
      <c r="G15" s="128"/>
      <c r="H15" s="129"/>
    </row>
    <row r="16" spans="1:11" s="116" customFormat="1" ht="30" customHeight="1">
      <c r="A16" s="123">
        <v>70</v>
      </c>
      <c r="B16" s="176" t="str">
        <f>IF($A16="","",VLOOKUP($A16,Ｃピース!$A$5:$J$250,4))</f>
        <v>ニューフジロックファストセット</v>
      </c>
      <c r="C16" s="126"/>
      <c r="D16" s="136" t="str">
        <f>IF($A16="","",VLOOKUP($A16,Ｃピース!$A$5:$J$250,6))</f>
        <v>EA</v>
      </c>
      <c r="E16" s="136">
        <f>IF($A16="","",VLOOKUP($A16,Ｃピース!$A$5:$J$250,7))</f>
        <v>3</v>
      </c>
      <c r="F16" s="127"/>
      <c r="G16" s="128"/>
      <c r="H16" s="129"/>
    </row>
    <row r="17" spans="1:8" s="116" customFormat="1" ht="30" customHeight="1">
      <c r="A17" s="123">
        <v>71</v>
      </c>
      <c r="B17" s="176" t="str">
        <f>IF($A17="","",VLOOKUP($A17,Ｃピース!$A$5:$J$250,4))</f>
        <v>ニュープラストーン２ＬＥ</v>
      </c>
      <c r="C17" s="126"/>
      <c r="D17" s="136" t="str">
        <f>IF($A17="","",VLOOKUP($A17,Ｃピース!$A$5:$J$250,6))</f>
        <v>EA</v>
      </c>
      <c r="E17" s="136">
        <f>IF($A17="","",VLOOKUP($A17,Ｃピース!$A$5:$J$250,7))</f>
        <v>2</v>
      </c>
      <c r="F17" s="127"/>
      <c r="G17" s="128"/>
      <c r="H17" s="129"/>
    </row>
    <row r="18" spans="1:8" s="116" customFormat="1" ht="30" customHeight="1">
      <c r="A18" s="123">
        <v>73</v>
      </c>
      <c r="B18" s="176" t="str">
        <f>IF($A18="","",VLOOKUP($A18,Ｃピース!$A$5:$J$250,4))</f>
        <v>ビューティフィルフロープラスＸ　Ｆ００</v>
      </c>
      <c r="C18" s="126"/>
      <c r="D18" s="136" t="str">
        <f>IF($A18="","",VLOOKUP($A18,Ｃピース!$A$5:$J$250,6))</f>
        <v>EA</v>
      </c>
      <c r="E18" s="136">
        <f>IF($A18="","",VLOOKUP($A18,Ｃピース!$A$5:$J$250,7))</f>
        <v>2</v>
      </c>
      <c r="F18" s="127"/>
      <c r="G18" s="128"/>
      <c r="H18" s="129"/>
    </row>
    <row r="19" spans="1:8" s="116" customFormat="1" ht="30" customHeight="1">
      <c r="A19" s="123">
        <v>82</v>
      </c>
      <c r="B19" s="176" t="str">
        <f>IF($A19="","",VLOOKUP($A19,Ｃピース!$A$5:$J$250,4))</f>
        <v>ビューティフィルフロープラスＸ　Ｆ０３</v>
      </c>
      <c r="C19" s="126"/>
      <c r="D19" s="136" t="str">
        <f>IF($A19="","",VLOOKUP($A19,Ｃピース!$A$5:$J$250,6))</f>
        <v>EA</v>
      </c>
      <c r="E19" s="136">
        <f>IF($A19="","",VLOOKUP($A19,Ｃピース!$A$5:$J$250,7))</f>
        <v>1</v>
      </c>
      <c r="F19" s="127"/>
      <c r="G19" s="128"/>
      <c r="H19" s="129"/>
    </row>
    <row r="20" spans="1:8" s="116" customFormat="1" ht="30" customHeight="1">
      <c r="A20" s="123">
        <v>83</v>
      </c>
      <c r="B20" s="176" t="str">
        <f>IF($A20="","",VLOOKUP($A20,Ｃピース!$A$5:$J$250,4))</f>
        <v>ファイルクリーナー用スポンジ</v>
      </c>
      <c r="C20" s="126"/>
      <c r="D20" s="136" t="str">
        <f>IF($A20="","",VLOOKUP($A20,Ｃピース!$A$5:$J$250,6))</f>
        <v>BX</v>
      </c>
      <c r="E20" s="136">
        <f>IF($A20="","",VLOOKUP($A20,Ｃピース!$A$5:$J$250,7))</f>
        <v>5</v>
      </c>
      <c r="F20" s="127"/>
      <c r="G20" s="128"/>
      <c r="H20" s="129"/>
    </row>
    <row r="21" spans="1:8" s="116" customFormat="1" ht="30" customHeight="1">
      <c r="A21" s="123">
        <v>84</v>
      </c>
      <c r="B21" s="176" t="str">
        <f>IF($A21="","",VLOOKUP($A21,Ｃピース!$A$5:$J$250,4))</f>
        <v>フュージョン２</v>
      </c>
      <c r="C21" s="126"/>
      <c r="D21" s="136" t="str">
        <f>IF($A21="","",VLOOKUP($A21,Ｃピース!$A$5:$J$250,6))</f>
        <v>BX</v>
      </c>
      <c r="E21" s="136">
        <f>IF($A21="","",VLOOKUP($A21,Ｃピース!$A$5:$J$250,7))</f>
        <v>2</v>
      </c>
      <c r="F21" s="127"/>
      <c r="G21" s="128"/>
      <c r="H21" s="129"/>
    </row>
    <row r="22" spans="1:8" s="116" customFormat="1" ht="30" customHeight="1">
      <c r="A22" s="123">
        <v>85</v>
      </c>
      <c r="B22" s="176" t="str">
        <f>IF($A22="","",VLOOKUP($A22,Ｃピース!$A$5:$J$250,4))</f>
        <v>フュージョン２</v>
      </c>
      <c r="C22" s="126"/>
      <c r="D22" s="136" t="str">
        <f>IF($A22="","",VLOOKUP($A22,Ｃピース!$A$5:$J$250,6))</f>
        <v>BX</v>
      </c>
      <c r="E22" s="136">
        <f>IF($A22="","",VLOOKUP($A22,Ｃピース!$A$5:$J$250,7))</f>
        <v>2</v>
      </c>
      <c r="F22" s="127"/>
      <c r="G22" s="128"/>
      <c r="H22" s="129"/>
    </row>
    <row r="23" spans="1:8" s="116" customFormat="1" ht="30" customHeight="1">
      <c r="A23" s="123">
        <v>86</v>
      </c>
      <c r="B23" s="176" t="str">
        <f>IF($A23="","",VLOOKUP($A23,Ｃピース!$A$5:$J$250,4))</f>
        <v>フュージョン２</v>
      </c>
      <c r="C23" s="126"/>
      <c r="D23" s="136" t="str">
        <f>IF($A23="","",VLOOKUP($A23,Ｃピース!$A$5:$J$250,6))</f>
        <v>BX</v>
      </c>
      <c r="E23" s="136">
        <f>IF($A23="","",VLOOKUP($A23,Ｃピース!$A$5:$J$250,7))</f>
        <v>3</v>
      </c>
      <c r="F23" s="127"/>
      <c r="G23" s="128"/>
      <c r="H23" s="129"/>
    </row>
    <row r="24" spans="1:8" s="116" customFormat="1" ht="30" customHeight="1">
      <c r="A24" s="123">
        <v>87</v>
      </c>
      <c r="B24" s="176" t="str">
        <f>IF($A24="","",VLOOKUP($A24,Ｃピース!$A$5:$J$250,4))</f>
        <v>プリカット咬合紙</v>
      </c>
      <c r="C24" s="126"/>
      <c r="D24" s="136" t="str">
        <f>IF($A24="","",VLOOKUP($A24,Ｃピース!$A$5:$J$250,6))</f>
        <v>BX</v>
      </c>
      <c r="E24" s="136">
        <f>IF($A24="","",VLOOKUP($A24,Ｃピース!$A$5:$J$250,7))</f>
        <v>3</v>
      </c>
      <c r="F24" s="127"/>
      <c r="G24" s="128"/>
      <c r="H24" s="129"/>
    </row>
    <row r="25" spans="1:8" s="116" customFormat="1" ht="30" customHeight="1">
      <c r="A25" s="123">
        <v>88</v>
      </c>
      <c r="B25" s="176" t="str">
        <f>IF($A25="","",VLOOKUP($A25,Ｃピース!$A$5:$J$250,4))</f>
        <v>フレキシダム</v>
      </c>
      <c r="C25" s="126"/>
      <c r="D25" s="136" t="str">
        <f>IF($A25="","",VLOOKUP($A25,Ｃピース!$A$5:$J$250,6))</f>
        <v>BX</v>
      </c>
      <c r="E25" s="136">
        <f>IF($A25="","",VLOOKUP($A25,Ｃピース!$A$5:$J$250,7))</f>
        <v>8</v>
      </c>
      <c r="F25" s="127"/>
      <c r="G25" s="128"/>
      <c r="H25" s="129"/>
    </row>
    <row r="26" spans="1:8" s="116" customFormat="1" ht="30" customHeight="1">
      <c r="A26" s="123">
        <v>89</v>
      </c>
      <c r="B26" s="176" t="str">
        <f>IF($A26="","",VLOOKUP($A26,Ｃピース!$A$5:$J$250,4))</f>
        <v>ペーパーポイント</v>
      </c>
      <c r="C26" s="126"/>
      <c r="D26" s="136" t="str">
        <f>IF($A26="","",VLOOKUP($A26,Ｃピース!$A$5:$J$250,6))</f>
        <v>BX</v>
      </c>
      <c r="E26" s="136">
        <f>IF($A26="","",VLOOKUP($A26,Ｃピース!$A$5:$J$250,7))</f>
        <v>2</v>
      </c>
      <c r="F26" s="127"/>
      <c r="G26" s="128"/>
      <c r="H26" s="129"/>
    </row>
    <row r="27" spans="1:8" s="116" customFormat="1" ht="30" customHeight="1">
      <c r="A27" s="123">
        <v>90</v>
      </c>
      <c r="B27" s="176" t="str">
        <f>IF($A27="","",VLOOKUP($A27,Ｃピース!$A$5:$J$250,4))</f>
        <v>ペーパーポイント</v>
      </c>
      <c r="C27" s="126"/>
      <c r="D27" s="136" t="str">
        <f>IF($A27="","",VLOOKUP($A27,Ｃピース!$A$5:$J$250,6))</f>
        <v>BX</v>
      </c>
      <c r="E27" s="136">
        <f>IF($A27="","",VLOOKUP($A27,Ｃピース!$A$5:$J$250,7))</f>
        <v>2</v>
      </c>
      <c r="F27" s="127"/>
      <c r="G27" s="128"/>
      <c r="H27" s="129"/>
    </row>
    <row r="28" spans="1:8" s="116" customFormat="1" ht="30" customHeight="1">
      <c r="A28" s="123">
        <v>91</v>
      </c>
      <c r="B28" s="177" t="str">
        <f>IF($A28="","",VLOOKUP($A28,Ｃピース!$A$5:$J$250,4))</f>
        <v>ペーパーポイント</v>
      </c>
      <c r="C28" s="126"/>
      <c r="D28" s="137" t="str">
        <f>IF($A28="","",VLOOKUP($A28,Ｃピース!$A$5:$J$250,6))</f>
        <v>BX</v>
      </c>
      <c r="E28" s="137">
        <f>IF($A28="","",VLOOKUP($A28,Ｃピース!$A$5:$J$250,7))</f>
        <v>2</v>
      </c>
      <c r="F28" s="127"/>
      <c r="G28" s="128"/>
      <c r="H28" s="129"/>
    </row>
    <row r="30" spans="1:8" s="116" customFormat="1" ht="45" customHeight="1">
      <c r="A30" s="115"/>
      <c r="B30" s="436" t="s">
        <v>47</v>
      </c>
      <c r="C30" s="436"/>
      <c r="D30" s="436"/>
      <c r="E30" s="436"/>
      <c r="F30" s="436"/>
      <c r="G30" s="436"/>
      <c r="H30" s="436"/>
    </row>
    <row r="31" spans="1:8" s="118" customFormat="1" ht="18" customHeight="1">
      <c r="A31" s="117"/>
      <c r="B31" s="241"/>
      <c r="D31" s="119"/>
      <c r="E31" s="120"/>
      <c r="F31" s="121"/>
    </row>
    <row r="32" spans="1:8" s="115" customFormat="1" ht="30" customHeight="1">
      <c r="A32" s="122" t="s">
        <v>48</v>
      </c>
      <c r="B32" s="437" t="s">
        <v>49</v>
      </c>
      <c r="C32" s="438"/>
      <c r="D32" s="123" t="s">
        <v>50</v>
      </c>
      <c r="E32" s="124" t="s">
        <v>51</v>
      </c>
      <c r="F32" s="125" t="s">
        <v>52</v>
      </c>
      <c r="G32" s="122" t="s">
        <v>53</v>
      </c>
      <c r="H32" s="123" t="s">
        <v>54</v>
      </c>
    </row>
    <row r="33" spans="1:8" ht="30" customHeight="1">
      <c r="A33" s="123">
        <v>98</v>
      </c>
      <c r="B33" s="176" t="str">
        <f>IF($A33="","",VLOOKUP($A33,Ｃピース!$A$5:$J$250,4))</f>
        <v>ペーパーポイント</v>
      </c>
      <c r="C33" s="126"/>
      <c r="D33" s="136" t="str">
        <f>IF($A33="","",VLOOKUP($A33,Ｃピース!$A$5:$J$250,6))</f>
        <v>BX</v>
      </c>
      <c r="E33" s="136">
        <f>IF($A33="","",VLOOKUP($A33,Ｃピース!$A$5:$J$250,7))</f>
        <v>2</v>
      </c>
      <c r="F33" s="127"/>
      <c r="G33" s="128"/>
      <c r="H33" s="129"/>
    </row>
    <row r="34" spans="1:8" ht="30" customHeight="1">
      <c r="A34" s="123">
        <v>99</v>
      </c>
      <c r="B34" s="176" t="str">
        <f>IF($A34="","",VLOOKUP($A34,Ｃピース!$A$5:$J$250,4))</f>
        <v>ペーパーポイント</v>
      </c>
      <c r="C34" s="126"/>
      <c r="D34" s="136" t="str">
        <f>IF($A34="","",VLOOKUP($A34,Ｃピース!$A$5:$J$250,6))</f>
        <v>BX</v>
      </c>
      <c r="E34" s="136">
        <f>IF($A34="","",VLOOKUP($A34,Ｃピース!$A$5:$J$250,7))</f>
        <v>2</v>
      </c>
      <c r="F34" s="127"/>
      <c r="G34" s="128"/>
      <c r="H34" s="129"/>
    </row>
    <row r="35" spans="1:8" ht="30" customHeight="1">
      <c r="A35" s="123">
        <v>100</v>
      </c>
      <c r="B35" s="176" t="str">
        <f>IF($A35="","",VLOOKUP($A35,Ｃピース!$A$5:$J$250,4))</f>
        <v>ペーパーポイント</v>
      </c>
      <c r="C35" s="126"/>
      <c r="D35" s="136" t="str">
        <f>IF($A35="","",VLOOKUP($A35,Ｃピース!$A$5:$J$250,6))</f>
        <v>BX</v>
      </c>
      <c r="E35" s="136">
        <f>IF($A35="","",VLOOKUP($A35,Ｃピース!$A$5:$J$250,7))</f>
        <v>2</v>
      </c>
      <c r="F35" s="127"/>
      <c r="G35" s="128"/>
      <c r="H35" s="129"/>
    </row>
    <row r="36" spans="1:8" s="116" customFormat="1" ht="30" customHeight="1">
      <c r="A36" s="123">
        <v>101</v>
      </c>
      <c r="B36" s="176" t="str">
        <f>IF($A36="","",VLOOKUP($A36,Ｃピース!$A$5:$J$250,4))</f>
        <v>ペンスコープ・ペンキュア－・ＤＰ用　ディスポカバー１００枚（青）</v>
      </c>
      <c r="C36" s="126"/>
      <c r="D36" s="136" t="str">
        <f>IF($A36="","",VLOOKUP($A36,Ｃピース!$A$5:$J$250,6))</f>
        <v>BX</v>
      </c>
      <c r="E36" s="136">
        <f>IF($A36="","",VLOOKUP($A36,Ｃピース!$A$5:$J$250,7))</f>
        <v>5</v>
      </c>
      <c r="F36" s="127"/>
      <c r="G36" s="128"/>
      <c r="H36" s="129"/>
    </row>
    <row r="37" spans="1:8" s="116" customFormat="1" ht="30" customHeight="1">
      <c r="A37" s="123">
        <v>102</v>
      </c>
      <c r="B37" s="176" t="str">
        <f>IF($A37="","",VLOOKUP($A37,Ｃピース!$A$5:$J$250,4))</f>
        <v>ベンダブラシツイン　レギュラー</v>
      </c>
      <c r="C37" s="126"/>
      <c r="D37" s="136" t="str">
        <f>IF($A37="","",VLOOKUP($A37,Ｃピース!$A$5:$J$250,6))</f>
        <v>BX</v>
      </c>
      <c r="E37" s="136">
        <f>IF($A37="","",VLOOKUP($A37,Ｃピース!$A$5:$J$250,7))</f>
        <v>2</v>
      </c>
      <c r="F37" s="127"/>
      <c r="G37" s="128"/>
      <c r="H37" s="129"/>
    </row>
    <row r="38" spans="1:8" s="116" customFormat="1" ht="30" customHeight="1">
      <c r="A38" s="123">
        <v>103</v>
      </c>
      <c r="B38" s="176" t="str">
        <f>IF($A38="","",VLOOKUP($A38,Ｃピース!$A$5:$J$250,4))</f>
        <v>マイクロブラシ　ファイン</v>
      </c>
      <c r="C38" s="126"/>
      <c r="D38" s="136" t="str">
        <f>IF($A38="","",VLOOKUP($A38,Ｃピース!$A$5:$J$250,6))</f>
        <v>BX</v>
      </c>
      <c r="E38" s="136">
        <f>IF($A38="","",VLOOKUP($A38,Ｃピース!$A$5:$J$250,7))</f>
        <v>18</v>
      </c>
      <c r="F38" s="127"/>
      <c r="G38" s="128"/>
      <c r="H38" s="129"/>
    </row>
    <row r="39" spans="1:8" s="116" customFormat="1" ht="30" customHeight="1">
      <c r="A39" s="123">
        <v>104</v>
      </c>
      <c r="B39" s="176" t="str">
        <f>IF($A39="","",VLOOKUP($A39,Ｃピース!$A$5:$J$250,4))</f>
        <v>マトリックスリテーナーバンド</v>
      </c>
      <c r="C39" s="126"/>
      <c r="D39" s="136" t="str">
        <f>IF($A39="","",VLOOKUP($A39,Ｃピース!$A$5:$J$250,6))</f>
        <v>BX</v>
      </c>
      <c r="E39" s="136">
        <f>IF($A39="","",VLOOKUP($A39,Ｃピース!$A$5:$J$250,7))</f>
        <v>2</v>
      </c>
      <c r="F39" s="127"/>
      <c r="G39" s="128"/>
      <c r="H39" s="129"/>
    </row>
    <row r="40" spans="1:8" s="116" customFormat="1" ht="30" customHeight="1">
      <c r="A40" s="123">
        <v>105</v>
      </c>
      <c r="B40" s="176" t="str">
        <f>IF($A40="","",VLOOKUP($A40,Ｃピース!$A$5:$J$250,4))</f>
        <v>マニーＫファイル</v>
      </c>
      <c r="C40" s="126"/>
      <c r="D40" s="136" t="str">
        <f>IF($A40="","",VLOOKUP($A40,Ｃピース!$A$5:$J$250,6))</f>
        <v>BX</v>
      </c>
      <c r="E40" s="136">
        <f>IF($A40="","",VLOOKUP($A40,Ｃピース!$A$5:$J$250,7))</f>
        <v>2</v>
      </c>
      <c r="F40" s="127"/>
      <c r="G40" s="128"/>
      <c r="H40" s="129"/>
    </row>
    <row r="41" spans="1:8" s="116" customFormat="1" ht="30" customHeight="1">
      <c r="A41" s="123">
        <v>106</v>
      </c>
      <c r="B41" s="176" t="str">
        <f>IF($A41="","",VLOOKUP($A41,Ｃピース!$A$5:$J$250,4))</f>
        <v>マニーＫファイル</v>
      </c>
      <c r="C41" s="126"/>
      <c r="D41" s="136" t="str">
        <f>IF($A41="","",VLOOKUP($A41,Ｃピース!$A$5:$J$250,6))</f>
        <v>BX</v>
      </c>
      <c r="E41" s="136">
        <f>IF($A41="","",VLOOKUP($A41,Ｃピース!$A$5:$J$250,7))</f>
        <v>2</v>
      </c>
      <c r="F41" s="127"/>
      <c r="G41" s="128"/>
      <c r="H41" s="129"/>
    </row>
    <row r="42" spans="1:8" s="116" customFormat="1" ht="30" customHeight="1">
      <c r="A42" s="123">
        <v>107</v>
      </c>
      <c r="B42" s="176" t="str">
        <f>IF($A42="","",VLOOKUP($A42,Ｃピース!$A$5:$J$250,4))</f>
        <v>マニーＫファイル</v>
      </c>
      <c r="C42" s="126"/>
      <c r="D42" s="136" t="str">
        <f>IF($A42="","",VLOOKUP($A42,Ｃピース!$A$5:$J$250,6))</f>
        <v>BX</v>
      </c>
      <c r="E42" s="136">
        <f>IF($A42="","",VLOOKUP($A42,Ｃピース!$A$5:$J$250,7))</f>
        <v>2</v>
      </c>
      <c r="F42" s="127"/>
      <c r="G42" s="128"/>
      <c r="H42" s="129"/>
    </row>
    <row r="43" spans="1:8" s="116" customFormat="1" ht="30" customHeight="1">
      <c r="A43" s="123">
        <v>108</v>
      </c>
      <c r="B43" s="176" t="str">
        <f>IF($A43="","",VLOOKUP($A43,Ｃピース!$A$5:$J$250,4))</f>
        <v>マニーＫファイル</v>
      </c>
      <c r="C43" s="126"/>
      <c r="D43" s="136" t="str">
        <f>IF($A43="","",VLOOKUP($A43,Ｃピース!$A$5:$J$250,6))</f>
        <v>BX</v>
      </c>
      <c r="E43" s="136">
        <f>IF($A43="","",VLOOKUP($A43,Ｃピース!$A$5:$J$250,7))</f>
        <v>2</v>
      </c>
      <c r="F43" s="127"/>
      <c r="G43" s="128"/>
      <c r="H43" s="129"/>
    </row>
    <row r="44" spans="1:8" s="116" customFormat="1" ht="30" customHeight="1">
      <c r="A44" s="123">
        <v>109</v>
      </c>
      <c r="B44" s="176" t="str">
        <f>IF($A44="","",VLOOKUP($A44,Ｃピース!$A$5:$J$250,4))</f>
        <v>マニーＫファイル</v>
      </c>
      <c r="C44" s="126"/>
      <c r="D44" s="136" t="str">
        <f>IF($A44="","",VLOOKUP($A44,Ｃピース!$A$5:$J$250,6))</f>
        <v>BX</v>
      </c>
      <c r="E44" s="136">
        <f>IF($A44="","",VLOOKUP($A44,Ｃピース!$A$5:$J$250,7))</f>
        <v>2</v>
      </c>
      <c r="F44" s="127"/>
      <c r="G44" s="128"/>
      <c r="H44" s="129"/>
    </row>
    <row r="45" spans="1:8" s="116" customFormat="1" ht="30" customHeight="1">
      <c r="A45" s="123">
        <v>110</v>
      </c>
      <c r="B45" s="176" t="str">
        <f>IF($A45="","",VLOOKUP($A45,Ｃピース!$A$5:$J$250,4))</f>
        <v>マニーＫファイル</v>
      </c>
      <c r="C45" s="126"/>
      <c r="D45" s="136" t="str">
        <f>IF($A45="","",VLOOKUP($A45,Ｃピース!$A$5:$J$250,6))</f>
        <v>BX</v>
      </c>
      <c r="E45" s="136">
        <f>IF($A45="","",VLOOKUP($A45,Ｃピース!$A$5:$J$250,7))</f>
        <v>2</v>
      </c>
      <c r="F45" s="127"/>
      <c r="G45" s="128"/>
      <c r="H45" s="129"/>
    </row>
    <row r="46" spans="1:8" s="116" customFormat="1" ht="30" customHeight="1">
      <c r="A46" s="123">
        <v>114</v>
      </c>
      <c r="B46" s="176" t="str">
        <f>IF($A46="","",VLOOKUP($A46,Ｃピース!$A$5:$J$250,4))</f>
        <v>マニー中間Ｋファイル</v>
      </c>
      <c r="C46" s="126"/>
      <c r="D46" s="136" t="str">
        <f>IF($A46="","",VLOOKUP($A46,Ｃピース!$A$5:$J$250,6))</f>
        <v>BX</v>
      </c>
      <c r="E46" s="136">
        <f>IF($A46="","",VLOOKUP($A46,Ｃピース!$A$5:$J$250,7))</f>
        <v>2</v>
      </c>
      <c r="F46" s="127"/>
      <c r="G46" s="128"/>
      <c r="H46" s="129"/>
    </row>
    <row r="47" spans="1:8" s="116" customFormat="1" ht="30" customHeight="1">
      <c r="A47" s="123"/>
      <c r="B47" s="176" t="str">
        <f>IF($A47="","",VLOOKUP($A47,Ｃピース!$A$5:$J$250,4))</f>
        <v/>
      </c>
      <c r="C47" s="126"/>
      <c r="D47" s="136" t="str">
        <f>IF($A47="","",VLOOKUP($A47,Ｃピース!$A$5:$J$250,6))</f>
        <v/>
      </c>
      <c r="E47" s="136" t="str">
        <f>IF($A47="","",VLOOKUP($A47,Ｃピース!$A$5:$J$250,7))</f>
        <v/>
      </c>
      <c r="F47" s="127"/>
      <c r="G47" s="128"/>
      <c r="H47" s="129"/>
    </row>
    <row r="48" spans="1:8" s="116" customFormat="1" ht="30" customHeight="1">
      <c r="A48" s="123"/>
      <c r="B48" s="176" t="str">
        <f>IF($A48="","",VLOOKUP($A48,Ｃピース!$A$5:$J$250,4))</f>
        <v/>
      </c>
      <c r="C48" s="126"/>
      <c r="D48" s="136" t="str">
        <f>IF($A48="","",VLOOKUP($A48,Ｃピース!$A$5:$J$250,6))</f>
        <v/>
      </c>
      <c r="E48" s="136" t="str">
        <f>IF($A48="","",VLOOKUP($A48,Ｃピース!$A$5:$J$250,7))</f>
        <v/>
      </c>
      <c r="F48" s="127"/>
      <c r="G48" s="128"/>
      <c r="H48" s="129"/>
    </row>
    <row r="49" spans="1:8" s="116" customFormat="1" ht="30" customHeight="1">
      <c r="A49" s="123"/>
      <c r="B49" s="176" t="str">
        <f>IF($A49="","",VLOOKUP($A49,Ｃピース!$A$5:$J$250,4))</f>
        <v/>
      </c>
      <c r="C49" s="126"/>
      <c r="D49" s="136" t="str">
        <f>IF($A49="","",VLOOKUP($A49,Ｃピース!$A$5:$J$250,6))</f>
        <v/>
      </c>
      <c r="E49" s="136" t="str">
        <f>IF($A49="","",VLOOKUP($A49,Ｃピース!$A$5:$J$250,7))</f>
        <v/>
      </c>
      <c r="F49" s="127"/>
      <c r="G49" s="128"/>
      <c r="H49" s="129"/>
    </row>
    <row r="50" spans="1:8" s="116" customFormat="1" ht="30" customHeight="1">
      <c r="A50" s="123"/>
      <c r="B50" s="176" t="str">
        <f>IF($A50="","",VLOOKUP($A50,Ｃピース!$A$5:$J$250,4))</f>
        <v/>
      </c>
      <c r="C50" s="126"/>
      <c r="D50" s="136" t="str">
        <f>IF($A50="","",VLOOKUP($A50,Ｃピース!$A$5:$J$250,6))</f>
        <v/>
      </c>
      <c r="E50" s="136" t="str">
        <f>IF($A50="","",VLOOKUP($A50,Ｃピース!$A$5:$J$250,7))</f>
        <v/>
      </c>
      <c r="F50" s="127"/>
      <c r="G50" s="128"/>
      <c r="H50" s="129"/>
    </row>
    <row r="51" spans="1:8" s="116" customFormat="1" ht="30" customHeight="1">
      <c r="A51" s="123"/>
      <c r="B51" s="176" t="str">
        <f>IF($A51="","",VLOOKUP($A51,Ｃピース!$A$5:$J$250,4))</f>
        <v/>
      </c>
      <c r="C51" s="126"/>
      <c r="D51" s="136" t="str">
        <f>IF($A51="","",VLOOKUP($A51,Ｃピース!$A$5:$J$250,6))</f>
        <v/>
      </c>
      <c r="E51" s="136" t="str">
        <f>IF($A51="","",VLOOKUP($A51,Ｃピース!$A$5:$J$250,7))</f>
        <v/>
      </c>
      <c r="F51" s="127"/>
      <c r="G51" s="128"/>
      <c r="H51" s="129"/>
    </row>
    <row r="52" spans="1:8" s="116" customFormat="1" ht="30" customHeight="1">
      <c r="A52" s="123"/>
      <c r="B52" s="176" t="str">
        <f>IF($A52="","",VLOOKUP($A52,Ｃピース!$A$5:$J$250,4))</f>
        <v/>
      </c>
      <c r="C52" s="126"/>
      <c r="D52" s="136" t="str">
        <f>IF($A52="","",VLOOKUP($A52,Ｃピース!$A$5:$J$250,6))</f>
        <v/>
      </c>
      <c r="E52" s="136" t="str">
        <f>IF($A52="","",VLOOKUP($A52,Ｃピース!$A$5:$J$250,7))</f>
        <v/>
      </c>
      <c r="F52" s="127"/>
      <c r="G52" s="128"/>
      <c r="H52" s="129"/>
    </row>
    <row r="53" spans="1:8" s="116" customFormat="1" ht="30" customHeight="1">
      <c r="A53" s="123"/>
      <c r="B53" s="176" t="str">
        <f>IF($A53="","",VLOOKUP($A53,Ｃピース!$A$5:$J$250,4))</f>
        <v/>
      </c>
      <c r="C53" s="126"/>
      <c r="D53" s="136" t="str">
        <f>IF($A53="","",VLOOKUP($A53,Ｃピース!$A$5:$J$250,6))</f>
        <v/>
      </c>
      <c r="E53" s="136" t="str">
        <f>IF($A53="","",VLOOKUP($A53,Ｃピース!$A$5:$J$250,7))</f>
        <v/>
      </c>
      <c r="F53" s="127"/>
      <c r="G53" s="128"/>
      <c r="H53" s="129"/>
    </row>
    <row r="54" spans="1:8" s="116" customFormat="1" ht="30" customHeight="1">
      <c r="A54" s="123"/>
      <c r="B54" s="176" t="str">
        <f>IF($A54="","",VLOOKUP($A54,Ｃピース!$A$5:$J$250,4))</f>
        <v/>
      </c>
      <c r="C54" s="126"/>
      <c r="D54" s="136" t="str">
        <f>IF($A54="","",VLOOKUP($A54,Ｃピース!$A$5:$J$250,6))</f>
        <v/>
      </c>
      <c r="E54" s="136" t="str">
        <f>IF($A54="","",VLOOKUP($A54,Ｃピース!$A$5:$J$250,7))</f>
        <v/>
      </c>
      <c r="F54" s="127"/>
      <c r="G54" s="128"/>
      <c r="H54" s="129"/>
    </row>
    <row r="55" spans="1:8" s="116" customFormat="1" ht="30" customHeight="1">
      <c r="A55" s="123"/>
      <c r="B55" s="176" t="str">
        <f>IF($A55="","",VLOOKUP($A55,Ｃピース!$A$5:$J$250,4))</f>
        <v/>
      </c>
      <c r="C55" s="126"/>
      <c r="D55" s="136" t="str">
        <f>IF($A55="","",VLOOKUP($A55,Ｃピース!$A$5:$J$250,6))</f>
        <v/>
      </c>
      <c r="E55" s="136" t="str">
        <f>IF($A55="","",VLOOKUP($A55,Ｃピース!$A$5:$J$250,7))</f>
        <v/>
      </c>
      <c r="F55" s="127"/>
      <c r="G55" s="128"/>
      <c r="H55" s="129"/>
    </row>
    <row r="56" spans="1:8" s="116" customFormat="1" ht="30" customHeight="1">
      <c r="A56" s="123"/>
      <c r="B56" s="176" t="str">
        <f>IF($A56="","",VLOOKUP($A56,Ｃピース!$A$5:$J$250,4))</f>
        <v/>
      </c>
      <c r="C56" s="126"/>
      <c r="D56" s="136" t="str">
        <f>IF($A56="","",VLOOKUP($A56,Ｃピース!$A$5:$J$250,6))</f>
        <v/>
      </c>
      <c r="E56" s="136" t="str">
        <f>IF($A56="","",VLOOKUP($A56,Ｃピース!$A$5:$J$250,7))</f>
        <v/>
      </c>
      <c r="F56" s="127"/>
      <c r="G56" s="128"/>
      <c r="H56" s="129"/>
    </row>
    <row r="57" spans="1:8" s="116" customFormat="1" ht="30" customHeight="1">
      <c r="A57" s="123"/>
      <c r="B57" s="177" t="str">
        <f>IF($A57="","",VLOOKUP($A57,Ｃピース!$A$5:$J$250,4))</f>
        <v/>
      </c>
      <c r="C57" s="126"/>
      <c r="D57" s="137" t="str">
        <f>IF($A57="","",VLOOKUP($A57,Ｃピース!$A$5:$J$250,6))</f>
        <v/>
      </c>
      <c r="E57" s="137" t="str">
        <f>IF($A57="","",VLOOKUP($A57,Ｃピース!$A$5:$J$250,7))</f>
        <v/>
      </c>
      <c r="F57" s="127"/>
      <c r="G57" s="128"/>
      <c r="H57" s="129"/>
    </row>
    <row r="59" spans="1:8" s="116" customFormat="1" ht="45" customHeight="1">
      <c r="A59" s="115"/>
      <c r="B59" s="436" t="s">
        <v>47</v>
      </c>
      <c r="C59" s="436"/>
      <c r="D59" s="436"/>
      <c r="E59" s="436"/>
      <c r="F59" s="436"/>
      <c r="G59" s="436"/>
      <c r="H59" s="436"/>
    </row>
    <row r="60" spans="1:8" s="118" customFormat="1" ht="18" customHeight="1">
      <c r="A60" s="117"/>
      <c r="B60" s="241"/>
      <c r="D60" s="119"/>
      <c r="E60" s="120"/>
      <c r="F60" s="121"/>
    </row>
    <row r="61" spans="1:8" s="115" customFormat="1" ht="30" customHeight="1">
      <c r="A61" s="122" t="s">
        <v>48</v>
      </c>
      <c r="B61" s="437" t="s">
        <v>49</v>
      </c>
      <c r="C61" s="438"/>
      <c r="D61" s="123" t="s">
        <v>50</v>
      </c>
      <c r="E61" s="124" t="s">
        <v>51</v>
      </c>
      <c r="F61" s="125" t="s">
        <v>52</v>
      </c>
      <c r="G61" s="122" t="s">
        <v>53</v>
      </c>
      <c r="H61" s="123" t="s">
        <v>54</v>
      </c>
    </row>
    <row r="62" spans="1:8" ht="30" customHeight="1">
      <c r="A62" s="123">
        <v>51</v>
      </c>
      <c r="B62" s="176" t="str">
        <f>IF($A62="","",VLOOKUP($A62,Ｃピース!$A$5:$J$250,4))</f>
        <v>スーパーボンド　キャタリストV</v>
      </c>
      <c r="C62" s="126"/>
      <c r="D62" s="136" t="str">
        <f>IF($A62="","",VLOOKUP($A62,Ｃピース!$A$5:$J$250,6))</f>
        <v>EA</v>
      </c>
      <c r="E62" s="136">
        <f>IF($A62="","",VLOOKUP($A62,Ｃピース!$A$5:$J$250,7))</f>
        <v>2</v>
      </c>
      <c r="F62" s="127"/>
      <c r="G62" s="128"/>
      <c r="H62" s="129"/>
    </row>
    <row r="63" spans="1:8" ht="30" customHeight="1">
      <c r="A63" s="123">
        <v>52</v>
      </c>
      <c r="B63" s="176" t="str">
        <f>IF($A63="","",VLOOKUP($A63,Ｃピース!$A$5:$J$250,4))</f>
        <v>スーパーボンド　モノマー液</v>
      </c>
      <c r="C63" s="126"/>
      <c r="D63" s="136" t="str">
        <f>IF($A63="","",VLOOKUP($A63,Ｃピース!$A$5:$J$250,6))</f>
        <v>EA</v>
      </c>
      <c r="E63" s="136">
        <f>IF($A63="","",VLOOKUP($A63,Ｃピース!$A$5:$J$250,7))</f>
        <v>2</v>
      </c>
      <c r="F63" s="127"/>
      <c r="G63" s="128"/>
      <c r="H63" s="129"/>
    </row>
    <row r="64" spans="1:8" ht="30" customHeight="1">
      <c r="A64" s="123">
        <v>53</v>
      </c>
      <c r="B64" s="176" t="str">
        <f>IF($A64="","",VLOOKUP($A64,Ｃピース!$A$5:$J$250,4))</f>
        <v>スーパーボンド　ポリマー粉末　クリアー</v>
      </c>
      <c r="C64" s="126"/>
      <c r="D64" s="136" t="str">
        <f>IF($A64="","",VLOOKUP($A64,Ｃピース!$A$5:$J$250,6))</f>
        <v>EA</v>
      </c>
      <c r="E64" s="136">
        <f>IF($A64="","",VLOOKUP($A64,Ｃピース!$A$5:$J$250,7))</f>
        <v>1</v>
      </c>
      <c r="F64" s="127"/>
      <c r="G64" s="128"/>
      <c r="H64" s="129"/>
    </row>
    <row r="65" spans="1:8" s="116" customFormat="1" ht="30" customHeight="1">
      <c r="A65" s="123">
        <v>54</v>
      </c>
      <c r="B65" s="176" t="str">
        <f>IF($A65="","",VLOOKUP($A65,Ｃピース!$A$5:$J$250,4))</f>
        <v>スーパーボンド　ポリマー粉末　ティースカラー</v>
      </c>
      <c r="C65" s="126"/>
      <c r="D65" s="136" t="str">
        <f>IF($A65="","",VLOOKUP($A65,Ｃピース!$A$5:$J$250,6))</f>
        <v>EA</v>
      </c>
      <c r="E65" s="136">
        <f>IF($A65="","",VLOOKUP($A65,Ｃピース!$A$5:$J$250,7))</f>
        <v>2</v>
      </c>
      <c r="F65" s="127"/>
      <c r="G65" s="128"/>
      <c r="H65" s="129"/>
    </row>
    <row r="66" spans="1:8" s="116" customFormat="1" ht="30" customHeight="1">
      <c r="A66" s="123">
        <v>55</v>
      </c>
      <c r="B66" s="176" t="str">
        <f>IF($A66="","",VLOOKUP($A66,Ｃピース!$A$5:$J$250,4))</f>
        <v>ディスポーザブル　スカルペル</v>
      </c>
      <c r="C66" s="126"/>
      <c r="D66" s="136" t="str">
        <f>IF($A66="","",VLOOKUP($A66,Ｃピース!$A$5:$J$250,6))</f>
        <v>BX</v>
      </c>
      <c r="E66" s="136">
        <f>IF($A66="","",VLOOKUP($A66,Ｃピース!$A$5:$J$250,7))</f>
        <v>2</v>
      </c>
      <c r="F66" s="127"/>
      <c r="G66" s="128"/>
      <c r="H66" s="129"/>
    </row>
    <row r="67" spans="1:8" s="116" customFormat="1" ht="30" customHeight="1">
      <c r="A67" s="123">
        <v>56</v>
      </c>
      <c r="B67" s="176" t="str">
        <f>IF($A67="","",VLOOKUP($A67,Ｃピース!$A$5:$J$250,4))</f>
        <v>ディスポーザブル採取皿</v>
      </c>
      <c r="C67" s="126"/>
      <c r="D67" s="136" t="str">
        <f>IF($A67="","",VLOOKUP($A67,Ｃピース!$A$5:$J$250,6))</f>
        <v>BX</v>
      </c>
      <c r="E67" s="136">
        <f>IF($A67="","",VLOOKUP($A67,Ｃピース!$A$5:$J$250,7))</f>
        <v>30</v>
      </c>
      <c r="F67" s="127"/>
      <c r="G67" s="128"/>
      <c r="H67" s="129"/>
    </row>
    <row r="68" spans="1:8" s="116" customFormat="1" ht="30" customHeight="1">
      <c r="A68" s="123">
        <v>57</v>
      </c>
      <c r="B68" s="176" t="str">
        <f>IF($A68="","",VLOOKUP($A68,Ｃピース!$A$5:$J$250,4))</f>
        <v>ディスポーラル咬合紙　全顎用</v>
      </c>
      <c r="C68" s="126"/>
      <c r="D68" s="136" t="str">
        <f>IF($A68="","",VLOOKUP($A68,Ｃピース!$A$5:$J$250,6))</f>
        <v>BX</v>
      </c>
      <c r="E68" s="136">
        <f>IF($A68="","",VLOOKUP($A68,Ｃピース!$A$5:$J$250,7))</f>
        <v>2</v>
      </c>
      <c r="F68" s="127"/>
      <c r="G68" s="128"/>
      <c r="H68" s="129"/>
    </row>
    <row r="69" spans="1:8" s="116" customFormat="1" ht="30" customHeight="1">
      <c r="A69" s="123">
        <v>58</v>
      </c>
      <c r="B69" s="176" t="str">
        <f>IF($A69="","",VLOOKUP($A69,Ｃピース!$A$5:$J$250,4))</f>
        <v>ディスポチップ混和（青）</v>
      </c>
      <c r="C69" s="126"/>
      <c r="D69" s="136" t="str">
        <f>IF($A69="","",VLOOKUP($A69,Ｃピース!$A$5:$J$250,6))</f>
        <v>BX</v>
      </c>
      <c r="E69" s="136">
        <f>IF($A69="","",VLOOKUP($A69,Ｃピース!$A$5:$J$250,7))</f>
        <v>3</v>
      </c>
      <c r="F69" s="127"/>
      <c r="G69" s="128"/>
      <c r="H69" s="129"/>
    </row>
    <row r="70" spans="1:8" s="116" customFormat="1" ht="30" customHeight="1">
      <c r="A70" s="123">
        <v>59</v>
      </c>
      <c r="B70" s="176" t="str">
        <f>IF($A70="","",VLOOKUP($A70,Ｃピース!$A$5:$J$250,4))</f>
        <v>ディスポチップ筆積Ｌ（ピンク）</v>
      </c>
      <c r="C70" s="126"/>
      <c r="D70" s="136" t="str">
        <f>IF($A70="","",VLOOKUP($A70,Ｃピース!$A$5:$J$250,6))</f>
        <v>BX</v>
      </c>
      <c r="E70" s="136">
        <f>IF($A70="","",VLOOKUP($A70,Ｃピース!$A$5:$J$250,7))</f>
        <v>3</v>
      </c>
      <c r="F70" s="127"/>
      <c r="G70" s="128"/>
      <c r="H70" s="129"/>
    </row>
    <row r="71" spans="1:8" s="116" customFormat="1" ht="30" customHeight="1">
      <c r="A71" s="123">
        <v>60</v>
      </c>
      <c r="B71" s="176" t="str">
        <f>IF($A71="","",VLOOKUP($A71,Ｃピース!$A$5:$J$250,4))</f>
        <v>テトラサイクリン・プレステロン歯科用軟膏</v>
      </c>
      <c r="C71" s="126"/>
      <c r="D71" s="136" t="str">
        <f>IF($A71="","",VLOOKUP($A71,Ｃピース!$A$5:$J$250,6))</f>
        <v>BX</v>
      </c>
      <c r="E71" s="136">
        <f>IF($A71="","",VLOOKUP($A71,Ｃピース!$A$5:$J$250,7))</f>
        <v>4</v>
      </c>
      <c r="F71" s="127"/>
      <c r="G71" s="128"/>
      <c r="H71" s="129"/>
    </row>
    <row r="72" spans="1:8" s="116" customFormat="1" ht="30" customHeight="1">
      <c r="A72" s="123">
        <v>61</v>
      </c>
      <c r="B72" s="176" t="str">
        <f>IF($A72="","",VLOOKUP($A72,Ｃピース!$A$5:$J$250,4))</f>
        <v>テルモシリンジ（１００本入　針なし　ロックタイプ）</v>
      </c>
      <c r="C72" s="126"/>
      <c r="D72" s="136" t="str">
        <f>IF($A72="","",VLOOKUP($A72,Ｃピース!$A$5:$J$250,6))</f>
        <v>BX</v>
      </c>
      <c r="E72" s="136">
        <f>IF($A72="","",VLOOKUP($A72,Ｃピース!$A$5:$J$250,7))</f>
        <v>8</v>
      </c>
      <c r="F72" s="127"/>
      <c r="G72" s="128"/>
      <c r="H72" s="129"/>
    </row>
    <row r="73" spans="1:8" s="116" customFormat="1" ht="30" customHeight="1">
      <c r="A73" s="123">
        <v>62</v>
      </c>
      <c r="B73" s="176" t="str">
        <f>IF($A73="","",VLOOKUP($A73,Ｃピース!$A$5:$J$250,4))</f>
        <v>テルモ歯科用注射針</v>
      </c>
      <c r="C73" s="126"/>
      <c r="D73" s="136" t="str">
        <f>IF($A73="","",VLOOKUP($A73,Ｃピース!$A$5:$J$250,6))</f>
        <v>BX</v>
      </c>
      <c r="E73" s="136">
        <f>IF($A73="","",VLOOKUP($A73,Ｃピース!$A$5:$J$250,7))</f>
        <v>8</v>
      </c>
      <c r="F73" s="127"/>
      <c r="G73" s="128"/>
      <c r="H73" s="129"/>
    </row>
    <row r="74" spans="1:8" s="116" customFormat="1" ht="30" customHeight="1">
      <c r="A74" s="123">
        <v>63</v>
      </c>
      <c r="B74" s="176" t="str">
        <f>IF($A74="","",VLOOKUP($A74,Ｃピース!$A$5:$J$250,4))</f>
        <v>デンタルタオルＮ</v>
      </c>
      <c r="C74" s="126"/>
      <c r="D74" s="136" t="str">
        <f>IF($A74="","",VLOOKUP($A74,Ｃピース!$A$5:$J$250,6))</f>
        <v>BX</v>
      </c>
      <c r="E74" s="136">
        <f>IF($A74="","",VLOOKUP($A74,Ｃピース!$A$5:$J$250,7))</f>
        <v>2</v>
      </c>
      <c r="F74" s="127"/>
      <c r="G74" s="128"/>
      <c r="H74" s="129"/>
    </row>
    <row r="75" spans="1:8" s="116" customFormat="1" ht="30" customHeight="1">
      <c r="A75" s="123">
        <v>64</v>
      </c>
      <c r="B75" s="176" t="str">
        <f>IF($A75="","",VLOOKUP($A75,Ｃピース!$A$5:$J$250,4))</f>
        <v>サージマスクＡＣ</v>
      </c>
      <c r="C75" s="126"/>
      <c r="D75" s="136" t="str">
        <f>IF($A75="","",VLOOKUP($A75,Ｃピース!$A$5:$J$250,6))</f>
        <v>BX</v>
      </c>
      <c r="E75" s="136">
        <f>IF($A75="","",VLOOKUP($A75,Ｃピース!$A$5:$J$250,7))</f>
        <v>2</v>
      </c>
      <c r="F75" s="127"/>
      <c r="G75" s="128"/>
      <c r="H75" s="129"/>
    </row>
    <row r="76" spans="1:8" s="116" customFormat="1" ht="30" customHeight="1">
      <c r="A76" s="123">
        <v>65</v>
      </c>
      <c r="B76" s="176" t="str">
        <f>IF($A76="","",VLOOKUP($A76,Ｃピース!$A$5:$J$250,4))</f>
        <v>デントロイドプロ</v>
      </c>
      <c r="C76" s="126"/>
      <c r="D76" s="136" t="str">
        <f>IF($A76="","",VLOOKUP($A76,Ｃピース!$A$5:$J$250,6))</f>
        <v>BX</v>
      </c>
      <c r="E76" s="136">
        <f>IF($A76="","",VLOOKUP($A76,Ｃピース!$A$5:$J$250,7))</f>
        <v>6</v>
      </c>
      <c r="F76" s="127"/>
      <c r="G76" s="128"/>
      <c r="H76" s="129"/>
    </row>
    <row r="77" spans="1:8" s="116" customFormat="1" ht="30" customHeight="1">
      <c r="A77" s="123">
        <v>66</v>
      </c>
      <c r="B77" s="176" t="str">
        <f>IF($A77="","",VLOOKUP($A77,Ｃピース!$A$5:$J$250,4))</f>
        <v>トクヤマＡＰ－１＜基材＞単品</v>
      </c>
      <c r="C77" s="126"/>
      <c r="D77" s="136" t="str">
        <f>IF($A77="","",VLOOKUP($A77,Ｃピース!$A$5:$J$250,6))</f>
        <v>EA</v>
      </c>
      <c r="E77" s="136">
        <f>IF($A77="","",VLOOKUP($A77,Ｃピース!$A$5:$J$250,7))</f>
        <v>21</v>
      </c>
      <c r="F77" s="127"/>
      <c r="G77" s="128"/>
      <c r="H77" s="129"/>
    </row>
    <row r="78" spans="1:8" s="116" customFormat="1" ht="30" customHeight="1">
      <c r="A78" s="123">
        <v>67</v>
      </c>
      <c r="B78" s="176" t="str">
        <f>IF($A78="","",VLOOKUP($A78,Ｃピース!$A$5:$J$250,4))</f>
        <v>トクヤマＡＰ－１＜硬化材＞単品</v>
      </c>
      <c r="C78" s="126"/>
      <c r="D78" s="136" t="str">
        <f>IF($A78="","",VLOOKUP($A78,Ｃピース!$A$5:$J$250,6))</f>
        <v>EA</v>
      </c>
      <c r="E78" s="136">
        <f>IF($A78="","",VLOOKUP($A78,Ｃピース!$A$5:$J$250,7))</f>
        <v>6</v>
      </c>
      <c r="F78" s="127"/>
      <c r="G78" s="128"/>
      <c r="H78" s="129"/>
    </row>
    <row r="79" spans="1:8" s="116" customFormat="1" ht="30" customHeight="1">
      <c r="A79" s="123">
        <v>68</v>
      </c>
      <c r="B79" s="176" t="str">
        <f>IF($A79="","",VLOOKUP($A79,Ｃピース!$A$5:$J$250,4))</f>
        <v>ニシカカリエスチェック・ブルー</v>
      </c>
      <c r="C79" s="126"/>
      <c r="D79" s="136" t="str">
        <f>IF($A79="","",VLOOKUP($A79,Ｃピース!$A$5:$J$250,6))</f>
        <v>EA</v>
      </c>
      <c r="E79" s="136">
        <f>IF($A79="","",VLOOKUP($A79,Ｃピース!$A$5:$J$250,7))</f>
        <v>8</v>
      </c>
      <c r="F79" s="127"/>
      <c r="G79" s="128"/>
      <c r="H79" s="129"/>
    </row>
    <row r="80" spans="1:8" s="116" customFormat="1" ht="30" customHeight="1">
      <c r="A80" s="123">
        <v>69</v>
      </c>
      <c r="B80" s="176" t="str">
        <f>IF($A80="","",VLOOKUP($A80,Ｃピース!$A$5:$J$250,4))</f>
        <v>ニシカスピン</v>
      </c>
      <c r="C80" s="126"/>
      <c r="D80" s="136" t="str">
        <f>IF($A80="","",VLOOKUP($A80,Ｃピース!$A$5:$J$250,6))</f>
        <v>BX</v>
      </c>
      <c r="E80" s="136">
        <f>IF($A80="","",VLOOKUP($A80,Ｃピース!$A$5:$J$250,7))</f>
        <v>6</v>
      </c>
      <c r="F80" s="127"/>
      <c r="G80" s="128"/>
      <c r="H80" s="129"/>
    </row>
    <row r="81" spans="1:8" s="116" customFormat="1" ht="30" customHeight="1">
      <c r="A81" s="123">
        <v>70</v>
      </c>
      <c r="B81" s="176" t="str">
        <f>IF($A81="","",VLOOKUP($A81,Ｃピース!$A$5:$J$250,4))</f>
        <v>ニューフジロックファストセット</v>
      </c>
      <c r="C81" s="126"/>
      <c r="D81" s="136" t="str">
        <f>IF($A81="","",VLOOKUP($A81,Ｃピース!$A$5:$J$250,6))</f>
        <v>EA</v>
      </c>
      <c r="E81" s="136">
        <f>IF($A81="","",VLOOKUP($A81,Ｃピース!$A$5:$J$250,7))</f>
        <v>3</v>
      </c>
      <c r="F81" s="127"/>
      <c r="G81" s="128"/>
      <c r="H81" s="129"/>
    </row>
    <row r="82" spans="1:8" s="116" customFormat="1" ht="30" customHeight="1">
      <c r="A82" s="123">
        <v>71</v>
      </c>
      <c r="B82" s="176" t="str">
        <f>IF($A82="","",VLOOKUP($A82,Ｃピース!$A$5:$J$250,4))</f>
        <v>ニュープラストーン２ＬＥ</v>
      </c>
      <c r="C82" s="126"/>
      <c r="D82" s="136" t="str">
        <f>IF($A82="","",VLOOKUP($A82,Ｃピース!$A$5:$J$250,6))</f>
        <v>EA</v>
      </c>
      <c r="E82" s="136">
        <f>IF($A82="","",VLOOKUP($A82,Ｃピース!$A$5:$J$250,7))</f>
        <v>2</v>
      </c>
      <c r="F82" s="127"/>
      <c r="G82" s="128"/>
      <c r="H82" s="129"/>
    </row>
    <row r="83" spans="1:8" s="116" customFormat="1" ht="30" customHeight="1">
      <c r="A83" s="123">
        <v>72</v>
      </c>
      <c r="B83" s="176" t="str">
        <f>IF($A83="","",VLOOKUP($A83,Ｃピース!$A$5:$J$250,4))</f>
        <v>ビバリーくんカップエコノミー　１００入</v>
      </c>
      <c r="C83" s="126"/>
      <c r="D83" s="136" t="str">
        <f>IF($A83="","",VLOOKUP($A83,Ｃピース!$A$5:$J$250,6))</f>
        <v>BX</v>
      </c>
      <c r="E83" s="136">
        <f>IF($A83="","",VLOOKUP($A83,Ｃピース!$A$5:$J$250,7))</f>
        <v>73</v>
      </c>
      <c r="F83" s="127"/>
      <c r="G83" s="128"/>
      <c r="H83" s="129"/>
    </row>
    <row r="84" spans="1:8" s="116" customFormat="1" ht="30" customHeight="1">
      <c r="A84" s="123">
        <v>73</v>
      </c>
      <c r="B84" s="176" t="str">
        <f>IF($A84="","",VLOOKUP($A84,Ｃピース!$A$5:$J$250,4))</f>
        <v>ビューティフィルフロープラスＸ　Ｆ００</v>
      </c>
      <c r="C84" s="126"/>
      <c r="D84" s="136" t="str">
        <f>IF($A84="","",VLOOKUP($A84,Ｃピース!$A$5:$J$250,6))</f>
        <v>EA</v>
      </c>
      <c r="E84" s="136">
        <f>IF($A84="","",VLOOKUP($A84,Ｃピース!$A$5:$J$250,7))</f>
        <v>2</v>
      </c>
      <c r="F84" s="127"/>
      <c r="G84" s="128"/>
      <c r="H84" s="129"/>
    </row>
    <row r="85" spans="1:8" s="116" customFormat="1" ht="30" customHeight="1">
      <c r="A85" s="123">
        <v>74</v>
      </c>
      <c r="B85" s="176" t="str">
        <f>IF($A85="","",VLOOKUP($A85,Ｃピース!$A$5:$J$250,4))</f>
        <v>ビューティフィルフロープラスＸ　Ｆ００</v>
      </c>
      <c r="C85" s="126"/>
      <c r="D85" s="136" t="str">
        <f>IF($A85="","",VLOOKUP($A85,Ｃピース!$A$5:$J$250,6))</f>
        <v>EA</v>
      </c>
      <c r="E85" s="136">
        <f>IF($A85="","",VLOOKUP($A85,Ｃピース!$A$5:$J$250,7))</f>
        <v>5</v>
      </c>
      <c r="F85" s="127"/>
      <c r="G85" s="128"/>
      <c r="H85" s="129"/>
    </row>
    <row r="86" spans="1:8" s="116" customFormat="1" ht="30" customHeight="1">
      <c r="A86" s="123">
        <v>75</v>
      </c>
      <c r="B86" s="177" t="str">
        <f>IF($A86="","",VLOOKUP($A86,Ｃピース!$A$5:$J$250,4))</f>
        <v>ビューティフィルフロープラスＸ　Ｆ００</v>
      </c>
      <c r="C86" s="126"/>
      <c r="D86" s="137" t="str">
        <f>IF($A86="","",VLOOKUP($A86,Ｃピース!$A$5:$J$250,6))</f>
        <v>EA</v>
      </c>
      <c r="E86" s="137">
        <f>IF($A86="","",VLOOKUP($A86,Ｃピース!$A$5:$J$250,7))</f>
        <v>3</v>
      </c>
      <c r="F86" s="127"/>
      <c r="G86" s="128"/>
      <c r="H86" s="129"/>
    </row>
    <row r="88" spans="1:8" s="116" customFormat="1" ht="45" customHeight="1">
      <c r="A88" s="115"/>
      <c r="B88" s="436" t="s">
        <v>47</v>
      </c>
      <c r="C88" s="436"/>
      <c r="D88" s="436"/>
      <c r="E88" s="436"/>
      <c r="F88" s="436"/>
      <c r="G88" s="436"/>
      <c r="H88" s="436"/>
    </row>
    <row r="89" spans="1:8" s="118" customFormat="1" ht="18" customHeight="1">
      <c r="A89" s="117"/>
      <c r="B89" s="241"/>
      <c r="D89" s="119"/>
      <c r="E89" s="120"/>
      <c r="F89" s="121"/>
    </row>
    <row r="90" spans="1:8" s="115" customFormat="1" ht="30" customHeight="1">
      <c r="A90" s="122" t="s">
        <v>48</v>
      </c>
      <c r="B90" s="437" t="s">
        <v>49</v>
      </c>
      <c r="C90" s="438"/>
      <c r="D90" s="123" t="s">
        <v>50</v>
      </c>
      <c r="E90" s="124" t="s">
        <v>51</v>
      </c>
      <c r="F90" s="125" t="s">
        <v>52</v>
      </c>
      <c r="G90" s="122" t="s">
        <v>53</v>
      </c>
      <c r="H90" s="123" t="s">
        <v>54</v>
      </c>
    </row>
    <row r="91" spans="1:8" ht="30" customHeight="1">
      <c r="A91" s="123">
        <v>76</v>
      </c>
      <c r="B91" s="176" t="str">
        <f>IF($A91="","",VLOOKUP($A91,Ｃピース!$A$5:$J$250,4))</f>
        <v>ビューティフィルフロープラスＸ　Ｆ００</v>
      </c>
      <c r="C91" s="126"/>
      <c r="D91" s="136" t="str">
        <f>IF($A91="","",VLOOKUP($A91,Ｃピース!$A$5:$J$250,6))</f>
        <v>EA</v>
      </c>
      <c r="E91" s="136">
        <f>IF($A91="","",VLOOKUP($A91,Ｃピース!$A$5:$J$250,7))</f>
        <v>2</v>
      </c>
      <c r="F91" s="127"/>
      <c r="G91" s="128"/>
      <c r="H91" s="129"/>
    </row>
    <row r="92" spans="1:8" ht="30" customHeight="1">
      <c r="A92" s="123">
        <v>77</v>
      </c>
      <c r="B92" s="176" t="str">
        <f>IF($A92="","",VLOOKUP($A92,Ｃピース!$A$5:$J$250,4))</f>
        <v>ビューティフィルフロープラスＸ　Ｆ０３</v>
      </c>
      <c r="C92" s="126"/>
      <c r="D92" s="136" t="str">
        <f>IF($A92="","",VLOOKUP($A92,Ｃピース!$A$5:$J$250,6))</f>
        <v>EA</v>
      </c>
      <c r="E92" s="136">
        <f>IF($A92="","",VLOOKUP($A92,Ｃピース!$A$5:$J$250,7))</f>
        <v>2</v>
      </c>
      <c r="F92" s="127"/>
      <c r="G92" s="128"/>
      <c r="H92" s="129"/>
    </row>
    <row r="93" spans="1:8" ht="30" customHeight="1">
      <c r="A93" s="123">
        <v>78</v>
      </c>
      <c r="B93" s="176" t="str">
        <f>IF($A93="","",VLOOKUP($A93,Ｃピース!$A$5:$J$250,4))</f>
        <v>ビューティフィルフロープラスＸ　Ｆ０３</v>
      </c>
      <c r="C93" s="126"/>
      <c r="D93" s="136" t="str">
        <f>IF($A93="","",VLOOKUP($A93,Ｃピース!$A$5:$J$250,6))</f>
        <v>EA</v>
      </c>
      <c r="E93" s="136">
        <f>IF($A93="","",VLOOKUP($A93,Ｃピース!$A$5:$J$250,7))</f>
        <v>8</v>
      </c>
      <c r="F93" s="127"/>
      <c r="G93" s="128"/>
      <c r="H93" s="129"/>
    </row>
    <row r="94" spans="1:8" s="116" customFormat="1" ht="30" customHeight="1">
      <c r="A94" s="123">
        <v>79</v>
      </c>
      <c r="B94" s="176" t="str">
        <f>IF($A94="","",VLOOKUP($A94,Ｃピース!$A$5:$J$250,4))</f>
        <v>ビューティフィルフロープラスＸ　Ｆ０３</v>
      </c>
      <c r="C94" s="126"/>
      <c r="D94" s="136" t="str">
        <f>IF($A94="","",VLOOKUP($A94,Ｃピース!$A$5:$J$250,6))</f>
        <v>EA</v>
      </c>
      <c r="E94" s="136">
        <f>IF($A94="","",VLOOKUP($A94,Ｃピース!$A$5:$J$250,7))</f>
        <v>2</v>
      </c>
      <c r="F94" s="127"/>
      <c r="G94" s="128"/>
      <c r="H94" s="129"/>
    </row>
    <row r="95" spans="1:8" s="116" customFormat="1" ht="30" customHeight="1">
      <c r="A95" s="123">
        <v>80</v>
      </c>
      <c r="B95" s="176" t="str">
        <f>IF($A95="","",VLOOKUP($A95,Ｃピース!$A$5:$J$250,4))</f>
        <v>ビューティフィルフロープラスＸ　Ｆ０３</v>
      </c>
      <c r="C95" s="126"/>
      <c r="D95" s="136" t="str">
        <f>IF($A95="","",VLOOKUP($A95,Ｃピース!$A$5:$J$250,6))</f>
        <v>EA</v>
      </c>
      <c r="E95" s="136">
        <f>IF($A95="","",VLOOKUP($A95,Ｃピース!$A$5:$J$250,7))</f>
        <v>2</v>
      </c>
      <c r="F95" s="127"/>
      <c r="G95" s="128"/>
      <c r="H95" s="129"/>
    </row>
    <row r="96" spans="1:8" s="116" customFormat="1" ht="30" customHeight="1">
      <c r="A96" s="123">
        <v>81</v>
      </c>
      <c r="B96" s="176" t="str">
        <f>IF($A96="","",VLOOKUP($A96,Ｃピース!$A$5:$J$250,4))</f>
        <v>ビューティフィルフロープラスＸ　Ｆ０３</v>
      </c>
      <c r="C96" s="126"/>
      <c r="D96" s="136" t="str">
        <f>IF($A96="","",VLOOKUP($A96,Ｃピース!$A$5:$J$250,6))</f>
        <v>EA</v>
      </c>
      <c r="E96" s="136">
        <f>IF($A96="","",VLOOKUP($A96,Ｃピース!$A$5:$J$250,7))</f>
        <v>1</v>
      </c>
      <c r="F96" s="127"/>
      <c r="G96" s="128"/>
      <c r="H96" s="129"/>
    </row>
    <row r="97" spans="1:8" s="116" customFormat="1" ht="30" customHeight="1">
      <c r="A97" s="123">
        <v>82</v>
      </c>
      <c r="B97" s="176" t="str">
        <f>IF($A97="","",VLOOKUP($A97,Ｃピース!$A$5:$J$250,4))</f>
        <v>ビューティフィルフロープラスＸ　Ｆ０３</v>
      </c>
      <c r="C97" s="126"/>
      <c r="D97" s="136" t="str">
        <f>IF($A97="","",VLOOKUP($A97,Ｃピース!$A$5:$J$250,6))</f>
        <v>EA</v>
      </c>
      <c r="E97" s="136">
        <f>IF($A97="","",VLOOKUP($A97,Ｃピース!$A$5:$J$250,7))</f>
        <v>1</v>
      </c>
      <c r="F97" s="127"/>
      <c r="G97" s="128"/>
      <c r="H97" s="129"/>
    </row>
    <row r="98" spans="1:8" s="116" customFormat="1" ht="30" customHeight="1">
      <c r="A98" s="123">
        <v>83</v>
      </c>
      <c r="B98" s="176" t="str">
        <f>IF($A98="","",VLOOKUP($A98,Ｃピース!$A$5:$J$250,4))</f>
        <v>ファイルクリーナー用スポンジ</v>
      </c>
      <c r="C98" s="126"/>
      <c r="D98" s="136" t="str">
        <f>IF($A98="","",VLOOKUP($A98,Ｃピース!$A$5:$J$250,6))</f>
        <v>BX</v>
      </c>
      <c r="E98" s="136">
        <f>IF($A98="","",VLOOKUP($A98,Ｃピース!$A$5:$J$250,7))</f>
        <v>5</v>
      </c>
      <c r="F98" s="127"/>
      <c r="G98" s="128"/>
      <c r="H98" s="129"/>
    </row>
    <row r="99" spans="1:8" s="116" customFormat="1" ht="30" customHeight="1">
      <c r="A99" s="123">
        <v>84</v>
      </c>
      <c r="B99" s="176" t="str">
        <f>IF($A99="","",VLOOKUP($A99,Ｃピース!$A$5:$J$250,4))</f>
        <v>フュージョン２</v>
      </c>
      <c r="C99" s="126"/>
      <c r="D99" s="136" t="str">
        <f>IF($A99="","",VLOOKUP($A99,Ｃピース!$A$5:$J$250,6))</f>
        <v>BX</v>
      </c>
      <c r="E99" s="136">
        <f>IF($A99="","",VLOOKUP($A99,Ｃピース!$A$5:$J$250,7))</f>
        <v>2</v>
      </c>
      <c r="F99" s="127"/>
      <c r="G99" s="128"/>
      <c r="H99" s="129"/>
    </row>
    <row r="100" spans="1:8" s="116" customFormat="1" ht="30" customHeight="1">
      <c r="A100" s="123">
        <v>85</v>
      </c>
      <c r="B100" s="176" t="str">
        <f>IF($A100="","",VLOOKUP($A100,Ｃピース!$A$5:$J$250,4))</f>
        <v>フュージョン２</v>
      </c>
      <c r="C100" s="126"/>
      <c r="D100" s="136" t="str">
        <f>IF($A100="","",VLOOKUP($A100,Ｃピース!$A$5:$J$250,6))</f>
        <v>BX</v>
      </c>
      <c r="E100" s="136">
        <f>IF($A100="","",VLOOKUP($A100,Ｃピース!$A$5:$J$250,7))</f>
        <v>2</v>
      </c>
      <c r="F100" s="127"/>
      <c r="G100" s="128"/>
      <c r="H100" s="129"/>
    </row>
    <row r="101" spans="1:8" s="116" customFormat="1" ht="30" customHeight="1">
      <c r="A101" s="123">
        <v>86</v>
      </c>
      <c r="B101" s="176" t="str">
        <f>IF($A101="","",VLOOKUP($A101,Ｃピース!$A$5:$J$250,4))</f>
        <v>フュージョン２</v>
      </c>
      <c r="C101" s="126"/>
      <c r="D101" s="136" t="str">
        <f>IF($A101="","",VLOOKUP($A101,Ｃピース!$A$5:$J$250,6))</f>
        <v>BX</v>
      </c>
      <c r="E101" s="136">
        <f>IF($A101="","",VLOOKUP($A101,Ｃピース!$A$5:$J$250,7))</f>
        <v>3</v>
      </c>
      <c r="F101" s="127"/>
      <c r="G101" s="128"/>
      <c r="H101" s="129"/>
    </row>
    <row r="102" spans="1:8" s="116" customFormat="1" ht="30" customHeight="1">
      <c r="A102" s="123">
        <v>87</v>
      </c>
      <c r="B102" s="176" t="str">
        <f>IF($A102="","",VLOOKUP($A102,Ｃピース!$A$5:$J$250,4))</f>
        <v>プリカット咬合紙</v>
      </c>
      <c r="C102" s="126"/>
      <c r="D102" s="136" t="str">
        <f>IF($A102="","",VLOOKUP($A102,Ｃピース!$A$5:$J$250,6))</f>
        <v>BX</v>
      </c>
      <c r="E102" s="136">
        <f>IF($A102="","",VLOOKUP($A102,Ｃピース!$A$5:$J$250,7))</f>
        <v>3</v>
      </c>
      <c r="F102" s="127"/>
      <c r="G102" s="128"/>
      <c r="H102" s="129"/>
    </row>
    <row r="103" spans="1:8" s="116" customFormat="1" ht="30" customHeight="1">
      <c r="A103" s="123">
        <v>88</v>
      </c>
      <c r="B103" s="176" t="str">
        <f>IF($A103="","",VLOOKUP($A103,Ｃピース!$A$5:$J$250,4))</f>
        <v>フレキシダム</v>
      </c>
      <c r="C103" s="126"/>
      <c r="D103" s="136" t="str">
        <f>IF($A103="","",VLOOKUP($A103,Ｃピース!$A$5:$J$250,6))</f>
        <v>BX</v>
      </c>
      <c r="E103" s="136">
        <f>IF($A103="","",VLOOKUP($A103,Ｃピース!$A$5:$J$250,7))</f>
        <v>8</v>
      </c>
      <c r="F103" s="127"/>
      <c r="G103" s="128"/>
      <c r="H103" s="129"/>
    </row>
    <row r="104" spans="1:8" s="116" customFormat="1" ht="30" customHeight="1">
      <c r="A104" s="123">
        <v>89</v>
      </c>
      <c r="B104" s="176" t="str">
        <f>IF($A104="","",VLOOKUP($A104,Ｃピース!$A$5:$J$250,4))</f>
        <v>ペーパーポイント</v>
      </c>
      <c r="C104" s="126"/>
      <c r="D104" s="136" t="str">
        <f>IF($A104="","",VLOOKUP($A104,Ｃピース!$A$5:$J$250,6))</f>
        <v>BX</v>
      </c>
      <c r="E104" s="136">
        <f>IF($A104="","",VLOOKUP($A104,Ｃピース!$A$5:$J$250,7))</f>
        <v>2</v>
      </c>
      <c r="F104" s="127"/>
      <c r="G104" s="128"/>
      <c r="H104" s="129"/>
    </row>
    <row r="105" spans="1:8" s="116" customFormat="1" ht="30" customHeight="1">
      <c r="A105" s="123">
        <v>90</v>
      </c>
      <c r="B105" s="176" t="str">
        <f>IF($A105="","",VLOOKUP($A105,Ｃピース!$A$5:$J$250,4))</f>
        <v>ペーパーポイント</v>
      </c>
      <c r="C105" s="126"/>
      <c r="D105" s="136" t="str">
        <f>IF($A105="","",VLOOKUP($A105,Ｃピース!$A$5:$J$250,6))</f>
        <v>BX</v>
      </c>
      <c r="E105" s="136">
        <f>IF($A105="","",VLOOKUP($A105,Ｃピース!$A$5:$J$250,7))</f>
        <v>2</v>
      </c>
      <c r="F105" s="127"/>
      <c r="G105" s="128"/>
      <c r="H105" s="129"/>
    </row>
    <row r="106" spans="1:8" s="116" customFormat="1" ht="30" customHeight="1">
      <c r="A106" s="123">
        <v>91</v>
      </c>
      <c r="B106" s="176" t="str">
        <f>IF($A106="","",VLOOKUP($A106,Ｃピース!$A$5:$J$250,4))</f>
        <v>ペーパーポイント</v>
      </c>
      <c r="C106" s="126"/>
      <c r="D106" s="136" t="str">
        <f>IF($A106="","",VLOOKUP($A106,Ｃピース!$A$5:$J$250,6))</f>
        <v>BX</v>
      </c>
      <c r="E106" s="136">
        <f>IF($A106="","",VLOOKUP($A106,Ｃピース!$A$5:$J$250,7))</f>
        <v>2</v>
      </c>
      <c r="F106" s="127"/>
      <c r="G106" s="128"/>
      <c r="H106" s="129"/>
    </row>
    <row r="107" spans="1:8" s="116" customFormat="1" ht="30" customHeight="1">
      <c r="A107" s="123">
        <v>92</v>
      </c>
      <c r="B107" s="176" t="str">
        <f>IF($A107="","",VLOOKUP($A107,Ｃピース!$A$5:$J$250,4))</f>
        <v>ペーパーポイント</v>
      </c>
      <c r="C107" s="126"/>
      <c r="D107" s="136" t="str">
        <f>IF($A107="","",VLOOKUP($A107,Ｃピース!$A$5:$J$250,6))</f>
        <v>BX</v>
      </c>
      <c r="E107" s="136">
        <f>IF($A107="","",VLOOKUP($A107,Ｃピース!$A$5:$J$250,7))</f>
        <v>2</v>
      </c>
      <c r="F107" s="127"/>
      <c r="G107" s="128"/>
      <c r="H107" s="129"/>
    </row>
    <row r="108" spans="1:8" s="116" customFormat="1" ht="30" customHeight="1">
      <c r="A108" s="123">
        <v>93</v>
      </c>
      <c r="B108" s="176" t="str">
        <f>IF($A108="","",VLOOKUP($A108,Ｃピース!$A$5:$J$250,4))</f>
        <v>ペーパーポイント</v>
      </c>
      <c r="C108" s="126"/>
      <c r="D108" s="136" t="str">
        <f>IF($A108="","",VLOOKUP($A108,Ｃピース!$A$5:$J$250,6))</f>
        <v>BX</v>
      </c>
      <c r="E108" s="136">
        <f>IF($A108="","",VLOOKUP($A108,Ｃピース!$A$5:$J$250,7))</f>
        <v>2</v>
      </c>
      <c r="F108" s="127"/>
      <c r="G108" s="128"/>
      <c r="H108" s="129"/>
    </row>
    <row r="109" spans="1:8" s="116" customFormat="1" ht="30" customHeight="1">
      <c r="A109" s="123">
        <v>94</v>
      </c>
      <c r="B109" s="176" t="str">
        <f>IF($A109="","",VLOOKUP($A109,Ｃピース!$A$5:$J$250,4))</f>
        <v>ペーパーポイント</v>
      </c>
      <c r="C109" s="126"/>
      <c r="D109" s="136" t="str">
        <f>IF($A109="","",VLOOKUP($A109,Ｃピース!$A$5:$J$250,6))</f>
        <v>BX</v>
      </c>
      <c r="E109" s="136">
        <f>IF($A109="","",VLOOKUP($A109,Ｃピース!$A$5:$J$250,7))</f>
        <v>2</v>
      </c>
      <c r="F109" s="127"/>
      <c r="G109" s="128"/>
      <c r="H109" s="129"/>
    </row>
    <row r="110" spans="1:8" s="116" customFormat="1" ht="30" customHeight="1">
      <c r="A110" s="123">
        <v>95</v>
      </c>
      <c r="B110" s="176" t="str">
        <f>IF($A110="","",VLOOKUP($A110,Ｃピース!$A$5:$J$250,4))</f>
        <v>ペーパーポイント</v>
      </c>
      <c r="C110" s="126"/>
      <c r="D110" s="136" t="str">
        <f>IF($A110="","",VLOOKUP($A110,Ｃピース!$A$5:$J$250,6))</f>
        <v>BX</v>
      </c>
      <c r="E110" s="136">
        <f>IF($A110="","",VLOOKUP($A110,Ｃピース!$A$5:$J$250,7))</f>
        <v>2</v>
      </c>
      <c r="F110" s="127"/>
      <c r="G110" s="128"/>
      <c r="H110" s="129"/>
    </row>
    <row r="111" spans="1:8" s="116" customFormat="1" ht="30" customHeight="1">
      <c r="A111" s="123">
        <v>96</v>
      </c>
      <c r="B111" s="176" t="str">
        <f>IF($A111="","",VLOOKUP($A111,Ｃピース!$A$5:$J$250,4))</f>
        <v>ペーパーポイント</v>
      </c>
      <c r="C111" s="126"/>
      <c r="D111" s="136" t="str">
        <f>IF($A111="","",VLOOKUP($A111,Ｃピース!$A$5:$J$250,6))</f>
        <v>BX</v>
      </c>
      <c r="E111" s="136">
        <f>IF($A111="","",VLOOKUP($A111,Ｃピース!$A$5:$J$250,7))</f>
        <v>2</v>
      </c>
      <c r="F111" s="127"/>
      <c r="G111" s="128"/>
      <c r="H111" s="129"/>
    </row>
    <row r="112" spans="1:8" s="116" customFormat="1" ht="30" customHeight="1">
      <c r="A112" s="123">
        <v>97</v>
      </c>
      <c r="B112" s="176" t="str">
        <f>IF($A112="","",VLOOKUP($A112,Ｃピース!$A$5:$J$250,4))</f>
        <v>ペーパーポイント</v>
      </c>
      <c r="C112" s="126"/>
      <c r="D112" s="136" t="str">
        <f>IF($A112="","",VLOOKUP($A112,Ｃピース!$A$5:$J$250,6))</f>
        <v>BX</v>
      </c>
      <c r="E112" s="136">
        <f>IF($A112="","",VLOOKUP($A112,Ｃピース!$A$5:$J$250,7))</f>
        <v>2</v>
      </c>
      <c r="F112" s="127"/>
      <c r="G112" s="128"/>
      <c r="H112" s="129"/>
    </row>
    <row r="113" spans="1:8" s="116" customFormat="1" ht="30" customHeight="1">
      <c r="A113" s="123">
        <v>98</v>
      </c>
      <c r="B113" s="176" t="str">
        <f>IF($A113="","",VLOOKUP($A113,Ｃピース!$A$5:$J$250,4))</f>
        <v>ペーパーポイント</v>
      </c>
      <c r="C113" s="126"/>
      <c r="D113" s="136" t="str">
        <f>IF($A113="","",VLOOKUP($A113,Ｃピース!$A$5:$J$250,6))</f>
        <v>BX</v>
      </c>
      <c r="E113" s="136">
        <f>IF($A113="","",VLOOKUP($A113,Ｃピース!$A$5:$J$250,7))</f>
        <v>2</v>
      </c>
      <c r="F113" s="127"/>
      <c r="G113" s="128"/>
      <c r="H113" s="129"/>
    </row>
    <row r="114" spans="1:8" s="116" customFormat="1" ht="30" customHeight="1">
      <c r="A114" s="123">
        <v>99</v>
      </c>
      <c r="B114" s="176" t="str">
        <f>IF($A114="","",VLOOKUP($A114,Ｃピース!$A$5:$J$250,4))</f>
        <v>ペーパーポイント</v>
      </c>
      <c r="C114" s="126"/>
      <c r="D114" s="136" t="str">
        <f>IF($A114="","",VLOOKUP($A114,Ｃピース!$A$5:$J$250,6))</f>
        <v>BX</v>
      </c>
      <c r="E114" s="136">
        <f>IF($A114="","",VLOOKUP($A114,Ｃピース!$A$5:$J$250,7))</f>
        <v>2</v>
      </c>
      <c r="F114" s="127"/>
      <c r="G114" s="128"/>
      <c r="H114" s="129"/>
    </row>
    <row r="115" spans="1:8" s="116" customFormat="1" ht="30" customHeight="1">
      <c r="A115" s="123">
        <v>100</v>
      </c>
      <c r="B115" s="177" t="str">
        <f>IF($A115="","",VLOOKUP($A115,Ｃピース!$A$5:$J$250,4))</f>
        <v>ペーパーポイント</v>
      </c>
      <c r="C115" s="126"/>
      <c r="D115" s="137" t="str">
        <f>IF($A115="","",VLOOKUP($A115,Ｃピース!$A$5:$J$250,6))</f>
        <v>BX</v>
      </c>
      <c r="E115" s="137">
        <f>IF($A115="","",VLOOKUP($A115,Ｃピース!$A$5:$J$250,7))</f>
        <v>2</v>
      </c>
      <c r="F115" s="127"/>
      <c r="G115" s="128"/>
      <c r="H115" s="129"/>
    </row>
    <row r="117" spans="1:8" s="116" customFormat="1" ht="45" customHeight="1">
      <c r="A117" s="115"/>
      <c r="B117" s="436" t="s">
        <v>47</v>
      </c>
      <c r="C117" s="436"/>
      <c r="D117" s="436"/>
      <c r="E117" s="436"/>
      <c r="F117" s="436"/>
      <c r="G117" s="436"/>
      <c r="H117" s="436"/>
    </row>
    <row r="118" spans="1:8" s="118" customFormat="1" ht="18" customHeight="1">
      <c r="A118" s="117"/>
      <c r="B118" s="241"/>
      <c r="D118" s="119"/>
      <c r="E118" s="120"/>
      <c r="F118" s="121"/>
    </row>
    <row r="119" spans="1:8" s="115" customFormat="1" ht="30" customHeight="1">
      <c r="A119" s="122" t="s">
        <v>48</v>
      </c>
      <c r="B119" s="437" t="s">
        <v>49</v>
      </c>
      <c r="C119" s="438"/>
      <c r="D119" s="123" t="s">
        <v>50</v>
      </c>
      <c r="E119" s="124" t="s">
        <v>51</v>
      </c>
      <c r="F119" s="125" t="s">
        <v>52</v>
      </c>
      <c r="G119" s="122" t="s">
        <v>53</v>
      </c>
      <c r="H119" s="123" t="s">
        <v>54</v>
      </c>
    </row>
    <row r="120" spans="1:8" ht="30" customHeight="1">
      <c r="A120" s="123">
        <v>101</v>
      </c>
      <c r="B120" s="176" t="str">
        <f>IF($A120="","",VLOOKUP($A120,Ｃピース!$A$5:$J$250,4))</f>
        <v>ペンスコープ・ペンキュア－・ＤＰ用　ディスポカバー１００枚（青）</v>
      </c>
      <c r="C120" s="126"/>
      <c r="D120" s="136" t="str">
        <f>IF($A120="","",VLOOKUP($A120,Ｃピース!$A$5:$J$250,6))</f>
        <v>BX</v>
      </c>
      <c r="E120" s="136">
        <f>IF($A120="","",VLOOKUP($A120,Ｃピース!$A$5:$J$250,7))</f>
        <v>5</v>
      </c>
      <c r="F120" s="127"/>
      <c r="G120" s="128"/>
      <c r="H120" s="129"/>
    </row>
    <row r="121" spans="1:8" ht="30" customHeight="1">
      <c r="A121" s="123">
        <v>102</v>
      </c>
      <c r="B121" s="176" t="str">
        <f>IF($A121="","",VLOOKUP($A121,Ｃピース!$A$5:$J$250,4))</f>
        <v>ベンダブラシツイン　レギュラー</v>
      </c>
      <c r="C121" s="126"/>
      <c r="D121" s="136" t="str">
        <f>IF($A121="","",VLOOKUP($A121,Ｃピース!$A$5:$J$250,6))</f>
        <v>BX</v>
      </c>
      <c r="E121" s="136">
        <f>IF($A121="","",VLOOKUP($A121,Ｃピース!$A$5:$J$250,7))</f>
        <v>2</v>
      </c>
      <c r="F121" s="127"/>
      <c r="G121" s="128"/>
      <c r="H121" s="129"/>
    </row>
    <row r="122" spans="1:8" ht="30" customHeight="1">
      <c r="A122" s="123">
        <v>103</v>
      </c>
      <c r="B122" s="176" t="str">
        <f>IF($A122="","",VLOOKUP($A122,Ｃピース!$A$5:$J$250,4))</f>
        <v>マイクロブラシ　ファイン</v>
      </c>
      <c r="C122" s="126"/>
      <c r="D122" s="136" t="str">
        <f>IF($A122="","",VLOOKUP($A122,Ｃピース!$A$5:$J$250,6))</f>
        <v>BX</v>
      </c>
      <c r="E122" s="136">
        <f>IF($A122="","",VLOOKUP($A122,Ｃピース!$A$5:$J$250,7))</f>
        <v>18</v>
      </c>
      <c r="F122" s="127"/>
      <c r="G122" s="128"/>
      <c r="H122" s="129"/>
    </row>
    <row r="123" spans="1:8" s="116" customFormat="1" ht="30" customHeight="1">
      <c r="A123" s="123">
        <v>104</v>
      </c>
      <c r="B123" s="176" t="str">
        <f>IF($A123="","",VLOOKUP($A123,Ｃピース!$A$5:$J$250,4))</f>
        <v>マトリックスリテーナーバンド</v>
      </c>
      <c r="C123" s="126"/>
      <c r="D123" s="136" t="str">
        <f>IF($A123="","",VLOOKUP($A123,Ｃピース!$A$5:$J$250,6))</f>
        <v>BX</v>
      </c>
      <c r="E123" s="136">
        <f>IF($A123="","",VLOOKUP($A123,Ｃピース!$A$5:$J$250,7))</f>
        <v>2</v>
      </c>
      <c r="F123" s="127"/>
      <c r="G123" s="128"/>
      <c r="H123" s="129"/>
    </row>
    <row r="124" spans="1:8" s="116" customFormat="1" ht="30" customHeight="1">
      <c r="A124" s="123">
        <v>105</v>
      </c>
      <c r="B124" s="176" t="str">
        <f>IF($A124="","",VLOOKUP($A124,Ｃピース!$A$5:$J$250,4))</f>
        <v>マニーＫファイル</v>
      </c>
      <c r="C124" s="126"/>
      <c r="D124" s="136" t="str">
        <f>IF($A124="","",VLOOKUP($A124,Ｃピース!$A$5:$J$250,6))</f>
        <v>BX</v>
      </c>
      <c r="E124" s="136">
        <f>IF($A124="","",VLOOKUP($A124,Ｃピース!$A$5:$J$250,7))</f>
        <v>2</v>
      </c>
      <c r="F124" s="127"/>
      <c r="G124" s="128"/>
      <c r="H124" s="129"/>
    </row>
    <row r="125" spans="1:8" s="116" customFormat="1" ht="30" customHeight="1">
      <c r="A125" s="123">
        <v>106</v>
      </c>
      <c r="B125" s="176" t="str">
        <f>IF($A125="","",VLOOKUP($A125,Ｃピース!$A$5:$J$250,4))</f>
        <v>マニーＫファイル</v>
      </c>
      <c r="C125" s="126"/>
      <c r="D125" s="136" t="str">
        <f>IF($A125="","",VLOOKUP($A125,Ｃピース!$A$5:$J$250,6))</f>
        <v>BX</v>
      </c>
      <c r="E125" s="136">
        <f>IF($A125="","",VLOOKUP($A125,Ｃピース!$A$5:$J$250,7))</f>
        <v>2</v>
      </c>
      <c r="F125" s="127"/>
      <c r="G125" s="128"/>
      <c r="H125" s="129"/>
    </row>
    <row r="126" spans="1:8" s="116" customFormat="1" ht="30" customHeight="1">
      <c r="A126" s="123">
        <v>107</v>
      </c>
      <c r="B126" s="176" t="str">
        <f>IF($A126="","",VLOOKUP($A126,Ｃピース!$A$5:$J$250,4))</f>
        <v>マニーＫファイル</v>
      </c>
      <c r="C126" s="126"/>
      <c r="D126" s="136" t="str">
        <f>IF($A126="","",VLOOKUP($A126,Ｃピース!$A$5:$J$250,6))</f>
        <v>BX</v>
      </c>
      <c r="E126" s="136">
        <f>IF($A126="","",VLOOKUP($A126,Ｃピース!$A$5:$J$250,7))</f>
        <v>2</v>
      </c>
      <c r="F126" s="127"/>
      <c r="G126" s="128"/>
      <c r="H126" s="129"/>
    </row>
    <row r="127" spans="1:8" s="116" customFormat="1" ht="30" customHeight="1">
      <c r="A127" s="123">
        <v>108</v>
      </c>
      <c r="B127" s="176" t="str">
        <f>IF($A127="","",VLOOKUP($A127,Ｃピース!$A$5:$J$250,4))</f>
        <v>マニーＫファイル</v>
      </c>
      <c r="C127" s="126"/>
      <c r="D127" s="136" t="str">
        <f>IF($A127="","",VLOOKUP($A127,Ｃピース!$A$5:$J$250,6))</f>
        <v>BX</v>
      </c>
      <c r="E127" s="136">
        <f>IF($A127="","",VLOOKUP($A127,Ｃピース!$A$5:$J$250,7))</f>
        <v>2</v>
      </c>
      <c r="F127" s="127"/>
      <c r="G127" s="128"/>
      <c r="H127" s="129"/>
    </row>
    <row r="128" spans="1:8" s="116" customFormat="1" ht="30" customHeight="1">
      <c r="A128" s="123">
        <v>109</v>
      </c>
      <c r="B128" s="176" t="str">
        <f>IF($A128="","",VLOOKUP($A128,Ｃピース!$A$5:$J$250,4))</f>
        <v>マニーＫファイル</v>
      </c>
      <c r="C128" s="126"/>
      <c r="D128" s="136" t="str">
        <f>IF($A128="","",VLOOKUP($A128,Ｃピース!$A$5:$J$250,6))</f>
        <v>BX</v>
      </c>
      <c r="E128" s="136">
        <f>IF($A128="","",VLOOKUP($A128,Ｃピース!$A$5:$J$250,7))</f>
        <v>2</v>
      </c>
      <c r="F128" s="127"/>
      <c r="G128" s="128"/>
      <c r="H128" s="129"/>
    </row>
    <row r="129" spans="1:8" s="116" customFormat="1" ht="30" customHeight="1">
      <c r="A129" s="123">
        <v>110</v>
      </c>
      <c r="B129" s="176" t="str">
        <f>IF($A129="","",VLOOKUP($A129,Ｃピース!$A$5:$J$250,4))</f>
        <v>マニーＫファイル</v>
      </c>
      <c r="C129" s="126"/>
      <c r="D129" s="136" t="str">
        <f>IF($A129="","",VLOOKUP($A129,Ｃピース!$A$5:$J$250,6))</f>
        <v>BX</v>
      </c>
      <c r="E129" s="136">
        <f>IF($A129="","",VLOOKUP($A129,Ｃピース!$A$5:$J$250,7))</f>
        <v>2</v>
      </c>
      <c r="F129" s="127"/>
      <c r="G129" s="128"/>
      <c r="H129" s="129"/>
    </row>
    <row r="130" spans="1:8" s="116" customFormat="1" ht="30" customHeight="1">
      <c r="A130" s="123">
        <v>111</v>
      </c>
      <c r="B130" s="176" t="str">
        <f>IF($A130="","",VLOOKUP($A130,Ｃピース!$A$5:$J$250,4))</f>
        <v>マニーＫファイル</v>
      </c>
      <c r="C130" s="126"/>
      <c r="D130" s="136" t="str">
        <f>IF($A130="","",VLOOKUP($A130,Ｃピース!$A$5:$J$250,6))</f>
        <v>BX</v>
      </c>
      <c r="E130" s="136">
        <f>IF($A130="","",VLOOKUP($A130,Ｃピース!$A$5:$J$250,7))</f>
        <v>2</v>
      </c>
      <c r="F130" s="127"/>
      <c r="G130" s="128"/>
      <c r="H130" s="129"/>
    </row>
    <row r="131" spans="1:8" s="116" customFormat="1" ht="30" customHeight="1">
      <c r="A131" s="123">
        <v>112</v>
      </c>
      <c r="B131" s="176" t="str">
        <f>IF($A131="","",VLOOKUP($A131,Ｃピース!$A$5:$J$250,4))</f>
        <v>マニーＫファイル</v>
      </c>
      <c r="C131" s="126"/>
      <c r="D131" s="136" t="str">
        <f>IF($A131="","",VLOOKUP($A131,Ｃピース!$A$5:$J$250,6))</f>
        <v>BX</v>
      </c>
      <c r="E131" s="136">
        <f>IF($A131="","",VLOOKUP($A131,Ｃピース!$A$5:$J$250,7))</f>
        <v>2</v>
      </c>
      <c r="F131" s="127"/>
      <c r="G131" s="128"/>
      <c r="H131" s="129"/>
    </row>
    <row r="132" spans="1:8" s="116" customFormat="1" ht="30" customHeight="1">
      <c r="A132" s="123">
        <v>113</v>
      </c>
      <c r="B132" s="176" t="str">
        <f>IF($A132="","",VLOOKUP($A132,Ｃピース!$A$5:$J$250,4))</f>
        <v>マニー中間Ｋファイル</v>
      </c>
      <c r="C132" s="126"/>
      <c r="D132" s="136" t="str">
        <f>IF($A132="","",VLOOKUP($A132,Ｃピース!$A$5:$J$250,6))</f>
        <v>BX</v>
      </c>
      <c r="E132" s="136">
        <f>IF($A132="","",VLOOKUP($A132,Ｃピース!$A$5:$J$250,7))</f>
        <v>2</v>
      </c>
      <c r="F132" s="127"/>
      <c r="G132" s="128"/>
      <c r="H132" s="129"/>
    </row>
    <row r="133" spans="1:8" s="116" customFormat="1" ht="30" customHeight="1">
      <c r="A133" s="123">
        <v>114</v>
      </c>
      <c r="B133" s="176" t="str">
        <f>IF($A133="","",VLOOKUP($A133,Ｃピース!$A$5:$J$250,4))</f>
        <v>マニー中間Ｋファイル</v>
      </c>
      <c r="C133" s="126"/>
      <c r="D133" s="136" t="str">
        <f>IF($A133="","",VLOOKUP($A133,Ｃピース!$A$5:$J$250,6))</f>
        <v>BX</v>
      </c>
      <c r="E133" s="136">
        <f>IF($A133="","",VLOOKUP($A133,Ｃピース!$A$5:$J$250,7))</f>
        <v>2</v>
      </c>
      <c r="F133" s="127"/>
      <c r="G133" s="128"/>
      <c r="H133" s="129"/>
    </row>
    <row r="134" spans="1:8" s="116" customFormat="1" ht="30" customHeight="1">
      <c r="A134" s="123">
        <v>115</v>
      </c>
      <c r="B134" s="176" t="str">
        <f>IF($A134="","",VLOOKUP($A134,Ｃピース!$A$5:$J$250,4))</f>
        <v>ミキシングチップ２</v>
      </c>
      <c r="C134" s="126"/>
      <c r="D134" s="136" t="str">
        <f>IF($A134="","",VLOOKUP($A134,Ｃピース!$A$5:$J$250,6))</f>
        <v>BX</v>
      </c>
      <c r="E134" s="136">
        <f>IF($A134="","",VLOOKUP($A134,Ｃピース!$A$5:$J$250,7))</f>
        <v>1</v>
      </c>
      <c r="F134" s="127"/>
      <c r="G134" s="128"/>
      <c r="H134" s="129"/>
    </row>
    <row r="135" spans="1:8" s="116" customFormat="1" ht="30" customHeight="1">
      <c r="A135" s="123">
        <v>116</v>
      </c>
      <c r="B135" s="176" t="str">
        <f>IF($A135="","",VLOOKUP($A135,Ｃピース!$A$5:$J$250,4))</f>
        <v>ミキシングチップ２</v>
      </c>
      <c r="C135" s="126"/>
      <c r="D135" s="136" t="str">
        <f>IF($A135="","",VLOOKUP($A135,Ｃピース!$A$5:$J$250,6))</f>
        <v>BX</v>
      </c>
      <c r="E135" s="136">
        <f>IF($A135="","",VLOOKUP($A135,Ｃピース!$A$5:$J$250,7))</f>
        <v>1</v>
      </c>
      <c r="F135" s="127"/>
      <c r="G135" s="128"/>
      <c r="H135" s="129"/>
    </row>
    <row r="136" spans="1:8" s="116" customFormat="1" ht="30" customHeight="1">
      <c r="A136" s="123">
        <v>117</v>
      </c>
      <c r="B136" s="176" t="str">
        <f>IF($A136="","",VLOOKUP($A136,Ｃピース!$A$5:$J$250,4))</f>
        <v>ミキシングチップ２</v>
      </c>
      <c r="C136" s="126"/>
      <c r="D136" s="136" t="str">
        <f>IF($A136="","",VLOOKUP($A136,Ｃピース!$A$5:$J$250,6))</f>
        <v>BX</v>
      </c>
      <c r="E136" s="136">
        <f>IF($A136="","",VLOOKUP($A136,Ｃピース!$A$5:$J$250,7))</f>
        <v>2</v>
      </c>
      <c r="F136" s="127"/>
      <c r="G136" s="128"/>
      <c r="H136" s="129"/>
    </row>
    <row r="137" spans="1:8" s="116" customFormat="1" ht="30" customHeight="1">
      <c r="A137" s="123">
        <v>118</v>
      </c>
      <c r="B137" s="176" t="str">
        <f>IF($A137="","",VLOOKUP($A137,Ｃピース!$A$5:$J$250,4))</f>
        <v>メルサージュカップ スクリュータイプ(N)13（コーン）</v>
      </c>
      <c r="C137" s="126"/>
      <c r="D137" s="136" t="str">
        <f>IF($A137="","",VLOOKUP($A137,Ｃピース!$A$5:$J$250,6))</f>
        <v>BX</v>
      </c>
      <c r="E137" s="136">
        <f>IF($A137="","",VLOOKUP($A137,Ｃピース!$A$5:$J$250,7))</f>
        <v>2</v>
      </c>
      <c r="F137" s="127"/>
      <c r="G137" s="128"/>
      <c r="H137" s="129"/>
    </row>
    <row r="138" spans="1:8" s="116" customFormat="1" ht="30" customHeight="1">
      <c r="A138" s="123">
        <v>119</v>
      </c>
      <c r="B138" s="176" t="str">
        <f>IF($A138="","",VLOOKUP($A138,Ｃピース!$A$5:$J$250,4))</f>
        <v>メルサージュカップ スクリュータイプ(N)15P（リブ＆ウェブミニ）</v>
      </c>
      <c r="C138" s="126"/>
      <c r="D138" s="136" t="str">
        <f>IF($A138="","",VLOOKUP($A138,Ｃピース!$A$5:$J$250,6))</f>
        <v>BX</v>
      </c>
      <c r="E138" s="136">
        <f>IF($A138="","",VLOOKUP($A138,Ｃピース!$A$5:$J$250,7))</f>
        <v>2</v>
      </c>
      <c r="F138" s="127"/>
      <c r="G138" s="128"/>
      <c r="H138" s="129"/>
    </row>
    <row r="139" spans="1:8" s="116" customFormat="1" ht="30" customHeight="1">
      <c r="A139" s="123">
        <v>120</v>
      </c>
      <c r="B139" s="176" t="str">
        <f>IF($A139="","",VLOOKUP($A139,Ｃピース!$A$5:$J$250,4))</f>
        <v>メルファーカーバイドバー　トランスメタル（シリンダー）（金属</v>
      </c>
      <c r="C139" s="126"/>
      <c r="D139" s="136" t="str">
        <f>IF($A139="","",VLOOKUP($A139,Ｃピース!$A$5:$J$250,6))</f>
        <v>BX</v>
      </c>
      <c r="E139" s="136">
        <f>IF($A139="","",VLOOKUP($A139,Ｃピース!$A$5:$J$250,7))</f>
        <v>11</v>
      </c>
      <c r="F139" s="127"/>
      <c r="G139" s="128"/>
      <c r="H139" s="129"/>
    </row>
    <row r="140" spans="1:8" s="116" customFormat="1" ht="30" customHeight="1">
      <c r="A140" s="123">
        <v>121</v>
      </c>
      <c r="B140" s="176" t="str">
        <f>IF($A140="","",VLOOKUP($A140,Ｃピース!$A$5:$J$250,4))</f>
        <v>ユニファスト３　液</v>
      </c>
      <c r="C140" s="126"/>
      <c r="D140" s="136" t="str">
        <f>IF($A140="","",VLOOKUP($A140,Ｃピース!$A$5:$J$250,6))</f>
        <v>EA</v>
      </c>
      <c r="E140" s="136">
        <f>IF($A140="","",VLOOKUP($A140,Ｃピース!$A$5:$J$250,7))</f>
        <v>2</v>
      </c>
      <c r="F140" s="127"/>
      <c r="G140" s="128"/>
      <c r="H140" s="129"/>
    </row>
    <row r="141" spans="1:8" s="116" customFormat="1" ht="30" customHeight="1">
      <c r="A141" s="123">
        <v>122</v>
      </c>
      <c r="B141" s="176" t="str">
        <f>IF($A141="","",VLOOKUP($A141,Ｃピース!$A$5:$J$250,4))</f>
        <v>ユニファスト３　粉末</v>
      </c>
      <c r="C141" s="126"/>
      <c r="D141" s="136" t="str">
        <f>IF($A141="","",VLOOKUP($A141,Ｃピース!$A$5:$J$250,6))</f>
        <v>EA</v>
      </c>
      <c r="E141" s="136">
        <f>IF($A141="","",VLOOKUP($A141,Ｃピース!$A$5:$J$250,7))</f>
        <v>3</v>
      </c>
      <c r="F141" s="127"/>
      <c r="G141" s="128"/>
      <c r="H141" s="129"/>
    </row>
    <row r="142" spans="1:8" s="116" customFormat="1" ht="30" customHeight="1">
      <c r="A142" s="123">
        <v>123</v>
      </c>
      <c r="B142" s="176" t="str">
        <f>IF($A142="","",VLOOKUP($A142,Ｃピース!$A$5:$J$250,4))</f>
        <v>ユニファスト３　粉末</v>
      </c>
      <c r="C142" s="126"/>
      <c r="D142" s="136" t="str">
        <f>IF($A142="","",VLOOKUP($A142,Ｃピース!$A$5:$J$250,6))</f>
        <v>EA</v>
      </c>
      <c r="E142" s="136">
        <f>IF($A142="","",VLOOKUP($A142,Ｃピース!$A$5:$J$250,7))</f>
        <v>2</v>
      </c>
      <c r="F142" s="127"/>
      <c r="G142" s="128"/>
      <c r="H142" s="129"/>
    </row>
    <row r="143" spans="1:8" s="116" customFormat="1" ht="30" customHeight="1">
      <c r="A143" s="123">
        <v>124</v>
      </c>
      <c r="B143" s="176" t="str">
        <f>IF($A143="","",VLOOKUP($A143,Ｃピース!$A$5:$J$250,4))</f>
        <v>ユニファスト３　粉末</v>
      </c>
      <c r="C143" s="126"/>
      <c r="D143" s="136" t="str">
        <f>IF($A143="","",VLOOKUP($A143,Ｃピース!$A$5:$J$250,6))</f>
        <v>EA</v>
      </c>
      <c r="E143" s="136">
        <f>IF($A143="","",VLOOKUP($A143,Ｃピース!$A$5:$J$250,7))</f>
        <v>2</v>
      </c>
      <c r="F143" s="127"/>
      <c r="G143" s="128"/>
      <c r="H143" s="129"/>
    </row>
    <row r="144" spans="1:8" s="116" customFormat="1" ht="30" customHeight="1">
      <c r="A144" s="123">
        <v>125</v>
      </c>
      <c r="B144" s="177" t="str">
        <f>IF($A144="","",VLOOKUP($A144,Ｃピース!$A$5:$J$250,4))</f>
        <v>ローラーコットン</v>
      </c>
      <c r="C144" s="126"/>
      <c r="D144" s="137" t="str">
        <f>IF($A144="","",VLOOKUP($A144,Ｃピース!$A$5:$J$250,6))</f>
        <v>BX</v>
      </c>
      <c r="E144" s="137">
        <f>IF($A144="","",VLOOKUP($A144,Ｃピース!$A$5:$J$250,7))</f>
        <v>3</v>
      </c>
      <c r="F144" s="127"/>
      <c r="G144" s="128"/>
      <c r="H144" s="129"/>
    </row>
    <row r="146" spans="1:8" s="116" customFormat="1" ht="45" customHeight="1">
      <c r="A146" s="115"/>
      <c r="B146" s="436" t="s">
        <v>47</v>
      </c>
      <c r="C146" s="436"/>
      <c r="D146" s="436"/>
      <c r="E146" s="436"/>
      <c r="F146" s="436"/>
      <c r="G146" s="436"/>
      <c r="H146" s="436"/>
    </row>
    <row r="147" spans="1:8" s="118" customFormat="1" ht="18" customHeight="1">
      <c r="A147" s="117"/>
      <c r="B147" s="241"/>
      <c r="D147" s="119"/>
      <c r="E147" s="120"/>
      <c r="F147" s="121"/>
    </row>
    <row r="148" spans="1:8" s="115" customFormat="1" ht="30" customHeight="1">
      <c r="A148" s="122" t="s">
        <v>48</v>
      </c>
      <c r="B148" s="437" t="s">
        <v>49</v>
      </c>
      <c r="C148" s="438"/>
      <c r="D148" s="123" t="s">
        <v>50</v>
      </c>
      <c r="E148" s="124" t="s">
        <v>51</v>
      </c>
      <c r="F148" s="125" t="s">
        <v>52</v>
      </c>
      <c r="G148" s="122" t="s">
        <v>53</v>
      </c>
      <c r="H148" s="123" t="s">
        <v>54</v>
      </c>
    </row>
    <row r="149" spans="1:8" ht="30" customHeight="1">
      <c r="A149" s="123">
        <v>126</v>
      </c>
      <c r="B149" s="176" t="str">
        <f>IF($A149="","",VLOOKUP($A149,Ｃピース!$A$5:$J$250,4))</f>
        <v>歯科用アンチホルミン</v>
      </c>
      <c r="C149" s="126"/>
      <c r="D149" s="136" t="str">
        <f>IF($A149="","",VLOOKUP($A149,Ｃピース!$A$5:$J$250,6))</f>
        <v>BT</v>
      </c>
      <c r="E149" s="136">
        <f>IF($A149="","",VLOOKUP($A149,Ｃピース!$A$5:$J$250,7))</f>
        <v>8</v>
      </c>
      <c r="F149" s="127"/>
      <c r="G149" s="128"/>
      <c r="H149" s="129"/>
    </row>
    <row r="150" spans="1:8" ht="30" customHeight="1">
      <c r="A150" s="123">
        <v>127</v>
      </c>
      <c r="B150" s="176" t="str">
        <f>IF($A150="","",VLOOKUP($A150,Ｃピース!$A$5:$J$250,4))</f>
        <v>歯科用キシロカインカートリッジ</v>
      </c>
      <c r="C150" s="126"/>
      <c r="D150" s="136" t="str">
        <f>IF($A150="","",VLOOKUP($A150,Ｃピース!$A$5:$J$250,6))</f>
        <v>BX</v>
      </c>
      <c r="E150" s="136">
        <f>IF($A150="","",VLOOKUP($A150,Ｃピース!$A$5:$J$250,7))</f>
        <v>17</v>
      </c>
      <c r="F150" s="127"/>
      <c r="G150" s="128"/>
      <c r="H150" s="129"/>
    </row>
    <row r="151" spans="1:8" ht="30" customHeight="1">
      <c r="A151" s="123">
        <v>128</v>
      </c>
      <c r="B151" s="176" t="str">
        <f>IF($A151="","",VLOOKUP($A151,Ｃピース!$A$5:$J$250,4))</f>
        <v>松風カーボランダムポイント</v>
      </c>
      <c r="C151" s="126"/>
      <c r="D151" s="136" t="str">
        <f>IF($A151="","",VLOOKUP($A151,Ｃピース!$A$5:$J$250,6))</f>
        <v>BX</v>
      </c>
      <c r="E151" s="136">
        <f>IF($A151="","",VLOOKUP($A151,Ｃピース!$A$5:$J$250,7))</f>
        <v>1</v>
      </c>
      <c r="F151" s="127"/>
      <c r="G151" s="128"/>
      <c r="H151" s="129"/>
    </row>
    <row r="152" spans="1:8" s="116" customFormat="1" ht="30" customHeight="1">
      <c r="A152" s="123">
        <v>129</v>
      </c>
      <c r="B152" s="176" t="str">
        <f>IF($A152="","",VLOOKUP($A152,Ｃピース!$A$5:$J$250,4))</f>
        <v>松風カーボランダムポイント</v>
      </c>
      <c r="C152" s="126"/>
      <c r="D152" s="136" t="str">
        <f>IF($A152="","",VLOOKUP($A152,Ｃピース!$A$5:$J$250,6))</f>
        <v>BX</v>
      </c>
      <c r="E152" s="136">
        <f>IF($A152="","",VLOOKUP($A152,Ｃピース!$A$5:$J$250,7))</f>
        <v>2</v>
      </c>
      <c r="F152" s="127"/>
      <c r="G152" s="128"/>
      <c r="H152" s="129"/>
    </row>
    <row r="153" spans="1:8" s="116" customFormat="1" ht="30" customHeight="1">
      <c r="A153" s="123">
        <v>130</v>
      </c>
      <c r="B153" s="176" t="str">
        <f>IF($A153="","",VLOOKUP($A153,Ｃピース!$A$5:$J$250,4))</f>
        <v>松風シリコンポイントＭタイプ</v>
      </c>
      <c r="C153" s="126"/>
      <c r="D153" s="136" t="str">
        <f>IF($A153="","",VLOOKUP($A153,Ｃピース!$A$5:$J$250,6))</f>
        <v>BX</v>
      </c>
      <c r="E153" s="136">
        <f>IF($A153="","",VLOOKUP($A153,Ｃピース!$A$5:$J$250,7))</f>
        <v>2</v>
      </c>
      <c r="F153" s="127"/>
      <c r="G153" s="128"/>
      <c r="H153" s="129"/>
    </row>
    <row r="154" spans="1:8" s="116" customFormat="1" ht="30" customHeight="1">
      <c r="A154" s="123">
        <v>131</v>
      </c>
      <c r="B154" s="176" t="str">
        <f>IF($A154="","",VLOOKUP($A154,Ｃピース!$A$5:$J$250,4))</f>
        <v>松風シリコンポイントＭタイプ</v>
      </c>
      <c r="C154" s="126"/>
      <c r="D154" s="136" t="str">
        <f>IF($A154="","",VLOOKUP($A154,Ｃピース!$A$5:$J$250,6))</f>
        <v>BX</v>
      </c>
      <c r="E154" s="136">
        <f>IF($A154="","",VLOOKUP($A154,Ｃピース!$A$5:$J$250,7))</f>
        <v>2</v>
      </c>
      <c r="F154" s="127"/>
      <c r="G154" s="128"/>
      <c r="H154" s="129"/>
    </row>
    <row r="155" spans="1:8" s="116" customFormat="1" ht="30" customHeight="1">
      <c r="A155" s="123">
        <v>132</v>
      </c>
      <c r="B155" s="176" t="str">
        <f>IF($A155="","",VLOOKUP($A155,Ｃピース!$A$5:$J$250,4))</f>
        <v>樹脂類備品松風ニードルチップＴＨＩＮ　ＷＡＬＬ　２０Ｇ　５０入</v>
      </c>
      <c r="C155" s="126"/>
      <c r="D155" s="136" t="str">
        <f>IF($A155="","",VLOOKUP($A155,Ｃピース!$A$5:$J$250,6))</f>
        <v>BX</v>
      </c>
      <c r="E155" s="136">
        <f>IF($A155="","",VLOOKUP($A155,Ｃピース!$A$5:$J$250,7))</f>
        <v>8</v>
      </c>
      <c r="F155" s="127"/>
      <c r="G155" s="128"/>
      <c r="H155" s="129"/>
    </row>
    <row r="156" spans="1:8" s="116" customFormat="1" ht="30" customHeight="1">
      <c r="A156" s="123">
        <v>133</v>
      </c>
      <c r="B156" s="176" t="str">
        <f>IF($A156="","",VLOOKUP($A156,Ｃピース!$A$5:$J$250,4))</f>
        <v>松風ビッグシリコンポイント</v>
      </c>
      <c r="C156" s="126"/>
      <c r="D156" s="136" t="str">
        <f>IF($A156="","",VLOOKUP($A156,Ｃピース!$A$5:$J$250,6))</f>
        <v>BX</v>
      </c>
      <c r="E156" s="136">
        <f>IF($A156="","",VLOOKUP($A156,Ｃピース!$A$5:$J$250,7))</f>
        <v>2</v>
      </c>
      <c r="F156" s="127"/>
      <c r="G156" s="128"/>
      <c r="H156" s="129"/>
    </row>
    <row r="157" spans="1:8" s="116" customFormat="1" ht="30" customHeight="1">
      <c r="A157" s="123">
        <v>134</v>
      </c>
      <c r="B157" s="176" t="str">
        <f>IF($A157="","",VLOOKUP($A157,Ｃピース!$A$5:$J$250,4))</f>
        <v>表面処理材グリーン</v>
      </c>
      <c r="C157" s="126"/>
      <c r="D157" s="136" t="str">
        <f>IF($A157="","",VLOOKUP($A157,Ｃピース!$A$5:$J$250,6))</f>
        <v>EA</v>
      </c>
      <c r="E157" s="136">
        <f>IF($A157="","",VLOOKUP($A157,Ｃピース!$A$5:$J$250,7))</f>
        <v>2</v>
      </c>
      <c r="F157" s="127"/>
      <c r="G157" s="128"/>
      <c r="H157" s="129"/>
    </row>
    <row r="158" spans="1:8" s="116" customFormat="1" ht="30" customHeight="1">
      <c r="A158" s="123">
        <v>135</v>
      </c>
      <c r="B158" s="176" t="str">
        <f>IF($A158="","",VLOOKUP($A158,Ｃピース!$A$5:$J$250,4))</f>
        <v>表面処理材レッド</v>
      </c>
      <c r="C158" s="126"/>
      <c r="D158" s="136" t="str">
        <f>IF($A158="","",VLOOKUP($A158,Ｃピース!$A$5:$J$250,6))</f>
        <v>EA</v>
      </c>
      <c r="E158" s="136">
        <f>IF($A158="","",VLOOKUP($A158,Ｃピース!$A$5:$J$250,7))</f>
        <v>5</v>
      </c>
      <c r="F158" s="127"/>
      <c r="G158" s="128"/>
      <c r="H158" s="129"/>
    </row>
    <row r="159" spans="1:8" s="116" customFormat="1" ht="30" customHeight="1">
      <c r="A159" s="123">
        <v>136</v>
      </c>
      <c r="B159" s="176" t="str">
        <f>IF($A159="","",VLOOKUP($A159,Ｃピース!$A$5:$J$250,4))</f>
        <v>スキャンドネストカートリッジ３％</v>
      </c>
      <c r="C159" s="126"/>
      <c r="D159" s="136" t="str">
        <f>IF($A159="","",VLOOKUP($A159,Ｃピース!$A$5:$J$250,6))</f>
        <v>BX</v>
      </c>
      <c r="E159" s="136">
        <f>IF($A159="","",VLOOKUP($A159,Ｃピース!$A$5:$J$250,7))</f>
        <v>2</v>
      </c>
      <c r="F159" s="127"/>
      <c r="G159" s="128"/>
      <c r="H159" s="129"/>
    </row>
    <row r="160" spans="1:8" s="116" customFormat="1" ht="30" customHeight="1">
      <c r="A160" s="123">
        <v>137</v>
      </c>
      <c r="B160" s="176" t="str">
        <f>IF($A160="","",VLOOKUP($A160,Ｃピース!$A$5:$J$250,4))</f>
        <v>松風ポーセレンプライマー</v>
      </c>
      <c r="C160" s="126"/>
      <c r="D160" s="136" t="str">
        <f>IF($A160="","",VLOOKUP($A160,Ｃピース!$A$5:$J$250,6))</f>
        <v>EA</v>
      </c>
      <c r="E160" s="136">
        <f>IF($A160="","",VLOOKUP($A160,Ｃピース!$A$5:$J$250,7))</f>
        <v>2</v>
      </c>
      <c r="F160" s="127"/>
      <c r="G160" s="128"/>
      <c r="H160" s="129"/>
    </row>
    <row r="161" spans="1:8" s="116" customFormat="1" ht="30" customHeight="1">
      <c r="A161" s="123">
        <v>138</v>
      </c>
      <c r="B161" s="176" t="str">
        <f>IF($A161="","",VLOOKUP($A161,Ｃピース!$A$5:$J$250,4))</f>
        <v>エチコン針付縫合糸（吸収糸）</v>
      </c>
      <c r="C161" s="126"/>
      <c r="D161" s="136" t="str">
        <f>IF($A161="","",VLOOKUP($A161,Ｃピース!$A$5:$J$250,6))</f>
        <v>EA</v>
      </c>
      <c r="E161" s="136">
        <f>IF($A161="","",VLOOKUP($A161,Ｃピース!$A$5:$J$250,7))</f>
        <v>3</v>
      </c>
      <c r="F161" s="127"/>
      <c r="G161" s="128"/>
      <c r="H161" s="129"/>
    </row>
    <row r="162" spans="1:8" s="116" customFormat="1" ht="30" customHeight="1">
      <c r="A162" s="123">
        <v>139</v>
      </c>
      <c r="B162" s="176" t="str">
        <f>IF($A162="","",VLOOKUP($A162,Ｃピース!$A$5:$J$250,4))</f>
        <v>サージセル・アブソーバブル・ヘモスタットＭＤ</v>
      </c>
      <c r="C162" s="126"/>
      <c r="D162" s="136" t="str">
        <f>IF($A162="","",VLOOKUP($A162,Ｃピース!$A$5:$J$250,6))</f>
        <v>EA</v>
      </c>
      <c r="E162" s="136">
        <f>IF($A162="","",VLOOKUP($A162,Ｃピース!$A$5:$J$250,7))</f>
        <v>1</v>
      </c>
      <c r="F162" s="127"/>
      <c r="G162" s="128"/>
      <c r="H162" s="129"/>
    </row>
    <row r="163" spans="1:8" s="116" customFormat="1" ht="30" customHeight="1">
      <c r="A163" s="123">
        <v>140</v>
      </c>
      <c r="B163" s="176" t="str">
        <f>IF($A163="","",VLOOKUP($A163,Ｃピース!$A$5:$J$250,4))</f>
        <v>MSコートONEセット</v>
      </c>
      <c r="C163" s="126"/>
      <c r="D163" s="136" t="str">
        <f>IF($A163="","",VLOOKUP($A163,Ｃピース!$A$5:$J$250,6))</f>
        <v>SE</v>
      </c>
      <c r="E163" s="136">
        <f>IF($A163="","",VLOOKUP($A163,Ｃピース!$A$5:$J$250,7))</f>
        <v>3</v>
      </c>
      <c r="F163" s="127"/>
      <c r="G163" s="128"/>
      <c r="H163" s="129"/>
    </row>
    <row r="164" spans="1:8" s="116" customFormat="1" ht="30" customHeight="1">
      <c r="A164" s="123">
        <v>141</v>
      </c>
      <c r="B164" s="176" t="str">
        <f>IF($A164="","",VLOOKUP($A164,Ｃピース!$A$5:$J$250,4))</f>
        <v>マニー針付縫合糸</v>
      </c>
      <c r="C164" s="126"/>
      <c r="D164" s="136" t="str">
        <f>IF($A164="","",VLOOKUP($A164,Ｃピース!$A$5:$J$250,6))</f>
        <v>EA</v>
      </c>
      <c r="E164" s="136">
        <f>IF($A164="","",VLOOKUP($A164,Ｃピース!$A$5:$J$250,7))</f>
        <v>1</v>
      </c>
      <c r="F164" s="127"/>
      <c r="G164" s="128"/>
      <c r="H164" s="129"/>
    </row>
    <row r="165" spans="1:8" s="116" customFormat="1" ht="30" customHeight="1">
      <c r="A165" s="123">
        <v>142</v>
      </c>
      <c r="B165" s="176" t="str">
        <f>IF($A165="","",VLOOKUP($A165,Ｃピース!$A$5:$J$250,4))</f>
        <v>マニー針付縫合糸</v>
      </c>
      <c r="C165" s="126"/>
      <c r="D165" s="136" t="str">
        <f>IF($A165="","",VLOOKUP($A165,Ｃピース!$A$5:$J$250,6))</f>
        <v>EA</v>
      </c>
      <c r="E165" s="136">
        <f>IF($A165="","",VLOOKUP($A165,Ｃピース!$A$5:$J$250,7))</f>
        <v>1</v>
      </c>
      <c r="F165" s="127"/>
      <c r="G165" s="128"/>
      <c r="H165" s="129"/>
    </row>
    <row r="166" spans="1:8" s="116" customFormat="1" ht="30" customHeight="1">
      <c r="A166" s="123">
        <v>143</v>
      </c>
      <c r="B166" s="176" t="str">
        <f>IF($A166="","",VLOOKUP($A166,Ｃピース!$A$5:$J$250,4))</f>
        <v>ネオザロカインパスタ</v>
      </c>
      <c r="C166" s="126"/>
      <c r="D166" s="136" t="str">
        <f>IF($A166="","",VLOOKUP($A166,Ｃピース!$A$5:$J$250,6))</f>
        <v>EA</v>
      </c>
      <c r="E166" s="136">
        <f>IF($A166="","",VLOOKUP($A166,Ｃピース!$A$5:$J$250,7))</f>
        <v>5</v>
      </c>
      <c r="F166" s="127"/>
      <c r="G166" s="128"/>
      <c r="H166" s="129"/>
    </row>
    <row r="167" spans="1:8" s="116" customFormat="1" ht="30" customHeight="1">
      <c r="A167" s="123">
        <v>144</v>
      </c>
      <c r="B167" s="176" t="str">
        <f>IF($A167="","",VLOOKUP($A167,Ｃピース!$A$5:$J$250,4))</f>
        <v>パワークイックジェット超音波両用洗浄剤S　アルカリ性</v>
      </c>
      <c r="C167" s="126"/>
      <c r="D167" s="136" t="str">
        <f>IF($A167="","",VLOOKUP($A167,Ｃピース!$A$5:$J$250,6))</f>
        <v>ＢＸ</v>
      </c>
      <c r="E167" s="136">
        <f>IF($A167="","",VLOOKUP($A167,Ｃピース!$A$5:$J$250,7))</f>
        <v>2</v>
      </c>
      <c r="F167" s="127"/>
      <c r="G167" s="128"/>
      <c r="H167" s="129"/>
    </row>
    <row r="168" spans="1:8" s="116" customFormat="1" ht="30" customHeight="1">
      <c r="A168" s="123">
        <v>145</v>
      </c>
      <c r="B168" s="176" t="str">
        <f>IF($A168="","",VLOOKUP($A168,Ｃピース!$A$5:$J$250,4))</f>
        <v>クリアフィルユニバーサルボンド　QＵＩＣＫ２</v>
      </c>
      <c r="C168" s="126"/>
      <c r="D168" s="136" t="str">
        <f>IF($A168="","",VLOOKUP($A168,Ｃピース!$A$5:$J$250,6))</f>
        <v>ＥＡ</v>
      </c>
      <c r="E168" s="136">
        <f>IF($A168="","",VLOOKUP($A168,Ｃピース!$A$5:$J$250,7))</f>
        <v>8</v>
      </c>
      <c r="F168" s="127"/>
      <c r="G168" s="128"/>
      <c r="H168" s="129"/>
    </row>
    <row r="169" spans="1:8" s="116" customFormat="1" ht="30" customHeight="1">
      <c r="A169" s="123">
        <v>146</v>
      </c>
      <c r="B169" s="176" t="str">
        <f>IF($A169="","",VLOOKUP($A169,Ｃピース!$A$5:$J$250,4))</f>
        <v>三角穴フェイスガード２</v>
      </c>
      <c r="C169" s="126"/>
      <c r="D169" s="136" t="str">
        <f>IF($A169="","",VLOOKUP($A169,Ｃピース!$A$5:$J$250,6))</f>
        <v>ＢＸ</v>
      </c>
      <c r="E169" s="136">
        <f>IF($A169="","",VLOOKUP($A169,Ｃピース!$A$5:$J$250,7))</f>
        <v>9</v>
      </c>
      <c r="F169" s="127"/>
      <c r="G169" s="128"/>
      <c r="H169" s="129"/>
    </row>
    <row r="170" spans="1:8" s="116" customFormat="1" ht="30" customHeight="1">
      <c r="A170" s="123">
        <v>147</v>
      </c>
      <c r="B170" s="176" t="str">
        <f>IF($A170="","",VLOOKUP($A170,Ｃピース!$A$5:$J$250,4))</f>
        <v>トクヤマ　ＡＰトレークリーナー</v>
      </c>
      <c r="C170" s="126"/>
      <c r="D170" s="136" t="str">
        <f>IF($A170="","",VLOOKUP($A170,Ｃピース!$A$5:$J$250,6))</f>
        <v>ＥＡ</v>
      </c>
      <c r="E170" s="136">
        <f>IF($A170="","",VLOOKUP($A170,Ｃピース!$A$5:$J$250,7))</f>
        <v>3</v>
      </c>
      <c r="F170" s="127"/>
      <c r="G170" s="128"/>
      <c r="H170" s="129"/>
    </row>
    <row r="171" spans="1:8" s="116" customFormat="1" ht="30" customHeight="1">
      <c r="A171" s="123">
        <v>148</v>
      </c>
      <c r="B171" s="176" t="str">
        <f>IF($A171="","",VLOOKUP($A171,Ｃピース!$A$5:$J$250,4))</f>
        <v>ペンキュアー２０００用ディスポカバー</v>
      </c>
      <c r="C171" s="126"/>
      <c r="D171" s="136" t="str">
        <f>IF($A171="","",VLOOKUP($A171,Ｃピース!$A$5:$J$250,6))</f>
        <v>ＢＸ</v>
      </c>
      <c r="E171" s="136">
        <f>IF($A171="","",VLOOKUP($A171,Ｃピース!$A$5:$J$250,7))</f>
        <v>2</v>
      </c>
      <c r="F171" s="127"/>
      <c r="G171" s="128"/>
      <c r="H171" s="129"/>
    </row>
    <row r="172" spans="1:8" s="116" customFormat="1" ht="30" customHeight="1">
      <c r="A172" s="123"/>
      <c r="B172" s="176" t="str">
        <f>IF($A172="","",VLOOKUP($A172,Ｃピース!$A$5:$J$250,4))</f>
        <v/>
      </c>
      <c r="C172" s="126"/>
      <c r="D172" s="136" t="str">
        <f>IF($A172="","",VLOOKUP($A172,Ｃピース!$A$5:$J$250,6))</f>
        <v/>
      </c>
      <c r="E172" s="136" t="str">
        <f>IF($A172="","",VLOOKUP($A172,Ｃピース!$A$5:$J$250,7))</f>
        <v/>
      </c>
      <c r="F172" s="127"/>
      <c r="G172" s="128"/>
      <c r="H172" s="129"/>
    </row>
    <row r="173" spans="1:8" s="116" customFormat="1" ht="30" customHeight="1">
      <c r="A173" s="123"/>
      <c r="B173" s="177" t="str">
        <f>IF($A173="","",VLOOKUP($A173,Ｃピース!$A$5:$J$250,4))</f>
        <v/>
      </c>
      <c r="C173" s="126"/>
      <c r="D173" s="137" t="str">
        <f>IF($A173="","",VLOOKUP($A173,Ｃピース!$A$5:$J$250,6))</f>
        <v/>
      </c>
      <c r="E173" s="137" t="str">
        <f>IF($A173="","",VLOOKUP($A173,Ｃピース!$A$5:$J$250,7))</f>
        <v/>
      </c>
      <c r="F173" s="127"/>
      <c r="G173" s="128"/>
      <c r="H173" s="129"/>
    </row>
    <row r="175" spans="1:8" s="116" customFormat="1" ht="45" customHeight="1">
      <c r="A175" s="115"/>
      <c r="B175" s="436" t="s">
        <v>47</v>
      </c>
      <c r="C175" s="436"/>
      <c r="D175" s="436"/>
      <c r="E175" s="436"/>
      <c r="F175" s="436"/>
      <c r="G175" s="436"/>
      <c r="H175" s="436"/>
    </row>
    <row r="176" spans="1:8" s="118" customFormat="1" ht="18" customHeight="1">
      <c r="A176" s="117"/>
      <c r="B176" s="241"/>
      <c r="D176" s="119"/>
      <c r="E176" s="120"/>
      <c r="F176" s="121"/>
    </row>
    <row r="177" spans="1:8" s="115" customFormat="1" ht="30" customHeight="1">
      <c r="A177" s="122" t="s">
        <v>48</v>
      </c>
      <c r="B177" s="437" t="s">
        <v>49</v>
      </c>
      <c r="C177" s="438"/>
      <c r="D177" s="123" t="s">
        <v>50</v>
      </c>
      <c r="E177" s="124" t="s">
        <v>51</v>
      </c>
      <c r="F177" s="125" t="s">
        <v>52</v>
      </c>
      <c r="G177" s="122" t="s">
        <v>53</v>
      </c>
      <c r="H177" s="123" t="s">
        <v>54</v>
      </c>
    </row>
    <row r="178" spans="1:8" ht="30" customHeight="1">
      <c r="A178" s="123"/>
      <c r="B178" s="176" t="str">
        <f>IF($A178="","",VLOOKUP($A178,Ｃピース!$A$5:$J$250,4))</f>
        <v/>
      </c>
      <c r="C178" s="126"/>
      <c r="D178" s="136" t="str">
        <f>IF($A178="","",VLOOKUP($A178,Ｃピース!$A$5:$J$250,6))</f>
        <v/>
      </c>
      <c r="E178" s="136" t="str">
        <f>IF($A178="","",VLOOKUP($A178,Ｃピース!$A$5:$J$250,7))</f>
        <v/>
      </c>
      <c r="F178" s="127"/>
      <c r="G178" s="128"/>
      <c r="H178" s="129"/>
    </row>
    <row r="179" spans="1:8" ht="30" customHeight="1">
      <c r="A179" s="123"/>
      <c r="B179" s="176" t="str">
        <f>IF($A179="","",VLOOKUP($A179,Ｃピース!$A$5:$J$250,4))</f>
        <v/>
      </c>
      <c r="C179" s="126"/>
      <c r="D179" s="136" t="str">
        <f>IF($A179="","",VLOOKUP($A179,Ｃピース!$A$5:$J$250,6))</f>
        <v/>
      </c>
      <c r="E179" s="136" t="str">
        <f>IF($A179="","",VLOOKUP($A179,Ｃピース!$A$5:$J$250,7))</f>
        <v/>
      </c>
      <c r="F179" s="127"/>
      <c r="G179" s="128"/>
      <c r="H179" s="129"/>
    </row>
    <row r="180" spans="1:8" ht="30" customHeight="1">
      <c r="A180" s="123"/>
      <c r="B180" s="176" t="str">
        <f>IF($A180="","",VLOOKUP($A180,Ｃピース!$A$5:$J$250,4))</f>
        <v/>
      </c>
      <c r="C180" s="126"/>
      <c r="D180" s="136" t="str">
        <f>IF($A180="","",VLOOKUP($A180,Ｃピース!$A$5:$J$250,6))</f>
        <v/>
      </c>
      <c r="E180" s="136" t="str">
        <f>IF($A180="","",VLOOKUP($A180,Ｃピース!$A$5:$J$250,7))</f>
        <v/>
      </c>
      <c r="F180" s="127"/>
      <c r="G180" s="128"/>
      <c r="H180" s="129"/>
    </row>
    <row r="181" spans="1:8" s="116" customFormat="1" ht="30" customHeight="1">
      <c r="A181" s="123"/>
      <c r="B181" s="176" t="str">
        <f>IF($A181="","",VLOOKUP($A181,Ｃピース!$A$5:$J$250,4))</f>
        <v/>
      </c>
      <c r="C181" s="126"/>
      <c r="D181" s="136" t="str">
        <f>IF($A181="","",VLOOKUP($A181,Ｃピース!$A$5:$J$250,6))</f>
        <v/>
      </c>
      <c r="E181" s="136" t="str">
        <f>IF($A181="","",VLOOKUP($A181,Ｃピース!$A$5:$J$250,7))</f>
        <v/>
      </c>
      <c r="F181" s="127"/>
      <c r="G181" s="128"/>
      <c r="H181" s="129"/>
    </row>
    <row r="182" spans="1:8" s="116" customFormat="1" ht="30" customHeight="1">
      <c r="A182" s="123"/>
      <c r="B182" s="176" t="str">
        <f>IF($A182="","",VLOOKUP($A182,Ｃピース!$A$5:$J$250,4))</f>
        <v/>
      </c>
      <c r="C182" s="126"/>
      <c r="D182" s="136" t="str">
        <f>IF($A182="","",VLOOKUP($A182,Ｃピース!$A$5:$J$250,6))</f>
        <v/>
      </c>
      <c r="E182" s="136" t="str">
        <f>IF($A182="","",VLOOKUP($A182,Ｃピース!$A$5:$J$250,7))</f>
        <v/>
      </c>
      <c r="F182" s="127"/>
      <c r="G182" s="128"/>
      <c r="H182" s="129"/>
    </row>
    <row r="183" spans="1:8" s="116" customFormat="1" ht="30" customHeight="1">
      <c r="A183" s="123"/>
      <c r="B183" s="176" t="str">
        <f>IF($A183="","",VLOOKUP($A183,Ｃピース!$A$5:$J$250,4))</f>
        <v/>
      </c>
      <c r="C183" s="126"/>
      <c r="D183" s="136" t="str">
        <f>IF($A183="","",VLOOKUP($A183,Ｃピース!$A$5:$J$250,6))</f>
        <v/>
      </c>
      <c r="E183" s="136" t="str">
        <f>IF($A183="","",VLOOKUP($A183,Ｃピース!$A$5:$J$250,7))</f>
        <v/>
      </c>
      <c r="F183" s="127"/>
      <c r="G183" s="128"/>
      <c r="H183" s="129"/>
    </row>
    <row r="184" spans="1:8" s="116" customFormat="1" ht="30" customHeight="1">
      <c r="A184" s="123"/>
      <c r="B184" s="176" t="str">
        <f>IF($A184="","",VLOOKUP($A184,Ｃピース!$A$5:$J$250,4))</f>
        <v/>
      </c>
      <c r="C184" s="126"/>
      <c r="D184" s="136" t="str">
        <f>IF($A184="","",VLOOKUP($A184,Ｃピース!$A$5:$J$250,6))</f>
        <v/>
      </c>
      <c r="E184" s="136" t="str">
        <f>IF($A184="","",VLOOKUP($A184,Ｃピース!$A$5:$J$250,7))</f>
        <v/>
      </c>
      <c r="F184" s="127"/>
      <c r="G184" s="128"/>
      <c r="H184" s="129"/>
    </row>
    <row r="185" spans="1:8" s="116" customFormat="1" ht="30" customHeight="1">
      <c r="A185" s="123"/>
      <c r="B185" s="176" t="str">
        <f>IF($A185="","",VLOOKUP($A185,Ｃピース!$A$5:$J$250,4))</f>
        <v/>
      </c>
      <c r="C185" s="126"/>
      <c r="D185" s="136" t="str">
        <f>IF($A185="","",VLOOKUP($A185,Ｃピース!$A$5:$J$250,6))</f>
        <v/>
      </c>
      <c r="E185" s="136" t="str">
        <f>IF($A185="","",VLOOKUP($A185,Ｃピース!$A$5:$J$250,7))</f>
        <v/>
      </c>
      <c r="F185" s="127"/>
      <c r="G185" s="128"/>
      <c r="H185" s="129"/>
    </row>
    <row r="186" spans="1:8" s="116" customFormat="1" ht="30" customHeight="1">
      <c r="A186" s="123"/>
      <c r="B186" s="176" t="str">
        <f>IF($A186="","",VLOOKUP($A186,Ｃピース!$A$5:$J$250,4))</f>
        <v/>
      </c>
      <c r="C186" s="126"/>
      <c r="D186" s="136" t="str">
        <f>IF($A186="","",VLOOKUP($A186,Ｃピース!$A$5:$J$250,6))</f>
        <v/>
      </c>
      <c r="E186" s="136" t="str">
        <f>IF($A186="","",VLOOKUP($A186,Ｃピース!$A$5:$J$250,7))</f>
        <v/>
      </c>
      <c r="F186" s="127"/>
      <c r="G186" s="128"/>
      <c r="H186" s="129"/>
    </row>
    <row r="187" spans="1:8" s="116" customFormat="1" ht="30" customHeight="1">
      <c r="A187" s="123"/>
      <c r="B187" s="176" t="str">
        <f>IF($A187="","",VLOOKUP($A187,Ｃピース!$A$5:$J$250,4))</f>
        <v/>
      </c>
      <c r="C187" s="126"/>
      <c r="D187" s="136" t="str">
        <f>IF($A187="","",VLOOKUP($A187,Ｃピース!$A$5:$J$250,6))</f>
        <v/>
      </c>
      <c r="E187" s="136" t="str">
        <f>IF($A187="","",VLOOKUP($A187,Ｃピース!$A$5:$J$250,7))</f>
        <v/>
      </c>
      <c r="F187" s="127"/>
      <c r="G187" s="128"/>
      <c r="H187" s="129"/>
    </row>
    <row r="188" spans="1:8" s="116" customFormat="1" ht="30" customHeight="1">
      <c r="A188" s="123"/>
      <c r="B188" s="176" t="str">
        <f>IF($A188="","",VLOOKUP($A188,Ｃピース!$A$5:$J$250,4))</f>
        <v/>
      </c>
      <c r="C188" s="126"/>
      <c r="D188" s="136" t="str">
        <f>IF($A188="","",VLOOKUP($A188,Ｃピース!$A$5:$J$250,6))</f>
        <v/>
      </c>
      <c r="E188" s="136" t="str">
        <f>IF($A188="","",VLOOKUP($A188,Ｃピース!$A$5:$J$250,7))</f>
        <v/>
      </c>
      <c r="F188" s="127"/>
      <c r="G188" s="128"/>
      <c r="H188" s="129"/>
    </row>
    <row r="189" spans="1:8" s="116" customFormat="1" ht="30" customHeight="1">
      <c r="A189" s="123"/>
      <c r="B189" s="176" t="str">
        <f>IF($A189="","",VLOOKUP($A189,Ｃピース!$A$5:$J$250,4))</f>
        <v/>
      </c>
      <c r="C189" s="126"/>
      <c r="D189" s="136" t="str">
        <f>IF($A189="","",VLOOKUP($A189,Ｃピース!$A$5:$J$250,6))</f>
        <v/>
      </c>
      <c r="E189" s="136" t="str">
        <f>IF($A189="","",VLOOKUP($A189,Ｃピース!$A$5:$J$250,7))</f>
        <v/>
      </c>
      <c r="F189" s="127"/>
      <c r="G189" s="128"/>
      <c r="H189" s="129"/>
    </row>
    <row r="190" spans="1:8" s="116" customFormat="1" ht="30" customHeight="1">
      <c r="A190" s="123"/>
      <c r="B190" s="176" t="str">
        <f>IF($A190="","",VLOOKUP($A190,Ｃピース!$A$5:$J$250,4))</f>
        <v/>
      </c>
      <c r="C190" s="126"/>
      <c r="D190" s="136" t="str">
        <f>IF($A190="","",VLOOKUP($A190,Ｃピース!$A$5:$J$250,6))</f>
        <v/>
      </c>
      <c r="E190" s="136" t="str">
        <f>IF($A190="","",VLOOKUP($A190,Ｃピース!$A$5:$J$250,7))</f>
        <v/>
      </c>
      <c r="F190" s="127"/>
      <c r="G190" s="128"/>
      <c r="H190" s="129"/>
    </row>
    <row r="191" spans="1:8" s="116" customFormat="1" ht="30" customHeight="1">
      <c r="A191" s="123"/>
      <c r="B191" s="176" t="str">
        <f>IF($A191="","",VLOOKUP($A191,Ｃピース!$A$5:$J$250,4))</f>
        <v/>
      </c>
      <c r="C191" s="126"/>
      <c r="D191" s="136" t="str">
        <f>IF($A191="","",VLOOKUP($A191,Ｃピース!$A$5:$J$250,6))</f>
        <v/>
      </c>
      <c r="E191" s="136" t="str">
        <f>IF($A191="","",VLOOKUP($A191,Ｃピース!$A$5:$J$250,7))</f>
        <v/>
      </c>
      <c r="F191" s="127"/>
      <c r="G191" s="128"/>
      <c r="H191" s="129"/>
    </row>
    <row r="192" spans="1:8" s="116" customFormat="1" ht="30" customHeight="1">
      <c r="A192" s="123"/>
      <c r="B192" s="176" t="str">
        <f>IF($A192="","",VLOOKUP($A192,Ｃピース!$A$5:$J$250,4))</f>
        <v/>
      </c>
      <c r="C192" s="126"/>
      <c r="D192" s="136" t="str">
        <f>IF($A192="","",VLOOKUP($A192,Ｃピース!$A$5:$J$250,6))</f>
        <v/>
      </c>
      <c r="E192" s="136" t="str">
        <f>IF($A192="","",VLOOKUP($A192,Ｃピース!$A$5:$J$250,7))</f>
        <v/>
      </c>
      <c r="F192" s="127"/>
      <c r="G192" s="128"/>
      <c r="H192" s="129"/>
    </row>
    <row r="193" spans="1:8" s="116" customFormat="1" ht="30" customHeight="1">
      <c r="A193" s="123"/>
      <c r="B193" s="176" t="str">
        <f>IF($A193="","",VLOOKUP($A193,Ｃピース!$A$5:$J$250,4))</f>
        <v/>
      </c>
      <c r="C193" s="126"/>
      <c r="D193" s="136" t="str">
        <f>IF($A193="","",VLOOKUP($A193,Ｃピース!$A$5:$J$250,6))</f>
        <v/>
      </c>
      <c r="E193" s="136" t="str">
        <f>IF($A193="","",VLOOKUP($A193,Ｃピース!$A$5:$J$250,7))</f>
        <v/>
      </c>
      <c r="F193" s="127"/>
      <c r="G193" s="128"/>
      <c r="H193" s="129"/>
    </row>
    <row r="194" spans="1:8" s="116" customFormat="1" ht="30" customHeight="1">
      <c r="A194" s="123"/>
      <c r="B194" s="176" t="str">
        <f>IF($A194="","",VLOOKUP($A194,Ｃピース!$A$5:$J$250,4))</f>
        <v/>
      </c>
      <c r="C194" s="126"/>
      <c r="D194" s="136" t="str">
        <f>IF($A194="","",VLOOKUP($A194,Ｃピース!$A$5:$J$250,6))</f>
        <v/>
      </c>
      <c r="E194" s="136" t="str">
        <f>IF($A194="","",VLOOKUP($A194,Ｃピース!$A$5:$J$250,7))</f>
        <v/>
      </c>
      <c r="F194" s="127"/>
      <c r="G194" s="128"/>
      <c r="H194" s="129"/>
    </row>
    <row r="195" spans="1:8" s="116" customFormat="1" ht="30" customHeight="1">
      <c r="A195" s="123"/>
      <c r="B195" s="176" t="str">
        <f>IF($A195="","",VLOOKUP($A195,Ｃピース!$A$5:$J$250,4))</f>
        <v/>
      </c>
      <c r="C195" s="126"/>
      <c r="D195" s="136" t="str">
        <f>IF($A195="","",VLOOKUP($A195,Ｃピース!$A$5:$J$250,6))</f>
        <v/>
      </c>
      <c r="E195" s="136" t="str">
        <f>IF($A195="","",VLOOKUP($A195,Ｃピース!$A$5:$J$250,7))</f>
        <v/>
      </c>
      <c r="F195" s="127"/>
      <c r="G195" s="128"/>
      <c r="H195" s="129"/>
    </row>
    <row r="196" spans="1:8" s="116" customFormat="1" ht="30" customHeight="1">
      <c r="A196" s="123"/>
      <c r="B196" s="176" t="str">
        <f>IF($A196="","",VLOOKUP($A196,Ｃピース!$A$5:$J$250,4))</f>
        <v/>
      </c>
      <c r="C196" s="126"/>
      <c r="D196" s="136" t="str">
        <f>IF($A196="","",VLOOKUP($A196,Ｃピース!$A$5:$J$250,6))</f>
        <v/>
      </c>
      <c r="E196" s="136" t="str">
        <f>IF($A196="","",VLOOKUP($A196,Ｃピース!$A$5:$J$250,7))</f>
        <v/>
      </c>
      <c r="F196" s="127"/>
      <c r="G196" s="128"/>
      <c r="H196" s="129"/>
    </row>
    <row r="197" spans="1:8" s="116" customFormat="1" ht="30" customHeight="1">
      <c r="A197" s="123"/>
      <c r="B197" s="176" t="str">
        <f>IF($A197="","",VLOOKUP($A197,Ｃピース!$A$5:$J$250,4))</f>
        <v/>
      </c>
      <c r="C197" s="126"/>
      <c r="D197" s="136" t="str">
        <f>IF($A197="","",VLOOKUP($A197,Ｃピース!$A$5:$J$250,6))</f>
        <v/>
      </c>
      <c r="E197" s="136" t="str">
        <f>IF($A197="","",VLOOKUP($A197,Ｃピース!$A$5:$J$250,7))</f>
        <v/>
      </c>
      <c r="F197" s="127"/>
      <c r="G197" s="128"/>
      <c r="H197" s="129"/>
    </row>
    <row r="198" spans="1:8" s="116" customFormat="1" ht="30" customHeight="1">
      <c r="A198" s="123"/>
      <c r="B198" s="176" t="str">
        <f>IF($A198="","",VLOOKUP($A198,Ｃピース!$A$5:$J$250,4))</f>
        <v/>
      </c>
      <c r="C198" s="126"/>
      <c r="D198" s="136" t="str">
        <f>IF($A198="","",VLOOKUP($A198,Ｃピース!$A$5:$J$250,6))</f>
        <v/>
      </c>
      <c r="E198" s="136" t="str">
        <f>IF($A198="","",VLOOKUP($A198,Ｃピース!$A$5:$J$250,7))</f>
        <v/>
      </c>
      <c r="F198" s="127"/>
      <c r="G198" s="128"/>
      <c r="H198" s="129"/>
    </row>
    <row r="199" spans="1:8" s="116" customFormat="1" ht="30" customHeight="1">
      <c r="A199" s="123"/>
      <c r="B199" s="176" t="str">
        <f>IF($A199="","",VLOOKUP($A199,Ｃピース!$A$5:$J$250,4))</f>
        <v/>
      </c>
      <c r="C199" s="126"/>
      <c r="D199" s="136" t="str">
        <f>IF($A199="","",VLOOKUP($A199,Ｃピース!$A$5:$J$250,6))</f>
        <v/>
      </c>
      <c r="E199" s="136" t="str">
        <f>IF($A199="","",VLOOKUP($A199,Ｃピース!$A$5:$J$250,7))</f>
        <v/>
      </c>
      <c r="F199" s="127"/>
      <c r="G199" s="128"/>
      <c r="H199" s="129"/>
    </row>
    <row r="200" spans="1:8" s="116" customFormat="1" ht="30" customHeight="1">
      <c r="A200" s="123"/>
      <c r="B200" s="176" t="str">
        <f>IF($A200="","",VLOOKUP($A200,Ｃピース!$A$5:$J$250,4))</f>
        <v/>
      </c>
      <c r="C200" s="126"/>
      <c r="D200" s="136" t="str">
        <f>IF($A200="","",VLOOKUP($A200,Ｃピース!$A$5:$J$250,6))</f>
        <v/>
      </c>
      <c r="E200" s="136" t="str">
        <f>IF($A200="","",VLOOKUP($A200,Ｃピース!$A$5:$J$250,7))</f>
        <v/>
      </c>
      <c r="F200" s="127"/>
      <c r="G200" s="128"/>
      <c r="H200" s="129"/>
    </row>
    <row r="201" spans="1:8" s="116" customFormat="1" ht="30" customHeight="1">
      <c r="A201" s="123"/>
      <c r="B201" s="176" t="str">
        <f>IF($A201="","",VLOOKUP($A201,Ｃピース!$A$5:$J$250,4))</f>
        <v/>
      </c>
      <c r="C201" s="126"/>
      <c r="D201" s="136" t="str">
        <f>IF($A201="","",VLOOKUP($A201,Ｃピース!$A$5:$J$250,6))</f>
        <v/>
      </c>
      <c r="E201" s="136" t="str">
        <f>IF($A201="","",VLOOKUP($A201,Ｃピース!$A$5:$J$250,7))</f>
        <v/>
      </c>
      <c r="F201" s="127"/>
      <c r="G201" s="128"/>
      <c r="H201" s="129"/>
    </row>
    <row r="202" spans="1:8" s="116" customFormat="1" ht="30" customHeight="1">
      <c r="A202" s="123"/>
      <c r="B202" s="177" t="str">
        <f>IF($A202="","",VLOOKUP($A202,Ｃピース!$A$5:$J$250,4))</f>
        <v/>
      </c>
      <c r="C202" s="126"/>
      <c r="D202" s="137" t="str">
        <f>IF($A202="","",VLOOKUP($A202,Ｃピース!$A$5:$J$250,6))</f>
        <v/>
      </c>
      <c r="E202" s="137" t="str">
        <f>IF($A202="","",VLOOKUP($A202,Ｃピース!$A$5:$J$250,7))</f>
        <v/>
      </c>
      <c r="F202" s="127"/>
      <c r="G202" s="128"/>
      <c r="H202" s="129"/>
    </row>
  </sheetData>
  <mergeCells count="14">
    <mergeCell ref="B175:H175"/>
    <mergeCell ref="B177:C177"/>
    <mergeCell ref="B88:H88"/>
    <mergeCell ref="B90:C90"/>
    <mergeCell ref="B117:H117"/>
    <mergeCell ref="B119:C119"/>
    <mergeCell ref="B146:H146"/>
    <mergeCell ref="B148:C148"/>
    <mergeCell ref="B61:C61"/>
    <mergeCell ref="B1:H1"/>
    <mergeCell ref="B3:C3"/>
    <mergeCell ref="B30:H30"/>
    <mergeCell ref="B32:C32"/>
    <mergeCell ref="B59:H59"/>
  </mergeCells>
  <phoneticPr fontId="6"/>
  <printOptions horizontalCentered="1" verticalCentered="1"/>
  <pageMargins left="0.19685039370078741" right="0.19685039370078741" top="0.59055118110236227" bottom="0.19685039370078741" header="0.19685039370078741" footer="0.19685039370078741"/>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FFBDEF-35E4-4C1F-8529-EE3D1378A913}">
  <sheetPr>
    <tabColor rgb="FFFFFF00"/>
  </sheetPr>
  <dimension ref="A1:M50"/>
  <sheetViews>
    <sheetView showZeros="0" view="pageBreakPreview" zoomScaleNormal="100" zoomScaleSheetLayoutView="100" workbookViewId="0">
      <selection activeCell="C5" sqref="C5"/>
    </sheetView>
  </sheetViews>
  <sheetFormatPr defaultRowHeight="13.5"/>
  <cols>
    <col min="1" max="1" width="5.125" style="30" customWidth="1"/>
    <col min="2" max="2" width="3" style="30" customWidth="1"/>
    <col min="3" max="3" width="17" style="30" customWidth="1"/>
    <col min="4" max="4" width="30.625" style="30" customWidth="1"/>
    <col min="5" max="5" width="10.625" style="30" customWidth="1"/>
    <col min="6" max="6" width="40.625" style="30" customWidth="1"/>
    <col min="7" max="7" width="5.625" style="51" customWidth="1"/>
    <col min="8" max="8" width="7.625" style="30" customWidth="1"/>
    <col min="9" max="9" width="11.625" style="49" bestFit="1" customWidth="1"/>
    <col min="10" max="10" width="16.125" style="49" customWidth="1"/>
    <col min="11" max="11" width="13.125" style="30" customWidth="1"/>
    <col min="12" max="16384" width="9" style="30"/>
  </cols>
  <sheetData>
    <row r="1" spans="1:13" ht="24">
      <c r="A1" s="439" t="s">
        <v>21</v>
      </c>
      <c r="B1" s="439"/>
      <c r="C1" s="439"/>
      <c r="D1" s="439"/>
      <c r="E1" s="439"/>
      <c r="F1" s="439"/>
      <c r="G1" s="439"/>
      <c r="H1" s="439"/>
      <c r="I1" s="439"/>
      <c r="J1" s="439"/>
      <c r="K1" s="439"/>
    </row>
    <row r="2" spans="1:13" s="32" customFormat="1" ht="13.5" customHeight="1">
      <c r="A2" s="81"/>
      <c r="B2" s="266"/>
      <c r="C2" s="81"/>
      <c r="D2" s="255"/>
      <c r="E2" s="81"/>
      <c r="F2" s="81"/>
      <c r="G2" s="81"/>
      <c r="H2" s="81"/>
      <c r="I2" s="81"/>
      <c r="J2" s="440" t="s">
        <v>22</v>
      </c>
      <c r="K2" s="440"/>
    </row>
    <row r="3" spans="1:13" s="32" customFormat="1" ht="5.0999999999999996" customHeight="1">
      <c r="A3" s="33"/>
      <c r="B3" s="33"/>
      <c r="C3" s="33"/>
      <c r="D3" s="33"/>
      <c r="E3" s="33"/>
      <c r="F3" s="33"/>
      <c r="G3" s="33"/>
      <c r="H3" s="33"/>
      <c r="I3" s="33"/>
      <c r="J3" s="33"/>
      <c r="K3" s="34"/>
    </row>
    <row r="4" spans="1:13" ht="30" customHeight="1">
      <c r="A4" s="35" t="s">
        <v>23</v>
      </c>
      <c r="B4" s="501" t="s">
        <v>24</v>
      </c>
      <c r="C4" s="502"/>
      <c r="D4" s="486" t="s">
        <v>25</v>
      </c>
      <c r="E4" s="487"/>
      <c r="F4" s="37" t="s">
        <v>8</v>
      </c>
      <c r="G4" s="36" t="s">
        <v>6</v>
      </c>
      <c r="H4" s="36" t="s">
        <v>7</v>
      </c>
      <c r="I4" s="38" t="s">
        <v>2</v>
      </c>
      <c r="J4" s="39" t="s">
        <v>3</v>
      </c>
      <c r="K4" s="40" t="s">
        <v>26</v>
      </c>
      <c r="M4" s="80" t="s">
        <v>33</v>
      </c>
    </row>
    <row r="5" spans="1:13" ht="27.95" customHeight="1">
      <c r="A5" s="41">
        <v>8</v>
      </c>
      <c r="B5" s="270" t="str">
        <f>IF($A5="","",VLOOKUP($A5,Ｃピース!$A$5:$J$300,2))</f>
        <v>ＧＬ</v>
      </c>
      <c r="C5" s="271">
        <f>IF($A5="","",VLOOKUP($A5,Ｃピース!$A$5:$J$300,3))</f>
        <v>4903301240945</v>
      </c>
      <c r="D5" s="257" t="str">
        <f>IF($A5="","",VLOOKUP($A5,Ｃピース!$A$5:$J$300,8))</f>
        <v>ライオン歯科材　DENT.EX　歯間ﾌﾞﾗｼ　院内指導用 40本入 S</v>
      </c>
      <c r="E5" s="263">
        <f>IF($A5="","",VLOOKUP($A5,Ｃピース!$A$5:$J$300,9))</f>
        <v>0</v>
      </c>
      <c r="F5" s="156" t="str">
        <f>IF($A5="","",VLOOKUP($A5,Ｃピース!$A$5:$J$300,4))</f>
        <v>DENT.EX　歯間ブラシ　院内指導用</v>
      </c>
      <c r="G5" s="43" t="str">
        <f>IF($A5="","",VLOOKUP($A5,Ｃピース!$A$5:$J$300,6))</f>
        <v>BX</v>
      </c>
      <c r="H5" s="148"/>
      <c r="I5" s="148">
        <f>IF($A5="","",VLOOKUP($A5,Ｃピース!$A$5:$K$300,11))</f>
        <v>0</v>
      </c>
      <c r="J5" s="45">
        <f>IFERROR(INT(H5*I5),"")</f>
        <v>0</v>
      </c>
      <c r="K5" s="41"/>
      <c r="M5" s="80" t="s">
        <v>34</v>
      </c>
    </row>
    <row r="6" spans="1:13" ht="27.95" customHeight="1">
      <c r="A6" s="41"/>
      <c r="B6" s="270" t="str">
        <f>IF($A6="","",VLOOKUP($A6,Ｃピース!$A$5:$J$300,2))</f>
        <v/>
      </c>
      <c r="C6" s="271" t="str">
        <f>IF($A6="","",VLOOKUP($A6,Ｃピース!$A$5:$J$300,3))</f>
        <v/>
      </c>
      <c r="D6" s="257" t="str">
        <f>IF($A6="","",VLOOKUP($A6,Ｃピース!$A$5:$J$300,8))</f>
        <v/>
      </c>
      <c r="E6" s="263" t="str">
        <f>IF($A6="","",VLOOKUP($A6,Ｃピース!$A$5:$J$300,9))</f>
        <v/>
      </c>
      <c r="F6" s="156" t="str">
        <f>IF($A6="","",VLOOKUP($A6,Ｃピース!$A$5:$J$300,4))</f>
        <v/>
      </c>
      <c r="G6" s="43" t="str">
        <f>IF($A6="","",VLOOKUP($A6,Ｃピース!$A$5:$J$300,6))</f>
        <v/>
      </c>
      <c r="H6" s="148"/>
      <c r="I6" s="148" t="str">
        <f>IF($A6="","",VLOOKUP($A6,Ｃピース!$A$5:$K$300,11))</f>
        <v/>
      </c>
      <c r="J6" s="45" t="str">
        <f t="shared" ref="J6:J24" si="0">IFERROR(INT(H6*I6),"")</f>
        <v/>
      </c>
      <c r="K6" s="41"/>
      <c r="M6" s="80" t="s">
        <v>30</v>
      </c>
    </row>
    <row r="7" spans="1:13" ht="27.95" customHeight="1">
      <c r="A7" s="41"/>
      <c r="B7" s="270" t="str">
        <f>IF($A7="","",VLOOKUP($A7,Ｃピース!$A$5:$J$300,2))</f>
        <v/>
      </c>
      <c r="C7" s="271" t="str">
        <f>IF($A7="","",VLOOKUP($A7,Ｃピース!$A$5:$J$300,3))</f>
        <v/>
      </c>
      <c r="D7" s="257" t="str">
        <f>IF($A7="","",VLOOKUP($A7,Ｃピース!$A$5:$J$300,8))</f>
        <v/>
      </c>
      <c r="E7" s="263" t="str">
        <f>IF($A7="","",VLOOKUP($A7,Ｃピース!$A$5:$J$300,9))</f>
        <v/>
      </c>
      <c r="F7" s="156" t="str">
        <f>IF($A7="","",VLOOKUP($A7,Ｃピース!$A$5:$J$300,4))</f>
        <v/>
      </c>
      <c r="G7" s="43" t="str">
        <f>IF($A7="","",VLOOKUP($A7,Ｃピース!$A$5:$J$300,6))</f>
        <v/>
      </c>
      <c r="H7" s="148"/>
      <c r="I7" s="148" t="str">
        <f>IF($A7="","",VLOOKUP($A7,Ｃピース!$A$5:$K$300,11))</f>
        <v/>
      </c>
      <c r="J7" s="45" t="str">
        <f t="shared" si="0"/>
        <v/>
      </c>
      <c r="K7" s="41"/>
      <c r="M7" s="80" t="s">
        <v>67</v>
      </c>
    </row>
    <row r="8" spans="1:13" ht="27.95" customHeight="1">
      <c r="A8" s="41"/>
      <c r="B8" s="270" t="str">
        <f>IF($A8="","",VLOOKUP($A8,Ｃピース!$A$5:$J$300,2))</f>
        <v/>
      </c>
      <c r="C8" s="271" t="str">
        <f>IF($A8="","",VLOOKUP($A8,Ｃピース!$A$5:$J$300,3))</f>
        <v/>
      </c>
      <c r="D8" s="257" t="str">
        <f>IF($A8="","",VLOOKUP($A8,Ｃピース!$A$5:$J$300,8))</f>
        <v/>
      </c>
      <c r="E8" s="263" t="str">
        <f>IF($A8="","",VLOOKUP($A8,Ｃピース!$A$5:$J$300,9))</f>
        <v/>
      </c>
      <c r="F8" s="156" t="str">
        <f>IF($A8="","",VLOOKUP($A8,Ｃピース!$A$5:$J$300,4))</f>
        <v/>
      </c>
      <c r="G8" s="43" t="str">
        <f>IF($A8="","",VLOOKUP($A8,Ｃピース!$A$5:$J$300,6))</f>
        <v/>
      </c>
      <c r="H8" s="148"/>
      <c r="I8" s="148" t="str">
        <f>IF($A8="","",VLOOKUP($A8,Ｃピース!$A$5:$K$300,11))</f>
        <v/>
      </c>
      <c r="J8" s="45" t="str">
        <f t="shared" si="0"/>
        <v/>
      </c>
      <c r="K8" s="41"/>
      <c r="M8" s="80" t="s">
        <v>66</v>
      </c>
    </row>
    <row r="9" spans="1:13" ht="27.95" customHeight="1">
      <c r="A9" s="41"/>
      <c r="B9" s="270" t="str">
        <f>IF($A9="","",VLOOKUP($A9,Ｃピース!$A$5:$J$300,2))</f>
        <v/>
      </c>
      <c r="C9" s="271" t="str">
        <f>IF($A9="","",VLOOKUP($A9,Ｃピース!$A$5:$J$300,3))</f>
        <v/>
      </c>
      <c r="D9" s="257" t="str">
        <f>IF($A9="","",VLOOKUP($A9,Ｃピース!$A$5:$J$300,8))</f>
        <v/>
      </c>
      <c r="E9" s="263" t="str">
        <f>IF($A9="","",VLOOKUP($A9,Ｃピース!$A$5:$J$300,9))</f>
        <v/>
      </c>
      <c r="F9" s="156" t="str">
        <f>IF($A9="","",VLOOKUP($A9,Ｃピース!$A$5:$J$300,4))</f>
        <v/>
      </c>
      <c r="G9" s="43" t="str">
        <f>IF($A9="","",VLOOKUP($A9,Ｃピース!$A$5:$J$300,6))</f>
        <v/>
      </c>
      <c r="H9" s="148"/>
      <c r="I9" s="148" t="str">
        <f>IF($A9="","",VLOOKUP($A9,Ｃピース!$A$5:$K$300,11))</f>
        <v/>
      </c>
      <c r="J9" s="45" t="str">
        <f t="shared" si="0"/>
        <v/>
      </c>
      <c r="K9" s="41"/>
      <c r="M9" s="80" t="s">
        <v>31</v>
      </c>
    </row>
    <row r="10" spans="1:13" ht="27.95" customHeight="1">
      <c r="A10" s="41"/>
      <c r="B10" s="270" t="str">
        <f>IF($A10="","",VLOOKUP($A10,Ｃピース!$A$5:$J$300,2))</f>
        <v/>
      </c>
      <c r="C10" s="271" t="str">
        <f>IF($A10="","",VLOOKUP($A10,Ｃピース!$A$5:$J$300,3))</f>
        <v/>
      </c>
      <c r="D10" s="257" t="str">
        <f>IF($A10="","",VLOOKUP($A10,Ｃピース!$A$5:$J$300,8))</f>
        <v/>
      </c>
      <c r="E10" s="263" t="str">
        <f>IF($A10="","",VLOOKUP($A10,Ｃピース!$A$5:$J$300,9))</f>
        <v/>
      </c>
      <c r="F10" s="156" t="str">
        <f>IF($A10="","",VLOOKUP($A10,Ｃピース!$A$5:$J$300,4))</f>
        <v/>
      </c>
      <c r="G10" s="43" t="str">
        <f>IF($A10="","",VLOOKUP($A10,Ｃピース!$A$5:$J$300,6))</f>
        <v/>
      </c>
      <c r="H10" s="148"/>
      <c r="I10" s="148" t="str">
        <f>IF($A10="","",VLOOKUP($A10,Ｃピース!$A$5:$K$300,11))</f>
        <v/>
      </c>
      <c r="J10" s="45" t="str">
        <f t="shared" si="0"/>
        <v/>
      </c>
      <c r="K10" s="41"/>
      <c r="M10" s="80" t="s">
        <v>63</v>
      </c>
    </row>
    <row r="11" spans="1:13" ht="27.95" customHeight="1">
      <c r="A11" s="41"/>
      <c r="B11" s="270" t="str">
        <f>IF($A11="","",VLOOKUP($A11,Ｃピース!$A$5:$J$300,2))</f>
        <v/>
      </c>
      <c r="C11" s="271" t="str">
        <f>IF($A11="","",VLOOKUP($A11,Ｃピース!$A$5:$J$300,3))</f>
        <v/>
      </c>
      <c r="D11" s="257" t="str">
        <f>IF($A11="","",VLOOKUP($A11,Ｃピース!$A$5:$J$300,8))</f>
        <v/>
      </c>
      <c r="E11" s="263" t="str">
        <f>IF($A11="","",VLOOKUP($A11,Ｃピース!$A$5:$J$300,9))</f>
        <v/>
      </c>
      <c r="F11" s="156" t="str">
        <f>IF($A11="","",VLOOKUP($A11,Ｃピース!$A$5:$J$300,4))</f>
        <v/>
      </c>
      <c r="G11" s="43" t="str">
        <f>IF($A11="","",VLOOKUP($A11,Ｃピース!$A$5:$J$300,6))</f>
        <v/>
      </c>
      <c r="H11" s="148"/>
      <c r="I11" s="148" t="str">
        <f>IF($A11="","",VLOOKUP($A11,Ｃピース!$A$5:$K$300,11))</f>
        <v/>
      </c>
      <c r="J11" s="45" t="str">
        <f t="shared" si="0"/>
        <v/>
      </c>
      <c r="K11" s="41"/>
    </row>
    <row r="12" spans="1:13" ht="27.95" customHeight="1">
      <c r="A12" s="41"/>
      <c r="B12" s="270" t="str">
        <f>IF($A12="","",VLOOKUP($A12,Ｃピース!$A$5:$J$300,2))</f>
        <v/>
      </c>
      <c r="C12" s="271" t="str">
        <f>IF($A12="","",VLOOKUP($A12,Ｃピース!$A$5:$J$300,3))</f>
        <v/>
      </c>
      <c r="D12" s="257" t="str">
        <f>IF($A12="","",VLOOKUP($A12,Ｃピース!$A$5:$J$300,8))</f>
        <v/>
      </c>
      <c r="E12" s="263" t="str">
        <f>IF($A12="","",VLOOKUP($A12,Ｃピース!$A$5:$J$300,9))</f>
        <v/>
      </c>
      <c r="F12" s="156" t="str">
        <f>IF($A12="","",VLOOKUP($A12,Ｃピース!$A$5:$J$300,4))</f>
        <v/>
      </c>
      <c r="G12" s="43" t="str">
        <f>IF($A12="","",VLOOKUP($A12,Ｃピース!$A$5:$J$300,6))</f>
        <v/>
      </c>
      <c r="H12" s="148"/>
      <c r="I12" s="148" t="str">
        <f>IF($A12="","",VLOOKUP($A12,Ｃピース!$A$5:$K$300,11))</f>
        <v/>
      </c>
      <c r="J12" s="45" t="str">
        <f t="shared" si="0"/>
        <v/>
      </c>
      <c r="K12" s="41"/>
    </row>
    <row r="13" spans="1:13" ht="27.95" customHeight="1">
      <c r="A13" s="41"/>
      <c r="B13" s="270" t="str">
        <f>IF($A13="","",VLOOKUP($A13,Ｃピース!$A$5:$J$300,2))</f>
        <v/>
      </c>
      <c r="C13" s="271" t="str">
        <f>IF($A13="","",VLOOKUP($A13,Ｃピース!$A$5:$J$300,3))</f>
        <v/>
      </c>
      <c r="D13" s="257" t="str">
        <f>IF($A13="","",VLOOKUP($A13,Ｃピース!$A$5:$J$300,8))</f>
        <v/>
      </c>
      <c r="E13" s="263" t="str">
        <f>IF($A13="","",VLOOKUP($A13,Ｃピース!$A$5:$J$300,9))</f>
        <v/>
      </c>
      <c r="F13" s="156" t="str">
        <f>IF($A13="","",VLOOKUP($A13,Ｃピース!$A$5:$J$300,4))</f>
        <v/>
      </c>
      <c r="G13" s="43" t="str">
        <f>IF($A13="","",VLOOKUP($A13,Ｃピース!$A$5:$J$300,6))</f>
        <v/>
      </c>
      <c r="H13" s="148"/>
      <c r="I13" s="148" t="str">
        <f>IF($A13="","",VLOOKUP($A13,Ｃピース!$A$5:$K$300,11))</f>
        <v/>
      </c>
      <c r="J13" s="45" t="str">
        <f t="shared" si="0"/>
        <v/>
      </c>
      <c r="K13" s="41"/>
    </row>
    <row r="14" spans="1:13" ht="27.95" customHeight="1">
      <c r="A14" s="41"/>
      <c r="B14" s="270" t="str">
        <f>IF($A14="","",VLOOKUP($A14,Ｃピース!$A$5:$J$300,2))</f>
        <v/>
      </c>
      <c r="C14" s="271" t="str">
        <f>IF($A14="","",VLOOKUP($A14,Ｃピース!$A$5:$J$300,3))</f>
        <v/>
      </c>
      <c r="D14" s="257" t="str">
        <f>IF($A14="","",VLOOKUP($A14,Ｃピース!$A$5:$J$300,8))</f>
        <v/>
      </c>
      <c r="E14" s="263" t="str">
        <f>IF($A14="","",VLOOKUP($A14,Ｃピース!$A$5:$J$300,9))</f>
        <v/>
      </c>
      <c r="F14" s="156" t="str">
        <f>IF($A14="","",VLOOKUP($A14,Ｃピース!$A$5:$J$300,4))</f>
        <v/>
      </c>
      <c r="G14" s="43" t="str">
        <f>IF($A14="","",VLOOKUP($A14,Ｃピース!$A$5:$J$300,6))</f>
        <v/>
      </c>
      <c r="H14" s="148"/>
      <c r="I14" s="148" t="str">
        <f>IF($A14="","",VLOOKUP($A14,Ｃピース!$A$5:$K$300,11))</f>
        <v/>
      </c>
      <c r="J14" s="45" t="str">
        <f t="shared" si="0"/>
        <v/>
      </c>
      <c r="K14" s="41"/>
    </row>
    <row r="15" spans="1:13" ht="27.95" customHeight="1">
      <c r="A15" s="41"/>
      <c r="B15" s="270" t="str">
        <f>IF($A15="","",VLOOKUP($A15,Ｃピース!$A$5:$J$300,2))</f>
        <v/>
      </c>
      <c r="C15" s="271" t="str">
        <f>IF($A15="","",VLOOKUP($A15,Ｃピース!$A$5:$J$300,3))</f>
        <v/>
      </c>
      <c r="D15" s="257" t="str">
        <f>IF($A15="","",VLOOKUP($A15,Ｃピース!$A$5:$J$300,8))</f>
        <v/>
      </c>
      <c r="E15" s="263" t="str">
        <f>IF($A15="","",VLOOKUP($A15,Ｃピース!$A$5:$J$300,9))</f>
        <v/>
      </c>
      <c r="F15" s="156" t="str">
        <f>IF($A15="","",VLOOKUP($A15,Ｃピース!$A$5:$J$300,4))</f>
        <v/>
      </c>
      <c r="G15" s="43" t="str">
        <f>IF($A15="","",VLOOKUP($A15,Ｃピース!$A$5:$J$300,6))</f>
        <v/>
      </c>
      <c r="H15" s="148"/>
      <c r="I15" s="148" t="str">
        <f>IF($A15="","",VLOOKUP($A15,Ｃピース!$A$5:$K$300,11))</f>
        <v/>
      </c>
      <c r="J15" s="45" t="str">
        <f t="shared" si="0"/>
        <v/>
      </c>
      <c r="K15" s="41"/>
    </row>
    <row r="16" spans="1:13" ht="27.95" customHeight="1">
      <c r="A16" s="41"/>
      <c r="B16" s="270" t="str">
        <f>IF($A16="","",VLOOKUP($A16,Ｃピース!$A$5:$J$300,2))</f>
        <v/>
      </c>
      <c r="C16" s="271" t="str">
        <f>IF($A16="","",VLOOKUP($A16,Ｃピース!$A$5:$J$300,3))</f>
        <v/>
      </c>
      <c r="D16" s="257" t="str">
        <f>IF($A16="","",VLOOKUP($A16,Ｃピース!$A$5:$J$300,8))</f>
        <v/>
      </c>
      <c r="E16" s="263" t="str">
        <f>IF($A16="","",VLOOKUP($A16,Ｃピース!$A$5:$J$300,9))</f>
        <v/>
      </c>
      <c r="F16" s="156" t="str">
        <f>IF($A16="","",VLOOKUP($A16,Ｃピース!$A$5:$J$300,4))</f>
        <v/>
      </c>
      <c r="G16" s="43" t="str">
        <f>IF($A16="","",VLOOKUP($A16,Ｃピース!$A$5:$J$300,6))</f>
        <v/>
      </c>
      <c r="H16" s="148"/>
      <c r="I16" s="148" t="str">
        <f>IF($A16="","",VLOOKUP($A16,Ｃピース!$A$5:$K$300,11))</f>
        <v/>
      </c>
      <c r="J16" s="45" t="str">
        <f t="shared" si="0"/>
        <v/>
      </c>
      <c r="K16" s="41"/>
    </row>
    <row r="17" spans="1:13" ht="27.95" customHeight="1">
      <c r="A17" s="41"/>
      <c r="B17" s="270" t="str">
        <f>IF($A17="","",VLOOKUP($A17,Ｃピース!$A$5:$J$300,2))</f>
        <v/>
      </c>
      <c r="C17" s="271" t="str">
        <f>IF($A17="","",VLOOKUP($A17,Ｃピース!$A$5:$J$300,3))</f>
        <v/>
      </c>
      <c r="D17" s="257" t="str">
        <f>IF($A17="","",VLOOKUP($A17,Ｃピース!$A$5:$J$300,8))</f>
        <v/>
      </c>
      <c r="E17" s="263" t="str">
        <f>IF($A17="","",VLOOKUP($A17,Ｃピース!$A$5:$J$300,9))</f>
        <v/>
      </c>
      <c r="F17" s="156" t="str">
        <f>IF($A17="","",VLOOKUP($A17,Ｃピース!$A$5:$J$300,4))</f>
        <v/>
      </c>
      <c r="G17" s="43" t="str">
        <f>IF($A17="","",VLOOKUP($A17,Ｃピース!$A$5:$J$300,6))</f>
        <v/>
      </c>
      <c r="H17" s="148"/>
      <c r="I17" s="148" t="str">
        <f>IF($A17="","",VLOOKUP($A17,Ｃピース!$A$5:$K$300,11))</f>
        <v/>
      </c>
      <c r="J17" s="45" t="str">
        <f t="shared" si="0"/>
        <v/>
      </c>
      <c r="K17" s="41"/>
    </row>
    <row r="18" spans="1:13" ht="27.95" customHeight="1">
      <c r="A18" s="41"/>
      <c r="B18" s="270" t="str">
        <f>IF($A18="","",VLOOKUP($A18,Ｃピース!$A$5:$J$300,2))</f>
        <v/>
      </c>
      <c r="C18" s="271" t="str">
        <f>IF($A18="","",VLOOKUP($A18,Ｃピース!$A$5:$J$300,3))</f>
        <v/>
      </c>
      <c r="D18" s="257" t="str">
        <f>IF($A18="","",VLOOKUP($A18,Ｃピース!$A$5:$J$300,8))</f>
        <v/>
      </c>
      <c r="E18" s="263" t="str">
        <f>IF($A18="","",VLOOKUP($A18,Ｃピース!$A$5:$J$300,9))</f>
        <v/>
      </c>
      <c r="F18" s="156" t="str">
        <f>IF($A18="","",VLOOKUP($A18,Ｃピース!$A$5:$J$300,4))</f>
        <v/>
      </c>
      <c r="G18" s="43" t="str">
        <f>IF($A18="","",VLOOKUP($A18,Ｃピース!$A$5:$J$300,6))</f>
        <v/>
      </c>
      <c r="H18" s="148"/>
      <c r="I18" s="148" t="str">
        <f>IF($A18="","",VLOOKUP($A18,Ｃピース!$A$5:$K$300,11))</f>
        <v/>
      </c>
      <c r="J18" s="45" t="str">
        <f t="shared" si="0"/>
        <v/>
      </c>
      <c r="K18" s="41"/>
    </row>
    <row r="19" spans="1:13" ht="27.95" customHeight="1">
      <c r="A19" s="41"/>
      <c r="B19" s="270" t="str">
        <f>IF($A19="","",VLOOKUP($A19,Ｃピース!$A$5:$J$300,2))</f>
        <v/>
      </c>
      <c r="C19" s="271" t="str">
        <f>IF($A19="","",VLOOKUP($A19,Ｃピース!$A$5:$J$300,3))</f>
        <v/>
      </c>
      <c r="D19" s="257" t="str">
        <f>IF($A19="","",VLOOKUP($A19,Ｃピース!$A$5:$J$300,8))</f>
        <v/>
      </c>
      <c r="E19" s="263" t="str">
        <f>IF($A19="","",VLOOKUP($A19,Ｃピース!$A$5:$J$300,9))</f>
        <v/>
      </c>
      <c r="F19" s="156" t="str">
        <f>IF($A19="","",VLOOKUP($A19,Ｃピース!$A$5:$J$300,4))</f>
        <v/>
      </c>
      <c r="G19" s="43" t="str">
        <f>IF($A19="","",VLOOKUP($A19,Ｃピース!$A$5:$J$300,6))</f>
        <v/>
      </c>
      <c r="H19" s="148"/>
      <c r="I19" s="148" t="str">
        <f>IF($A19="","",VLOOKUP($A19,Ｃピース!$A$5:$K$300,11))</f>
        <v/>
      </c>
      <c r="J19" s="45" t="str">
        <f t="shared" si="0"/>
        <v/>
      </c>
      <c r="K19" s="41"/>
    </row>
    <row r="20" spans="1:13" ht="27.95" customHeight="1">
      <c r="A20" s="41"/>
      <c r="B20" s="270" t="str">
        <f>IF($A20="","",VLOOKUP($A20,Ｃピース!$A$5:$J$300,2))</f>
        <v/>
      </c>
      <c r="C20" s="271" t="str">
        <f>IF($A20="","",VLOOKUP($A20,Ｃピース!$A$5:$J$300,3))</f>
        <v/>
      </c>
      <c r="D20" s="257" t="str">
        <f>IF($A20="","",VLOOKUP($A20,Ｃピース!$A$5:$J$300,8))</f>
        <v/>
      </c>
      <c r="E20" s="263" t="str">
        <f>IF($A20="","",VLOOKUP($A20,Ｃピース!$A$5:$J$300,9))</f>
        <v/>
      </c>
      <c r="F20" s="156" t="str">
        <f>IF($A20="","",VLOOKUP($A20,Ｃピース!$A$5:$J$300,4))</f>
        <v/>
      </c>
      <c r="G20" s="43" t="str">
        <f>IF($A20="","",VLOOKUP($A20,Ｃピース!$A$5:$J$300,6))</f>
        <v/>
      </c>
      <c r="H20" s="148"/>
      <c r="I20" s="148" t="str">
        <f>IF($A20="","",VLOOKUP($A20,Ｃピース!$A$5:$K$300,11))</f>
        <v/>
      </c>
      <c r="J20" s="45" t="str">
        <f t="shared" si="0"/>
        <v/>
      </c>
      <c r="K20" s="41"/>
    </row>
    <row r="21" spans="1:13" ht="27.95" customHeight="1">
      <c r="A21" s="41"/>
      <c r="B21" s="270" t="str">
        <f>IF($A21="","",VLOOKUP($A21,Ｃピース!$A$5:$J$300,2))</f>
        <v/>
      </c>
      <c r="C21" s="271" t="str">
        <f>IF($A21="","",VLOOKUP($A21,Ｃピース!$A$5:$J$300,3))</f>
        <v/>
      </c>
      <c r="D21" s="257" t="str">
        <f>IF($A21="","",VLOOKUP($A21,Ｃピース!$A$5:$J$300,8))</f>
        <v/>
      </c>
      <c r="E21" s="263" t="str">
        <f>IF($A21="","",VLOOKUP($A21,Ｃピース!$A$5:$J$300,9))</f>
        <v/>
      </c>
      <c r="F21" s="156" t="str">
        <f>IF($A21="","",VLOOKUP($A21,Ｃピース!$A$5:$J$300,4))</f>
        <v/>
      </c>
      <c r="G21" s="43" t="str">
        <f>IF($A21="","",VLOOKUP($A21,Ｃピース!$A$5:$J$300,6))</f>
        <v/>
      </c>
      <c r="H21" s="148"/>
      <c r="I21" s="148" t="str">
        <f>IF($A21="","",VLOOKUP($A21,Ｃピース!$A$5:$K$300,11))</f>
        <v/>
      </c>
      <c r="J21" s="45" t="str">
        <f t="shared" si="0"/>
        <v/>
      </c>
      <c r="K21" s="41"/>
    </row>
    <row r="22" spans="1:13" ht="27.95" customHeight="1">
      <c r="A22" s="41"/>
      <c r="B22" s="270" t="str">
        <f>IF($A22="","",VLOOKUP($A22,Ｃピース!$A$5:$J$300,2))</f>
        <v/>
      </c>
      <c r="C22" s="271" t="str">
        <f>IF($A22="","",VLOOKUP($A22,Ｃピース!$A$5:$J$300,3))</f>
        <v/>
      </c>
      <c r="D22" s="257" t="str">
        <f>IF($A22="","",VLOOKUP($A22,Ｃピース!$A$5:$J$300,8))</f>
        <v/>
      </c>
      <c r="E22" s="263" t="str">
        <f>IF($A22="","",VLOOKUP($A22,Ｃピース!$A$5:$J$300,9))</f>
        <v/>
      </c>
      <c r="F22" s="156" t="str">
        <f>IF($A22="","",VLOOKUP($A22,Ｃピース!$A$5:$J$300,4))</f>
        <v/>
      </c>
      <c r="G22" s="43" t="str">
        <f>IF($A22="","",VLOOKUP($A22,Ｃピース!$A$5:$J$300,6))</f>
        <v/>
      </c>
      <c r="H22" s="148"/>
      <c r="I22" s="148" t="str">
        <f>IF($A22="","",VLOOKUP($A22,Ｃピース!$A$5:$K$300,11))</f>
        <v/>
      </c>
      <c r="J22" s="45" t="str">
        <f t="shared" si="0"/>
        <v/>
      </c>
      <c r="K22" s="41"/>
    </row>
    <row r="23" spans="1:13" ht="27.95" customHeight="1">
      <c r="A23" s="41"/>
      <c r="B23" s="270" t="str">
        <f>IF($A23="","",VLOOKUP($A23,Ｃピース!$A$5:$J$300,2))</f>
        <v/>
      </c>
      <c r="C23" s="271" t="str">
        <f>IF($A23="","",VLOOKUP($A23,Ｃピース!$A$5:$J$300,3))</f>
        <v/>
      </c>
      <c r="D23" s="257" t="str">
        <f>IF($A23="","",VLOOKUP($A23,Ｃピース!$A$5:$J$300,8))</f>
        <v/>
      </c>
      <c r="E23" s="263" t="str">
        <f>IF($A23="","",VLOOKUP($A23,Ｃピース!$A$5:$J$300,9))</f>
        <v/>
      </c>
      <c r="F23" s="156" t="str">
        <f>IF($A23="","",VLOOKUP($A23,Ｃピース!$A$5:$J$300,4))</f>
        <v/>
      </c>
      <c r="G23" s="43" t="str">
        <f>IF($A23="","",VLOOKUP($A23,Ｃピース!$A$5:$J$300,6))</f>
        <v/>
      </c>
      <c r="H23" s="148"/>
      <c r="I23" s="148" t="str">
        <f>IF($A23="","",VLOOKUP($A23,Ｃピース!$A$5:$K$300,11))</f>
        <v/>
      </c>
      <c r="J23" s="45" t="str">
        <f t="shared" si="0"/>
        <v/>
      </c>
      <c r="K23" s="41"/>
    </row>
    <row r="24" spans="1:13" ht="27.95" customHeight="1">
      <c r="A24" s="41"/>
      <c r="B24" s="270" t="str">
        <f>IF($A24="","",VLOOKUP($A24,Ｃピース!$A$5:$J$300,2))</f>
        <v/>
      </c>
      <c r="C24" s="271" t="str">
        <f>IF($A24="","",VLOOKUP($A24,Ｃピース!$A$5:$J$300,3))</f>
        <v/>
      </c>
      <c r="D24" s="257" t="str">
        <f>IF($A24="","",VLOOKUP($A24,Ｃピース!$A$5:$J$300,8))</f>
        <v/>
      </c>
      <c r="E24" s="263" t="str">
        <f>IF($A24="","",VLOOKUP($A24,Ｃピース!$A$5:$J$300,9))</f>
        <v/>
      </c>
      <c r="F24" s="156" t="str">
        <f>IF($A24="","",VLOOKUP($A24,Ｃピース!$A$5:$J$300,4))</f>
        <v/>
      </c>
      <c r="G24" s="43" t="str">
        <f>IF($A24="","",VLOOKUP($A24,Ｃピース!$A$5:$J$300,6))</f>
        <v/>
      </c>
      <c r="H24" s="148"/>
      <c r="I24" s="148" t="str">
        <f>IF($A24="","",VLOOKUP($A24,Ｃピース!$A$5:$K$300,11))</f>
        <v/>
      </c>
      <c r="J24" s="45" t="str">
        <f t="shared" si="0"/>
        <v/>
      </c>
      <c r="K24" s="41"/>
    </row>
    <row r="25" spans="1:13" ht="27.95" customHeight="1">
      <c r="A25" s="36"/>
      <c r="B25" s="270" t="str">
        <f>IF($A25="","",VLOOKUP($A25,Ｃピース!$A$5:$J$300,2))</f>
        <v/>
      </c>
      <c r="C25" s="271" t="str">
        <f>IF($A25="","",VLOOKUP($A25,Ｃピース!$A$5:$J$300,3))</f>
        <v/>
      </c>
      <c r="D25" s="257" t="str">
        <f>IF($A25="","",VLOOKUP($A25,Ｃピース!$A$5:$J$300,8))</f>
        <v/>
      </c>
      <c r="E25" s="263" t="str">
        <f>IF($A25="","",VLOOKUP($A25,Ｃピース!$A$5:$J$300,9))</f>
        <v/>
      </c>
      <c r="F25" s="46" t="s">
        <v>32</v>
      </c>
      <c r="G25" s="43" t="str">
        <f>IF($A25="","",VLOOKUP($A25,Ｃピース!$A$5:$J$300,6))</f>
        <v/>
      </c>
      <c r="H25" s="148"/>
      <c r="I25" s="148" t="str">
        <f>IF($A25="","",VLOOKUP($A25,Ｃピース!$A$5:$K$300,11))</f>
        <v/>
      </c>
      <c r="J25" s="45">
        <f>SUM(J5:J24)</f>
        <v>0</v>
      </c>
      <c r="K25" s="41"/>
    </row>
    <row r="26" spans="1:13" ht="24">
      <c r="A26" s="439" t="s">
        <v>21</v>
      </c>
      <c r="B26" s="439"/>
      <c r="C26" s="439"/>
      <c r="D26" s="439"/>
      <c r="E26" s="439"/>
      <c r="F26" s="439"/>
      <c r="G26" s="439"/>
      <c r="H26" s="439"/>
      <c r="I26" s="439"/>
      <c r="J26" s="439"/>
      <c r="K26" s="439"/>
    </row>
    <row r="27" spans="1:13" s="32" customFormat="1" ht="13.5" customHeight="1">
      <c r="A27" s="81"/>
      <c r="B27" s="266"/>
      <c r="C27" s="81"/>
      <c r="D27" s="255"/>
      <c r="E27" s="81"/>
      <c r="F27" s="81"/>
      <c r="G27" s="81"/>
      <c r="H27" s="81"/>
      <c r="I27" s="81"/>
      <c r="J27" s="440" t="s">
        <v>22</v>
      </c>
      <c r="K27" s="440"/>
    </row>
    <row r="28" spans="1:13" s="32" customFormat="1" ht="5.0999999999999996" customHeight="1">
      <c r="A28" s="33"/>
      <c r="B28" s="33"/>
      <c r="C28" s="33"/>
      <c r="D28" s="33"/>
      <c r="E28" s="33"/>
      <c r="F28" s="33"/>
      <c r="G28" s="33"/>
      <c r="H28" s="33"/>
      <c r="I28" s="33"/>
      <c r="J28" s="33"/>
      <c r="K28" s="34"/>
    </row>
    <row r="29" spans="1:13" ht="30" customHeight="1">
      <c r="A29" s="35" t="s">
        <v>23</v>
      </c>
      <c r="B29" s="501" t="s">
        <v>24</v>
      </c>
      <c r="C29" s="502"/>
      <c r="D29" s="486" t="s">
        <v>25</v>
      </c>
      <c r="E29" s="487"/>
      <c r="F29" s="37" t="s">
        <v>8</v>
      </c>
      <c r="G29" s="36" t="s">
        <v>6</v>
      </c>
      <c r="H29" s="36" t="s">
        <v>7</v>
      </c>
      <c r="I29" s="38" t="s">
        <v>2</v>
      </c>
      <c r="J29" s="39" t="s">
        <v>3</v>
      </c>
      <c r="K29" s="40" t="s">
        <v>26</v>
      </c>
      <c r="M29" s="80" t="s">
        <v>33</v>
      </c>
    </row>
    <row r="30" spans="1:13" ht="27.95" customHeight="1">
      <c r="A30" s="41"/>
      <c r="B30" s="270" t="str">
        <f>IF($A30="","",VLOOKUP($A30,Ｃピース!$A$5:$J$300,2))</f>
        <v/>
      </c>
      <c r="C30" s="271" t="str">
        <f>IF($A30="","",VLOOKUP($A30,Ｃピース!$A$5:$J$300,3))</f>
        <v/>
      </c>
      <c r="D30" s="257" t="str">
        <f>IF($A30="","",VLOOKUP($A30,Ｃピース!$A$5:$J$300,8))</f>
        <v/>
      </c>
      <c r="E30" s="263" t="str">
        <f>IF($A30="","",VLOOKUP($A30,Ｃピース!$A$5:$J$300,9))</f>
        <v/>
      </c>
      <c r="F30" s="156" t="str">
        <f>IF($A30="","",VLOOKUP($A30,Ｃピース!$A$5:$J$300,4))</f>
        <v/>
      </c>
      <c r="G30" s="43" t="str">
        <f>IF($A30="","",VLOOKUP($A30,Ｃピース!$A$5:$J$300,6))</f>
        <v/>
      </c>
      <c r="H30" s="148"/>
      <c r="I30" s="148" t="str">
        <f>IF($A30="","",VLOOKUP($A30,Ｃピース!$A$5:$K$300,11))</f>
        <v/>
      </c>
      <c r="J30" s="45" t="str">
        <f t="shared" ref="J30:J48" si="1">IFERROR(INT(H30*I30),"")</f>
        <v/>
      </c>
      <c r="K30" s="41"/>
    </row>
    <row r="31" spans="1:13" ht="27.95" customHeight="1">
      <c r="A31" s="41"/>
      <c r="B31" s="270" t="str">
        <f>IF($A31="","",VLOOKUP($A31,Ｃピース!$A$5:$J$300,2))</f>
        <v/>
      </c>
      <c r="C31" s="271" t="str">
        <f>IF($A31="","",VLOOKUP($A31,Ｃピース!$A$5:$J$300,3))</f>
        <v/>
      </c>
      <c r="D31" s="257" t="str">
        <f>IF($A31="","",VLOOKUP($A31,Ｃピース!$A$5:$J$300,8))</f>
        <v/>
      </c>
      <c r="E31" s="263" t="str">
        <f>IF($A31="","",VLOOKUP($A31,Ｃピース!$A$5:$J$300,9))</f>
        <v/>
      </c>
      <c r="F31" s="156" t="str">
        <f>IF($A31="","",VLOOKUP($A31,Ｃピース!$A$5:$J$300,4))</f>
        <v/>
      </c>
      <c r="G31" s="43" t="str">
        <f>IF($A31="","",VLOOKUP($A31,Ｃピース!$A$5:$J$300,6))</f>
        <v/>
      </c>
      <c r="H31" s="148"/>
      <c r="I31" s="148" t="str">
        <f>IF($A31="","",VLOOKUP($A31,Ｃピース!$A$5:$K$300,11))</f>
        <v/>
      </c>
      <c r="J31" s="45" t="str">
        <f t="shared" si="1"/>
        <v/>
      </c>
      <c r="K31" s="41"/>
    </row>
    <row r="32" spans="1:13" ht="27.95" customHeight="1">
      <c r="A32" s="41"/>
      <c r="B32" s="270" t="str">
        <f>IF($A32="","",VLOOKUP($A32,Ｃピース!$A$5:$J$300,2))</f>
        <v/>
      </c>
      <c r="C32" s="271" t="str">
        <f>IF($A32="","",VLOOKUP($A32,Ｃピース!$A$5:$J$300,3))</f>
        <v/>
      </c>
      <c r="D32" s="257" t="str">
        <f>IF($A32="","",VLOOKUP($A32,Ｃピース!$A$5:$J$300,8))</f>
        <v/>
      </c>
      <c r="E32" s="263" t="str">
        <f>IF($A32="","",VLOOKUP($A32,Ｃピース!$A$5:$J$300,9))</f>
        <v/>
      </c>
      <c r="F32" s="156" t="str">
        <f>IF($A32="","",VLOOKUP($A32,Ｃピース!$A$5:$J$300,4))</f>
        <v/>
      </c>
      <c r="G32" s="43" t="str">
        <f>IF($A32="","",VLOOKUP($A32,Ｃピース!$A$5:$J$300,6))</f>
        <v/>
      </c>
      <c r="H32" s="148"/>
      <c r="I32" s="148" t="str">
        <f>IF($A32="","",VLOOKUP($A32,Ｃピース!$A$5:$K$300,11))</f>
        <v/>
      </c>
      <c r="J32" s="45" t="str">
        <f t="shared" si="1"/>
        <v/>
      </c>
      <c r="K32" s="41"/>
    </row>
    <row r="33" spans="1:11" ht="27.95" customHeight="1">
      <c r="A33" s="41"/>
      <c r="B33" s="270" t="str">
        <f>IF($A33="","",VLOOKUP($A33,Ｃピース!$A$5:$J$300,2))</f>
        <v/>
      </c>
      <c r="C33" s="271" t="str">
        <f>IF($A33="","",VLOOKUP($A33,Ｃピース!$A$5:$J$300,3))</f>
        <v/>
      </c>
      <c r="D33" s="257" t="str">
        <f>IF($A33="","",VLOOKUP($A33,Ｃピース!$A$5:$J$300,8))</f>
        <v/>
      </c>
      <c r="E33" s="263" t="str">
        <f>IF($A33="","",VLOOKUP($A33,Ｃピース!$A$5:$J$300,9))</f>
        <v/>
      </c>
      <c r="F33" s="156" t="str">
        <f>IF($A33="","",VLOOKUP($A33,Ｃピース!$A$5:$J$300,4))</f>
        <v/>
      </c>
      <c r="G33" s="43" t="str">
        <f>IF($A33="","",VLOOKUP($A33,Ｃピース!$A$5:$J$300,6))</f>
        <v/>
      </c>
      <c r="H33" s="148"/>
      <c r="I33" s="148" t="str">
        <f>IF($A33="","",VLOOKUP($A33,Ｃピース!$A$5:$K$300,11))</f>
        <v/>
      </c>
      <c r="J33" s="45" t="str">
        <f t="shared" si="1"/>
        <v/>
      </c>
      <c r="K33" s="41"/>
    </row>
    <row r="34" spans="1:11" ht="27.95" customHeight="1">
      <c r="A34" s="41"/>
      <c r="B34" s="270" t="str">
        <f>IF($A34="","",VLOOKUP($A34,Ｃピース!$A$5:$J$300,2))</f>
        <v/>
      </c>
      <c r="C34" s="271" t="str">
        <f>IF($A34="","",VLOOKUP($A34,Ｃピース!$A$5:$J$300,3))</f>
        <v/>
      </c>
      <c r="D34" s="257" t="str">
        <f>IF($A34="","",VLOOKUP($A34,Ｃピース!$A$5:$J$300,8))</f>
        <v/>
      </c>
      <c r="E34" s="263" t="str">
        <f>IF($A34="","",VLOOKUP($A34,Ｃピース!$A$5:$J$300,9))</f>
        <v/>
      </c>
      <c r="F34" s="156" t="str">
        <f>IF($A34="","",VLOOKUP($A34,Ｃピース!$A$5:$J$300,4))</f>
        <v/>
      </c>
      <c r="G34" s="43" t="str">
        <f>IF($A34="","",VLOOKUP($A34,Ｃピース!$A$5:$J$300,6))</f>
        <v/>
      </c>
      <c r="H34" s="148"/>
      <c r="I34" s="148" t="str">
        <f>IF($A34="","",VLOOKUP($A34,Ｃピース!$A$5:$K$300,11))</f>
        <v/>
      </c>
      <c r="J34" s="45" t="str">
        <f t="shared" si="1"/>
        <v/>
      </c>
      <c r="K34" s="41"/>
    </row>
    <row r="35" spans="1:11" ht="27.95" customHeight="1">
      <c r="A35" s="41"/>
      <c r="B35" s="270" t="str">
        <f>IF($A35="","",VLOOKUP($A35,Ｃピース!$A$5:$J$300,2))</f>
        <v/>
      </c>
      <c r="C35" s="271" t="str">
        <f>IF($A35="","",VLOOKUP($A35,Ｃピース!$A$5:$J$300,3))</f>
        <v/>
      </c>
      <c r="D35" s="257" t="str">
        <f>IF($A35="","",VLOOKUP($A35,Ｃピース!$A$5:$J$300,8))</f>
        <v/>
      </c>
      <c r="E35" s="263" t="str">
        <f>IF($A35="","",VLOOKUP($A35,Ｃピース!$A$5:$J$300,9))</f>
        <v/>
      </c>
      <c r="F35" s="156" t="str">
        <f>IF($A35="","",VLOOKUP($A35,Ｃピース!$A$5:$J$300,4))</f>
        <v/>
      </c>
      <c r="G35" s="43" t="str">
        <f>IF($A35="","",VLOOKUP($A35,Ｃピース!$A$5:$J$300,6))</f>
        <v/>
      </c>
      <c r="H35" s="148"/>
      <c r="I35" s="148" t="str">
        <f>IF($A35="","",VLOOKUP($A35,Ｃピース!$A$5:$K$300,11))</f>
        <v/>
      </c>
      <c r="J35" s="45" t="str">
        <f t="shared" si="1"/>
        <v/>
      </c>
      <c r="K35" s="41"/>
    </row>
    <row r="36" spans="1:11" ht="27.95" customHeight="1">
      <c r="A36" s="41"/>
      <c r="B36" s="270" t="str">
        <f>IF($A36="","",VLOOKUP($A36,Ｃピース!$A$5:$J$300,2))</f>
        <v/>
      </c>
      <c r="C36" s="271" t="str">
        <f>IF($A36="","",VLOOKUP($A36,Ｃピース!$A$5:$J$300,3))</f>
        <v/>
      </c>
      <c r="D36" s="257" t="str">
        <f>IF($A36="","",VLOOKUP($A36,Ｃピース!$A$5:$J$300,8))</f>
        <v/>
      </c>
      <c r="E36" s="263" t="str">
        <f>IF($A36="","",VLOOKUP($A36,Ｃピース!$A$5:$J$300,9))</f>
        <v/>
      </c>
      <c r="F36" s="156" t="str">
        <f>IF($A36="","",VLOOKUP($A36,Ｃピース!$A$5:$J$300,4))</f>
        <v/>
      </c>
      <c r="G36" s="43" t="str">
        <f>IF($A36="","",VLOOKUP($A36,Ｃピース!$A$5:$J$300,6))</f>
        <v/>
      </c>
      <c r="H36" s="148"/>
      <c r="I36" s="148" t="str">
        <f>IF($A36="","",VLOOKUP($A36,Ｃピース!$A$5:$K$300,11))</f>
        <v/>
      </c>
      <c r="J36" s="45" t="str">
        <f t="shared" si="1"/>
        <v/>
      </c>
      <c r="K36" s="41"/>
    </row>
    <row r="37" spans="1:11" ht="27.95" customHeight="1">
      <c r="A37" s="41"/>
      <c r="B37" s="270" t="str">
        <f>IF($A37="","",VLOOKUP($A37,Ｃピース!$A$5:$J$300,2))</f>
        <v/>
      </c>
      <c r="C37" s="271" t="str">
        <f>IF($A37="","",VLOOKUP($A37,Ｃピース!$A$5:$J$300,3))</f>
        <v/>
      </c>
      <c r="D37" s="257" t="str">
        <f>IF($A37="","",VLOOKUP($A37,Ｃピース!$A$5:$J$300,8))</f>
        <v/>
      </c>
      <c r="E37" s="263" t="str">
        <f>IF($A37="","",VLOOKUP($A37,Ｃピース!$A$5:$J$300,9))</f>
        <v/>
      </c>
      <c r="F37" s="156" t="str">
        <f>IF($A37="","",VLOOKUP($A37,Ｃピース!$A$5:$J$300,4))</f>
        <v/>
      </c>
      <c r="G37" s="43" t="str">
        <f>IF($A37="","",VLOOKUP($A37,Ｃピース!$A$5:$J$300,6))</f>
        <v/>
      </c>
      <c r="H37" s="148"/>
      <c r="I37" s="148" t="str">
        <f>IF($A37="","",VLOOKUP($A37,Ｃピース!$A$5:$K$300,11))</f>
        <v/>
      </c>
      <c r="J37" s="45" t="str">
        <f t="shared" si="1"/>
        <v/>
      </c>
      <c r="K37" s="41"/>
    </row>
    <row r="38" spans="1:11" ht="27.95" customHeight="1">
      <c r="A38" s="41"/>
      <c r="B38" s="270" t="str">
        <f>IF($A38="","",VLOOKUP($A38,Ｃピース!$A$5:$J$300,2))</f>
        <v/>
      </c>
      <c r="C38" s="271" t="str">
        <f>IF($A38="","",VLOOKUP($A38,Ｃピース!$A$5:$J$300,3))</f>
        <v/>
      </c>
      <c r="D38" s="257" t="str">
        <f>IF($A38="","",VLOOKUP($A38,Ｃピース!$A$5:$J$300,8))</f>
        <v/>
      </c>
      <c r="E38" s="263" t="str">
        <f>IF($A38="","",VLOOKUP($A38,Ｃピース!$A$5:$J$300,9))</f>
        <v/>
      </c>
      <c r="F38" s="156" t="str">
        <f>IF($A38="","",VLOOKUP($A38,Ｃピース!$A$5:$J$300,4))</f>
        <v/>
      </c>
      <c r="G38" s="43" t="str">
        <f>IF($A38="","",VLOOKUP($A38,Ｃピース!$A$5:$J$300,6))</f>
        <v/>
      </c>
      <c r="H38" s="148"/>
      <c r="I38" s="148" t="str">
        <f>IF($A38="","",VLOOKUP($A38,Ｃピース!$A$5:$K$300,11))</f>
        <v/>
      </c>
      <c r="J38" s="45" t="str">
        <f t="shared" si="1"/>
        <v/>
      </c>
      <c r="K38" s="41"/>
    </row>
    <row r="39" spans="1:11" ht="27.95" customHeight="1">
      <c r="A39" s="41"/>
      <c r="B39" s="270" t="str">
        <f>IF($A39="","",VLOOKUP($A39,Ｃピース!$A$5:$J$300,2))</f>
        <v/>
      </c>
      <c r="C39" s="271" t="str">
        <f>IF($A39="","",VLOOKUP($A39,Ｃピース!$A$5:$J$300,3))</f>
        <v/>
      </c>
      <c r="D39" s="257" t="str">
        <f>IF($A39="","",VLOOKUP($A39,Ｃピース!$A$5:$J$300,8))</f>
        <v/>
      </c>
      <c r="E39" s="263" t="str">
        <f>IF($A39="","",VLOOKUP($A39,Ｃピース!$A$5:$J$300,9))</f>
        <v/>
      </c>
      <c r="F39" s="156" t="str">
        <f>IF($A39="","",VLOOKUP($A39,Ｃピース!$A$5:$J$300,4))</f>
        <v/>
      </c>
      <c r="G39" s="43" t="str">
        <f>IF($A39="","",VLOOKUP($A39,Ｃピース!$A$5:$J$300,6))</f>
        <v/>
      </c>
      <c r="H39" s="148"/>
      <c r="I39" s="148" t="str">
        <f>IF($A39="","",VLOOKUP($A39,Ｃピース!$A$5:$K$300,11))</f>
        <v/>
      </c>
      <c r="J39" s="45" t="str">
        <f t="shared" si="1"/>
        <v/>
      </c>
      <c r="K39" s="41"/>
    </row>
    <row r="40" spans="1:11" ht="27.95" customHeight="1">
      <c r="A40" s="41"/>
      <c r="B40" s="270" t="str">
        <f>IF($A40="","",VLOOKUP($A40,Ｃピース!$A$5:$J$300,2))</f>
        <v/>
      </c>
      <c r="C40" s="271" t="str">
        <f>IF($A40="","",VLOOKUP($A40,Ｃピース!$A$5:$J$300,3))</f>
        <v/>
      </c>
      <c r="D40" s="257" t="str">
        <f>IF($A40="","",VLOOKUP($A40,Ｃピース!$A$5:$J$300,8))</f>
        <v/>
      </c>
      <c r="E40" s="263" t="str">
        <f>IF($A40="","",VLOOKUP($A40,Ｃピース!$A$5:$J$300,9))</f>
        <v/>
      </c>
      <c r="F40" s="156" t="str">
        <f>IF($A40="","",VLOOKUP($A40,Ｃピース!$A$5:$J$300,4))</f>
        <v/>
      </c>
      <c r="G40" s="43" t="str">
        <f>IF($A40="","",VLOOKUP($A40,Ｃピース!$A$5:$J$300,6))</f>
        <v/>
      </c>
      <c r="H40" s="148"/>
      <c r="I40" s="148" t="str">
        <f>IF($A40="","",VLOOKUP($A40,Ｃピース!$A$5:$K$300,11))</f>
        <v/>
      </c>
      <c r="J40" s="45" t="str">
        <f t="shared" si="1"/>
        <v/>
      </c>
      <c r="K40" s="41"/>
    </row>
    <row r="41" spans="1:11" ht="27.95" customHeight="1">
      <c r="A41" s="41"/>
      <c r="B41" s="270" t="str">
        <f>IF($A41="","",VLOOKUP($A41,Ｃピース!$A$5:$J$300,2))</f>
        <v/>
      </c>
      <c r="C41" s="271" t="str">
        <f>IF($A41="","",VLOOKUP($A41,Ｃピース!$A$5:$J$300,3))</f>
        <v/>
      </c>
      <c r="D41" s="257" t="str">
        <f>IF($A41="","",VLOOKUP($A41,Ｃピース!$A$5:$J$300,8))</f>
        <v/>
      </c>
      <c r="E41" s="263" t="str">
        <f>IF($A41="","",VLOOKUP($A41,Ｃピース!$A$5:$J$300,9))</f>
        <v/>
      </c>
      <c r="F41" s="156" t="str">
        <f>IF($A41="","",VLOOKUP($A41,Ｃピース!$A$5:$J$300,4))</f>
        <v/>
      </c>
      <c r="G41" s="43" t="str">
        <f>IF($A41="","",VLOOKUP($A41,Ｃピース!$A$5:$J$300,6))</f>
        <v/>
      </c>
      <c r="H41" s="148"/>
      <c r="I41" s="148" t="str">
        <f>IF($A41="","",VLOOKUP($A41,Ｃピース!$A$5:$K$300,11))</f>
        <v/>
      </c>
      <c r="J41" s="45" t="str">
        <f t="shared" si="1"/>
        <v/>
      </c>
      <c r="K41" s="41"/>
    </row>
    <row r="42" spans="1:11" ht="27.95" customHeight="1">
      <c r="A42" s="41"/>
      <c r="B42" s="270" t="str">
        <f>IF($A42="","",VLOOKUP($A42,Ｃピース!$A$5:$J$300,2))</f>
        <v/>
      </c>
      <c r="C42" s="271" t="str">
        <f>IF($A42="","",VLOOKUP($A42,Ｃピース!$A$5:$J$300,3))</f>
        <v/>
      </c>
      <c r="D42" s="257" t="str">
        <f>IF($A42="","",VLOOKUP($A42,Ｃピース!$A$5:$J$300,8))</f>
        <v/>
      </c>
      <c r="E42" s="263" t="str">
        <f>IF($A42="","",VLOOKUP($A42,Ｃピース!$A$5:$J$300,9))</f>
        <v/>
      </c>
      <c r="F42" s="156" t="str">
        <f>IF($A42="","",VLOOKUP($A42,Ｃピース!$A$5:$J$300,4))</f>
        <v/>
      </c>
      <c r="G42" s="43" t="str">
        <f>IF($A42="","",VLOOKUP($A42,Ｃピース!$A$5:$J$300,6))</f>
        <v/>
      </c>
      <c r="H42" s="148"/>
      <c r="I42" s="148" t="str">
        <f>IF($A42="","",VLOOKUP($A42,Ｃピース!$A$5:$K$300,11))</f>
        <v/>
      </c>
      <c r="J42" s="45" t="str">
        <f t="shared" si="1"/>
        <v/>
      </c>
      <c r="K42" s="41"/>
    </row>
    <row r="43" spans="1:11" ht="27.95" customHeight="1">
      <c r="A43" s="41"/>
      <c r="B43" s="270" t="str">
        <f>IF($A43="","",VLOOKUP($A43,Ｃピース!$A$5:$J$300,2))</f>
        <v/>
      </c>
      <c r="C43" s="271" t="str">
        <f>IF($A43="","",VLOOKUP($A43,Ｃピース!$A$5:$J$300,3))</f>
        <v/>
      </c>
      <c r="D43" s="257" t="str">
        <f>IF($A43="","",VLOOKUP($A43,Ｃピース!$A$5:$J$300,8))</f>
        <v/>
      </c>
      <c r="E43" s="263" t="str">
        <f>IF($A43="","",VLOOKUP($A43,Ｃピース!$A$5:$J$300,9))</f>
        <v/>
      </c>
      <c r="F43" s="156" t="str">
        <f>IF($A43="","",VLOOKUP($A43,Ｃピース!$A$5:$J$300,4))</f>
        <v/>
      </c>
      <c r="G43" s="43" t="str">
        <f>IF($A43="","",VLOOKUP($A43,Ｃピース!$A$5:$J$300,6))</f>
        <v/>
      </c>
      <c r="H43" s="148"/>
      <c r="I43" s="148" t="str">
        <f>IF($A43="","",VLOOKUP($A43,Ｃピース!$A$5:$K$300,11))</f>
        <v/>
      </c>
      <c r="J43" s="45" t="str">
        <f t="shared" si="1"/>
        <v/>
      </c>
      <c r="K43" s="41"/>
    </row>
    <row r="44" spans="1:11" ht="27.95" customHeight="1">
      <c r="A44" s="41"/>
      <c r="B44" s="270" t="str">
        <f>IF($A44="","",VLOOKUP($A44,Ｃピース!$A$5:$J$300,2))</f>
        <v/>
      </c>
      <c r="C44" s="271" t="str">
        <f>IF($A44="","",VLOOKUP($A44,Ｃピース!$A$5:$J$300,3))</f>
        <v/>
      </c>
      <c r="D44" s="257" t="str">
        <f>IF($A44="","",VLOOKUP($A44,Ｃピース!$A$5:$J$300,8))</f>
        <v/>
      </c>
      <c r="E44" s="263" t="str">
        <f>IF($A44="","",VLOOKUP($A44,Ｃピース!$A$5:$J$300,9))</f>
        <v/>
      </c>
      <c r="F44" s="156" t="str">
        <f>IF($A44="","",VLOOKUP($A44,Ｃピース!$A$5:$J$300,4))</f>
        <v/>
      </c>
      <c r="G44" s="43" t="str">
        <f>IF($A44="","",VLOOKUP($A44,Ｃピース!$A$5:$J$300,6))</f>
        <v/>
      </c>
      <c r="H44" s="148"/>
      <c r="I44" s="148" t="str">
        <f>IF($A44="","",VLOOKUP($A44,Ｃピース!$A$5:$K$300,11))</f>
        <v/>
      </c>
      <c r="J44" s="45" t="str">
        <f t="shared" si="1"/>
        <v/>
      </c>
      <c r="K44" s="41"/>
    </row>
    <row r="45" spans="1:11" ht="27.95" customHeight="1">
      <c r="A45" s="41"/>
      <c r="B45" s="270" t="str">
        <f>IF($A45="","",VLOOKUP($A45,Ｃピース!$A$5:$J$300,2))</f>
        <v/>
      </c>
      <c r="C45" s="271" t="str">
        <f>IF($A45="","",VLOOKUP($A45,Ｃピース!$A$5:$J$300,3))</f>
        <v/>
      </c>
      <c r="D45" s="257" t="str">
        <f>IF($A45="","",VLOOKUP($A45,Ｃピース!$A$5:$J$300,8))</f>
        <v/>
      </c>
      <c r="E45" s="263" t="str">
        <f>IF($A45="","",VLOOKUP($A45,Ｃピース!$A$5:$J$300,9))</f>
        <v/>
      </c>
      <c r="F45" s="156" t="str">
        <f>IF($A45="","",VLOOKUP($A45,Ｃピース!$A$5:$J$300,4))</f>
        <v/>
      </c>
      <c r="G45" s="43" t="str">
        <f>IF($A45="","",VLOOKUP($A45,Ｃピース!$A$5:$J$300,6))</f>
        <v/>
      </c>
      <c r="H45" s="148"/>
      <c r="I45" s="148" t="str">
        <f>IF($A45="","",VLOOKUP($A45,Ｃピース!$A$5:$K$300,11))</f>
        <v/>
      </c>
      <c r="J45" s="45" t="str">
        <f t="shared" si="1"/>
        <v/>
      </c>
      <c r="K45" s="41"/>
    </row>
    <row r="46" spans="1:11" ht="27.95" customHeight="1">
      <c r="A46" s="41"/>
      <c r="B46" s="270" t="str">
        <f>IF($A46="","",VLOOKUP($A46,Ｃピース!$A$5:$J$300,2))</f>
        <v/>
      </c>
      <c r="C46" s="271" t="str">
        <f>IF($A46="","",VLOOKUP($A46,Ｃピース!$A$5:$J$300,3))</f>
        <v/>
      </c>
      <c r="D46" s="257" t="str">
        <f>IF($A46="","",VLOOKUP($A46,Ｃピース!$A$5:$J$300,8))</f>
        <v/>
      </c>
      <c r="E46" s="263" t="str">
        <f>IF($A46="","",VLOOKUP($A46,Ｃピース!$A$5:$J$300,9))</f>
        <v/>
      </c>
      <c r="F46" s="156" t="str">
        <f>IF($A46="","",VLOOKUP($A46,Ｃピース!$A$5:$J$300,4))</f>
        <v/>
      </c>
      <c r="G46" s="43" t="str">
        <f>IF($A46="","",VLOOKUP($A46,Ｃピース!$A$5:$J$300,6))</f>
        <v/>
      </c>
      <c r="H46" s="148"/>
      <c r="I46" s="148" t="str">
        <f>IF($A46="","",VLOOKUP($A46,Ｃピース!$A$5:$K$300,11))</f>
        <v/>
      </c>
      <c r="J46" s="45" t="str">
        <f t="shared" si="1"/>
        <v/>
      </c>
      <c r="K46" s="41"/>
    </row>
    <row r="47" spans="1:11" ht="27.95" customHeight="1">
      <c r="A47" s="41"/>
      <c r="B47" s="270" t="str">
        <f>IF($A47="","",VLOOKUP($A47,Ｃピース!$A$5:$J$300,2))</f>
        <v/>
      </c>
      <c r="C47" s="271" t="str">
        <f>IF($A47="","",VLOOKUP($A47,Ｃピース!$A$5:$J$300,3))</f>
        <v/>
      </c>
      <c r="D47" s="257" t="str">
        <f>IF($A47="","",VLOOKUP($A47,Ｃピース!$A$5:$J$300,8))</f>
        <v/>
      </c>
      <c r="E47" s="263" t="str">
        <f>IF($A47="","",VLOOKUP($A47,Ｃピース!$A$5:$J$300,9))</f>
        <v/>
      </c>
      <c r="F47" s="156" t="str">
        <f>IF($A47="","",VLOOKUP($A47,Ｃピース!$A$5:$J$300,4))</f>
        <v/>
      </c>
      <c r="G47" s="43" t="str">
        <f>IF($A47="","",VLOOKUP($A47,Ｃピース!$A$5:$J$300,6))</f>
        <v/>
      </c>
      <c r="H47" s="148"/>
      <c r="I47" s="148" t="str">
        <f>IF($A47="","",VLOOKUP($A47,Ｃピース!$A$5:$K$300,11))</f>
        <v/>
      </c>
      <c r="J47" s="45" t="str">
        <f t="shared" si="1"/>
        <v/>
      </c>
      <c r="K47" s="41"/>
    </row>
    <row r="48" spans="1:11" ht="27.95" customHeight="1">
      <c r="A48" s="41"/>
      <c r="B48" s="270" t="str">
        <f>IF($A48="","",VLOOKUP($A48,Ｃピース!$A$5:$J$300,2))</f>
        <v/>
      </c>
      <c r="C48" s="271" t="str">
        <f>IF($A48="","",VLOOKUP($A48,Ｃピース!$A$5:$J$300,3))</f>
        <v/>
      </c>
      <c r="D48" s="257" t="str">
        <f>IF($A48="","",VLOOKUP($A48,Ｃピース!$A$5:$J$300,8))</f>
        <v/>
      </c>
      <c r="E48" s="263" t="str">
        <f>IF($A48="","",VLOOKUP($A48,Ｃピース!$A$5:$J$300,9))</f>
        <v/>
      </c>
      <c r="F48" s="156" t="str">
        <f>IF($A48="","",VLOOKUP($A48,Ｃピース!$A$5:$J$300,4))</f>
        <v/>
      </c>
      <c r="G48" s="43" t="str">
        <f>IF($A48="","",VLOOKUP($A48,Ｃピース!$A$5:$J$300,6))</f>
        <v/>
      </c>
      <c r="H48" s="148"/>
      <c r="I48" s="148" t="str">
        <f>IF($A48="","",VLOOKUP($A48,Ｃピース!$A$5:$K$300,11))</f>
        <v/>
      </c>
      <c r="J48" s="45" t="str">
        <f t="shared" si="1"/>
        <v/>
      </c>
      <c r="K48" s="41"/>
    </row>
    <row r="49" spans="1:11" ht="27.95" customHeight="1">
      <c r="A49" s="41"/>
      <c r="B49" s="270" t="str">
        <f>IF($A49="","",VLOOKUP($A49,Ｃピース!$A$5:$J$300,2))</f>
        <v/>
      </c>
      <c r="C49" s="271" t="str">
        <f>IF($A49="","",VLOOKUP($A49,Ｃピース!$A$5:$J$300,3))</f>
        <v/>
      </c>
      <c r="D49" s="260"/>
      <c r="E49" s="264"/>
      <c r="F49" s="46" t="s">
        <v>32</v>
      </c>
      <c r="G49" s="43"/>
      <c r="H49" s="42"/>
      <c r="I49" s="44"/>
      <c r="J49" s="45">
        <f>SUM(J30:J48)</f>
        <v>0</v>
      </c>
      <c r="K49" s="41"/>
    </row>
    <row r="50" spans="1:11" ht="27.95" customHeight="1">
      <c r="A50" s="36"/>
      <c r="B50" s="270" t="str">
        <f>IF($A50="","",VLOOKUP($A50,Ｃピース!$A$5:$J$300,2))</f>
        <v/>
      </c>
      <c r="C50" s="271" t="str">
        <f>IF($A50="","",VLOOKUP($A50,Ｃピース!$A$5:$J$300,3))</f>
        <v/>
      </c>
      <c r="D50" s="261"/>
      <c r="E50" s="265"/>
      <c r="F50" s="46" t="s">
        <v>27</v>
      </c>
      <c r="G50" s="50"/>
      <c r="H50" s="47"/>
      <c r="I50" s="48"/>
      <c r="J50" s="82">
        <f>J49+J25</f>
        <v>0</v>
      </c>
      <c r="K50" s="41"/>
    </row>
  </sheetData>
  <mergeCells count="8">
    <mergeCell ref="D29:E29"/>
    <mergeCell ref="A1:K1"/>
    <mergeCell ref="J2:K2"/>
    <mergeCell ref="A26:K26"/>
    <mergeCell ref="J27:K27"/>
    <mergeCell ref="D4:E4"/>
    <mergeCell ref="B4:C4"/>
    <mergeCell ref="B29:C29"/>
  </mergeCells>
  <phoneticPr fontId="6"/>
  <pageMargins left="0.59055118110236227" right="0.59055118110236227" top="0.78740157480314965" bottom="0.19685039370078741" header="0.51181102362204722" footer="0.23622047244094491"/>
  <pageSetup paperSize="9" scale="85" orientation="landscape"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6C11DC-92DC-46F9-86D0-103F57BC5FA7}">
  <sheetPr>
    <tabColor theme="7" tint="0.39997558519241921"/>
  </sheetPr>
  <dimension ref="A1:K144"/>
  <sheetViews>
    <sheetView zoomScaleNormal="100" workbookViewId="0">
      <selection activeCell="A13" sqref="A13"/>
    </sheetView>
  </sheetViews>
  <sheetFormatPr defaultRowHeight="13.5"/>
  <cols>
    <col min="1" max="1" width="5.5" style="117" customWidth="1"/>
    <col min="2" max="2" width="34.625" style="242" customWidth="1"/>
    <col min="3" max="3" width="1.625" style="130" customWidth="1"/>
    <col min="4" max="4" width="7.125" style="119" customWidth="1"/>
    <col min="5" max="5" width="9.5" style="120" customWidth="1"/>
    <col min="6" max="6" width="10.25" style="135" customWidth="1"/>
    <col min="7" max="8" width="11" style="130" customWidth="1"/>
    <col min="9" max="9" width="12.5" style="130" customWidth="1"/>
    <col min="10" max="10" width="9" style="130"/>
    <col min="11" max="11" width="6.875" style="130" customWidth="1"/>
    <col min="12" max="13" width="9" style="130"/>
    <col min="14" max="14" width="3.5" style="130" bestFit="1" customWidth="1"/>
    <col min="15" max="15" width="2.5" style="130" bestFit="1" customWidth="1"/>
    <col min="16" max="18" width="5.5" style="130" bestFit="1" customWidth="1"/>
    <col min="19" max="19" width="3.5" style="130" bestFit="1" customWidth="1"/>
    <col min="20" max="256" width="9" style="130"/>
    <col min="257" max="257" width="5.5" style="130" customWidth="1"/>
    <col min="258" max="258" width="34.625" style="130" customWidth="1"/>
    <col min="259" max="259" width="1.625" style="130" customWidth="1"/>
    <col min="260" max="260" width="7.125" style="130" customWidth="1"/>
    <col min="261" max="261" width="9.5" style="130" customWidth="1"/>
    <col min="262" max="262" width="10.25" style="130" customWidth="1"/>
    <col min="263" max="264" width="11" style="130" customWidth="1"/>
    <col min="265" max="265" width="12.5" style="130" customWidth="1"/>
    <col min="266" max="266" width="9" style="130"/>
    <col min="267" max="267" width="6.875" style="130" customWidth="1"/>
    <col min="268" max="269" width="9" style="130"/>
    <col min="270" max="270" width="3.5" style="130" bestFit="1" customWidth="1"/>
    <col min="271" max="271" width="2.5" style="130" bestFit="1" customWidth="1"/>
    <col min="272" max="274" width="5.5" style="130" bestFit="1" customWidth="1"/>
    <col min="275" max="275" width="3.5" style="130" bestFit="1" customWidth="1"/>
    <col min="276" max="512" width="9" style="130"/>
    <col min="513" max="513" width="5.5" style="130" customWidth="1"/>
    <col min="514" max="514" width="34.625" style="130" customWidth="1"/>
    <col min="515" max="515" width="1.625" style="130" customWidth="1"/>
    <col min="516" max="516" width="7.125" style="130" customWidth="1"/>
    <col min="517" max="517" width="9.5" style="130" customWidth="1"/>
    <col min="518" max="518" width="10.25" style="130" customWidth="1"/>
    <col min="519" max="520" width="11" style="130" customWidth="1"/>
    <col min="521" max="521" width="12.5" style="130" customWidth="1"/>
    <col min="522" max="522" width="9" style="130"/>
    <col min="523" max="523" width="6.875" style="130" customWidth="1"/>
    <col min="524" max="525" width="9" style="130"/>
    <col min="526" max="526" width="3.5" style="130" bestFit="1" customWidth="1"/>
    <col min="527" max="527" width="2.5" style="130" bestFit="1" customWidth="1"/>
    <col min="528" max="530" width="5.5" style="130" bestFit="1" customWidth="1"/>
    <col min="531" max="531" width="3.5" style="130" bestFit="1" customWidth="1"/>
    <col min="532" max="768" width="9" style="130"/>
    <col min="769" max="769" width="5.5" style="130" customWidth="1"/>
    <col min="770" max="770" width="34.625" style="130" customWidth="1"/>
    <col min="771" max="771" width="1.625" style="130" customWidth="1"/>
    <col min="772" max="772" width="7.125" style="130" customWidth="1"/>
    <col min="773" max="773" width="9.5" style="130" customWidth="1"/>
    <col min="774" max="774" width="10.25" style="130" customWidth="1"/>
    <col min="775" max="776" width="11" style="130" customWidth="1"/>
    <col min="777" max="777" width="12.5" style="130" customWidth="1"/>
    <col min="778" max="778" width="9" style="130"/>
    <col min="779" max="779" width="6.875" style="130" customWidth="1"/>
    <col min="780" max="781" width="9" style="130"/>
    <col min="782" max="782" width="3.5" style="130" bestFit="1" customWidth="1"/>
    <col min="783" max="783" width="2.5" style="130" bestFit="1" customWidth="1"/>
    <col min="784" max="786" width="5.5" style="130" bestFit="1" customWidth="1"/>
    <col min="787" max="787" width="3.5" style="130" bestFit="1" customWidth="1"/>
    <col min="788" max="1024" width="9" style="130"/>
    <col min="1025" max="1025" width="5.5" style="130" customWidth="1"/>
    <col min="1026" max="1026" width="34.625" style="130" customWidth="1"/>
    <col min="1027" max="1027" width="1.625" style="130" customWidth="1"/>
    <col min="1028" max="1028" width="7.125" style="130" customWidth="1"/>
    <col min="1029" max="1029" width="9.5" style="130" customWidth="1"/>
    <col min="1030" max="1030" width="10.25" style="130" customWidth="1"/>
    <col min="1031" max="1032" width="11" style="130" customWidth="1"/>
    <col min="1033" max="1033" width="12.5" style="130" customWidth="1"/>
    <col min="1034" max="1034" width="9" style="130"/>
    <col min="1035" max="1035" width="6.875" style="130" customWidth="1"/>
    <col min="1036" max="1037" width="9" style="130"/>
    <col min="1038" max="1038" width="3.5" style="130" bestFit="1" customWidth="1"/>
    <col min="1039" max="1039" width="2.5" style="130" bestFit="1" customWidth="1"/>
    <col min="1040" max="1042" width="5.5" style="130" bestFit="1" customWidth="1"/>
    <col min="1043" max="1043" width="3.5" style="130" bestFit="1" customWidth="1"/>
    <col min="1044" max="1280" width="9" style="130"/>
    <col min="1281" max="1281" width="5.5" style="130" customWidth="1"/>
    <col min="1282" max="1282" width="34.625" style="130" customWidth="1"/>
    <col min="1283" max="1283" width="1.625" style="130" customWidth="1"/>
    <col min="1284" max="1284" width="7.125" style="130" customWidth="1"/>
    <col min="1285" max="1285" width="9.5" style="130" customWidth="1"/>
    <col min="1286" max="1286" width="10.25" style="130" customWidth="1"/>
    <col min="1287" max="1288" width="11" style="130" customWidth="1"/>
    <col min="1289" max="1289" width="12.5" style="130" customWidth="1"/>
    <col min="1290" max="1290" width="9" style="130"/>
    <col min="1291" max="1291" width="6.875" style="130" customWidth="1"/>
    <col min="1292" max="1293" width="9" style="130"/>
    <col min="1294" max="1294" width="3.5" style="130" bestFit="1" customWidth="1"/>
    <col min="1295" max="1295" width="2.5" style="130" bestFit="1" customWidth="1"/>
    <col min="1296" max="1298" width="5.5" style="130" bestFit="1" customWidth="1"/>
    <col min="1299" max="1299" width="3.5" style="130" bestFit="1" customWidth="1"/>
    <col min="1300" max="1536" width="9" style="130"/>
    <col min="1537" max="1537" width="5.5" style="130" customWidth="1"/>
    <col min="1538" max="1538" width="34.625" style="130" customWidth="1"/>
    <col min="1539" max="1539" width="1.625" style="130" customWidth="1"/>
    <col min="1540" max="1540" width="7.125" style="130" customWidth="1"/>
    <col min="1541" max="1541" width="9.5" style="130" customWidth="1"/>
    <col min="1542" max="1542" width="10.25" style="130" customWidth="1"/>
    <col min="1543" max="1544" width="11" style="130" customWidth="1"/>
    <col min="1545" max="1545" width="12.5" style="130" customWidth="1"/>
    <col min="1546" max="1546" width="9" style="130"/>
    <col min="1547" max="1547" width="6.875" style="130" customWidth="1"/>
    <col min="1548" max="1549" width="9" style="130"/>
    <col min="1550" max="1550" width="3.5" style="130" bestFit="1" customWidth="1"/>
    <col min="1551" max="1551" width="2.5" style="130" bestFit="1" customWidth="1"/>
    <col min="1552" max="1554" width="5.5" style="130" bestFit="1" customWidth="1"/>
    <col min="1555" max="1555" width="3.5" style="130" bestFit="1" customWidth="1"/>
    <col min="1556" max="1792" width="9" style="130"/>
    <col min="1793" max="1793" width="5.5" style="130" customWidth="1"/>
    <col min="1794" max="1794" width="34.625" style="130" customWidth="1"/>
    <col min="1795" max="1795" width="1.625" style="130" customWidth="1"/>
    <col min="1796" max="1796" width="7.125" style="130" customWidth="1"/>
    <col min="1797" max="1797" width="9.5" style="130" customWidth="1"/>
    <col min="1798" max="1798" width="10.25" style="130" customWidth="1"/>
    <col min="1799" max="1800" width="11" style="130" customWidth="1"/>
    <col min="1801" max="1801" width="12.5" style="130" customWidth="1"/>
    <col min="1802" max="1802" width="9" style="130"/>
    <col min="1803" max="1803" width="6.875" style="130" customWidth="1"/>
    <col min="1804" max="1805" width="9" style="130"/>
    <col min="1806" max="1806" width="3.5" style="130" bestFit="1" customWidth="1"/>
    <col min="1807" max="1807" width="2.5" style="130" bestFit="1" customWidth="1"/>
    <col min="1808" max="1810" width="5.5" style="130" bestFit="1" customWidth="1"/>
    <col min="1811" max="1811" width="3.5" style="130" bestFit="1" customWidth="1"/>
    <col min="1812" max="2048" width="9" style="130"/>
    <col min="2049" max="2049" width="5.5" style="130" customWidth="1"/>
    <col min="2050" max="2050" width="34.625" style="130" customWidth="1"/>
    <col min="2051" max="2051" width="1.625" style="130" customWidth="1"/>
    <col min="2052" max="2052" width="7.125" style="130" customWidth="1"/>
    <col min="2053" max="2053" width="9.5" style="130" customWidth="1"/>
    <col min="2054" max="2054" width="10.25" style="130" customWidth="1"/>
    <col min="2055" max="2056" width="11" style="130" customWidth="1"/>
    <col min="2057" max="2057" width="12.5" style="130" customWidth="1"/>
    <col min="2058" max="2058" width="9" style="130"/>
    <col min="2059" max="2059" width="6.875" style="130" customWidth="1"/>
    <col min="2060" max="2061" width="9" style="130"/>
    <col min="2062" max="2062" width="3.5" style="130" bestFit="1" customWidth="1"/>
    <col min="2063" max="2063" width="2.5" style="130" bestFit="1" customWidth="1"/>
    <col min="2064" max="2066" width="5.5" style="130" bestFit="1" customWidth="1"/>
    <col min="2067" max="2067" width="3.5" style="130" bestFit="1" customWidth="1"/>
    <col min="2068" max="2304" width="9" style="130"/>
    <col min="2305" max="2305" width="5.5" style="130" customWidth="1"/>
    <col min="2306" max="2306" width="34.625" style="130" customWidth="1"/>
    <col min="2307" max="2307" width="1.625" style="130" customWidth="1"/>
    <col min="2308" max="2308" width="7.125" style="130" customWidth="1"/>
    <col min="2309" max="2309" width="9.5" style="130" customWidth="1"/>
    <col min="2310" max="2310" width="10.25" style="130" customWidth="1"/>
    <col min="2311" max="2312" width="11" style="130" customWidth="1"/>
    <col min="2313" max="2313" width="12.5" style="130" customWidth="1"/>
    <col min="2314" max="2314" width="9" style="130"/>
    <col min="2315" max="2315" width="6.875" style="130" customWidth="1"/>
    <col min="2316" max="2317" width="9" style="130"/>
    <col min="2318" max="2318" width="3.5" style="130" bestFit="1" customWidth="1"/>
    <col min="2319" max="2319" width="2.5" style="130" bestFit="1" customWidth="1"/>
    <col min="2320" max="2322" width="5.5" style="130" bestFit="1" customWidth="1"/>
    <col min="2323" max="2323" width="3.5" style="130" bestFit="1" customWidth="1"/>
    <col min="2324" max="2560" width="9" style="130"/>
    <col min="2561" max="2561" width="5.5" style="130" customWidth="1"/>
    <col min="2562" max="2562" width="34.625" style="130" customWidth="1"/>
    <col min="2563" max="2563" width="1.625" style="130" customWidth="1"/>
    <col min="2564" max="2564" width="7.125" style="130" customWidth="1"/>
    <col min="2565" max="2565" width="9.5" style="130" customWidth="1"/>
    <col min="2566" max="2566" width="10.25" style="130" customWidth="1"/>
    <col min="2567" max="2568" width="11" style="130" customWidth="1"/>
    <col min="2569" max="2569" width="12.5" style="130" customWidth="1"/>
    <col min="2570" max="2570" width="9" style="130"/>
    <col min="2571" max="2571" width="6.875" style="130" customWidth="1"/>
    <col min="2572" max="2573" width="9" style="130"/>
    <col min="2574" max="2574" width="3.5" style="130" bestFit="1" customWidth="1"/>
    <col min="2575" max="2575" width="2.5" style="130" bestFit="1" customWidth="1"/>
    <col min="2576" max="2578" width="5.5" style="130" bestFit="1" customWidth="1"/>
    <col min="2579" max="2579" width="3.5" style="130" bestFit="1" customWidth="1"/>
    <col min="2580" max="2816" width="9" style="130"/>
    <col min="2817" max="2817" width="5.5" style="130" customWidth="1"/>
    <col min="2818" max="2818" width="34.625" style="130" customWidth="1"/>
    <col min="2819" max="2819" width="1.625" style="130" customWidth="1"/>
    <col min="2820" max="2820" width="7.125" style="130" customWidth="1"/>
    <col min="2821" max="2821" width="9.5" style="130" customWidth="1"/>
    <col min="2822" max="2822" width="10.25" style="130" customWidth="1"/>
    <col min="2823" max="2824" width="11" style="130" customWidth="1"/>
    <col min="2825" max="2825" width="12.5" style="130" customWidth="1"/>
    <col min="2826" max="2826" width="9" style="130"/>
    <col min="2827" max="2827" width="6.875" style="130" customWidth="1"/>
    <col min="2828" max="2829" width="9" style="130"/>
    <col min="2830" max="2830" width="3.5" style="130" bestFit="1" customWidth="1"/>
    <col min="2831" max="2831" width="2.5" style="130" bestFit="1" customWidth="1"/>
    <col min="2832" max="2834" width="5.5" style="130" bestFit="1" customWidth="1"/>
    <col min="2835" max="2835" width="3.5" style="130" bestFit="1" customWidth="1"/>
    <col min="2836" max="3072" width="9" style="130"/>
    <col min="3073" max="3073" width="5.5" style="130" customWidth="1"/>
    <col min="3074" max="3074" width="34.625" style="130" customWidth="1"/>
    <col min="3075" max="3075" width="1.625" style="130" customWidth="1"/>
    <col min="3076" max="3076" width="7.125" style="130" customWidth="1"/>
    <col min="3077" max="3077" width="9.5" style="130" customWidth="1"/>
    <col min="3078" max="3078" width="10.25" style="130" customWidth="1"/>
    <col min="3079" max="3080" width="11" style="130" customWidth="1"/>
    <col min="3081" max="3081" width="12.5" style="130" customWidth="1"/>
    <col min="3082" max="3082" width="9" style="130"/>
    <col min="3083" max="3083" width="6.875" style="130" customWidth="1"/>
    <col min="3084" max="3085" width="9" style="130"/>
    <col min="3086" max="3086" width="3.5" style="130" bestFit="1" customWidth="1"/>
    <col min="3087" max="3087" width="2.5" style="130" bestFit="1" customWidth="1"/>
    <col min="3088" max="3090" width="5.5" style="130" bestFit="1" customWidth="1"/>
    <col min="3091" max="3091" width="3.5" style="130" bestFit="1" customWidth="1"/>
    <col min="3092" max="3328" width="9" style="130"/>
    <col min="3329" max="3329" width="5.5" style="130" customWidth="1"/>
    <col min="3330" max="3330" width="34.625" style="130" customWidth="1"/>
    <col min="3331" max="3331" width="1.625" style="130" customWidth="1"/>
    <col min="3332" max="3332" width="7.125" style="130" customWidth="1"/>
    <col min="3333" max="3333" width="9.5" style="130" customWidth="1"/>
    <col min="3334" max="3334" width="10.25" style="130" customWidth="1"/>
    <col min="3335" max="3336" width="11" style="130" customWidth="1"/>
    <col min="3337" max="3337" width="12.5" style="130" customWidth="1"/>
    <col min="3338" max="3338" width="9" style="130"/>
    <col min="3339" max="3339" width="6.875" style="130" customWidth="1"/>
    <col min="3340" max="3341" width="9" style="130"/>
    <col min="3342" max="3342" width="3.5" style="130" bestFit="1" customWidth="1"/>
    <col min="3343" max="3343" width="2.5" style="130" bestFit="1" customWidth="1"/>
    <col min="3344" max="3346" width="5.5" style="130" bestFit="1" customWidth="1"/>
    <col min="3347" max="3347" width="3.5" style="130" bestFit="1" customWidth="1"/>
    <col min="3348" max="3584" width="9" style="130"/>
    <col min="3585" max="3585" width="5.5" style="130" customWidth="1"/>
    <col min="3586" max="3586" width="34.625" style="130" customWidth="1"/>
    <col min="3587" max="3587" width="1.625" style="130" customWidth="1"/>
    <col min="3588" max="3588" width="7.125" style="130" customWidth="1"/>
    <col min="3589" max="3589" width="9.5" style="130" customWidth="1"/>
    <col min="3590" max="3590" width="10.25" style="130" customWidth="1"/>
    <col min="3591" max="3592" width="11" style="130" customWidth="1"/>
    <col min="3593" max="3593" width="12.5" style="130" customWidth="1"/>
    <col min="3594" max="3594" width="9" style="130"/>
    <col min="3595" max="3595" width="6.875" style="130" customWidth="1"/>
    <col min="3596" max="3597" width="9" style="130"/>
    <col min="3598" max="3598" width="3.5" style="130" bestFit="1" customWidth="1"/>
    <col min="3599" max="3599" width="2.5" style="130" bestFit="1" customWidth="1"/>
    <col min="3600" max="3602" width="5.5" style="130" bestFit="1" customWidth="1"/>
    <col min="3603" max="3603" width="3.5" style="130" bestFit="1" customWidth="1"/>
    <col min="3604" max="3840" width="9" style="130"/>
    <col min="3841" max="3841" width="5.5" style="130" customWidth="1"/>
    <col min="3842" max="3842" width="34.625" style="130" customWidth="1"/>
    <col min="3843" max="3843" width="1.625" style="130" customWidth="1"/>
    <col min="3844" max="3844" width="7.125" style="130" customWidth="1"/>
    <col min="3845" max="3845" width="9.5" style="130" customWidth="1"/>
    <col min="3846" max="3846" width="10.25" style="130" customWidth="1"/>
    <col min="3847" max="3848" width="11" style="130" customWidth="1"/>
    <col min="3849" max="3849" width="12.5" style="130" customWidth="1"/>
    <col min="3850" max="3850" width="9" style="130"/>
    <col min="3851" max="3851" width="6.875" style="130" customWidth="1"/>
    <col min="3852" max="3853" width="9" style="130"/>
    <col min="3854" max="3854" width="3.5" style="130" bestFit="1" customWidth="1"/>
    <col min="3855" max="3855" width="2.5" style="130" bestFit="1" customWidth="1"/>
    <col min="3856" max="3858" width="5.5" style="130" bestFit="1" customWidth="1"/>
    <col min="3859" max="3859" width="3.5" style="130" bestFit="1" customWidth="1"/>
    <col min="3860" max="4096" width="9" style="130"/>
    <col min="4097" max="4097" width="5.5" style="130" customWidth="1"/>
    <col min="4098" max="4098" width="34.625" style="130" customWidth="1"/>
    <col min="4099" max="4099" width="1.625" style="130" customWidth="1"/>
    <col min="4100" max="4100" width="7.125" style="130" customWidth="1"/>
    <col min="4101" max="4101" width="9.5" style="130" customWidth="1"/>
    <col min="4102" max="4102" width="10.25" style="130" customWidth="1"/>
    <col min="4103" max="4104" width="11" style="130" customWidth="1"/>
    <col min="4105" max="4105" width="12.5" style="130" customWidth="1"/>
    <col min="4106" max="4106" width="9" style="130"/>
    <col min="4107" max="4107" width="6.875" style="130" customWidth="1"/>
    <col min="4108" max="4109" width="9" style="130"/>
    <col min="4110" max="4110" width="3.5" style="130" bestFit="1" customWidth="1"/>
    <col min="4111" max="4111" width="2.5" style="130" bestFit="1" customWidth="1"/>
    <col min="4112" max="4114" width="5.5" style="130" bestFit="1" customWidth="1"/>
    <col min="4115" max="4115" width="3.5" style="130" bestFit="1" customWidth="1"/>
    <col min="4116" max="4352" width="9" style="130"/>
    <col min="4353" max="4353" width="5.5" style="130" customWidth="1"/>
    <col min="4354" max="4354" width="34.625" style="130" customWidth="1"/>
    <col min="4355" max="4355" width="1.625" style="130" customWidth="1"/>
    <col min="4356" max="4356" width="7.125" style="130" customWidth="1"/>
    <col min="4357" max="4357" width="9.5" style="130" customWidth="1"/>
    <col min="4358" max="4358" width="10.25" style="130" customWidth="1"/>
    <col min="4359" max="4360" width="11" style="130" customWidth="1"/>
    <col min="4361" max="4361" width="12.5" style="130" customWidth="1"/>
    <col min="4362" max="4362" width="9" style="130"/>
    <col min="4363" max="4363" width="6.875" style="130" customWidth="1"/>
    <col min="4364" max="4365" width="9" style="130"/>
    <col min="4366" max="4366" width="3.5" style="130" bestFit="1" customWidth="1"/>
    <col min="4367" max="4367" width="2.5" style="130" bestFit="1" customWidth="1"/>
    <col min="4368" max="4370" width="5.5" style="130" bestFit="1" customWidth="1"/>
    <col min="4371" max="4371" width="3.5" style="130" bestFit="1" customWidth="1"/>
    <col min="4372" max="4608" width="9" style="130"/>
    <col min="4609" max="4609" width="5.5" style="130" customWidth="1"/>
    <col min="4610" max="4610" width="34.625" style="130" customWidth="1"/>
    <col min="4611" max="4611" width="1.625" style="130" customWidth="1"/>
    <col min="4612" max="4612" width="7.125" style="130" customWidth="1"/>
    <col min="4613" max="4613" width="9.5" style="130" customWidth="1"/>
    <col min="4614" max="4614" width="10.25" style="130" customWidth="1"/>
    <col min="4615" max="4616" width="11" style="130" customWidth="1"/>
    <col min="4617" max="4617" width="12.5" style="130" customWidth="1"/>
    <col min="4618" max="4618" width="9" style="130"/>
    <col min="4619" max="4619" width="6.875" style="130" customWidth="1"/>
    <col min="4620" max="4621" width="9" style="130"/>
    <col min="4622" max="4622" width="3.5" style="130" bestFit="1" customWidth="1"/>
    <col min="4623" max="4623" width="2.5" style="130" bestFit="1" customWidth="1"/>
    <col min="4624" max="4626" width="5.5" style="130" bestFit="1" customWidth="1"/>
    <col min="4627" max="4627" width="3.5" style="130" bestFit="1" customWidth="1"/>
    <col min="4628" max="4864" width="9" style="130"/>
    <col min="4865" max="4865" width="5.5" style="130" customWidth="1"/>
    <col min="4866" max="4866" width="34.625" style="130" customWidth="1"/>
    <col min="4867" max="4867" width="1.625" style="130" customWidth="1"/>
    <col min="4868" max="4868" width="7.125" style="130" customWidth="1"/>
    <col min="4869" max="4869" width="9.5" style="130" customWidth="1"/>
    <col min="4870" max="4870" width="10.25" style="130" customWidth="1"/>
    <col min="4871" max="4872" width="11" style="130" customWidth="1"/>
    <col min="4873" max="4873" width="12.5" style="130" customWidth="1"/>
    <col min="4874" max="4874" width="9" style="130"/>
    <col min="4875" max="4875" width="6.875" style="130" customWidth="1"/>
    <col min="4876" max="4877" width="9" style="130"/>
    <col min="4878" max="4878" width="3.5" style="130" bestFit="1" customWidth="1"/>
    <col min="4879" max="4879" width="2.5" style="130" bestFit="1" customWidth="1"/>
    <col min="4880" max="4882" width="5.5" style="130" bestFit="1" customWidth="1"/>
    <col min="4883" max="4883" width="3.5" style="130" bestFit="1" customWidth="1"/>
    <col min="4884" max="5120" width="9" style="130"/>
    <col min="5121" max="5121" width="5.5" style="130" customWidth="1"/>
    <col min="5122" max="5122" width="34.625" style="130" customWidth="1"/>
    <col min="5123" max="5123" width="1.625" style="130" customWidth="1"/>
    <col min="5124" max="5124" width="7.125" style="130" customWidth="1"/>
    <col min="5125" max="5125" width="9.5" style="130" customWidth="1"/>
    <col min="5126" max="5126" width="10.25" style="130" customWidth="1"/>
    <col min="5127" max="5128" width="11" style="130" customWidth="1"/>
    <col min="5129" max="5129" width="12.5" style="130" customWidth="1"/>
    <col min="5130" max="5130" width="9" style="130"/>
    <col min="5131" max="5131" width="6.875" style="130" customWidth="1"/>
    <col min="5132" max="5133" width="9" style="130"/>
    <col min="5134" max="5134" width="3.5" style="130" bestFit="1" customWidth="1"/>
    <col min="5135" max="5135" width="2.5" style="130" bestFit="1" customWidth="1"/>
    <col min="5136" max="5138" width="5.5" style="130" bestFit="1" customWidth="1"/>
    <col min="5139" max="5139" width="3.5" style="130" bestFit="1" customWidth="1"/>
    <col min="5140" max="5376" width="9" style="130"/>
    <col min="5377" max="5377" width="5.5" style="130" customWidth="1"/>
    <col min="5378" max="5378" width="34.625" style="130" customWidth="1"/>
    <col min="5379" max="5379" width="1.625" style="130" customWidth="1"/>
    <col min="5380" max="5380" width="7.125" style="130" customWidth="1"/>
    <col min="5381" max="5381" width="9.5" style="130" customWidth="1"/>
    <col min="5382" max="5382" width="10.25" style="130" customWidth="1"/>
    <col min="5383" max="5384" width="11" style="130" customWidth="1"/>
    <col min="5385" max="5385" width="12.5" style="130" customWidth="1"/>
    <col min="5386" max="5386" width="9" style="130"/>
    <col min="5387" max="5387" width="6.875" style="130" customWidth="1"/>
    <col min="5388" max="5389" width="9" style="130"/>
    <col min="5390" max="5390" width="3.5" style="130" bestFit="1" customWidth="1"/>
    <col min="5391" max="5391" width="2.5" style="130" bestFit="1" customWidth="1"/>
    <col min="5392" max="5394" width="5.5" style="130" bestFit="1" customWidth="1"/>
    <col min="5395" max="5395" width="3.5" style="130" bestFit="1" customWidth="1"/>
    <col min="5396" max="5632" width="9" style="130"/>
    <col min="5633" max="5633" width="5.5" style="130" customWidth="1"/>
    <col min="5634" max="5634" width="34.625" style="130" customWidth="1"/>
    <col min="5635" max="5635" width="1.625" style="130" customWidth="1"/>
    <col min="5636" max="5636" width="7.125" style="130" customWidth="1"/>
    <col min="5637" max="5637" width="9.5" style="130" customWidth="1"/>
    <col min="5638" max="5638" width="10.25" style="130" customWidth="1"/>
    <col min="5639" max="5640" width="11" style="130" customWidth="1"/>
    <col min="5641" max="5641" width="12.5" style="130" customWidth="1"/>
    <col min="5642" max="5642" width="9" style="130"/>
    <col min="5643" max="5643" width="6.875" style="130" customWidth="1"/>
    <col min="5644" max="5645" width="9" style="130"/>
    <col min="5646" max="5646" width="3.5" style="130" bestFit="1" customWidth="1"/>
    <col min="5647" max="5647" width="2.5" style="130" bestFit="1" customWidth="1"/>
    <col min="5648" max="5650" width="5.5" style="130" bestFit="1" customWidth="1"/>
    <col min="5651" max="5651" width="3.5" style="130" bestFit="1" customWidth="1"/>
    <col min="5652" max="5888" width="9" style="130"/>
    <col min="5889" max="5889" width="5.5" style="130" customWidth="1"/>
    <col min="5890" max="5890" width="34.625" style="130" customWidth="1"/>
    <col min="5891" max="5891" width="1.625" style="130" customWidth="1"/>
    <col min="5892" max="5892" width="7.125" style="130" customWidth="1"/>
    <col min="5893" max="5893" width="9.5" style="130" customWidth="1"/>
    <col min="5894" max="5894" width="10.25" style="130" customWidth="1"/>
    <col min="5895" max="5896" width="11" style="130" customWidth="1"/>
    <col min="5897" max="5897" width="12.5" style="130" customWidth="1"/>
    <col min="5898" max="5898" width="9" style="130"/>
    <col min="5899" max="5899" width="6.875" style="130" customWidth="1"/>
    <col min="5900" max="5901" width="9" style="130"/>
    <col min="5902" max="5902" width="3.5" style="130" bestFit="1" customWidth="1"/>
    <col min="5903" max="5903" width="2.5" style="130" bestFit="1" customWidth="1"/>
    <col min="5904" max="5906" width="5.5" style="130" bestFit="1" customWidth="1"/>
    <col min="5907" max="5907" width="3.5" style="130" bestFit="1" customWidth="1"/>
    <col min="5908" max="6144" width="9" style="130"/>
    <col min="6145" max="6145" width="5.5" style="130" customWidth="1"/>
    <col min="6146" max="6146" width="34.625" style="130" customWidth="1"/>
    <col min="6147" max="6147" width="1.625" style="130" customWidth="1"/>
    <col min="6148" max="6148" width="7.125" style="130" customWidth="1"/>
    <col min="6149" max="6149" width="9.5" style="130" customWidth="1"/>
    <col min="6150" max="6150" width="10.25" style="130" customWidth="1"/>
    <col min="6151" max="6152" width="11" style="130" customWidth="1"/>
    <col min="6153" max="6153" width="12.5" style="130" customWidth="1"/>
    <col min="6154" max="6154" width="9" style="130"/>
    <col min="6155" max="6155" width="6.875" style="130" customWidth="1"/>
    <col min="6156" max="6157" width="9" style="130"/>
    <col min="6158" max="6158" width="3.5" style="130" bestFit="1" customWidth="1"/>
    <col min="6159" max="6159" width="2.5" style="130" bestFit="1" customWidth="1"/>
    <col min="6160" max="6162" width="5.5" style="130" bestFit="1" customWidth="1"/>
    <col min="6163" max="6163" width="3.5" style="130" bestFit="1" customWidth="1"/>
    <col min="6164" max="6400" width="9" style="130"/>
    <col min="6401" max="6401" width="5.5" style="130" customWidth="1"/>
    <col min="6402" max="6402" width="34.625" style="130" customWidth="1"/>
    <col min="6403" max="6403" width="1.625" style="130" customWidth="1"/>
    <col min="6404" max="6404" width="7.125" style="130" customWidth="1"/>
    <col min="6405" max="6405" width="9.5" style="130" customWidth="1"/>
    <col min="6406" max="6406" width="10.25" style="130" customWidth="1"/>
    <col min="6407" max="6408" width="11" style="130" customWidth="1"/>
    <col min="6409" max="6409" width="12.5" style="130" customWidth="1"/>
    <col min="6410" max="6410" width="9" style="130"/>
    <col min="6411" max="6411" width="6.875" style="130" customWidth="1"/>
    <col min="6412" max="6413" width="9" style="130"/>
    <col min="6414" max="6414" width="3.5" style="130" bestFit="1" customWidth="1"/>
    <col min="6415" max="6415" width="2.5" style="130" bestFit="1" customWidth="1"/>
    <col min="6416" max="6418" width="5.5" style="130" bestFit="1" customWidth="1"/>
    <col min="6419" max="6419" width="3.5" style="130" bestFit="1" customWidth="1"/>
    <col min="6420" max="6656" width="9" style="130"/>
    <col min="6657" max="6657" width="5.5" style="130" customWidth="1"/>
    <col min="6658" max="6658" width="34.625" style="130" customWidth="1"/>
    <col min="6659" max="6659" width="1.625" style="130" customWidth="1"/>
    <col min="6660" max="6660" width="7.125" style="130" customWidth="1"/>
    <col min="6661" max="6661" width="9.5" style="130" customWidth="1"/>
    <col min="6662" max="6662" width="10.25" style="130" customWidth="1"/>
    <col min="6663" max="6664" width="11" style="130" customWidth="1"/>
    <col min="6665" max="6665" width="12.5" style="130" customWidth="1"/>
    <col min="6666" max="6666" width="9" style="130"/>
    <col min="6667" max="6667" width="6.875" style="130" customWidth="1"/>
    <col min="6668" max="6669" width="9" style="130"/>
    <col min="6670" max="6670" width="3.5" style="130" bestFit="1" customWidth="1"/>
    <col min="6671" max="6671" width="2.5" style="130" bestFit="1" customWidth="1"/>
    <col min="6672" max="6674" width="5.5" style="130" bestFit="1" customWidth="1"/>
    <col min="6675" max="6675" width="3.5" style="130" bestFit="1" customWidth="1"/>
    <col min="6676" max="6912" width="9" style="130"/>
    <col min="6913" max="6913" width="5.5" style="130" customWidth="1"/>
    <col min="6914" max="6914" width="34.625" style="130" customWidth="1"/>
    <col min="6915" max="6915" width="1.625" style="130" customWidth="1"/>
    <col min="6916" max="6916" width="7.125" style="130" customWidth="1"/>
    <col min="6917" max="6917" width="9.5" style="130" customWidth="1"/>
    <col min="6918" max="6918" width="10.25" style="130" customWidth="1"/>
    <col min="6919" max="6920" width="11" style="130" customWidth="1"/>
    <col min="6921" max="6921" width="12.5" style="130" customWidth="1"/>
    <col min="6922" max="6922" width="9" style="130"/>
    <col min="6923" max="6923" width="6.875" style="130" customWidth="1"/>
    <col min="6924" max="6925" width="9" style="130"/>
    <col min="6926" max="6926" width="3.5" style="130" bestFit="1" customWidth="1"/>
    <col min="6927" max="6927" width="2.5" style="130" bestFit="1" customWidth="1"/>
    <col min="6928" max="6930" width="5.5" style="130" bestFit="1" customWidth="1"/>
    <col min="6931" max="6931" width="3.5" style="130" bestFit="1" customWidth="1"/>
    <col min="6932" max="7168" width="9" style="130"/>
    <col min="7169" max="7169" width="5.5" style="130" customWidth="1"/>
    <col min="7170" max="7170" width="34.625" style="130" customWidth="1"/>
    <col min="7171" max="7171" width="1.625" style="130" customWidth="1"/>
    <col min="7172" max="7172" width="7.125" style="130" customWidth="1"/>
    <col min="7173" max="7173" width="9.5" style="130" customWidth="1"/>
    <col min="7174" max="7174" width="10.25" style="130" customWidth="1"/>
    <col min="7175" max="7176" width="11" style="130" customWidth="1"/>
    <col min="7177" max="7177" width="12.5" style="130" customWidth="1"/>
    <col min="7178" max="7178" width="9" style="130"/>
    <col min="7179" max="7179" width="6.875" style="130" customWidth="1"/>
    <col min="7180" max="7181" width="9" style="130"/>
    <col min="7182" max="7182" width="3.5" style="130" bestFit="1" customWidth="1"/>
    <col min="7183" max="7183" width="2.5" style="130" bestFit="1" customWidth="1"/>
    <col min="7184" max="7186" width="5.5" style="130" bestFit="1" customWidth="1"/>
    <col min="7187" max="7187" width="3.5" style="130" bestFit="1" customWidth="1"/>
    <col min="7188" max="7424" width="9" style="130"/>
    <col min="7425" max="7425" width="5.5" style="130" customWidth="1"/>
    <col min="7426" max="7426" width="34.625" style="130" customWidth="1"/>
    <col min="7427" max="7427" width="1.625" style="130" customWidth="1"/>
    <col min="7428" max="7428" width="7.125" style="130" customWidth="1"/>
    <col min="7429" max="7429" width="9.5" style="130" customWidth="1"/>
    <col min="7430" max="7430" width="10.25" style="130" customWidth="1"/>
    <col min="7431" max="7432" width="11" style="130" customWidth="1"/>
    <col min="7433" max="7433" width="12.5" style="130" customWidth="1"/>
    <col min="7434" max="7434" width="9" style="130"/>
    <col min="7435" max="7435" width="6.875" style="130" customWidth="1"/>
    <col min="7436" max="7437" width="9" style="130"/>
    <col min="7438" max="7438" width="3.5" style="130" bestFit="1" customWidth="1"/>
    <col min="7439" max="7439" width="2.5" style="130" bestFit="1" customWidth="1"/>
    <col min="7440" max="7442" width="5.5" style="130" bestFit="1" customWidth="1"/>
    <col min="7443" max="7443" width="3.5" style="130" bestFit="1" customWidth="1"/>
    <col min="7444" max="7680" width="9" style="130"/>
    <col min="7681" max="7681" width="5.5" style="130" customWidth="1"/>
    <col min="7682" max="7682" width="34.625" style="130" customWidth="1"/>
    <col min="7683" max="7683" width="1.625" style="130" customWidth="1"/>
    <col min="7684" max="7684" width="7.125" style="130" customWidth="1"/>
    <col min="7685" max="7685" width="9.5" style="130" customWidth="1"/>
    <col min="7686" max="7686" width="10.25" style="130" customWidth="1"/>
    <col min="7687" max="7688" width="11" style="130" customWidth="1"/>
    <col min="7689" max="7689" width="12.5" style="130" customWidth="1"/>
    <col min="7690" max="7690" width="9" style="130"/>
    <col min="7691" max="7691" width="6.875" style="130" customWidth="1"/>
    <col min="7692" max="7693" width="9" style="130"/>
    <col min="7694" max="7694" width="3.5" style="130" bestFit="1" customWidth="1"/>
    <col min="7695" max="7695" width="2.5" style="130" bestFit="1" customWidth="1"/>
    <col min="7696" max="7698" width="5.5" style="130" bestFit="1" customWidth="1"/>
    <col min="7699" max="7699" width="3.5" style="130" bestFit="1" customWidth="1"/>
    <col min="7700" max="7936" width="9" style="130"/>
    <col min="7937" max="7937" width="5.5" style="130" customWidth="1"/>
    <col min="7938" max="7938" width="34.625" style="130" customWidth="1"/>
    <col min="7939" max="7939" width="1.625" style="130" customWidth="1"/>
    <col min="7940" max="7940" width="7.125" style="130" customWidth="1"/>
    <col min="7941" max="7941" width="9.5" style="130" customWidth="1"/>
    <col min="7942" max="7942" width="10.25" style="130" customWidth="1"/>
    <col min="7943" max="7944" width="11" style="130" customWidth="1"/>
    <col min="7945" max="7945" width="12.5" style="130" customWidth="1"/>
    <col min="7946" max="7946" width="9" style="130"/>
    <col min="7947" max="7947" width="6.875" style="130" customWidth="1"/>
    <col min="7948" max="7949" width="9" style="130"/>
    <col min="7950" max="7950" width="3.5" style="130" bestFit="1" customWidth="1"/>
    <col min="7951" max="7951" width="2.5" style="130" bestFit="1" customWidth="1"/>
    <col min="7952" max="7954" width="5.5" style="130" bestFit="1" customWidth="1"/>
    <col min="7955" max="7955" width="3.5" style="130" bestFit="1" customWidth="1"/>
    <col min="7956" max="8192" width="9" style="130"/>
    <col min="8193" max="8193" width="5.5" style="130" customWidth="1"/>
    <col min="8194" max="8194" width="34.625" style="130" customWidth="1"/>
    <col min="8195" max="8195" width="1.625" style="130" customWidth="1"/>
    <col min="8196" max="8196" width="7.125" style="130" customWidth="1"/>
    <col min="8197" max="8197" width="9.5" style="130" customWidth="1"/>
    <col min="8198" max="8198" width="10.25" style="130" customWidth="1"/>
    <col min="8199" max="8200" width="11" style="130" customWidth="1"/>
    <col min="8201" max="8201" width="12.5" style="130" customWidth="1"/>
    <col min="8202" max="8202" width="9" style="130"/>
    <col min="8203" max="8203" width="6.875" style="130" customWidth="1"/>
    <col min="8204" max="8205" width="9" style="130"/>
    <col min="8206" max="8206" width="3.5" style="130" bestFit="1" customWidth="1"/>
    <col min="8207" max="8207" width="2.5" style="130" bestFit="1" customWidth="1"/>
    <col min="8208" max="8210" width="5.5" style="130" bestFit="1" customWidth="1"/>
    <col min="8211" max="8211" width="3.5" style="130" bestFit="1" customWidth="1"/>
    <col min="8212" max="8448" width="9" style="130"/>
    <col min="8449" max="8449" width="5.5" style="130" customWidth="1"/>
    <col min="8450" max="8450" width="34.625" style="130" customWidth="1"/>
    <col min="8451" max="8451" width="1.625" style="130" customWidth="1"/>
    <col min="8452" max="8452" width="7.125" style="130" customWidth="1"/>
    <col min="8453" max="8453" width="9.5" style="130" customWidth="1"/>
    <col min="8454" max="8454" width="10.25" style="130" customWidth="1"/>
    <col min="8455" max="8456" width="11" style="130" customWidth="1"/>
    <col min="8457" max="8457" width="12.5" style="130" customWidth="1"/>
    <col min="8458" max="8458" width="9" style="130"/>
    <col min="8459" max="8459" width="6.875" style="130" customWidth="1"/>
    <col min="8460" max="8461" width="9" style="130"/>
    <col min="8462" max="8462" width="3.5" style="130" bestFit="1" customWidth="1"/>
    <col min="8463" max="8463" width="2.5" style="130" bestFit="1" customWidth="1"/>
    <col min="8464" max="8466" width="5.5" style="130" bestFit="1" customWidth="1"/>
    <col min="8467" max="8467" width="3.5" style="130" bestFit="1" customWidth="1"/>
    <col min="8468" max="8704" width="9" style="130"/>
    <col min="8705" max="8705" width="5.5" style="130" customWidth="1"/>
    <col min="8706" max="8706" width="34.625" style="130" customWidth="1"/>
    <col min="8707" max="8707" width="1.625" style="130" customWidth="1"/>
    <col min="8708" max="8708" width="7.125" style="130" customWidth="1"/>
    <col min="8709" max="8709" width="9.5" style="130" customWidth="1"/>
    <col min="8710" max="8710" width="10.25" style="130" customWidth="1"/>
    <col min="8711" max="8712" width="11" style="130" customWidth="1"/>
    <col min="8713" max="8713" width="12.5" style="130" customWidth="1"/>
    <col min="8714" max="8714" width="9" style="130"/>
    <col min="8715" max="8715" width="6.875" style="130" customWidth="1"/>
    <col min="8716" max="8717" width="9" style="130"/>
    <col min="8718" max="8718" width="3.5" style="130" bestFit="1" customWidth="1"/>
    <col min="8719" max="8719" width="2.5" style="130" bestFit="1" customWidth="1"/>
    <col min="8720" max="8722" width="5.5" style="130" bestFit="1" customWidth="1"/>
    <col min="8723" max="8723" width="3.5" style="130" bestFit="1" customWidth="1"/>
    <col min="8724" max="8960" width="9" style="130"/>
    <col min="8961" max="8961" width="5.5" style="130" customWidth="1"/>
    <col min="8962" max="8962" width="34.625" style="130" customWidth="1"/>
    <col min="8963" max="8963" width="1.625" style="130" customWidth="1"/>
    <col min="8964" max="8964" width="7.125" style="130" customWidth="1"/>
    <col min="8965" max="8965" width="9.5" style="130" customWidth="1"/>
    <col min="8966" max="8966" width="10.25" style="130" customWidth="1"/>
    <col min="8967" max="8968" width="11" style="130" customWidth="1"/>
    <col min="8969" max="8969" width="12.5" style="130" customWidth="1"/>
    <col min="8970" max="8970" width="9" style="130"/>
    <col min="8971" max="8971" width="6.875" style="130" customWidth="1"/>
    <col min="8972" max="8973" width="9" style="130"/>
    <col min="8974" max="8974" width="3.5" style="130" bestFit="1" customWidth="1"/>
    <col min="8975" max="8975" width="2.5" style="130" bestFit="1" customWidth="1"/>
    <col min="8976" max="8978" width="5.5" style="130" bestFit="1" customWidth="1"/>
    <col min="8979" max="8979" width="3.5" style="130" bestFit="1" customWidth="1"/>
    <col min="8980" max="9216" width="9" style="130"/>
    <col min="9217" max="9217" width="5.5" style="130" customWidth="1"/>
    <col min="9218" max="9218" width="34.625" style="130" customWidth="1"/>
    <col min="9219" max="9219" width="1.625" style="130" customWidth="1"/>
    <col min="9220" max="9220" width="7.125" style="130" customWidth="1"/>
    <col min="9221" max="9221" width="9.5" style="130" customWidth="1"/>
    <col min="9222" max="9222" width="10.25" style="130" customWidth="1"/>
    <col min="9223" max="9224" width="11" style="130" customWidth="1"/>
    <col min="9225" max="9225" width="12.5" style="130" customWidth="1"/>
    <col min="9226" max="9226" width="9" style="130"/>
    <col min="9227" max="9227" width="6.875" style="130" customWidth="1"/>
    <col min="9228" max="9229" width="9" style="130"/>
    <col min="9230" max="9230" width="3.5" style="130" bestFit="1" customWidth="1"/>
    <col min="9231" max="9231" width="2.5" style="130" bestFit="1" customWidth="1"/>
    <col min="9232" max="9234" width="5.5" style="130" bestFit="1" customWidth="1"/>
    <col min="9235" max="9235" width="3.5" style="130" bestFit="1" customWidth="1"/>
    <col min="9236" max="9472" width="9" style="130"/>
    <col min="9473" max="9473" width="5.5" style="130" customWidth="1"/>
    <col min="9474" max="9474" width="34.625" style="130" customWidth="1"/>
    <col min="9475" max="9475" width="1.625" style="130" customWidth="1"/>
    <col min="9476" max="9476" width="7.125" style="130" customWidth="1"/>
    <col min="9477" max="9477" width="9.5" style="130" customWidth="1"/>
    <col min="9478" max="9478" width="10.25" style="130" customWidth="1"/>
    <col min="9479" max="9480" width="11" style="130" customWidth="1"/>
    <col min="9481" max="9481" width="12.5" style="130" customWidth="1"/>
    <col min="9482" max="9482" width="9" style="130"/>
    <col min="9483" max="9483" width="6.875" style="130" customWidth="1"/>
    <col min="9484" max="9485" width="9" style="130"/>
    <col min="9486" max="9486" width="3.5" style="130" bestFit="1" customWidth="1"/>
    <col min="9487" max="9487" width="2.5" style="130" bestFit="1" customWidth="1"/>
    <col min="9488" max="9490" width="5.5" style="130" bestFit="1" customWidth="1"/>
    <col min="9491" max="9491" width="3.5" style="130" bestFit="1" customWidth="1"/>
    <col min="9492" max="9728" width="9" style="130"/>
    <col min="9729" max="9729" width="5.5" style="130" customWidth="1"/>
    <col min="9730" max="9730" width="34.625" style="130" customWidth="1"/>
    <col min="9731" max="9731" width="1.625" style="130" customWidth="1"/>
    <col min="9732" max="9732" width="7.125" style="130" customWidth="1"/>
    <col min="9733" max="9733" width="9.5" style="130" customWidth="1"/>
    <col min="9734" max="9734" width="10.25" style="130" customWidth="1"/>
    <col min="9735" max="9736" width="11" style="130" customWidth="1"/>
    <col min="9737" max="9737" width="12.5" style="130" customWidth="1"/>
    <col min="9738" max="9738" width="9" style="130"/>
    <col min="9739" max="9739" width="6.875" style="130" customWidth="1"/>
    <col min="9740" max="9741" width="9" style="130"/>
    <col min="9742" max="9742" width="3.5" style="130" bestFit="1" customWidth="1"/>
    <col min="9743" max="9743" width="2.5" style="130" bestFit="1" customWidth="1"/>
    <col min="9744" max="9746" width="5.5" style="130" bestFit="1" customWidth="1"/>
    <col min="9747" max="9747" width="3.5" style="130" bestFit="1" customWidth="1"/>
    <col min="9748" max="9984" width="9" style="130"/>
    <col min="9985" max="9985" width="5.5" style="130" customWidth="1"/>
    <col min="9986" max="9986" width="34.625" style="130" customWidth="1"/>
    <col min="9987" max="9987" width="1.625" style="130" customWidth="1"/>
    <col min="9988" max="9988" width="7.125" style="130" customWidth="1"/>
    <col min="9989" max="9989" width="9.5" style="130" customWidth="1"/>
    <col min="9990" max="9990" width="10.25" style="130" customWidth="1"/>
    <col min="9991" max="9992" width="11" style="130" customWidth="1"/>
    <col min="9993" max="9993" width="12.5" style="130" customWidth="1"/>
    <col min="9994" max="9994" width="9" style="130"/>
    <col min="9995" max="9995" width="6.875" style="130" customWidth="1"/>
    <col min="9996" max="9997" width="9" style="130"/>
    <col min="9998" max="9998" width="3.5" style="130" bestFit="1" customWidth="1"/>
    <col min="9999" max="9999" width="2.5" style="130" bestFit="1" customWidth="1"/>
    <col min="10000" max="10002" width="5.5" style="130" bestFit="1" customWidth="1"/>
    <col min="10003" max="10003" width="3.5" style="130" bestFit="1" customWidth="1"/>
    <col min="10004" max="10240" width="9" style="130"/>
    <col min="10241" max="10241" width="5.5" style="130" customWidth="1"/>
    <col min="10242" max="10242" width="34.625" style="130" customWidth="1"/>
    <col min="10243" max="10243" width="1.625" style="130" customWidth="1"/>
    <col min="10244" max="10244" width="7.125" style="130" customWidth="1"/>
    <col min="10245" max="10245" width="9.5" style="130" customWidth="1"/>
    <col min="10246" max="10246" width="10.25" style="130" customWidth="1"/>
    <col min="10247" max="10248" width="11" style="130" customWidth="1"/>
    <col min="10249" max="10249" width="12.5" style="130" customWidth="1"/>
    <col min="10250" max="10250" width="9" style="130"/>
    <col min="10251" max="10251" width="6.875" style="130" customWidth="1"/>
    <col min="10252" max="10253" width="9" style="130"/>
    <col min="10254" max="10254" width="3.5" style="130" bestFit="1" customWidth="1"/>
    <col min="10255" max="10255" width="2.5" style="130" bestFit="1" customWidth="1"/>
    <col min="10256" max="10258" width="5.5" style="130" bestFit="1" customWidth="1"/>
    <col min="10259" max="10259" width="3.5" style="130" bestFit="1" customWidth="1"/>
    <col min="10260" max="10496" width="9" style="130"/>
    <col min="10497" max="10497" width="5.5" style="130" customWidth="1"/>
    <col min="10498" max="10498" width="34.625" style="130" customWidth="1"/>
    <col min="10499" max="10499" width="1.625" style="130" customWidth="1"/>
    <col min="10500" max="10500" width="7.125" style="130" customWidth="1"/>
    <col min="10501" max="10501" width="9.5" style="130" customWidth="1"/>
    <col min="10502" max="10502" width="10.25" style="130" customWidth="1"/>
    <col min="10503" max="10504" width="11" style="130" customWidth="1"/>
    <col min="10505" max="10505" width="12.5" style="130" customWidth="1"/>
    <col min="10506" max="10506" width="9" style="130"/>
    <col min="10507" max="10507" width="6.875" style="130" customWidth="1"/>
    <col min="10508" max="10509" width="9" style="130"/>
    <col min="10510" max="10510" width="3.5" style="130" bestFit="1" customWidth="1"/>
    <col min="10511" max="10511" width="2.5" style="130" bestFit="1" customWidth="1"/>
    <col min="10512" max="10514" width="5.5" style="130" bestFit="1" customWidth="1"/>
    <col min="10515" max="10515" width="3.5" style="130" bestFit="1" customWidth="1"/>
    <col min="10516" max="10752" width="9" style="130"/>
    <col min="10753" max="10753" width="5.5" style="130" customWidth="1"/>
    <col min="10754" max="10754" width="34.625" style="130" customWidth="1"/>
    <col min="10755" max="10755" width="1.625" style="130" customWidth="1"/>
    <col min="10756" max="10756" width="7.125" style="130" customWidth="1"/>
    <col min="10757" max="10757" width="9.5" style="130" customWidth="1"/>
    <col min="10758" max="10758" width="10.25" style="130" customWidth="1"/>
    <col min="10759" max="10760" width="11" style="130" customWidth="1"/>
    <col min="10761" max="10761" width="12.5" style="130" customWidth="1"/>
    <col min="10762" max="10762" width="9" style="130"/>
    <col min="10763" max="10763" width="6.875" style="130" customWidth="1"/>
    <col min="10764" max="10765" width="9" style="130"/>
    <col min="10766" max="10766" width="3.5" style="130" bestFit="1" customWidth="1"/>
    <col min="10767" max="10767" width="2.5" style="130" bestFit="1" customWidth="1"/>
    <col min="10768" max="10770" width="5.5" style="130" bestFit="1" customWidth="1"/>
    <col min="10771" max="10771" width="3.5" style="130" bestFit="1" customWidth="1"/>
    <col min="10772" max="11008" width="9" style="130"/>
    <col min="11009" max="11009" width="5.5" style="130" customWidth="1"/>
    <col min="11010" max="11010" width="34.625" style="130" customWidth="1"/>
    <col min="11011" max="11011" width="1.625" style="130" customWidth="1"/>
    <col min="11012" max="11012" width="7.125" style="130" customWidth="1"/>
    <col min="11013" max="11013" width="9.5" style="130" customWidth="1"/>
    <col min="11014" max="11014" width="10.25" style="130" customWidth="1"/>
    <col min="11015" max="11016" width="11" style="130" customWidth="1"/>
    <col min="11017" max="11017" width="12.5" style="130" customWidth="1"/>
    <col min="11018" max="11018" width="9" style="130"/>
    <col min="11019" max="11019" width="6.875" style="130" customWidth="1"/>
    <col min="11020" max="11021" width="9" style="130"/>
    <col min="11022" max="11022" width="3.5" style="130" bestFit="1" customWidth="1"/>
    <col min="11023" max="11023" width="2.5" style="130" bestFit="1" customWidth="1"/>
    <col min="11024" max="11026" width="5.5" style="130" bestFit="1" customWidth="1"/>
    <col min="11027" max="11027" width="3.5" style="130" bestFit="1" customWidth="1"/>
    <col min="11028" max="11264" width="9" style="130"/>
    <col min="11265" max="11265" width="5.5" style="130" customWidth="1"/>
    <col min="11266" max="11266" width="34.625" style="130" customWidth="1"/>
    <col min="11267" max="11267" width="1.625" style="130" customWidth="1"/>
    <col min="11268" max="11268" width="7.125" style="130" customWidth="1"/>
    <col min="11269" max="11269" width="9.5" style="130" customWidth="1"/>
    <col min="11270" max="11270" width="10.25" style="130" customWidth="1"/>
    <col min="11271" max="11272" width="11" style="130" customWidth="1"/>
    <col min="11273" max="11273" width="12.5" style="130" customWidth="1"/>
    <col min="11274" max="11274" width="9" style="130"/>
    <col min="11275" max="11275" width="6.875" style="130" customWidth="1"/>
    <col min="11276" max="11277" width="9" style="130"/>
    <col min="11278" max="11278" width="3.5" style="130" bestFit="1" customWidth="1"/>
    <col min="11279" max="11279" width="2.5" style="130" bestFit="1" customWidth="1"/>
    <col min="11280" max="11282" width="5.5" style="130" bestFit="1" customWidth="1"/>
    <col min="11283" max="11283" width="3.5" style="130" bestFit="1" customWidth="1"/>
    <col min="11284" max="11520" width="9" style="130"/>
    <col min="11521" max="11521" width="5.5" style="130" customWidth="1"/>
    <col min="11522" max="11522" width="34.625" style="130" customWidth="1"/>
    <col min="11523" max="11523" width="1.625" style="130" customWidth="1"/>
    <col min="11524" max="11524" width="7.125" style="130" customWidth="1"/>
    <col min="11525" max="11525" width="9.5" style="130" customWidth="1"/>
    <col min="11526" max="11526" width="10.25" style="130" customWidth="1"/>
    <col min="11527" max="11528" width="11" style="130" customWidth="1"/>
    <col min="11529" max="11529" width="12.5" style="130" customWidth="1"/>
    <col min="11530" max="11530" width="9" style="130"/>
    <col min="11531" max="11531" width="6.875" style="130" customWidth="1"/>
    <col min="11532" max="11533" width="9" style="130"/>
    <col min="11534" max="11534" width="3.5" style="130" bestFit="1" customWidth="1"/>
    <col min="11535" max="11535" width="2.5" style="130" bestFit="1" customWidth="1"/>
    <col min="11536" max="11538" width="5.5" style="130" bestFit="1" customWidth="1"/>
    <col min="11539" max="11539" width="3.5" style="130" bestFit="1" customWidth="1"/>
    <col min="11540" max="11776" width="9" style="130"/>
    <col min="11777" max="11777" width="5.5" style="130" customWidth="1"/>
    <col min="11778" max="11778" width="34.625" style="130" customWidth="1"/>
    <col min="11779" max="11779" width="1.625" style="130" customWidth="1"/>
    <col min="11780" max="11780" width="7.125" style="130" customWidth="1"/>
    <col min="11781" max="11781" width="9.5" style="130" customWidth="1"/>
    <col min="11782" max="11782" width="10.25" style="130" customWidth="1"/>
    <col min="11783" max="11784" width="11" style="130" customWidth="1"/>
    <col min="11785" max="11785" width="12.5" style="130" customWidth="1"/>
    <col min="11786" max="11786" width="9" style="130"/>
    <col min="11787" max="11787" width="6.875" style="130" customWidth="1"/>
    <col min="11788" max="11789" width="9" style="130"/>
    <col min="11790" max="11790" width="3.5" style="130" bestFit="1" customWidth="1"/>
    <col min="11791" max="11791" width="2.5" style="130" bestFit="1" customWidth="1"/>
    <col min="11792" max="11794" width="5.5" style="130" bestFit="1" customWidth="1"/>
    <col min="11795" max="11795" width="3.5" style="130" bestFit="1" customWidth="1"/>
    <col min="11796" max="12032" width="9" style="130"/>
    <col min="12033" max="12033" width="5.5" style="130" customWidth="1"/>
    <col min="12034" max="12034" width="34.625" style="130" customWidth="1"/>
    <col min="12035" max="12035" width="1.625" style="130" customWidth="1"/>
    <col min="12036" max="12036" width="7.125" style="130" customWidth="1"/>
    <col min="12037" max="12037" width="9.5" style="130" customWidth="1"/>
    <col min="12038" max="12038" width="10.25" style="130" customWidth="1"/>
    <col min="12039" max="12040" width="11" style="130" customWidth="1"/>
    <col min="12041" max="12041" width="12.5" style="130" customWidth="1"/>
    <col min="12042" max="12042" width="9" style="130"/>
    <col min="12043" max="12043" width="6.875" style="130" customWidth="1"/>
    <col min="12044" max="12045" width="9" style="130"/>
    <col min="12046" max="12046" width="3.5" style="130" bestFit="1" customWidth="1"/>
    <col min="12047" max="12047" width="2.5" style="130" bestFit="1" customWidth="1"/>
    <col min="12048" max="12050" width="5.5" style="130" bestFit="1" customWidth="1"/>
    <col min="12051" max="12051" width="3.5" style="130" bestFit="1" customWidth="1"/>
    <col min="12052" max="12288" width="9" style="130"/>
    <col min="12289" max="12289" width="5.5" style="130" customWidth="1"/>
    <col min="12290" max="12290" width="34.625" style="130" customWidth="1"/>
    <col min="12291" max="12291" width="1.625" style="130" customWidth="1"/>
    <col min="12292" max="12292" width="7.125" style="130" customWidth="1"/>
    <col min="12293" max="12293" width="9.5" style="130" customWidth="1"/>
    <col min="12294" max="12294" width="10.25" style="130" customWidth="1"/>
    <col min="12295" max="12296" width="11" style="130" customWidth="1"/>
    <col min="12297" max="12297" width="12.5" style="130" customWidth="1"/>
    <col min="12298" max="12298" width="9" style="130"/>
    <col min="12299" max="12299" width="6.875" style="130" customWidth="1"/>
    <col min="12300" max="12301" width="9" style="130"/>
    <col min="12302" max="12302" width="3.5" style="130" bestFit="1" customWidth="1"/>
    <col min="12303" max="12303" width="2.5" style="130" bestFit="1" customWidth="1"/>
    <col min="12304" max="12306" width="5.5" style="130" bestFit="1" customWidth="1"/>
    <col min="12307" max="12307" width="3.5" style="130" bestFit="1" customWidth="1"/>
    <col min="12308" max="12544" width="9" style="130"/>
    <col min="12545" max="12545" width="5.5" style="130" customWidth="1"/>
    <col min="12546" max="12546" width="34.625" style="130" customWidth="1"/>
    <col min="12547" max="12547" width="1.625" style="130" customWidth="1"/>
    <col min="12548" max="12548" width="7.125" style="130" customWidth="1"/>
    <col min="12549" max="12549" width="9.5" style="130" customWidth="1"/>
    <col min="12550" max="12550" width="10.25" style="130" customWidth="1"/>
    <col min="12551" max="12552" width="11" style="130" customWidth="1"/>
    <col min="12553" max="12553" width="12.5" style="130" customWidth="1"/>
    <col min="12554" max="12554" width="9" style="130"/>
    <col min="12555" max="12555" width="6.875" style="130" customWidth="1"/>
    <col min="12556" max="12557" width="9" style="130"/>
    <col min="12558" max="12558" width="3.5" style="130" bestFit="1" customWidth="1"/>
    <col min="12559" max="12559" width="2.5" style="130" bestFit="1" customWidth="1"/>
    <col min="12560" max="12562" width="5.5" style="130" bestFit="1" customWidth="1"/>
    <col min="12563" max="12563" width="3.5" style="130" bestFit="1" customWidth="1"/>
    <col min="12564" max="12800" width="9" style="130"/>
    <col min="12801" max="12801" width="5.5" style="130" customWidth="1"/>
    <col min="12802" max="12802" width="34.625" style="130" customWidth="1"/>
    <col min="12803" max="12803" width="1.625" style="130" customWidth="1"/>
    <col min="12804" max="12804" width="7.125" style="130" customWidth="1"/>
    <col min="12805" max="12805" width="9.5" style="130" customWidth="1"/>
    <col min="12806" max="12806" width="10.25" style="130" customWidth="1"/>
    <col min="12807" max="12808" width="11" style="130" customWidth="1"/>
    <col min="12809" max="12809" width="12.5" style="130" customWidth="1"/>
    <col min="12810" max="12810" width="9" style="130"/>
    <col min="12811" max="12811" width="6.875" style="130" customWidth="1"/>
    <col min="12812" max="12813" width="9" style="130"/>
    <col min="12814" max="12814" width="3.5" style="130" bestFit="1" customWidth="1"/>
    <col min="12815" max="12815" width="2.5" style="130" bestFit="1" customWidth="1"/>
    <col min="12816" max="12818" width="5.5" style="130" bestFit="1" customWidth="1"/>
    <col min="12819" max="12819" width="3.5" style="130" bestFit="1" customWidth="1"/>
    <col min="12820" max="13056" width="9" style="130"/>
    <col min="13057" max="13057" width="5.5" style="130" customWidth="1"/>
    <col min="13058" max="13058" width="34.625" style="130" customWidth="1"/>
    <col min="13059" max="13059" width="1.625" style="130" customWidth="1"/>
    <col min="13060" max="13060" width="7.125" style="130" customWidth="1"/>
    <col min="13061" max="13061" width="9.5" style="130" customWidth="1"/>
    <col min="13062" max="13062" width="10.25" style="130" customWidth="1"/>
    <col min="13063" max="13064" width="11" style="130" customWidth="1"/>
    <col min="13065" max="13065" width="12.5" style="130" customWidth="1"/>
    <col min="13066" max="13066" width="9" style="130"/>
    <col min="13067" max="13067" width="6.875" style="130" customWidth="1"/>
    <col min="13068" max="13069" width="9" style="130"/>
    <col min="13070" max="13070" width="3.5" style="130" bestFit="1" customWidth="1"/>
    <col min="13071" max="13071" width="2.5" style="130" bestFit="1" customWidth="1"/>
    <col min="13072" max="13074" width="5.5" style="130" bestFit="1" customWidth="1"/>
    <col min="13075" max="13075" width="3.5" style="130" bestFit="1" customWidth="1"/>
    <col min="13076" max="13312" width="9" style="130"/>
    <col min="13313" max="13313" width="5.5" style="130" customWidth="1"/>
    <col min="13314" max="13314" width="34.625" style="130" customWidth="1"/>
    <col min="13315" max="13315" width="1.625" style="130" customWidth="1"/>
    <col min="13316" max="13316" width="7.125" style="130" customWidth="1"/>
    <col min="13317" max="13317" width="9.5" style="130" customWidth="1"/>
    <col min="13318" max="13318" width="10.25" style="130" customWidth="1"/>
    <col min="13319" max="13320" width="11" style="130" customWidth="1"/>
    <col min="13321" max="13321" width="12.5" style="130" customWidth="1"/>
    <col min="13322" max="13322" width="9" style="130"/>
    <col min="13323" max="13323" width="6.875" style="130" customWidth="1"/>
    <col min="13324" max="13325" width="9" style="130"/>
    <col min="13326" max="13326" width="3.5" style="130" bestFit="1" customWidth="1"/>
    <col min="13327" max="13327" width="2.5" style="130" bestFit="1" customWidth="1"/>
    <col min="13328" max="13330" width="5.5" style="130" bestFit="1" customWidth="1"/>
    <col min="13331" max="13331" width="3.5" style="130" bestFit="1" customWidth="1"/>
    <col min="13332" max="13568" width="9" style="130"/>
    <col min="13569" max="13569" width="5.5" style="130" customWidth="1"/>
    <col min="13570" max="13570" width="34.625" style="130" customWidth="1"/>
    <col min="13571" max="13571" width="1.625" style="130" customWidth="1"/>
    <col min="13572" max="13572" width="7.125" style="130" customWidth="1"/>
    <col min="13573" max="13573" width="9.5" style="130" customWidth="1"/>
    <col min="13574" max="13574" width="10.25" style="130" customWidth="1"/>
    <col min="13575" max="13576" width="11" style="130" customWidth="1"/>
    <col min="13577" max="13577" width="12.5" style="130" customWidth="1"/>
    <col min="13578" max="13578" width="9" style="130"/>
    <col min="13579" max="13579" width="6.875" style="130" customWidth="1"/>
    <col min="13580" max="13581" width="9" style="130"/>
    <col min="13582" max="13582" width="3.5" style="130" bestFit="1" customWidth="1"/>
    <col min="13583" max="13583" width="2.5" style="130" bestFit="1" customWidth="1"/>
    <col min="13584" max="13586" width="5.5" style="130" bestFit="1" customWidth="1"/>
    <col min="13587" max="13587" width="3.5" style="130" bestFit="1" customWidth="1"/>
    <col min="13588" max="13824" width="9" style="130"/>
    <col min="13825" max="13825" width="5.5" style="130" customWidth="1"/>
    <col min="13826" max="13826" width="34.625" style="130" customWidth="1"/>
    <col min="13827" max="13827" width="1.625" style="130" customWidth="1"/>
    <col min="13828" max="13828" width="7.125" style="130" customWidth="1"/>
    <col min="13829" max="13829" width="9.5" style="130" customWidth="1"/>
    <col min="13830" max="13830" width="10.25" style="130" customWidth="1"/>
    <col min="13831" max="13832" width="11" style="130" customWidth="1"/>
    <col min="13833" max="13833" width="12.5" style="130" customWidth="1"/>
    <col min="13834" max="13834" width="9" style="130"/>
    <col min="13835" max="13835" width="6.875" style="130" customWidth="1"/>
    <col min="13836" max="13837" width="9" style="130"/>
    <col min="13838" max="13838" width="3.5" style="130" bestFit="1" customWidth="1"/>
    <col min="13839" max="13839" width="2.5" style="130" bestFit="1" customWidth="1"/>
    <col min="13840" max="13842" width="5.5" style="130" bestFit="1" customWidth="1"/>
    <col min="13843" max="13843" width="3.5" style="130" bestFit="1" customWidth="1"/>
    <col min="13844" max="14080" width="9" style="130"/>
    <col min="14081" max="14081" width="5.5" style="130" customWidth="1"/>
    <col min="14082" max="14082" width="34.625" style="130" customWidth="1"/>
    <col min="14083" max="14083" width="1.625" style="130" customWidth="1"/>
    <col min="14084" max="14084" width="7.125" style="130" customWidth="1"/>
    <col min="14085" max="14085" width="9.5" style="130" customWidth="1"/>
    <col min="14086" max="14086" width="10.25" style="130" customWidth="1"/>
    <col min="14087" max="14088" width="11" style="130" customWidth="1"/>
    <col min="14089" max="14089" width="12.5" style="130" customWidth="1"/>
    <col min="14090" max="14090" width="9" style="130"/>
    <col min="14091" max="14091" width="6.875" style="130" customWidth="1"/>
    <col min="14092" max="14093" width="9" style="130"/>
    <col min="14094" max="14094" width="3.5" style="130" bestFit="1" customWidth="1"/>
    <col min="14095" max="14095" width="2.5" style="130" bestFit="1" customWidth="1"/>
    <col min="14096" max="14098" width="5.5" style="130" bestFit="1" customWidth="1"/>
    <col min="14099" max="14099" width="3.5" style="130" bestFit="1" customWidth="1"/>
    <col min="14100" max="14336" width="9" style="130"/>
    <col min="14337" max="14337" width="5.5" style="130" customWidth="1"/>
    <col min="14338" max="14338" width="34.625" style="130" customWidth="1"/>
    <col min="14339" max="14339" width="1.625" style="130" customWidth="1"/>
    <col min="14340" max="14340" width="7.125" style="130" customWidth="1"/>
    <col min="14341" max="14341" width="9.5" style="130" customWidth="1"/>
    <col min="14342" max="14342" width="10.25" style="130" customWidth="1"/>
    <col min="14343" max="14344" width="11" style="130" customWidth="1"/>
    <col min="14345" max="14345" width="12.5" style="130" customWidth="1"/>
    <col min="14346" max="14346" width="9" style="130"/>
    <col min="14347" max="14347" width="6.875" style="130" customWidth="1"/>
    <col min="14348" max="14349" width="9" style="130"/>
    <col min="14350" max="14350" width="3.5" style="130" bestFit="1" customWidth="1"/>
    <col min="14351" max="14351" width="2.5" style="130" bestFit="1" customWidth="1"/>
    <col min="14352" max="14354" width="5.5" style="130" bestFit="1" customWidth="1"/>
    <col min="14355" max="14355" width="3.5" style="130" bestFit="1" customWidth="1"/>
    <col min="14356" max="14592" width="9" style="130"/>
    <col min="14593" max="14593" width="5.5" style="130" customWidth="1"/>
    <col min="14594" max="14594" width="34.625" style="130" customWidth="1"/>
    <col min="14595" max="14595" width="1.625" style="130" customWidth="1"/>
    <col min="14596" max="14596" width="7.125" style="130" customWidth="1"/>
    <col min="14597" max="14597" width="9.5" style="130" customWidth="1"/>
    <col min="14598" max="14598" width="10.25" style="130" customWidth="1"/>
    <col min="14599" max="14600" width="11" style="130" customWidth="1"/>
    <col min="14601" max="14601" width="12.5" style="130" customWidth="1"/>
    <col min="14602" max="14602" width="9" style="130"/>
    <col min="14603" max="14603" width="6.875" style="130" customWidth="1"/>
    <col min="14604" max="14605" width="9" style="130"/>
    <col min="14606" max="14606" width="3.5" style="130" bestFit="1" customWidth="1"/>
    <col min="14607" max="14607" width="2.5" style="130" bestFit="1" customWidth="1"/>
    <col min="14608" max="14610" width="5.5" style="130" bestFit="1" customWidth="1"/>
    <col min="14611" max="14611" width="3.5" style="130" bestFit="1" customWidth="1"/>
    <col min="14612" max="14848" width="9" style="130"/>
    <col min="14849" max="14849" width="5.5" style="130" customWidth="1"/>
    <col min="14850" max="14850" width="34.625" style="130" customWidth="1"/>
    <col min="14851" max="14851" width="1.625" style="130" customWidth="1"/>
    <col min="14852" max="14852" width="7.125" style="130" customWidth="1"/>
    <col min="14853" max="14853" width="9.5" style="130" customWidth="1"/>
    <col min="14854" max="14854" width="10.25" style="130" customWidth="1"/>
    <col min="14855" max="14856" width="11" style="130" customWidth="1"/>
    <col min="14857" max="14857" width="12.5" style="130" customWidth="1"/>
    <col min="14858" max="14858" width="9" style="130"/>
    <col min="14859" max="14859" width="6.875" style="130" customWidth="1"/>
    <col min="14860" max="14861" width="9" style="130"/>
    <col min="14862" max="14862" width="3.5" style="130" bestFit="1" customWidth="1"/>
    <col min="14863" max="14863" width="2.5" style="130" bestFit="1" customWidth="1"/>
    <col min="14864" max="14866" width="5.5" style="130" bestFit="1" customWidth="1"/>
    <col min="14867" max="14867" width="3.5" style="130" bestFit="1" customWidth="1"/>
    <col min="14868" max="15104" width="9" style="130"/>
    <col min="15105" max="15105" width="5.5" style="130" customWidth="1"/>
    <col min="15106" max="15106" width="34.625" style="130" customWidth="1"/>
    <col min="15107" max="15107" width="1.625" style="130" customWidth="1"/>
    <col min="15108" max="15108" width="7.125" style="130" customWidth="1"/>
    <col min="15109" max="15109" width="9.5" style="130" customWidth="1"/>
    <col min="15110" max="15110" width="10.25" style="130" customWidth="1"/>
    <col min="15111" max="15112" width="11" style="130" customWidth="1"/>
    <col min="15113" max="15113" width="12.5" style="130" customWidth="1"/>
    <col min="15114" max="15114" width="9" style="130"/>
    <col min="15115" max="15115" width="6.875" style="130" customWidth="1"/>
    <col min="15116" max="15117" width="9" style="130"/>
    <col min="15118" max="15118" width="3.5" style="130" bestFit="1" customWidth="1"/>
    <col min="15119" max="15119" width="2.5" style="130" bestFit="1" customWidth="1"/>
    <col min="15120" max="15122" width="5.5" style="130" bestFit="1" customWidth="1"/>
    <col min="15123" max="15123" width="3.5" style="130" bestFit="1" customWidth="1"/>
    <col min="15124" max="15360" width="9" style="130"/>
    <col min="15361" max="15361" width="5.5" style="130" customWidth="1"/>
    <col min="15362" max="15362" width="34.625" style="130" customWidth="1"/>
    <col min="15363" max="15363" width="1.625" style="130" customWidth="1"/>
    <col min="15364" max="15364" width="7.125" style="130" customWidth="1"/>
    <col min="15365" max="15365" width="9.5" style="130" customWidth="1"/>
    <col min="15366" max="15366" width="10.25" style="130" customWidth="1"/>
    <col min="15367" max="15368" width="11" style="130" customWidth="1"/>
    <col min="15369" max="15369" width="12.5" style="130" customWidth="1"/>
    <col min="15370" max="15370" width="9" style="130"/>
    <col min="15371" max="15371" width="6.875" style="130" customWidth="1"/>
    <col min="15372" max="15373" width="9" style="130"/>
    <col min="15374" max="15374" width="3.5" style="130" bestFit="1" customWidth="1"/>
    <col min="15375" max="15375" width="2.5" style="130" bestFit="1" customWidth="1"/>
    <col min="15376" max="15378" width="5.5" style="130" bestFit="1" customWidth="1"/>
    <col min="15379" max="15379" width="3.5" style="130" bestFit="1" customWidth="1"/>
    <col min="15380" max="15616" width="9" style="130"/>
    <col min="15617" max="15617" width="5.5" style="130" customWidth="1"/>
    <col min="15618" max="15618" width="34.625" style="130" customWidth="1"/>
    <col min="15619" max="15619" width="1.625" style="130" customWidth="1"/>
    <col min="15620" max="15620" width="7.125" style="130" customWidth="1"/>
    <col min="15621" max="15621" width="9.5" style="130" customWidth="1"/>
    <col min="15622" max="15622" width="10.25" style="130" customWidth="1"/>
    <col min="15623" max="15624" width="11" style="130" customWidth="1"/>
    <col min="15625" max="15625" width="12.5" style="130" customWidth="1"/>
    <col min="15626" max="15626" width="9" style="130"/>
    <col min="15627" max="15627" width="6.875" style="130" customWidth="1"/>
    <col min="15628" max="15629" width="9" style="130"/>
    <col min="15630" max="15630" width="3.5" style="130" bestFit="1" customWidth="1"/>
    <col min="15631" max="15631" width="2.5" style="130" bestFit="1" customWidth="1"/>
    <col min="15632" max="15634" width="5.5" style="130" bestFit="1" customWidth="1"/>
    <col min="15635" max="15635" width="3.5" style="130" bestFit="1" customWidth="1"/>
    <col min="15636" max="15872" width="9" style="130"/>
    <col min="15873" max="15873" width="5.5" style="130" customWidth="1"/>
    <col min="15874" max="15874" width="34.625" style="130" customWidth="1"/>
    <col min="15875" max="15875" width="1.625" style="130" customWidth="1"/>
    <col min="15876" max="15876" width="7.125" style="130" customWidth="1"/>
    <col min="15877" max="15877" width="9.5" style="130" customWidth="1"/>
    <col min="15878" max="15878" width="10.25" style="130" customWidth="1"/>
    <col min="15879" max="15880" width="11" style="130" customWidth="1"/>
    <col min="15881" max="15881" width="12.5" style="130" customWidth="1"/>
    <col min="15882" max="15882" width="9" style="130"/>
    <col min="15883" max="15883" width="6.875" style="130" customWidth="1"/>
    <col min="15884" max="15885" width="9" style="130"/>
    <col min="15886" max="15886" width="3.5" style="130" bestFit="1" customWidth="1"/>
    <col min="15887" max="15887" width="2.5" style="130" bestFit="1" customWidth="1"/>
    <col min="15888" max="15890" width="5.5" style="130" bestFit="1" customWidth="1"/>
    <col min="15891" max="15891" width="3.5" style="130" bestFit="1" customWidth="1"/>
    <col min="15892" max="16128" width="9" style="130"/>
    <col min="16129" max="16129" width="5.5" style="130" customWidth="1"/>
    <col min="16130" max="16130" width="34.625" style="130" customWidth="1"/>
    <col min="16131" max="16131" width="1.625" style="130" customWidth="1"/>
    <col min="16132" max="16132" width="7.125" style="130" customWidth="1"/>
    <col min="16133" max="16133" width="9.5" style="130" customWidth="1"/>
    <col min="16134" max="16134" width="10.25" style="130" customWidth="1"/>
    <col min="16135" max="16136" width="11" style="130" customWidth="1"/>
    <col min="16137" max="16137" width="12.5" style="130" customWidth="1"/>
    <col min="16138" max="16138" width="9" style="130"/>
    <col min="16139" max="16139" width="6.875" style="130" customWidth="1"/>
    <col min="16140" max="16141" width="9" style="130"/>
    <col min="16142" max="16142" width="3.5" style="130" bestFit="1" customWidth="1"/>
    <col min="16143" max="16143" width="2.5" style="130" bestFit="1" customWidth="1"/>
    <col min="16144" max="16146" width="5.5" style="130" bestFit="1" customWidth="1"/>
    <col min="16147" max="16147" width="3.5" style="130" bestFit="1" customWidth="1"/>
    <col min="16148" max="16384" width="9" style="130"/>
  </cols>
  <sheetData>
    <row r="1" spans="1:11" s="116" customFormat="1" ht="45" customHeight="1">
      <c r="A1" s="115"/>
      <c r="B1" s="436" t="s">
        <v>47</v>
      </c>
      <c r="C1" s="436"/>
      <c r="D1" s="436"/>
      <c r="E1" s="436"/>
      <c r="F1" s="436"/>
      <c r="G1" s="436"/>
      <c r="H1" s="436"/>
    </row>
    <row r="2" spans="1:11" s="118" customFormat="1" ht="18" customHeight="1">
      <c r="A2" s="117"/>
      <c r="B2" s="241"/>
      <c r="D2" s="119"/>
      <c r="E2" s="120"/>
      <c r="F2" s="121"/>
    </row>
    <row r="3" spans="1:11" s="115" customFormat="1" ht="30" customHeight="1">
      <c r="A3" s="122" t="s">
        <v>48</v>
      </c>
      <c r="B3" s="437" t="s">
        <v>49</v>
      </c>
      <c r="C3" s="438"/>
      <c r="D3" s="123" t="s">
        <v>50</v>
      </c>
      <c r="E3" s="124" t="s">
        <v>51</v>
      </c>
      <c r="F3" s="125" t="s">
        <v>52</v>
      </c>
      <c r="G3" s="122" t="s">
        <v>53</v>
      </c>
      <c r="H3" s="123" t="s">
        <v>54</v>
      </c>
    </row>
    <row r="4" spans="1:11" ht="30" customHeight="1">
      <c r="A4" s="123">
        <v>8</v>
      </c>
      <c r="B4" s="176" t="str">
        <f>IF($A4="","",VLOOKUP($A4,'アモキシシリンカプセル（２５０ｍｇ，'!$A$5:$I$500,3))</f>
        <v>スルピリドカプセル
（５０ｍｇ１００カプセル）</v>
      </c>
      <c r="C4" s="126"/>
      <c r="D4" s="136" t="str">
        <f>IF($A4="","",VLOOKUP($A4,'アモキシシリンカプセル（２５０ｍｇ，'!$A$5:$I$500,5))</f>
        <v>EA</v>
      </c>
      <c r="E4" s="147">
        <f>IF($A4="","",VLOOKUP($A4,'アモキシシリンカプセル（２５０ｍｇ，'!$A$5:$I$500,6))</f>
        <v>8</v>
      </c>
      <c r="F4" s="127"/>
      <c r="G4" s="128"/>
      <c r="H4" s="129"/>
      <c r="J4" s="142" t="s">
        <v>56</v>
      </c>
      <c r="K4" s="139"/>
    </row>
    <row r="5" spans="1:11" ht="30" customHeight="1">
      <c r="A5" s="123">
        <v>9</v>
      </c>
      <c r="B5" s="176" t="str">
        <f>IF($A5="","",VLOOKUP($A5,'アモキシシリンカプセル（２５０ｍｇ，'!$A$5:$I$500,3))</f>
        <v>ロキソプロフェンナトリウム錠
（６０ｍｇ、１００錠）</v>
      </c>
      <c r="C5" s="126"/>
      <c r="D5" s="136" t="str">
        <f>IF($A5="","",VLOOKUP($A5,'アモキシシリンカプセル（２５０ｍｇ，'!$A$5:$I$500,5))</f>
        <v>EA</v>
      </c>
      <c r="E5" s="147">
        <f>IF($A5="","",VLOOKUP($A5,'アモキシシリンカプセル（２５０ｍｇ，'!$A$5:$I$500,6))</f>
        <v>62</v>
      </c>
      <c r="F5" s="127"/>
      <c r="G5" s="128"/>
      <c r="H5" s="129"/>
      <c r="J5" s="142" t="s">
        <v>64</v>
      </c>
      <c r="K5" s="139"/>
    </row>
    <row r="6" spans="1:11" ht="30" customHeight="1">
      <c r="A6" s="123">
        <v>19</v>
      </c>
      <c r="B6" s="176" t="str">
        <f>IF($A6="","",VLOOKUP($A6,'アモキシシリンカプセル（２５０ｍｇ，'!$A$5:$I$500,3))</f>
        <v>ニトログリセリン舌下錠
（０．３ｍｇ１００錠）</v>
      </c>
      <c r="C6" s="126"/>
      <c r="D6" s="136" t="str">
        <f>IF($A6="","",VLOOKUP($A6,'アモキシシリンカプセル（２５０ｍｇ，'!$A$5:$I$500,5))</f>
        <v>EA</v>
      </c>
      <c r="E6" s="147">
        <f>IF($A6="","",VLOOKUP($A6,'アモキシシリンカプセル（２５０ｍｇ，'!$A$5:$I$500,6))</f>
        <v>25</v>
      </c>
      <c r="F6" s="131"/>
      <c r="G6" s="132"/>
      <c r="H6" s="129"/>
      <c r="J6" s="142" t="s">
        <v>62</v>
      </c>
      <c r="K6" s="139"/>
    </row>
    <row r="7" spans="1:11" s="116" customFormat="1" ht="30" customHeight="1">
      <c r="A7" s="123">
        <v>26</v>
      </c>
      <c r="B7" s="176" t="str">
        <f>IF($A7="","",VLOOKUP($A7,'アモキシシリンカプセル（２５０ｍｇ，'!$A$5:$I$500,3))</f>
        <v>塩酸ロペラミドカプセル
（１ｍｇ１００カプセル）</v>
      </c>
      <c r="C7" s="126"/>
      <c r="D7" s="136" t="str">
        <f>IF($A7="","",VLOOKUP($A7,'アモキシシリンカプセル（２５０ｍｇ，'!$A$5:$I$500,5))</f>
        <v>EA</v>
      </c>
      <c r="E7" s="147">
        <f>IF($A7="","",VLOOKUP($A7,'アモキシシリンカプセル（２５０ｍｇ，'!$A$5:$I$500,6))</f>
        <v>23</v>
      </c>
      <c r="F7" s="127"/>
      <c r="G7" s="133"/>
      <c r="H7" s="129"/>
      <c r="J7" s="142" t="s">
        <v>55</v>
      </c>
      <c r="K7" s="139"/>
    </row>
    <row r="8" spans="1:11" s="116" customFormat="1" ht="30" customHeight="1">
      <c r="A8" s="123">
        <v>32</v>
      </c>
      <c r="B8" s="176" t="str">
        <f>IF($A8="","",VLOOKUP($A8,'アモキシシリンカプセル（２５０ｍｇ，'!$A$5:$I$500,3))</f>
        <v>プレドニゾロン錠（５ｍｇ　１００錠）</v>
      </c>
      <c r="C8" s="126"/>
      <c r="D8" s="136" t="str">
        <f>IF($A8="","",VLOOKUP($A8,'アモキシシリンカプセル（２５０ｍｇ，'!$A$5:$I$500,5))</f>
        <v>EA</v>
      </c>
      <c r="E8" s="147">
        <f>IF($A8="","",VLOOKUP($A8,'アモキシシリンカプセル（２５０ｍｇ，'!$A$5:$I$500,6))</f>
        <v>15</v>
      </c>
      <c r="F8" s="127"/>
      <c r="G8" s="133"/>
      <c r="H8" s="129"/>
    </row>
    <row r="9" spans="1:11" s="116" customFormat="1" ht="30" customHeight="1">
      <c r="A9" s="123">
        <v>71</v>
      </c>
      <c r="B9" s="176" t="str">
        <f>IF($A9="","",VLOOKUP($A9,'アモキシシリンカプセル（２５０ｍｇ，'!$A$5:$I$500,3))</f>
        <v>フルオシノロンアセトナイドクリ－ム
（０．０２５％，１０ｇ，１0個）</v>
      </c>
      <c r="C9" s="126"/>
      <c r="D9" s="136" t="str">
        <f>IF($A9="","",VLOOKUP($A9,'アモキシシリンカプセル（２５０ｍｇ，'!$A$5:$I$500,5))</f>
        <v>BX</v>
      </c>
      <c r="E9" s="147">
        <f>IF($A9="","",VLOOKUP($A9,'アモキシシリンカプセル（２５０ｍｇ，'!$A$5:$I$500,6))</f>
        <v>43</v>
      </c>
      <c r="F9" s="127"/>
      <c r="G9" s="128"/>
      <c r="H9" s="129"/>
    </row>
    <row r="10" spans="1:11" s="116" customFormat="1" ht="30" customHeight="1">
      <c r="A10" s="123">
        <v>72</v>
      </c>
      <c r="B10" s="176" t="str">
        <f>IF($A10="","",VLOOKUP($A10,'アモキシシリンカプセル（２５０ｍｇ，'!$A$5:$I$500,3))</f>
        <v>クロルヘキシジン軟膏
（０．２％　１ＥＡ１００ｇ以上）</v>
      </c>
      <c r="C10" s="126"/>
      <c r="D10" s="136" t="str">
        <f>IF($A10="","",VLOOKUP($A10,'アモキシシリンカプセル（２５０ｍｇ，'!$A$5:$I$500,5))</f>
        <v>EA</v>
      </c>
      <c r="E10" s="147">
        <f>IF($A10="","",VLOOKUP($A10,'アモキシシリンカプセル（２５０ｍｇ，'!$A$5:$I$500,6))</f>
        <v>14</v>
      </c>
      <c r="F10" s="127"/>
      <c r="G10" s="133"/>
      <c r="H10" s="129"/>
    </row>
    <row r="11" spans="1:11" s="116" customFormat="1" ht="30" customHeight="1">
      <c r="A11" s="123">
        <v>79</v>
      </c>
      <c r="B11" s="176" t="str">
        <f>IF($A11="","",VLOOKUP($A11,'アモキシシリンカプセル（２５０ｍｇ，'!$A$5:$I$500,3))</f>
        <v>複方痔疾軟膏　（２ｇ　２８個標準）</v>
      </c>
      <c r="C11" s="126"/>
      <c r="D11" s="136" t="str">
        <f>IF($A11="","",VLOOKUP($A11,'アモキシシリンカプセル（２５０ｍｇ，'!$A$5:$I$500,5))</f>
        <v>EA</v>
      </c>
      <c r="E11" s="147">
        <f>IF($A11="","",VLOOKUP($A11,'アモキシシリンカプセル（２５０ｍｇ，'!$A$5:$I$500,6))</f>
        <v>30</v>
      </c>
      <c r="F11" s="127"/>
      <c r="G11" s="133"/>
      <c r="H11" s="129"/>
    </row>
    <row r="12" spans="1:11" s="116" customFormat="1" ht="30" customHeight="1">
      <c r="A12" s="123">
        <v>80</v>
      </c>
      <c r="B12" s="176" t="str">
        <f>IF($A12="","",VLOOKUP($A12,'アモキシシリンカプセル（２５０ｍｇ，'!$A$5:$I$500,3))</f>
        <v>オフロキサシン眼軟膏
（０．３％，３．５ｇ）</v>
      </c>
      <c r="C12" s="126"/>
      <c r="D12" s="136" t="str">
        <f>IF($A12="","",VLOOKUP($A12,'アモキシシリンカプセル（２５０ｍｇ，'!$A$5:$I$500,5))</f>
        <v>EA</v>
      </c>
      <c r="E12" s="147">
        <f>IF($A12="","",VLOOKUP($A12,'アモキシシリンカプセル（２５０ｍｇ，'!$A$5:$I$500,6))</f>
        <v>50</v>
      </c>
      <c r="F12" s="127"/>
      <c r="G12" s="128"/>
      <c r="H12" s="129"/>
    </row>
    <row r="13" spans="1:11" s="116" customFormat="1" ht="30" customHeight="1">
      <c r="A13" s="123">
        <v>83</v>
      </c>
      <c r="B13" s="176" t="str">
        <f>IF($A13="","",VLOOKUP($A13,'アモキシシリンカプセル（２５０ｍｇ，'!$A$5:$I$500,3))</f>
        <v>点眼液（１６ｍＬ）</v>
      </c>
      <c r="C13" s="126"/>
      <c r="D13" s="136" t="str">
        <f>IF($A13="","",VLOOKUP($A13,'アモキシシリンカプセル（２５０ｍｇ，'!$A$5:$I$500,5))</f>
        <v>EA</v>
      </c>
      <c r="E13" s="147">
        <f>IF($A13="","",VLOOKUP($A13,'アモキシシリンカプセル（２５０ｍｇ，'!$A$5:$I$500,6))</f>
        <v>107</v>
      </c>
      <c r="F13" s="127"/>
      <c r="G13" s="128"/>
      <c r="H13" s="129"/>
    </row>
    <row r="14" spans="1:11" s="116" customFormat="1" ht="30" customHeight="1">
      <c r="A14" s="123"/>
      <c r="B14" s="176" t="str">
        <f>IF($A14="","",VLOOKUP($A14,'アモキシシリンカプセル（２５０ｍｇ，'!$A$5:$I$500,3))</f>
        <v/>
      </c>
      <c r="C14" s="126"/>
      <c r="D14" s="136" t="str">
        <f>IF($A14="","",VLOOKUP($A14,'アモキシシリンカプセル（２５０ｍｇ，'!$A$5:$I$500,5))</f>
        <v/>
      </c>
      <c r="E14" s="147" t="str">
        <f>IF($A14="","",VLOOKUP($A14,'アモキシシリンカプセル（２５０ｍｇ，'!$A$5:$I$500,6))</f>
        <v/>
      </c>
      <c r="F14" s="127"/>
      <c r="G14" s="128"/>
      <c r="H14" s="129"/>
    </row>
    <row r="15" spans="1:11" s="116" customFormat="1" ht="30" customHeight="1">
      <c r="A15" s="123"/>
      <c r="B15" s="176" t="str">
        <f>IF($A15="","",VLOOKUP($A15,'アモキシシリンカプセル（２５０ｍｇ，'!$A$5:$I$500,3))</f>
        <v/>
      </c>
      <c r="C15" s="126"/>
      <c r="D15" s="136" t="str">
        <f>IF($A15="","",VLOOKUP($A15,'アモキシシリンカプセル（２５０ｍｇ，'!$A$5:$I$500,5))</f>
        <v/>
      </c>
      <c r="E15" s="147" t="str">
        <f>IF($A15="","",VLOOKUP($A15,'アモキシシリンカプセル（２５０ｍｇ，'!$A$5:$I$500,6))</f>
        <v/>
      </c>
      <c r="F15" s="127"/>
      <c r="G15" s="128"/>
      <c r="H15" s="129"/>
    </row>
    <row r="16" spans="1:11" s="116" customFormat="1" ht="30" customHeight="1">
      <c r="A16" s="123"/>
      <c r="B16" s="176" t="str">
        <f>IF($A16="","",VLOOKUP($A16,'アモキシシリンカプセル（２５０ｍｇ，'!$A$5:$I$500,3))</f>
        <v/>
      </c>
      <c r="C16" s="126"/>
      <c r="D16" s="136" t="str">
        <f>IF($A16="","",VLOOKUP($A16,'アモキシシリンカプセル（２５０ｍｇ，'!$A$5:$I$500,5))</f>
        <v/>
      </c>
      <c r="E16" s="147" t="str">
        <f>IF($A16="","",VLOOKUP($A16,'アモキシシリンカプセル（２５０ｍｇ，'!$A$5:$I$500,6))</f>
        <v/>
      </c>
      <c r="F16" s="127"/>
      <c r="G16" s="128"/>
      <c r="H16" s="129"/>
    </row>
    <row r="17" spans="1:8" s="116" customFormat="1" ht="30" customHeight="1">
      <c r="A17" s="123"/>
      <c r="B17" s="176" t="str">
        <f>IF($A17="","",VLOOKUP($A17,'アモキシシリンカプセル（２５０ｍｇ，'!$A$5:$I$500,3))</f>
        <v/>
      </c>
      <c r="C17" s="126"/>
      <c r="D17" s="136" t="str">
        <f>IF($A17="","",VLOOKUP($A17,'アモキシシリンカプセル（２５０ｍｇ，'!$A$5:$I$500,5))</f>
        <v/>
      </c>
      <c r="E17" s="147" t="str">
        <f>IF($A17="","",VLOOKUP($A17,'アモキシシリンカプセル（２５０ｍｇ，'!$A$5:$I$500,6))</f>
        <v/>
      </c>
      <c r="F17" s="127"/>
      <c r="G17" s="128"/>
      <c r="H17" s="129"/>
    </row>
    <row r="18" spans="1:8" s="116" customFormat="1" ht="30" customHeight="1">
      <c r="A18" s="123"/>
      <c r="B18" s="176" t="str">
        <f>IF($A18="","",VLOOKUP($A18,'アモキシシリンカプセル（２５０ｍｇ，'!$A$5:$I$500,3))</f>
        <v/>
      </c>
      <c r="C18" s="126"/>
      <c r="D18" s="136" t="str">
        <f>IF($A18="","",VLOOKUP($A18,'アモキシシリンカプセル（２５０ｍｇ，'!$A$5:$I$500,5))</f>
        <v/>
      </c>
      <c r="E18" s="147" t="str">
        <f>IF($A18="","",VLOOKUP($A18,'アモキシシリンカプセル（２５０ｍｇ，'!$A$5:$I$500,6))</f>
        <v/>
      </c>
      <c r="F18" s="127"/>
      <c r="G18" s="128"/>
      <c r="H18" s="129"/>
    </row>
    <row r="19" spans="1:8" s="116" customFormat="1" ht="30" customHeight="1">
      <c r="A19" s="123"/>
      <c r="B19" s="176" t="str">
        <f>IF($A19="","",VLOOKUP($A19,'アモキシシリンカプセル（２５０ｍｇ，'!$A$5:$I$500,3))</f>
        <v/>
      </c>
      <c r="C19" s="126"/>
      <c r="D19" s="136" t="str">
        <f>IF($A19="","",VLOOKUP($A19,'アモキシシリンカプセル（２５０ｍｇ，'!$A$5:$I$500,5))</f>
        <v/>
      </c>
      <c r="E19" s="147" t="str">
        <f>IF($A19="","",VLOOKUP($A19,'アモキシシリンカプセル（２５０ｍｇ，'!$A$5:$I$500,6))</f>
        <v/>
      </c>
      <c r="F19" s="127"/>
      <c r="G19" s="128"/>
      <c r="H19" s="129"/>
    </row>
    <row r="20" spans="1:8" s="116" customFormat="1" ht="30" customHeight="1">
      <c r="A20" s="123"/>
      <c r="B20" s="176" t="str">
        <f>IF($A20="","",VLOOKUP($A20,'アモキシシリンカプセル（２５０ｍｇ，'!$A$5:$I$500,3))</f>
        <v/>
      </c>
      <c r="C20" s="126"/>
      <c r="D20" s="136" t="str">
        <f>IF($A20="","",VLOOKUP($A20,'アモキシシリンカプセル（２５０ｍｇ，'!$A$5:$I$500,5))</f>
        <v/>
      </c>
      <c r="E20" s="147" t="str">
        <f>IF($A20="","",VLOOKUP($A20,'アモキシシリンカプセル（２５０ｍｇ，'!$A$5:$I$500,6))</f>
        <v/>
      </c>
      <c r="F20" s="127"/>
      <c r="G20" s="128"/>
      <c r="H20" s="129"/>
    </row>
    <row r="21" spans="1:8" s="116" customFormat="1" ht="30" customHeight="1">
      <c r="A21" s="123"/>
      <c r="B21" s="176" t="str">
        <f>IF($A21="","",VLOOKUP($A21,'アモキシシリンカプセル（２５０ｍｇ，'!$A$5:$I$500,3))</f>
        <v/>
      </c>
      <c r="C21" s="126"/>
      <c r="D21" s="136" t="str">
        <f>IF($A21="","",VLOOKUP($A21,'アモキシシリンカプセル（２５０ｍｇ，'!$A$5:$I$500,5))</f>
        <v/>
      </c>
      <c r="E21" s="147" t="str">
        <f>IF($A21="","",VLOOKUP($A21,'アモキシシリンカプセル（２５０ｍｇ，'!$A$5:$I$500,6))</f>
        <v/>
      </c>
      <c r="F21" s="131"/>
      <c r="G21" s="134"/>
      <c r="H21" s="128"/>
    </row>
    <row r="22" spans="1:8" s="116" customFormat="1" ht="30" customHeight="1">
      <c r="A22" s="123"/>
      <c r="B22" s="176" t="str">
        <f>IF($A22="","",VLOOKUP($A22,'アモキシシリンカプセル（２５０ｍｇ，'!$A$5:$I$500,3))</f>
        <v/>
      </c>
      <c r="C22" s="126"/>
      <c r="D22" s="136" t="str">
        <f>IF($A22="","",VLOOKUP($A22,'アモキシシリンカプセル（２５０ｍｇ，'!$A$5:$I$500,5))</f>
        <v/>
      </c>
      <c r="E22" s="147" t="str">
        <f>IF($A22="","",VLOOKUP($A22,'アモキシシリンカプセル（２５０ｍｇ，'!$A$5:$I$500,6))</f>
        <v/>
      </c>
      <c r="F22" s="127"/>
      <c r="G22" s="129"/>
      <c r="H22" s="128"/>
    </row>
    <row r="23" spans="1:8" s="116" customFormat="1" ht="30" customHeight="1">
      <c r="A23" s="123"/>
      <c r="B23" s="176" t="str">
        <f>IF($A23="","",VLOOKUP($A23,'アモキシシリンカプセル（２５０ｍｇ，'!$A$5:$I$500,3))</f>
        <v/>
      </c>
      <c r="C23" s="126"/>
      <c r="D23" s="136" t="str">
        <f>IF($A23="","",VLOOKUP($A23,'アモキシシリンカプセル（２５０ｍｇ，'!$A$5:$I$500,5))</f>
        <v/>
      </c>
      <c r="E23" s="147" t="str">
        <f>IF($A23="","",VLOOKUP($A23,'アモキシシリンカプセル（２５０ｍｇ，'!$A$5:$I$500,6))</f>
        <v/>
      </c>
      <c r="F23" s="127"/>
      <c r="G23" s="129"/>
      <c r="H23" s="128"/>
    </row>
    <row r="24" spans="1:8" s="116" customFormat="1" ht="30" customHeight="1">
      <c r="A24" s="123"/>
      <c r="B24" s="176" t="str">
        <f>IF($A24="","",VLOOKUP($A24,'アモキシシリンカプセル（２５０ｍｇ，'!$A$5:$I$500,3))</f>
        <v/>
      </c>
      <c r="C24" s="126"/>
      <c r="D24" s="136" t="str">
        <f>IF($A24="","",VLOOKUP($A24,'アモキシシリンカプセル（２５０ｍｇ，'!$A$5:$I$500,5))</f>
        <v/>
      </c>
      <c r="E24" s="147" t="str">
        <f>IF($A24="","",VLOOKUP($A24,'アモキシシリンカプセル（２５０ｍｇ，'!$A$5:$I$500,6))</f>
        <v/>
      </c>
      <c r="F24" s="127"/>
      <c r="G24" s="129"/>
      <c r="H24" s="128"/>
    </row>
    <row r="25" spans="1:8" s="116" customFormat="1" ht="30" customHeight="1">
      <c r="A25" s="123"/>
      <c r="B25" s="176" t="str">
        <f>IF($A25="","",VLOOKUP($A25,'アモキシシリンカプセル（２５０ｍｇ，'!$A$5:$I$500,3))</f>
        <v/>
      </c>
      <c r="C25" s="126"/>
      <c r="D25" s="136" t="str">
        <f>IF($A25="","",VLOOKUP($A25,'アモキシシリンカプセル（２５０ｍｇ，'!$A$5:$I$500,5))</f>
        <v/>
      </c>
      <c r="E25" s="147" t="str">
        <f>IF($A25="","",VLOOKUP($A25,'アモキシシリンカプセル（２５０ｍｇ，'!$A$5:$I$500,6))</f>
        <v/>
      </c>
      <c r="F25" s="127"/>
      <c r="G25" s="129"/>
      <c r="H25" s="128"/>
    </row>
    <row r="26" spans="1:8" s="116" customFormat="1" ht="30" customHeight="1">
      <c r="A26" s="123"/>
      <c r="B26" s="176" t="str">
        <f>IF($A26="","",VLOOKUP($A26,'アモキシシリンカプセル（２５０ｍｇ，'!$A$5:$I$500,3))</f>
        <v/>
      </c>
      <c r="C26" s="126"/>
      <c r="D26" s="136" t="str">
        <f>IF($A26="","",VLOOKUP($A26,'アモキシシリンカプセル（２５０ｍｇ，'!$A$5:$I$500,5))</f>
        <v/>
      </c>
      <c r="E26" s="147" t="str">
        <f>IF($A26="","",VLOOKUP($A26,'アモキシシリンカプセル（２５０ｍｇ，'!$A$5:$I$500,6))</f>
        <v/>
      </c>
      <c r="F26" s="127"/>
      <c r="G26" s="129"/>
      <c r="H26" s="128"/>
    </row>
    <row r="27" spans="1:8" s="116" customFormat="1" ht="30" customHeight="1">
      <c r="A27" s="123"/>
      <c r="B27" s="176" t="str">
        <f>IF($A27="","",VLOOKUP($A27,'アモキシシリンカプセル（２５０ｍｇ，'!$A$5:$I$500,3))</f>
        <v/>
      </c>
      <c r="C27" s="126"/>
      <c r="D27" s="136" t="str">
        <f>IF($A27="","",VLOOKUP($A27,'アモキシシリンカプセル（２５０ｍｇ，'!$A$5:$I$500,5))</f>
        <v/>
      </c>
      <c r="E27" s="147" t="str">
        <f>IF($A27="","",VLOOKUP($A27,'アモキシシリンカプセル（２５０ｍｇ，'!$A$5:$I$500,6))</f>
        <v/>
      </c>
      <c r="F27" s="127"/>
      <c r="G27" s="129"/>
      <c r="H27" s="128"/>
    </row>
    <row r="28" spans="1:8" s="116" customFormat="1" ht="30" customHeight="1">
      <c r="A28" s="123"/>
      <c r="B28" s="177" t="str">
        <f>IF($A28="","",VLOOKUP($A28,'アモキシシリンカプセル（２５０ｍｇ，'!$A$5:$I$500,3))</f>
        <v/>
      </c>
      <c r="C28" s="126"/>
      <c r="D28" s="137" t="str">
        <f>IF($A28="","",VLOOKUP($A28,'アモキシシリンカプセル（２５０ｍｇ，'!$A$5:$I$500,5))</f>
        <v/>
      </c>
      <c r="E28" s="240" t="str">
        <f>IF($A28="","",VLOOKUP($A28,'アモキシシリンカプセル（２５０ｍｇ，'!$A$5:$I$500,6))</f>
        <v/>
      </c>
      <c r="F28" s="127"/>
      <c r="G28" s="129"/>
      <c r="H28" s="128"/>
    </row>
    <row r="30" spans="1:8" s="116" customFormat="1" ht="45" customHeight="1">
      <c r="A30" s="115"/>
      <c r="B30" s="436" t="s">
        <v>47</v>
      </c>
      <c r="C30" s="436"/>
      <c r="D30" s="436"/>
      <c r="E30" s="436"/>
      <c r="F30" s="436"/>
      <c r="G30" s="436"/>
      <c r="H30" s="436"/>
    </row>
    <row r="31" spans="1:8" s="118" customFormat="1" ht="18" customHeight="1">
      <c r="A31" s="117"/>
      <c r="B31" s="241"/>
      <c r="D31" s="119"/>
      <c r="E31" s="120"/>
      <c r="F31" s="121"/>
    </row>
    <row r="32" spans="1:8" s="115" customFormat="1" ht="30" customHeight="1">
      <c r="A32" s="122" t="s">
        <v>48</v>
      </c>
      <c r="B32" s="437" t="s">
        <v>49</v>
      </c>
      <c r="C32" s="438"/>
      <c r="D32" s="123" t="s">
        <v>50</v>
      </c>
      <c r="E32" s="124" t="s">
        <v>51</v>
      </c>
      <c r="F32" s="125" t="s">
        <v>52</v>
      </c>
      <c r="G32" s="122" t="s">
        <v>53</v>
      </c>
      <c r="H32" s="123" t="s">
        <v>54</v>
      </c>
    </row>
    <row r="33" spans="1:8" ht="30" customHeight="1">
      <c r="A33" s="123"/>
      <c r="B33" s="176" t="str">
        <f>IF($A33="","",VLOOKUP($A33,'アモキシシリンカプセル（２５０ｍｇ，'!$A$5:$I$500,3))</f>
        <v/>
      </c>
      <c r="C33" s="126"/>
      <c r="D33" s="136" t="str">
        <f>IF($A33="","",VLOOKUP($A33,'アモキシシリンカプセル（２５０ｍｇ，'!$A$5:$I$500,5))</f>
        <v/>
      </c>
      <c r="E33" s="147" t="str">
        <f>IF($A33="","",VLOOKUP($A33,'アモキシシリンカプセル（２５０ｍｇ，'!$A$5:$I$500,6))</f>
        <v/>
      </c>
      <c r="F33" s="127"/>
      <c r="G33" s="128"/>
      <c r="H33" s="129"/>
    </row>
    <row r="34" spans="1:8" ht="30" customHeight="1">
      <c r="A34" s="123"/>
      <c r="B34" s="176" t="str">
        <f>IF($A34="","",VLOOKUP($A34,'アモキシシリンカプセル（２５０ｍｇ，'!$A$5:$I$500,3))</f>
        <v/>
      </c>
      <c r="C34" s="126"/>
      <c r="D34" s="136" t="str">
        <f>IF($A34="","",VLOOKUP($A34,'アモキシシリンカプセル（２５０ｍｇ，'!$A$5:$I$500,5))</f>
        <v/>
      </c>
      <c r="E34" s="147" t="str">
        <f>IF($A34="","",VLOOKUP($A34,'アモキシシリンカプセル（２５０ｍｇ，'!$A$5:$I$500,6))</f>
        <v/>
      </c>
      <c r="F34" s="127"/>
      <c r="G34" s="128"/>
      <c r="H34" s="129"/>
    </row>
    <row r="35" spans="1:8" ht="30" customHeight="1">
      <c r="A35" s="123"/>
      <c r="B35" s="176" t="str">
        <f>IF($A35="","",VLOOKUP($A35,'アモキシシリンカプセル（２５０ｍｇ，'!$A$5:$I$500,3))</f>
        <v/>
      </c>
      <c r="C35" s="126"/>
      <c r="D35" s="136" t="str">
        <f>IF($A35="","",VLOOKUP($A35,'アモキシシリンカプセル（２５０ｍｇ，'!$A$5:$I$500,5))</f>
        <v/>
      </c>
      <c r="E35" s="147" t="str">
        <f>IF($A35="","",VLOOKUP($A35,'アモキシシリンカプセル（２５０ｍｇ，'!$A$5:$I$500,6))</f>
        <v/>
      </c>
      <c r="F35" s="131"/>
      <c r="G35" s="132"/>
      <c r="H35" s="129"/>
    </row>
    <row r="36" spans="1:8" s="116" customFormat="1" ht="30" customHeight="1">
      <c r="A36" s="123"/>
      <c r="B36" s="176" t="str">
        <f>IF($A36="","",VLOOKUP($A36,'アモキシシリンカプセル（２５０ｍｇ，'!$A$5:$I$500,3))</f>
        <v/>
      </c>
      <c r="C36" s="126"/>
      <c r="D36" s="136" t="str">
        <f>IF($A36="","",VLOOKUP($A36,'アモキシシリンカプセル（２５０ｍｇ，'!$A$5:$I$500,5))</f>
        <v/>
      </c>
      <c r="E36" s="147" t="str">
        <f>IF($A36="","",VLOOKUP($A36,'アモキシシリンカプセル（２５０ｍｇ，'!$A$5:$I$500,6))</f>
        <v/>
      </c>
      <c r="F36" s="127"/>
      <c r="G36" s="133"/>
      <c r="H36" s="129"/>
    </row>
    <row r="37" spans="1:8" s="116" customFormat="1" ht="30" customHeight="1">
      <c r="A37" s="123"/>
      <c r="B37" s="176" t="str">
        <f>IF($A37="","",VLOOKUP($A37,'アモキシシリンカプセル（２５０ｍｇ，'!$A$5:$I$500,3))</f>
        <v/>
      </c>
      <c r="C37" s="126"/>
      <c r="D37" s="136" t="str">
        <f>IF($A37="","",VLOOKUP($A37,'アモキシシリンカプセル（２５０ｍｇ，'!$A$5:$I$500,5))</f>
        <v/>
      </c>
      <c r="E37" s="147" t="str">
        <f>IF($A37="","",VLOOKUP($A37,'アモキシシリンカプセル（２５０ｍｇ，'!$A$5:$I$500,6))</f>
        <v/>
      </c>
      <c r="F37" s="127"/>
      <c r="G37" s="133"/>
      <c r="H37" s="129"/>
    </row>
    <row r="38" spans="1:8" s="116" customFormat="1" ht="30" customHeight="1">
      <c r="A38" s="123"/>
      <c r="B38" s="176" t="str">
        <f>IF($A38="","",VLOOKUP($A38,'アモキシシリンカプセル（２５０ｍｇ，'!$A$5:$I$500,3))</f>
        <v/>
      </c>
      <c r="C38" s="126"/>
      <c r="D38" s="136" t="str">
        <f>IF($A38="","",VLOOKUP($A38,'アモキシシリンカプセル（２５０ｍｇ，'!$A$5:$I$500,5))</f>
        <v/>
      </c>
      <c r="E38" s="147" t="str">
        <f>IF($A38="","",VLOOKUP($A38,'アモキシシリンカプセル（２５０ｍｇ，'!$A$5:$I$500,6))</f>
        <v/>
      </c>
      <c r="F38" s="127"/>
      <c r="G38" s="128"/>
      <c r="H38" s="129"/>
    </row>
    <row r="39" spans="1:8" s="116" customFormat="1" ht="30" customHeight="1">
      <c r="A39" s="123"/>
      <c r="B39" s="176" t="str">
        <f>IF($A39="","",VLOOKUP($A39,'アモキシシリンカプセル（２５０ｍｇ，'!$A$5:$I$500,3))</f>
        <v/>
      </c>
      <c r="C39" s="126"/>
      <c r="D39" s="136" t="str">
        <f>IF($A39="","",VLOOKUP($A39,'アモキシシリンカプセル（２５０ｍｇ，'!$A$5:$I$500,5))</f>
        <v/>
      </c>
      <c r="E39" s="147" t="str">
        <f>IF($A39="","",VLOOKUP($A39,'アモキシシリンカプセル（２５０ｍｇ，'!$A$5:$I$500,6))</f>
        <v/>
      </c>
      <c r="F39" s="127"/>
      <c r="G39" s="133"/>
      <c r="H39" s="129"/>
    </row>
    <row r="40" spans="1:8" s="116" customFormat="1" ht="30" customHeight="1">
      <c r="A40" s="123"/>
      <c r="B40" s="176" t="str">
        <f>IF($A40="","",VLOOKUP($A40,'アモキシシリンカプセル（２５０ｍｇ，'!$A$5:$I$500,3))</f>
        <v/>
      </c>
      <c r="C40" s="126"/>
      <c r="D40" s="136" t="str">
        <f>IF($A40="","",VLOOKUP($A40,'アモキシシリンカプセル（２５０ｍｇ，'!$A$5:$I$500,5))</f>
        <v/>
      </c>
      <c r="E40" s="147" t="str">
        <f>IF($A40="","",VLOOKUP($A40,'アモキシシリンカプセル（２５０ｍｇ，'!$A$5:$I$500,6))</f>
        <v/>
      </c>
      <c r="F40" s="127"/>
      <c r="G40" s="133"/>
      <c r="H40" s="129"/>
    </row>
    <row r="41" spans="1:8" s="116" customFormat="1" ht="30" customHeight="1">
      <c r="A41" s="123"/>
      <c r="B41" s="176" t="str">
        <f>IF($A41="","",VLOOKUP($A41,'アモキシシリンカプセル（２５０ｍｇ，'!$A$5:$I$500,3))</f>
        <v/>
      </c>
      <c r="C41" s="126"/>
      <c r="D41" s="136" t="str">
        <f>IF($A41="","",VLOOKUP($A41,'アモキシシリンカプセル（２５０ｍｇ，'!$A$5:$I$500,5))</f>
        <v/>
      </c>
      <c r="E41" s="147" t="str">
        <f>IF($A41="","",VLOOKUP($A41,'アモキシシリンカプセル（２５０ｍｇ，'!$A$5:$I$500,6))</f>
        <v/>
      </c>
      <c r="F41" s="127"/>
      <c r="G41" s="128"/>
      <c r="H41" s="129"/>
    </row>
    <row r="42" spans="1:8" s="116" customFormat="1" ht="30" customHeight="1">
      <c r="A42" s="123"/>
      <c r="B42" s="176" t="str">
        <f>IF($A42="","",VLOOKUP($A42,'アモキシシリンカプセル（２５０ｍｇ，'!$A$5:$I$500,3))</f>
        <v/>
      </c>
      <c r="C42" s="126"/>
      <c r="D42" s="136" t="str">
        <f>IF($A42="","",VLOOKUP($A42,'アモキシシリンカプセル（２５０ｍｇ，'!$A$5:$I$500,5))</f>
        <v/>
      </c>
      <c r="E42" s="147" t="str">
        <f>IF($A42="","",VLOOKUP($A42,'アモキシシリンカプセル（２５０ｍｇ，'!$A$5:$I$500,6))</f>
        <v/>
      </c>
      <c r="F42" s="127"/>
      <c r="G42" s="128"/>
      <c r="H42" s="129"/>
    </row>
    <row r="43" spans="1:8" s="116" customFormat="1" ht="30" customHeight="1">
      <c r="A43" s="123"/>
      <c r="B43" s="176" t="str">
        <f>IF($A43="","",VLOOKUP($A43,'アモキシシリンカプセル（２５０ｍｇ，'!$A$5:$I$500,3))</f>
        <v/>
      </c>
      <c r="C43" s="126"/>
      <c r="D43" s="136" t="str">
        <f>IF($A43="","",VLOOKUP($A43,'アモキシシリンカプセル（２５０ｍｇ，'!$A$5:$I$500,5))</f>
        <v/>
      </c>
      <c r="E43" s="147" t="str">
        <f>IF($A43="","",VLOOKUP($A43,'アモキシシリンカプセル（２５０ｍｇ，'!$A$5:$I$500,6))</f>
        <v/>
      </c>
      <c r="F43" s="127"/>
      <c r="G43" s="128"/>
      <c r="H43" s="129"/>
    </row>
    <row r="44" spans="1:8" s="116" customFormat="1" ht="30" customHeight="1">
      <c r="A44" s="123"/>
      <c r="B44" s="176" t="str">
        <f>IF($A44="","",VLOOKUP($A44,'アモキシシリンカプセル（２５０ｍｇ，'!$A$5:$I$500,3))</f>
        <v/>
      </c>
      <c r="C44" s="126"/>
      <c r="D44" s="136" t="str">
        <f>IF($A44="","",VLOOKUP($A44,'アモキシシリンカプセル（２５０ｍｇ，'!$A$5:$I$500,5))</f>
        <v/>
      </c>
      <c r="E44" s="147" t="str">
        <f>IF($A44="","",VLOOKUP($A44,'アモキシシリンカプセル（２５０ｍｇ，'!$A$5:$I$500,6))</f>
        <v/>
      </c>
      <c r="F44" s="127"/>
      <c r="G44" s="128"/>
      <c r="H44" s="129"/>
    </row>
    <row r="45" spans="1:8" s="116" customFormat="1" ht="30" customHeight="1">
      <c r="A45" s="123"/>
      <c r="B45" s="176" t="str">
        <f>IF($A45="","",VLOOKUP($A45,'アモキシシリンカプセル（２５０ｍｇ，'!$A$5:$I$500,3))</f>
        <v/>
      </c>
      <c r="C45" s="126"/>
      <c r="D45" s="136" t="str">
        <f>IF($A45="","",VLOOKUP($A45,'アモキシシリンカプセル（２５０ｍｇ，'!$A$5:$I$500,5))</f>
        <v/>
      </c>
      <c r="E45" s="147" t="str">
        <f>IF($A45="","",VLOOKUP($A45,'アモキシシリンカプセル（２５０ｍｇ，'!$A$5:$I$500,6))</f>
        <v/>
      </c>
      <c r="F45" s="127"/>
      <c r="G45" s="128"/>
      <c r="H45" s="129"/>
    </row>
    <row r="46" spans="1:8" s="116" customFormat="1" ht="30" customHeight="1">
      <c r="A46" s="123"/>
      <c r="B46" s="176" t="str">
        <f>IF($A46="","",VLOOKUP($A46,'アモキシシリンカプセル（２５０ｍｇ，'!$A$5:$I$500,3))</f>
        <v/>
      </c>
      <c r="C46" s="126"/>
      <c r="D46" s="136" t="str">
        <f>IF($A46="","",VLOOKUP($A46,'アモキシシリンカプセル（２５０ｍｇ，'!$A$5:$I$500,5))</f>
        <v/>
      </c>
      <c r="E46" s="147" t="str">
        <f>IF($A46="","",VLOOKUP($A46,'アモキシシリンカプセル（２５０ｍｇ，'!$A$5:$I$500,6))</f>
        <v/>
      </c>
      <c r="F46" s="127"/>
      <c r="G46" s="128"/>
      <c r="H46" s="129"/>
    </row>
    <row r="47" spans="1:8" s="116" customFormat="1" ht="30" customHeight="1">
      <c r="A47" s="123"/>
      <c r="B47" s="176" t="str">
        <f>IF($A47="","",VLOOKUP($A47,'アモキシシリンカプセル（２５０ｍｇ，'!$A$5:$I$500,3))</f>
        <v/>
      </c>
      <c r="C47" s="126"/>
      <c r="D47" s="136" t="str">
        <f>IF($A47="","",VLOOKUP($A47,'アモキシシリンカプセル（２５０ｍｇ，'!$A$5:$I$500,5))</f>
        <v/>
      </c>
      <c r="E47" s="147" t="str">
        <f>IF($A47="","",VLOOKUP($A47,'アモキシシリンカプセル（２５０ｍｇ，'!$A$5:$I$500,6))</f>
        <v/>
      </c>
      <c r="F47" s="127"/>
      <c r="G47" s="128"/>
      <c r="H47" s="129"/>
    </row>
    <row r="48" spans="1:8" s="116" customFormat="1" ht="30" customHeight="1">
      <c r="A48" s="123"/>
      <c r="B48" s="176" t="str">
        <f>IF($A48="","",VLOOKUP($A48,'アモキシシリンカプセル（２５０ｍｇ，'!$A$5:$I$500,3))</f>
        <v/>
      </c>
      <c r="C48" s="126"/>
      <c r="D48" s="136" t="str">
        <f>IF($A48="","",VLOOKUP($A48,'アモキシシリンカプセル（２５０ｍｇ，'!$A$5:$I$500,5))</f>
        <v/>
      </c>
      <c r="E48" s="147" t="str">
        <f>IF($A48="","",VLOOKUP($A48,'アモキシシリンカプセル（２５０ｍｇ，'!$A$5:$I$500,6))</f>
        <v/>
      </c>
      <c r="F48" s="127"/>
      <c r="G48" s="128"/>
      <c r="H48" s="129"/>
    </row>
    <row r="49" spans="1:8" s="116" customFormat="1" ht="30" customHeight="1">
      <c r="A49" s="123"/>
      <c r="B49" s="176" t="str">
        <f>IF($A49="","",VLOOKUP($A49,'アモキシシリンカプセル（２５０ｍｇ，'!$A$5:$I$500,3))</f>
        <v/>
      </c>
      <c r="C49" s="126"/>
      <c r="D49" s="136" t="str">
        <f>IF($A49="","",VLOOKUP($A49,'アモキシシリンカプセル（２５０ｍｇ，'!$A$5:$I$500,5))</f>
        <v/>
      </c>
      <c r="E49" s="147" t="str">
        <f>IF($A49="","",VLOOKUP($A49,'アモキシシリンカプセル（２５０ｍｇ，'!$A$5:$I$500,6))</f>
        <v/>
      </c>
      <c r="F49" s="127"/>
      <c r="G49" s="128"/>
      <c r="H49" s="129"/>
    </row>
    <row r="50" spans="1:8" s="116" customFormat="1" ht="30" customHeight="1">
      <c r="A50" s="123"/>
      <c r="B50" s="176" t="str">
        <f>IF($A50="","",VLOOKUP($A50,'アモキシシリンカプセル（２５０ｍｇ，'!$A$5:$I$500,3))</f>
        <v/>
      </c>
      <c r="C50" s="126"/>
      <c r="D50" s="136" t="str">
        <f>IF($A50="","",VLOOKUP($A50,'アモキシシリンカプセル（２５０ｍｇ，'!$A$5:$I$500,5))</f>
        <v/>
      </c>
      <c r="E50" s="147" t="str">
        <f>IF($A50="","",VLOOKUP($A50,'アモキシシリンカプセル（２５０ｍｇ，'!$A$5:$I$500,6))</f>
        <v/>
      </c>
      <c r="F50" s="131"/>
      <c r="G50" s="134"/>
      <c r="H50" s="128"/>
    </row>
    <row r="51" spans="1:8" s="116" customFormat="1" ht="30" customHeight="1">
      <c r="A51" s="123"/>
      <c r="B51" s="176" t="str">
        <f>IF($A51="","",VLOOKUP($A51,'アモキシシリンカプセル（２５０ｍｇ，'!$A$5:$I$500,3))</f>
        <v/>
      </c>
      <c r="C51" s="126"/>
      <c r="D51" s="136" t="str">
        <f>IF($A51="","",VLOOKUP($A51,'アモキシシリンカプセル（２５０ｍｇ，'!$A$5:$I$500,5))</f>
        <v/>
      </c>
      <c r="E51" s="147" t="str">
        <f>IF($A51="","",VLOOKUP($A51,'アモキシシリンカプセル（２５０ｍｇ，'!$A$5:$I$500,6))</f>
        <v/>
      </c>
      <c r="F51" s="127"/>
      <c r="G51" s="129"/>
      <c r="H51" s="128"/>
    </row>
    <row r="52" spans="1:8" s="116" customFormat="1" ht="30" customHeight="1">
      <c r="A52" s="123"/>
      <c r="B52" s="176" t="str">
        <f>IF($A52="","",VLOOKUP($A52,'アモキシシリンカプセル（２５０ｍｇ，'!$A$5:$I$500,3))</f>
        <v/>
      </c>
      <c r="C52" s="126"/>
      <c r="D52" s="136" t="str">
        <f>IF($A52="","",VLOOKUP($A52,'アモキシシリンカプセル（２５０ｍｇ，'!$A$5:$I$500,5))</f>
        <v/>
      </c>
      <c r="E52" s="147" t="str">
        <f>IF($A52="","",VLOOKUP($A52,'アモキシシリンカプセル（２５０ｍｇ，'!$A$5:$I$500,6))</f>
        <v/>
      </c>
      <c r="F52" s="127"/>
      <c r="G52" s="129"/>
      <c r="H52" s="128"/>
    </row>
    <row r="53" spans="1:8" s="116" customFormat="1" ht="30" customHeight="1">
      <c r="A53" s="123"/>
      <c r="B53" s="176" t="str">
        <f>IF($A53="","",VLOOKUP($A53,'アモキシシリンカプセル（２５０ｍｇ，'!$A$5:$I$500,3))</f>
        <v/>
      </c>
      <c r="C53" s="126"/>
      <c r="D53" s="136" t="str">
        <f>IF($A53="","",VLOOKUP($A53,'アモキシシリンカプセル（２５０ｍｇ，'!$A$5:$I$500,5))</f>
        <v/>
      </c>
      <c r="E53" s="147" t="str">
        <f>IF($A53="","",VLOOKUP($A53,'アモキシシリンカプセル（２５０ｍｇ，'!$A$5:$I$500,6))</f>
        <v/>
      </c>
      <c r="F53" s="127"/>
      <c r="G53" s="129"/>
      <c r="H53" s="128"/>
    </row>
    <row r="54" spans="1:8" s="116" customFormat="1" ht="30" customHeight="1">
      <c r="A54" s="123"/>
      <c r="B54" s="176" t="str">
        <f>IF($A54="","",VLOOKUP($A54,'アモキシシリンカプセル（２５０ｍｇ，'!$A$5:$I$500,3))</f>
        <v/>
      </c>
      <c r="C54" s="126"/>
      <c r="D54" s="136" t="str">
        <f>IF($A54="","",VLOOKUP($A54,'アモキシシリンカプセル（２５０ｍｇ，'!$A$5:$I$500,5))</f>
        <v/>
      </c>
      <c r="E54" s="147" t="str">
        <f>IF($A54="","",VLOOKUP($A54,'アモキシシリンカプセル（２５０ｍｇ，'!$A$5:$I$500,6))</f>
        <v/>
      </c>
      <c r="F54" s="127"/>
      <c r="G54" s="129"/>
      <c r="H54" s="128"/>
    </row>
    <row r="55" spans="1:8" s="116" customFormat="1" ht="30" customHeight="1">
      <c r="A55" s="123"/>
      <c r="B55" s="176" t="str">
        <f>IF($A55="","",VLOOKUP($A55,'アモキシシリンカプセル（２５０ｍｇ，'!$A$5:$I$500,3))</f>
        <v/>
      </c>
      <c r="C55" s="126"/>
      <c r="D55" s="136" t="str">
        <f>IF($A55="","",VLOOKUP($A55,'アモキシシリンカプセル（２５０ｍｇ，'!$A$5:$I$500,5))</f>
        <v/>
      </c>
      <c r="E55" s="147" t="str">
        <f>IF($A55="","",VLOOKUP($A55,'アモキシシリンカプセル（２５０ｍｇ，'!$A$5:$I$500,6))</f>
        <v/>
      </c>
      <c r="F55" s="127"/>
      <c r="G55" s="129"/>
      <c r="H55" s="128"/>
    </row>
    <row r="56" spans="1:8" s="116" customFormat="1" ht="30" customHeight="1">
      <c r="A56" s="123"/>
      <c r="B56" s="176" t="str">
        <f>IF($A56="","",VLOOKUP($A56,'アモキシシリンカプセル（２５０ｍｇ，'!$A$5:$I$500,3))</f>
        <v/>
      </c>
      <c r="C56" s="126"/>
      <c r="D56" s="136" t="str">
        <f>IF($A56="","",VLOOKUP($A56,'アモキシシリンカプセル（２５０ｍｇ，'!$A$5:$I$500,5))</f>
        <v/>
      </c>
      <c r="E56" s="147" t="str">
        <f>IF($A56="","",VLOOKUP($A56,'アモキシシリンカプセル（２５０ｍｇ，'!$A$5:$I$500,6))</f>
        <v/>
      </c>
      <c r="F56" s="127"/>
      <c r="G56" s="129"/>
      <c r="H56" s="128"/>
    </row>
    <row r="57" spans="1:8" s="116" customFormat="1" ht="30" customHeight="1">
      <c r="A57" s="123"/>
      <c r="B57" s="177" t="str">
        <f>IF($A57="","",VLOOKUP($A57,'アモキシシリンカプセル（２５０ｍｇ，'!$A$5:$I$500,3))</f>
        <v/>
      </c>
      <c r="C57" s="126"/>
      <c r="D57" s="137" t="str">
        <f>IF($A57="","",VLOOKUP($A57,'アモキシシリンカプセル（２５０ｍｇ，'!$A$5:$I$500,5))</f>
        <v/>
      </c>
      <c r="E57" s="240" t="str">
        <f>IF($A57="","",VLOOKUP($A57,'アモキシシリンカプセル（２５０ｍｇ，'!$A$5:$I$500,6))</f>
        <v/>
      </c>
      <c r="F57" s="127"/>
      <c r="G57" s="129"/>
      <c r="H57" s="128"/>
    </row>
    <row r="59" spans="1:8" s="116" customFormat="1" ht="45" customHeight="1">
      <c r="A59" s="115"/>
      <c r="B59" s="436" t="s">
        <v>47</v>
      </c>
      <c r="C59" s="436"/>
      <c r="D59" s="436"/>
      <c r="E59" s="436"/>
      <c r="F59" s="436"/>
      <c r="G59" s="436"/>
      <c r="H59" s="436"/>
    </row>
    <row r="60" spans="1:8" s="118" customFormat="1" ht="18" customHeight="1">
      <c r="A60" s="117"/>
      <c r="B60" s="241"/>
      <c r="D60" s="119"/>
      <c r="E60" s="120"/>
      <c r="F60" s="121"/>
    </row>
    <row r="61" spans="1:8" s="115" customFormat="1" ht="30" customHeight="1">
      <c r="A61" s="122" t="s">
        <v>48</v>
      </c>
      <c r="B61" s="437" t="s">
        <v>49</v>
      </c>
      <c r="C61" s="438"/>
      <c r="D61" s="123" t="s">
        <v>50</v>
      </c>
      <c r="E61" s="124" t="s">
        <v>51</v>
      </c>
      <c r="F61" s="125" t="s">
        <v>52</v>
      </c>
      <c r="G61" s="122" t="s">
        <v>53</v>
      </c>
      <c r="H61" s="123" t="s">
        <v>54</v>
      </c>
    </row>
    <row r="62" spans="1:8" ht="30" customHeight="1">
      <c r="A62" s="123"/>
      <c r="B62" s="176" t="str">
        <f>IF($A62="","",VLOOKUP($A62,'アモキシシリンカプセル（２５０ｍｇ，'!$A$5:$I$500,3))</f>
        <v/>
      </c>
      <c r="C62" s="126"/>
      <c r="D62" s="136" t="str">
        <f>IF($A62="","",VLOOKUP($A62,'アモキシシリンカプセル（２５０ｍｇ，'!$A$5:$I$500,5))</f>
        <v/>
      </c>
      <c r="E62" s="147" t="str">
        <f>IF($A62="","",VLOOKUP($A62,'アモキシシリンカプセル（２５０ｍｇ，'!$A$5:$I$500,6))</f>
        <v/>
      </c>
      <c r="F62" s="127"/>
      <c r="G62" s="128"/>
      <c r="H62" s="129"/>
    </row>
    <row r="63" spans="1:8" ht="30" customHeight="1">
      <c r="A63" s="123"/>
      <c r="B63" s="176" t="str">
        <f>IF($A63="","",VLOOKUP($A63,'アモキシシリンカプセル（２５０ｍｇ，'!$A$5:$I$500,3))</f>
        <v/>
      </c>
      <c r="C63" s="126"/>
      <c r="D63" s="136" t="str">
        <f>IF($A63="","",VLOOKUP($A63,'アモキシシリンカプセル（２５０ｍｇ，'!$A$5:$I$500,5))</f>
        <v/>
      </c>
      <c r="E63" s="147" t="str">
        <f>IF($A63="","",VLOOKUP($A63,'アモキシシリンカプセル（２５０ｍｇ，'!$A$5:$I$500,6))</f>
        <v/>
      </c>
      <c r="F63" s="127"/>
      <c r="G63" s="128"/>
      <c r="H63" s="129"/>
    </row>
    <row r="64" spans="1:8" ht="30" customHeight="1">
      <c r="A64" s="123"/>
      <c r="B64" s="176" t="str">
        <f>IF($A64="","",VLOOKUP($A64,'アモキシシリンカプセル（２５０ｍｇ，'!$A$5:$I$500,3))</f>
        <v/>
      </c>
      <c r="C64" s="126"/>
      <c r="D64" s="136" t="str">
        <f>IF($A64="","",VLOOKUP($A64,'アモキシシリンカプセル（２５０ｍｇ，'!$A$5:$I$500,5))</f>
        <v/>
      </c>
      <c r="E64" s="147" t="str">
        <f>IF($A64="","",VLOOKUP($A64,'アモキシシリンカプセル（２５０ｍｇ，'!$A$5:$I$500,6))</f>
        <v/>
      </c>
      <c r="F64" s="131"/>
      <c r="G64" s="132"/>
      <c r="H64" s="129"/>
    </row>
    <row r="65" spans="1:8" s="116" customFormat="1" ht="30" customHeight="1">
      <c r="A65" s="123"/>
      <c r="B65" s="176" t="str">
        <f>IF($A65="","",VLOOKUP($A65,'アモキシシリンカプセル（２５０ｍｇ，'!$A$5:$I$500,3))</f>
        <v/>
      </c>
      <c r="C65" s="126"/>
      <c r="D65" s="136" t="str">
        <f>IF($A65="","",VLOOKUP($A65,'アモキシシリンカプセル（２５０ｍｇ，'!$A$5:$I$500,5))</f>
        <v/>
      </c>
      <c r="E65" s="147" t="str">
        <f>IF($A65="","",VLOOKUP($A65,'アモキシシリンカプセル（２５０ｍｇ，'!$A$5:$I$500,6))</f>
        <v/>
      </c>
      <c r="F65" s="127"/>
      <c r="G65" s="133"/>
      <c r="H65" s="129"/>
    </row>
    <row r="66" spans="1:8" s="116" customFormat="1" ht="30" customHeight="1">
      <c r="A66" s="123"/>
      <c r="B66" s="176" t="str">
        <f>IF($A66="","",VLOOKUP($A66,'アモキシシリンカプセル（２５０ｍｇ，'!$A$5:$I$500,3))</f>
        <v/>
      </c>
      <c r="C66" s="126"/>
      <c r="D66" s="136" t="str">
        <f>IF($A66="","",VLOOKUP($A66,'アモキシシリンカプセル（２５０ｍｇ，'!$A$5:$I$500,5))</f>
        <v/>
      </c>
      <c r="E66" s="147" t="str">
        <f>IF($A66="","",VLOOKUP($A66,'アモキシシリンカプセル（２５０ｍｇ，'!$A$5:$I$500,6))</f>
        <v/>
      </c>
      <c r="F66" s="127"/>
      <c r="G66" s="133"/>
      <c r="H66" s="129"/>
    </row>
    <row r="67" spans="1:8" s="116" customFormat="1" ht="30" customHeight="1">
      <c r="A67" s="123"/>
      <c r="B67" s="176" t="str">
        <f>IF($A67="","",VLOOKUP($A67,'アモキシシリンカプセル（２５０ｍｇ，'!$A$5:$I$500,3))</f>
        <v/>
      </c>
      <c r="C67" s="126"/>
      <c r="D67" s="136" t="str">
        <f>IF($A67="","",VLOOKUP($A67,'アモキシシリンカプセル（２５０ｍｇ，'!$A$5:$I$500,5))</f>
        <v/>
      </c>
      <c r="E67" s="147" t="str">
        <f>IF($A67="","",VLOOKUP($A67,'アモキシシリンカプセル（２５０ｍｇ，'!$A$5:$I$500,6))</f>
        <v/>
      </c>
      <c r="F67" s="127"/>
      <c r="G67" s="128"/>
      <c r="H67" s="129"/>
    </row>
    <row r="68" spans="1:8" s="116" customFormat="1" ht="30" customHeight="1">
      <c r="A68" s="123"/>
      <c r="B68" s="176" t="str">
        <f>IF($A68="","",VLOOKUP($A68,'アモキシシリンカプセル（２５０ｍｇ，'!$A$5:$I$500,3))</f>
        <v/>
      </c>
      <c r="C68" s="126"/>
      <c r="D68" s="136" t="str">
        <f>IF($A68="","",VLOOKUP($A68,'アモキシシリンカプセル（２５０ｍｇ，'!$A$5:$I$500,5))</f>
        <v/>
      </c>
      <c r="E68" s="147" t="str">
        <f>IF($A68="","",VLOOKUP($A68,'アモキシシリンカプセル（２５０ｍｇ，'!$A$5:$I$500,6))</f>
        <v/>
      </c>
      <c r="F68" s="127"/>
      <c r="G68" s="133"/>
      <c r="H68" s="129"/>
    </row>
    <row r="69" spans="1:8" s="116" customFormat="1" ht="30" customHeight="1">
      <c r="A69" s="123"/>
      <c r="B69" s="176" t="str">
        <f>IF($A69="","",VLOOKUP($A69,'アモキシシリンカプセル（２５０ｍｇ，'!$A$5:$I$500,3))</f>
        <v/>
      </c>
      <c r="C69" s="126"/>
      <c r="D69" s="136" t="str">
        <f>IF($A69="","",VLOOKUP($A69,'アモキシシリンカプセル（２５０ｍｇ，'!$A$5:$I$500,5))</f>
        <v/>
      </c>
      <c r="E69" s="147" t="str">
        <f>IF($A69="","",VLOOKUP($A69,'アモキシシリンカプセル（２５０ｍｇ，'!$A$5:$I$500,6))</f>
        <v/>
      </c>
      <c r="F69" s="127"/>
      <c r="G69" s="133"/>
      <c r="H69" s="129"/>
    </row>
    <row r="70" spans="1:8" s="116" customFormat="1" ht="30" customHeight="1">
      <c r="A70" s="123"/>
      <c r="B70" s="176" t="str">
        <f>IF($A70="","",VLOOKUP($A70,'アモキシシリンカプセル（２５０ｍｇ，'!$A$5:$I$500,3))</f>
        <v/>
      </c>
      <c r="C70" s="126"/>
      <c r="D70" s="136" t="str">
        <f>IF($A70="","",VLOOKUP($A70,'アモキシシリンカプセル（２５０ｍｇ，'!$A$5:$I$500,5))</f>
        <v/>
      </c>
      <c r="E70" s="147" t="str">
        <f>IF($A70="","",VLOOKUP($A70,'アモキシシリンカプセル（２５０ｍｇ，'!$A$5:$I$500,6))</f>
        <v/>
      </c>
      <c r="F70" s="127"/>
      <c r="G70" s="128"/>
      <c r="H70" s="129"/>
    </row>
    <row r="71" spans="1:8" s="116" customFormat="1" ht="30" customHeight="1">
      <c r="A71" s="123"/>
      <c r="B71" s="176" t="str">
        <f>IF($A71="","",VLOOKUP($A71,'アモキシシリンカプセル（２５０ｍｇ，'!$A$5:$I$500,3))</f>
        <v/>
      </c>
      <c r="C71" s="126"/>
      <c r="D71" s="136" t="str">
        <f>IF($A71="","",VLOOKUP($A71,'アモキシシリンカプセル（２５０ｍｇ，'!$A$5:$I$500,5))</f>
        <v/>
      </c>
      <c r="E71" s="147" t="str">
        <f>IF($A71="","",VLOOKUP($A71,'アモキシシリンカプセル（２５０ｍｇ，'!$A$5:$I$500,6))</f>
        <v/>
      </c>
      <c r="F71" s="127"/>
      <c r="G71" s="128"/>
      <c r="H71" s="129"/>
    </row>
    <row r="72" spans="1:8" s="116" customFormat="1" ht="30" customHeight="1">
      <c r="A72" s="123"/>
      <c r="B72" s="176" t="str">
        <f>IF($A72="","",VLOOKUP($A72,'アモキシシリンカプセル（２５０ｍｇ，'!$A$5:$I$500,3))</f>
        <v/>
      </c>
      <c r="C72" s="126"/>
      <c r="D72" s="136" t="str">
        <f>IF($A72="","",VLOOKUP($A72,'アモキシシリンカプセル（２５０ｍｇ，'!$A$5:$I$500,5))</f>
        <v/>
      </c>
      <c r="E72" s="147" t="str">
        <f>IF($A72="","",VLOOKUP($A72,'アモキシシリンカプセル（２５０ｍｇ，'!$A$5:$I$500,6))</f>
        <v/>
      </c>
      <c r="F72" s="127"/>
      <c r="G72" s="128"/>
      <c r="H72" s="129"/>
    </row>
    <row r="73" spans="1:8" s="116" customFormat="1" ht="30" customHeight="1">
      <c r="A73" s="123"/>
      <c r="B73" s="176" t="str">
        <f>IF($A73="","",VLOOKUP($A73,'アモキシシリンカプセル（２５０ｍｇ，'!$A$5:$I$500,3))</f>
        <v/>
      </c>
      <c r="C73" s="126"/>
      <c r="D73" s="136" t="str">
        <f>IF($A73="","",VLOOKUP($A73,'アモキシシリンカプセル（２５０ｍｇ，'!$A$5:$I$500,5))</f>
        <v/>
      </c>
      <c r="E73" s="147" t="str">
        <f>IF($A73="","",VLOOKUP($A73,'アモキシシリンカプセル（２５０ｍｇ，'!$A$5:$I$500,6))</f>
        <v/>
      </c>
      <c r="F73" s="127"/>
      <c r="G73" s="128"/>
      <c r="H73" s="129"/>
    </row>
    <row r="74" spans="1:8" s="116" customFormat="1" ht="30" customHeight="1">
      <c r="A74" s="123"/>
      <c r="B74" s="176" t="str">
        <f>IF($A74="","",VLOOKUP($A74,'アモキシシリンカプセル（２５０ｍｇ，'!$A$5:$I$500,3))</f>
        <v/>
      </c>
      <c r="C74" s="126"/>
      <c r="D74" s="136" t="str">
        <f>IF($A74="","",VLOOKUP($A74,'アモキシシリンカプセル（２５０ｍｇ，'!$A$5:$I$500,5))</f>
        <v/>
      </c>
      <c r="E74" s="147" t="str">
        <f>IF($A74="","",VLOOKUP($A74,'アモキシシリンカプセル（２５０ｍｇ，'!$A$5:$I$500,6))</f>
        <v/>
      </c>
      <c r="F74" s="127"/>
      <c r="G74" s="128"/>
      <c r="H74" s="129"/>
    </row>
    <row r="75" spans="1:8" s="116" customFormat="1" ht="30" customHeight="1">
      <c r="A75" s="123"/>
      <c r="B75" s="176" t="str">
        <f>IF($A75="","",VLOOKUP($A75,'アモキシシリンカプセル（２５０ｍｇ，'!$A$5:$I$500,3))</f>
        <v/>
      </c>
      <c r="C75" s="126"/>
      <c r="D75" s="136" t="str">
        <f>IF($A75="","",VLOOKUP($A75,'アモキシシリンカプセル（２５０ｍｇ，'!$A$5:$I$500,5))</f>
        <v/>
      </c>
      <c r="E75" s="147" t="str">
        <f>IF($A75="","",VLOOKUP($A75,'アモキシシリンカプセル（２５０ｍｇ，'!$A$5:$I$500,6))</f>
        <v/>
      </c>
      <c r="F75" s="127"/>
      <c r="G75" s="128"/>
      <c r="H75" s="129"/>
    </row>
    <row r="76" spans="1:8" s="116" customFormat="1" ht="30" customHeight="1">
      <c r="A76" s="123"/>
      <c r="B76" s="176" t="str">
        <f>IF($A76="","",VLOOKUP($A76,'アモキシシリンカプセル（２５０ｍｇ，'!$A$5:$I$500,3))</f>
        <v/>
      </c>
      <c r="C76" s="126"/>
      <c r="D76" s="136" t="str">
        <f>IF($A76="","",VLOOKUP($A76,'アモキシシリンカプセル（２５０ｍｇ，'!$A$5:$I$500,5))</f>
        <v/>
      </c>
      <c r="E76" s="147" t="str">
        <f>IF($A76="","",VLOOKUP($A76,'アモキシシリンカプセル（２５０ｍｇ，'!$A$5:$I$500,6))</f>
        <v/>
      </c>
      <c r="F76" s="127"/>
      <c r="G76" s="128"/>
      <c r="H76" s="129"/>
    </row>
    <row r="77" spans="1:8" s="116" customFormat="1" ht="30" customHeight="1">
      <c r="A77" s="123"/>
      <c r="B77" s="176" t="str">
        <f>IF($A77="","",VLOOKUP($A77,'アモキシシリンカプセル（２５０ｍｇ，'!$A$5:$I$500,3))</f>
        <v/>
      </c>
      <c r="C77" s="126"/>
      <c r="D77" s="136" t="str">
        <f>IF($A77="","",VLOOKUP($A77,'アモキシシリンカプセル（２５０ｍｇ，'!$A$5:$I$500,5))</f>
        <v/>
      </c>
      <c r="E77" s="147" t="str">
        <f>IF($A77="","",VLOOKUP($A77,'アモキシシリンカプセル（２５０ｍｇ，'!$A$5:$I$500,6))</f>
        <v/>
      </c>
      <c r="F77" s="127"/>
      <c r="G77" s="128"/>
      <c r="H77" s="129"/>
    </row>
    <row r="78" spans="1:8" s="116" customFormat="1" ht="30" customHeight="1">
      <c r="A78" s="123"/>
      <c r="B78" s="176" t="str">
        <f>IF($A78="","",VLOOKUP($A78,'アモキシシリンカプセル（２５０ｍｇ，'!$A$5:$I$500,3))</f>
        <v/>
      </c>
      <c r="C78" s="126"/>
      <c r="D78" s="136" t="str">
        <f>IF($A78="","",VLOOKUP($A78,'アモキシシリンカプセル（２５０ｍｇ，'!$A$5:$I$500,5))</f>
        <v/>
      </c>
      <c r="E78" s="147" t="str">
        <f>IF($A78="","",VLOOKUP($A78,'アモキシシリンカプセル（２５０ｍｇ，'!$A$5:$I$500,6))</f>
        <v/>
      </c>
      <c r="F78" s="127"/>
      <c r="G78" s="128"/>
      <c r="H78" s="129"/>
    </row>
    <row r="79" spans="1:8" s="116" customFormat="1" ht="30" customHeight="1">
      <c r="A79" s="123"/>
      <c r="B79" s="176" t="str">
        <f>IF($A79="","",VLOOKUP($A79,'アモキシシリンカプセル（２５０ｍｇ，'!$A$5:$I$500,3))</f>
        <v/>
      </c>
      <c r="C79" s="126"/>
      <c r="D79" s="136" t="str">
        <f>IF($A79="","",VLOOKUP($A79,'アモキシシリンカプセル（２５０ｍｇ，'!$A$5:$I$500,5))</f>
        <v/>
      </c>
      <c r="E79" s="147" t="str">
        <f>IF($A79="","",VLOOKUP($A79,'アモキシシリンカプセル（２５０ｍｇ，'!$A$5:$I$500,6))</f>
        <v/>
      </c>
      <c r="F79" s="131"/>
      <c r="G79" s="134"/>
      <c r="H79" s="128"/>
    </row>
    <row r="80" spans="1:8" s="116" customFormat="1" ht="30" customHeight="1">
      <c r="A80" s="123"/>
      <c r="B80" s="176" t="str">
        <f>IF($A80="","",VLOOKUP($A80,'アモキシシリンカプセル（２５０ｍｇ，'!$A$5:$I$500,3))</f>
        <v/>
      </c>
      <c r="C80" s="126"/>
      <c r="D80" s="136" t="str">
        <f>IF($A80="","",VLOOKUP($A80,'アモキシシリンカプセル（２５０ｍｇ，'!$A$5:$I$500,5))</f>
        <v/>
      </c>
      <c r="E80" s="147" t="str">
        <f>IF($A80="","",VLOOKUP($A80,'アモキシシリンカプセル（２５０ｍｇ，'!$A$5:$I$500,6))</f>
        <v/>
      </c>
      <c r="F80" s="127"/>
      <c r="G80" s="129"/>
      <c r="H80" s="128"/>
    </row>
    <row r="81" spans="1:8" s="116" customFormat="1" ht="30" customHeight="1">
      <c r="A81" s="123"/>
      <c r="B81" s="176" t="str">
        <f>IF($A81="","",VLOOKUP($A81,'アモキシシリンカプセル（２５０ｍｇ，'!$A$5:$I$500,3))</f>
        <v/>
      </c>
      <c r="C81" s="126"/>
      <c r="D81" s="136" t="str">
        <f>IF($A81="","",VLOOKUP($A81,'アモキシシリンカプセル（２５０ｍｇ，'!$A$5:$I$500,5))</f>
        <v/>
      </c>
      <c r="E81" s="147" t="str">
        <f>IF($A81="","",VLOOKUP($A81,'アモキシシリンカプセル（２５０ｍｇ，'!$A$5:$I$500,6))</f>
        <v/>
      </c>
      <c r="F81" s="127"/>
      <c r="G81" s="129"/>
      <c r="H81" s="128"/>
    </row>
    <row r="82" spans="1:8" s="116" customFormat="1" ht="30" customHeight="1">
      <c r="A82" s="123"/>
      <c r="B82" s="176" t="str">
        <f>IF($A82="","",VLOOKUP($A82,'アモキシシリンカプセル（２５０ｍｇ，'!$A$5:$I$500,3))</f>
        <v/>
      </c>
      <c r="C82" s="126"/>
      <c r="D82" s="136" t="str">
        <f>IF($A82="","",VLOOKUP($A82,'アモキシシリンカプセル（２５０ｍｇ，'!$A$5:$I$500,5))</f>
        <v/>
      </c>
      <c r="E82" s="147" t="str">
        <f>IF($A82="","",VLOOKUP($A82,'アモキシシリンカプセル（２５０ｍｇ，'!$A$5:$I$500,6))</f>
        <v/>
      </c>
      <c r="F82" s="127"/>
      <c r="G82" s="129"/>
      <c r="H82" s="128"/>
    </row>
    <row r="83" spans="1:8" s="116" customFormat="1" ht="30" customHeight="1">
      <c r="A83" s="123"/>
      <c r="B83" s="176" t="str">
        <f>IF($A83="","",VLOOKUP($A83,'アモキシシリンカプセル（２５０ｍｇ，'!$A$5:$I$500,3))</f>
        <v/>
      </c>
      <c r="C83" s="126"/>
      <c r="D83" s="136" t="str">
        <f>IF($A83="","",VLOOKUP($A83,'アモキシシリンカプセル（２５０ｍｇ，'!$A$5:$I$500,5))</f>
        <v/>
      </c>
      <c r="E83" s="147" t="str">
        <f>IF($A83="","",VLOOKUP($A83,'アモキシシリンカプセル（２５０ｍｇ，'!$A$5:$I$500,6))</f>
        <v/>
      </c>
      <c r="F83" s="127"/>
      <c r="G83" s="129"/>
      <c r="H83" s="128"/>
    </row>
    <row r="84" spans="1:8" s="116" customFormat="1" ht="30" customHeight="1">
      <c r="A84" s="123"/>
      <c r="B84" s="176" t="str">
        <f>IF($A84="","",VLOOKUP($A84,'アモキシシリンカプセル（２５０ｍｇ，'!$A$5:$I$500,3))</f>
        <v/>
      </c>
      <c r="C84" s="126"/>
      <c r="D84" s="136" t="str">
        <f>IF($A84="","",VLOOKUP($A84,'アモキシシリンカプセル（２５０ｍｇ，'!$A$5:$I$500,5))</f>
        <v/>
      </c>
      <c r="E84" s="147" t="str">
        <f>IF($A84="","",VLOOKUP($A84,'アモキシシリンカプセル（２５０ｍｇ，'!$A$5:$I$500,6))</f>
        <v/>
      </c>
      <c r="F84" s="127"/>
      <c r="G84" s="129"/>
      <c r="H84" s="128"/>
    </row>
    <row r="85" spans="1:8" s="116" customFormat="1" ht="30" customHeight="1">
      <c r="A85" s="123"/>
      <c r="B85" s="176" t="str">
        <f>IF($A85="","",VLOOKUP($A85,'アモキシシリンカプセル（２５０ｍｇ，'!$A$5:$I$500,3))</f>
        <v/>
      </c>
      <c r="C85" s="126"/>
      <c r="D85" s="136" t="str">
        <f>IF($A85="","",VLOOKUP($A85,'アモキシシリンカプセル（２５０ｍｇ，'!$A$5:$I$500,5))</f>
        <v/>
      </c>
      <c r="E85" s="147" t="str">
        <f>IF($A85="","",VLOOKUP($A85,'アモキシシリンカプセル（２５０ｍｇ，'!$A$5:$I$500,6))</f>
        <v/>
      </c>
      <c r="F85" s="127"/>
      <c r="G85" s="129"/>
      <c r="H85" s="128"/>
    </row>
    <row r="86" spans="1:8" s="116" customFormat="1" ht="30" customHeight="1">
      <c r="A86" s="123"/>
      <c r="B86" s="177" t="str">
        <f>IF($A86="","",VLOOKUP($A86,'アモキシシリンカプセル（２５０ｍｇ，'!$A$5:$I$500,3))</f>
        <v/>
      </c>
      <c r="C86" s="126"/>
      <c r="D86" s="137" t="str">
        <f>IF($A86="","",VLOOKUP($A86,'アモキシシリンカプセル（２５０ｍｇ，'!$A$5:$I$500,5))</f>
        <v/>
      </c>
      <c r="E86" s="240" t="str">
        <f>IF($A86="","",VLOOKUP($A86,'アモキシシリンカプセル（２５０ｍｇ，'!$A$5:$I$500,6))</f>
        <v/>
      </c>
      <c r="F86" s="127"/>
      <c r="G86" s="129"/>
      <c r="H86" s="128"/>
    </row>
    <row r="88" spans="1:8" s="116" customFormat="1" ht="45" customHeight="1">
      <c r="A88" s="115"/>
      <c r="B88" s="436" t="s">
        <v>47</v>
      </c>
      <c r="C88" s="436"/>
      <c r="D88" s="436"/>
      <c r="E88" s="436"/>
      <c r="F88" s="436"/>
      <c r="G88" s="436"/>
      <c r="H88" s="436"/>
    </row>
    <row r="89" spans="1:8" s="118" customFormat="1" ht="18" customHeight="1">
      <c r="A89" s="117"/>
      <c r="B89" s="241"/>
      <c r="D89" s="119"/>
      <c r="E89" s="120"/>
      <c r="F89" s="121"/>
    </row>
    <row r="90" spans="1:8" s="115" customFormat="1" ht="30" customHeight="1">
      <c r="A90" s="122" t="s">
        <v>48</v>
      </c>
      <c r="B90" s="437" t="s">
        <v>49</v>
      </c>
      <c r="C90" s="438"/>
      <c r="D90" s="123" t="s">
        <v>50</v>
      </c>
      <c r="E90" s="124" t="s">
        <v>51</v>
      </c>
      <c r="F90" s="125" t="s">
        <v>52</v>
      </c>
      <c r="G90" s="122" t="s">
        <v>53</v>
      </c>
      <c r="H90" s="123" t="s">
        <v>54</v>
      </c>
    </row>
    <row r="91" spans="1:8" ht="30" customHeight="1">
      <c r="A91" s="123"/>
      <c r="B91" s="176" t="str">
        <f>IF($A91="","",VLOOKUP($A91,'アモキシシリンカプセル（２５０ｍｇ，'!$A$5:$I$500,3))</f>
        <v/>
      </c>
      <c r="C91" s="126"/>
      <c r="D91" s="136" t="str">
        <f>IF($A91="","",VLOOKUP($A91,'アモキシシリンカプセル（２５０ｍｇ，'!$A$5:$I$500,5))</f>
        <v/>
      </c>
      <c r="E91" s="147" t="str">
        <f>IF($A91="","",VLOOKUP($A91,'アモキシシリンカプセル（２５０ｍｇ，'!$A$5:$I$500,6))</f>
        <v/>
      </c>
      <c r="F91" s="127"/>
      <c r="G91" s="128"/>
      <c r="H91" s="129"/>
    </row>
    <row r="92" spans="1:8" ht="30" customHeight="1">
      <c r="A92" s="123"/>
      <c r="B92" s="176" t="str">
        <f>IF($A92="","",VLOOKUP($A92,'アモキシシリンカプセル（２５０ｍｇ，'!$A$5:$I$500,3))</f>
        <v/>
      </c>
      <c r="C92" s="126"/>
      <c r="D92" s="136" t="str">
        <f>IF($A92="","",VLOOKUP($A92,'アモキシシリンカプセル（２５０ｍｇ，'!$A$5:$I$500,5))</f>
        <v/>
      </c>
      <c r="E92" s="147" t="str">
        <f>IF($A92="","",VLOOKUP($A92,'アモキシシリンカプセル（２５０ｍｇ，'!$A$5:$I$500,6))</f>
        <v/>
      </c>
      <c r="F92" s="127"/>
      <c r="G92" s="128"/>
      <c r="H92" s="129"/>
    </row>
    <row r="93" spans="1:8" ht="30" customHeight="1">
      <c r="A93" s="123"/>
      <c r="B93" s="176" t="str">
        <f>IF($A93="","",VLOOKUP($A93,'アモキシシリンカプセル（２５０ｍｇ，'!$A$5:$I$500,3))</f>
        <v/>
      </c>
      <c r="C93" s="126"/>
      <c r="D93" s="136" t="str">
        <f>IF($A93="","",VLOOKUP($A93,'アモキシシリンカプセル（２５０ｍｇ，'!$A$5:$I$500,5))</f>
        <v/>
      </c>
      <c r="E93" s="147" t="str">
        <f>IF($A93="","",VLOOKUP($A93,'アモキシシリンカプセル（２５０ｍｇ，'!$A$5:$I$500,6))</f>
        <v/>
      </c>
      <c r="F93" s="131"/>
      <c r="G93" s="132"/>
      <c r="H93" s="129"/>
    </row>
    <row r="94" spans="1:8" s="116" customFormat="1" ht="30" customHeight="1">
      <c r="A94" s="123"/>
      <c r="B94" s="176" t="str">
        <f>IF($A94="","",VLOOKUP($A94,'アモキシシリンカプセル（２５０ｍｇ，'!$A$5:$I$500,3))</f>
        <v/>
      </c>
      <c r="C94" s="126"/>
      <c r="D94" s="136" t="str">
        <f>IF($A94="","",VLOOKUP($A94,'アモキシシリンカプセル（２５０ｍｇ，'!$A$5:$I$500,5))</f>
        <v/>
      </c>
      <c r="E94" s="147" t="str">
        <f>IF($A94="","",VLOOKUP($A94,'アモキシシリンカプセル（２５０ｍｇ，'!$A$5:$I$500,6))</f>
        <v/>
      </c>
      <c r="F94" s="127"/>
      <c r="G94" s="133"/>
      <c r="H94" s="129"/>
    </row>
    <row r="95" spans="1:8" s="116" customFormat="1" ht="30" customHeight="1">
      <c r="A95" s="123"/>
      <c r="B95" s="176" t="str">
        <f>IF($A95="","",VLOOKUP($A95,'アモキシシリンカプセル（２５０ｍｇ，'!$A$5:$I$500,3))</f>
        <v/>
      </c>
      <c r="C95" s="126"/>
      <c r="D95" s="136" t="str">
        <f>IF($A95="","",VLOOKUP($A95,'アモキシシリンカプセル（２５０ｍｇ，'!$A$5:$I$500,5))</f>
        <v/>
      </c>
      <c r="E95" s="147" t="str">
        <f>IF($A95="","",VLOOKUP($A95,'アモキシシリンカプセル（２５０ｍｇ，'!$A$5:$I$500,6))</f>
        <v/>
      </c>
      <c r="F95" s="127"/>
      <c r="G95" s="133"/>
      <c r="H95" s="129"/>
    </row>
    <row r="96" spans="1:8" s="116" customFormat="1" ht="30" customHeight="1">
      <c r="A96" s="123"/>
      <c r="B96" s="176" t="str">
        <f>IF($A96="","",VLOOKUP($A96,'アモキシシリンカプセル（２５０ｍｇ，'!$A$5:$I$500,3))</f>
        <v/>
      </c>
      <c r="C96" s="126"/>
      <c r="D96" s="136" t="str">
        <f>IF($A96="","",VLOOKUP($A96,'アモキシシリンカプセル（２５０ｍｇ，'!$A$5:$I$500,5))</f>
        <v/>
      </c>
      <c r="E96" s="147" t="str">
        <f>IF($A96="","",VLOOKUP($A96,'アモキシシリンカプセル（２５０ｍｇ，'!$A$5:$I$500,6))</f>
        <v/>
      </c>
      <c r="F96" s="127"/>
      <c r="G96" s="128"/>
      <c r="H96" s="129"/>
    </row>
    <row r="97" spans="1:8" s="116" customFormat="1" ht="30" customHeight="1">
      <c r="A97" s="123"/>
      <c r="B97" s="176" t="str">
        <f>IF($A97="","",VLOOKUP($A97,'アモキシシリンカプセル（２５０ｍｇ，'!$A$5:$I$500,3))</f>
        <v/>
      </c>
      <c r="C97" s="126"/>
      <c r="D97" s="136" t="str">
        <f>IF($A97="","",VLOOKUP($A97,'アモキシシリンカプセル（２５０ｍｇ，'!$A$5:$I$500,5))</f>
        <v/>
      </c>
      <c r="E97" s="147" t="str">
        <f>IF($A97="","",VLOOKUP($A97,'アモキシシリンカプセル（２５０ｍｇ，'!$A$5:$I$500,6))</f>
        <v/>
      </c>
      <c r="F97" s="127"/>
      <c r="G97" s="133"/>
      <c r="H97" s="129"/>
    </row>
    <row r="98" spans="1:8" s="116" customFormat="1" ht="30" customHeight="1">
      <c r="A98" s="123"/>
      <c r="B98" s="176" t="str">
        <f>IF($A98="","",VLOOKUP($A98,'アモキシシリンカプセル（２５０ｍｇ，'!$A$5:$I$500,3))</f>
        <v/>
      </c>
      <c r="C98" s="126"/>
      <c r="D98" s="136" t="str">
        <f>IF($A98="","",VLOOKUP($A98,'アモキシシリンカプセル（２５０ｍｇ，'!$A$5:$I$500,5))</f>
        <v/>
      </c>
      <c r="E98" s="147" t="str">
        <f>IF($A98="","",VLOOKUP($A98,'アモキシシリンカプセル（２５０ｍｇ，'!$A$5:$I$500,6))</f>
        <v/>
      </c>
      <c r="F98" s="127"/>
      <c r="G98" s="133"/>
      <c r="H98" s="129"/>
    </row>
    <row r="99" spans="1:8" s="116" customFormat="1" ht="30" customHeight="1">
      <c r="A99" s="123"/>
      <c r="B99" s="176" t="str">
        <f>IF($A99="","",VLOOKUP($A99,'アモキシシリンカプセル（２５０ｍｇ，'!$A$5:$I$500,3))</f>
        <v/>
      </c>
      <c r="C99" s="126"/>
      <c r="D99" s="136" t="str">
        <f>IF($A99="","",VLOOKUP($A99,'アモキシシリンカプセル（２５０ｍｇ，'!$A$5:$I$500,5))</f>
        <v/>
      </c>
      <c r="E99" s="147" t="str">
        <f>IF($A99="","",VLOOKUP($A99,'アモキシシリンカプセル（２５０ｍｇ，'!$A$5:$I$500,6))</f>
        <v/>
      </c>
      <c r="F99" s="127"/>
      <c r="G99" s="128"/>
      <c r="H99" s="129"/>
    </row>
    <row r="100" spans="1:8" s="116" customFormat="1" ht="30" customHeight="1">
      <c r="A100" s="123"/>
      <c r="B100" s="176" t="str">
        <f>IF($A100="","",VLOOKUP($A100,'アモキシシリンカプセル（２５０ｍｇ，'!$A$5:$I$500,3))</f>
        <v/>
      </c>
      <c r="C100" s="126"/>
      <c r="D100" s="136" t="str">
        <f>IF($A100="","",VLOOKUP($A100,'アモキシシリンカプセル（２５０ｍｇ，'!$A$5:$I$500,5))</f>
        <v/>
      </c>
      <c r="E100" s="147" t="str">
        <f>IF($A100="","",VLOOKUP($A100,'アモキシシリンカプセル（２５０ｍｇ，'!$A$5:$I$500,6))</f>
        <v/>
      </c>
      <c r="F100" s="127"/>
      <c r="G100" s="128"/>
      <c r="H100" s="129"/>
    </row>
    <row r="101" spans="1:8" s="116" customFormat="1" ht="30" customHeight="1">
      <c r="A101" s="123"/>
      <c r="B101" s="176" t="str">
        <f>IF($A101="","",VLOOKUP($A101,'アモキシシリンカプセル（２５０ｍｇ，'!$A$5:$I$500,3))</f>
        <v/>
      </c>
      <c r="C101" s="126"/>
      <c r="D101" s="136" t="str">
        <f>IF($A101="","",VLOOKUP($A101,'アモキシシリンカプセル（２５０ｍｇ，'!$A$5:$I$500,5))</f>
        <v/>
      </c>
      <c r="E101" s="147" t="str">
        <f>IF($A101="","",VLOOKUP($A101,'アモキシシリンカプセル（２５０ｍｇ，'!$A$5:$I$500,6))</f>
        <v/>
      </c>
      <c r="F101" s="127"/>
      <c r="G101" s="128"/>
      <c r="H101" s="129"/>
    </row>
    <row r="102" spans="1:8" s="116" customFormat="1" ht="30" customHeight="1">
      <c r="A102" s="123"/>
      <c r="B102" s="176" t="str">
        <f>IF($A102="","",VLOOKUP($A102,'アモキシシリンカプセル（２５０ｍｇ，'!$A$5:$I$500,3))</f>
        <v/>
      </c>
      <c r="C102" s="126"/>
      <c r="D102" s="136" t="str">
        <f>IF($A102="","",VLOOKUP($A102,'アモキシシリンカプセル（２５０ｍｇ，'!$A$5:$I$500,5))</f>
        <v/>
      </c>
      <c r="E102" s="147" t="str">
        <f>IF($A102="","",VLOOKUP($A102,'アモキシシリンカプセル（２５０ｍｇ，'!$A$5:$I$500,6))</f>
        <v/>
      </c>
      <c r="F102" s="127"/>
      <c r="G102" s="128"/>
      <c r="H102" s="129"/>
    </row>
    <row r="103" spans="1:8" s="116" customFormat="1" ht="30" customHeight="1">
      <c r="A103" s="123"/>
      <c r="B103" s="176" t="str">
        <f>IF($A103="","",VLOOKUP($A103,'アモキシシリンカプセル（２５０ｍｇ，'!$A$5:$I$500,3))</f>
        <v/>
      </c>
      <c r="C103" s="126"/>
      <c r="D103" s="136" t="str">
        <f>IF($A103="","",VLOOKUP($A103,'アモキシシリンカプセル（２５０ｍｇ，'!$A$5:$I$500,5))</f>
        <v/>
      </c>
      <c r="E103" s="147" t="str">
        <f>IF($A103="","",VLOOKUP($A103,'アモキシシリンカプセル（２５０ｍｇ，'!$A$5:$I$500,6))</f>
        <v/>
      </c>
      <c r="F103" s="127"/>
      <c r="G103" s="128"/>
      <c r="H103" s="129"/>
    </row>
    <row r="104" spans="1:8" s="116" customFormat="1" ht="30" customHeight="1">
      <c r="A104" s="123"/>
      <c r="B104" s="176" t="str">
        <f>IF($A104="","",VLOOKUP($A104,'アモキシシリンカプセル（２５０ｍｇ，'!$A$5:$I$500,3))</f>
        <v/>
      </c>
      <c r="C104" s="126"/>
      <c r="D104" s="136" t="str">
        <f>IF($A104="","",VLOOKUP($A104,'アモキシシリンカプセル（２５０ｍｇ，'!$A$5:$I$500,5))</f>
        <v/>
      </c>
      <c r="E104" s="147" t="str">
        <f>IF($A104="","",VLOOKUP($A104,'アモキシシリンカプセル（２５０ｍｇ，'!$A$5:$I$500,6))</f>
        <v/>
      </c>
      <c r="F104" s="127"/>
      <c r="G104" s="128"/>
      <c r="H104" s="129"/>
    </row>
    <row r="105" spans="1:8" s="116" customFormat="1" ht="30" customHeight="1">
      <c r="A105" s="123"/>
      <c r="B105" s="176" t="str">
        <f>IF($A105="","",VLOOKUP($A105,'アモキシシリンカプセル（２５０ｍｇ，'!$A$5:$I$500,3))</f>
        <v/>
      </c>
      <c r="C105" s="126"/>
      <c r="D105" s="136" t="str">
        <f>IF($A105="","",VLOOKUP($A105,'アモキシシリンカプセル（２５０ｍｇ，'!$A$5:$I$500,5))</f>
        <v/>
      </c>
      <c r="E105" s="147" t="str">
        <f>IF($A105="","",VLOOKUP($A105,'アモキシシリンカプセル（２５０ｍｇ，'!$A$5:$I$500,6))</f>
        <v/>
      </c>
      <c r="F105" s="127"/>
      <c r="G105" s="128"/>
      <c r="H105" s="129"/>
    </row>
    <row r="106" spans="1:8" s="116" customFormat="1" ht="30" customHeight="1">
      <c r="A106" s="123"/>
      <c r="B106" s="176" t="str">
        <f>IF($A106="","",VLOOKUP($A106,'アモキシシリンカプセル（２５０ｍｇ，'!$A$5:$I$500,3))</f>
        <v/>
      </c>
      <c r="C106" s="126"/>
      <c r="D106" s="136" t="str">
        <f>IF($A106="","",VLOOKUP($A106,'アモキシシリンカプセル（２５０ｍｇ，'!$A$5:$I$500,5))</f>
        <v/>
      </c>
      <c r="E106" s="147" t="str">
        <f>IF($A106="","",VLOOKUP($A106,'アモキシシリンカプセル（２５０ｍｇ，'!$A$5:$I$500,6))</f>
        <v/>
      </c>
      <c r="F106" s="127"/>
      <c r="G106" s="128"/>
      <c r="H106" s="129"/>
    </row>
    <row r="107" spans="1:8" s="116" customFormat="1" ht="30" customHeight="1">
      <c r="A107" s="123"/>
      <c r="B107" s="176" t="str">
        <f>IF($A107="","",VLOOKUP($A107,'アモキシシリンカプセル（２５０ｍｇ，'!$A$5:$I$500,3))</f>
        <v/>
      </c>
      <c r="C107" s="126"/>
      <c r="D107" s="136" t="str">
        <f>IF($A107="","",VLOOKUP($A107,'アモキシシリンカプセル（２５０ｍｇ，'!$A$5:$I$500,5))</f>
        <v/>
      </c>
      <c r="E107" s="147" t="str">
        <f>IF($A107="","",VLOOKUP($A107,'アモキシシリンカプセル（２５０ｍｇ，'!$A$5:$I$500,6))</f>
        <v/>
      </c>
      <c r="F107" s="127"/>
      <c r="G107" s="128"/>
      <c r="H107" s="129"/>
    </row>
    <row r="108" spans="1:8" s="116" customFormat="1" ht="30" customHeight="1">
      <c r="A108" s="123"/>
      <c r="B108" s="176" t="str">
        <f>IF($A108="","",VLOOKUP($A108,'アモキシシリンカプセル（２５０ｍｇ，'!$A$5:$I$500,3))</f>
        <v/>
      </c>
      <c r="C108" s="126"/>
      <c r="D108" s="136" t="str">
        <f>IF($A108="","",VLOOKUP($A108,'アモキシシリンカプセル（２５０ｍｇ，'!$A$5:$I$500,5))</f>
        <v/>
      </c>
      <c r="E108" s="147" t="str">
        <f>IF($A108="","",VLOOKUP($A108,'アモキシシリンカプセル（２５０ｍｇ，'!$A$5:$I$500,6))</f>
        <v/>
      </c>
      <c r="F108" s="131"/>
      <c r="G108" s="134"/>
      <c r="H108" s="128"/>
    </row>
    <row r="109" spans="1:8" s="116" customFormat="1" ht="30" customHeight="1">
      <c r="A109" s="123"/>
      <c r="B109" s="176" t="str">
        <f>IF($A109="","",VLOOKUP($A109,'アモキシシリンカプセル（２５０ｍｇ，'!$A$5:$I$500,3))</f>
        <v/>
      </c>
      <c r="C109" s="126"/>
      <c r="D109" s="136" t="str">
        <f>IF($A109="","",VLOOKUP($A109,'アモキシシリンカプセル（２５０ｍｇ，'!$A$5:$I$500,5))</f>
        <v/>
      </c>
      <c r="E109" s="147" t="str">
        <f>IF($A109="","",VLOOKUP($A109,'アモキシシリンカプセル（２５０ｍｇ，'!$A$5:$I$500,6))</f>
        <v/>
      </c>
      <c r="F109" s="127"/>
      <c r="G109" s="129"/>
      <c r="H109" s="128"/>
    </row>
    <row r="110" spans="1:8" s="116" customFormat="1" ht="30" customHeight="1">
      <c r="A110" s="123"/>
      <c r="B110" s="176" t="str">
        <f>IF($A110="","",VLOOKUP($A110,'アモキシシリンカプセル（２５０ｍｇ，'!$A$5:$I$500,3))</f>
        <v/>
      </c>
      <c r="C110" s="126"/>
      <c r="D110" s="136" t="str">
        <f>IF($A110="","",VLOOKUP($A110,'アモキシシリンカプセル（２５０ｍｇ，'!$A$5:$I$500,5))</f>
        <v/>
      </c>
      <c r="E110" s="147" t="str">
        <f>IF($A110="","",VLOOKUP($A110,'アモキシシリンカプセル（２５０ｍｇ，'!$A$5:$I$500,6))</f>
        <v/>
      </c>
      <c r="F110" s="127"/>
      <c r="G110" s="129"/>
      <c r="H110" s="128"/>
    </row>
    <row r="111" spans="1:8" s="116" customFormat="1" ht="30" customHeight="1">
      <c r="A111" s="123"/>
      <c r="B111" s="176" t="str">
        <f>IF($A111="","",VLOOKUP($A111,'アモキシシリンカプセル（２５０ｍｇ，'!$A$5:$I$500,3))</f>
        <v/>
      </c>
      <c r="C111" s="126"/>
      <c r="D111" s="136" t="str">
        <f>IF($A111="","",VLOOKUP($A111,'アモキシシリンカプセル（２５０ｍｇ，'!$A$5:$I$500,5))</f>
        <v/>
      </c>
      <c r="E111" s="147" t="str">
        <f>IF($A111="","",VLOOKUP($A111,'アモキシシリンカプセル（２５０ｍｇ，'!$A$5:$I$500,6))</f>
        <v/>
      </c>
      <c r="F111" s="127"/>
      <c r="G111" s="129"/>
      <c r="H111" s="128"/>
    </row>
    <row r="112" spans="1:8" s="116" customFormat="1" ht="30" customHeight="1">
      <c r="A112" s="123"/>
      <c r="B112" s="176" t="str">
        <f>IF($A112="","",VLOOKUP($A112,'アモキシシリンカプセル（２５０ｍｇ，'!$A$5:$I$500,3))</f>
        <v/>
      </c>
      <c r="C112" s="126"/>
      <c r="D112" s="136" t="str">
        <f>IF($A112="","",VLOOKUP($A112,'アモキシシリンカプセル（２５０ｍｇ，'!$A$5:$I$500,5))</f>
        <v/>
      </c>
      <c r="E112" s="147" t="str">
        <f>IF($A112="","",VLOOKUP($A112,'アモキシシリンカプセル（２５０ｍｇ，'!$A$5:$I$500,6))</f>
        <v/>
      </c>
      <c r="F112" s="127"/>
      <c r="G112" s="129"/>
      <c r="H112" s="128"/>
    </row>
    <row r="113" spans="1:8" s="116" customFormat="1" ht="30" customHeight="1">
      <c r="A113" s="123"/>
      <c r="B113" s="176" t="str">
        <f>IF($A113="","",VLOOKUP($A113,'アモキシシリンカプセル（２５０ｍｇ，'!$A$5:$I$500,3))</f>
        <v/>
      </c>
      <c r="C113" s="126"/>
      <c r="D113" s="136" t="str">
        <f>IF($A113="","",VLOOKUP($A113,'アモキシシリンカプセル（２５０ｍｇ，'!$A$5:$I$500,5))</f>
        <v/>
      </c>
      <c r="E113" s="147" t="str">
        <f>IF($A113="","",VLOOKUP($A113,'アモキシシリンカプセル（２５０ｍｇ，'!$A$5:$I$500,6))</f>
        <v/>
      </c>
      <c r="F113" s="127"/>
      <c r="G113" s="129"/>
      <c r="H113" s="128"/>
    </row>
    <row r="114" spans="1:8" s="116" customFormat="1" ht="30" customHeight="1">
      <c r="A114" s="123"/>
      <c r="B114" s="176" t="str">
        <f>IF($A114="","",VLOOKUP($A114,'アモキシシリンカプセル（２５０ｍｇ，'!$A$5:$I$500,3))</f>
        <v/>
      </c>
      <c r="C114" s="126"/>
      <c r="D114" s="136" t="str">
        <f>IF($A114="","",VLOOKUP($A114,'アモキシシリンカプセル（２５０ｍｇ，'!$A$5:$I$500,5))</f>
        <v/>
      </c>
      <c r="E114" s="147" t="str">
        <f>IF($A114="","",VLOOKUP($A114,'アモキシシリンカプセル（２５０ｍｇ，'!$A$5:$I$500,6))</f>
        <v/>
      </c>
      <c r="F114" s="127"/>
      <c r="G114" s="129"/>
      <c r="H114" s="128"/>
    </row>
    <row r="115" spans="1:8" s="116" customFormat="1" ht="30" customHeight="1">
      <c r="A115" s="123"/>
      <c r="B115" s="177" t="str">
        <f>IF($A115="","",VLOOKUP($A115,'アモキシシリンカプセル（２５０ｍｇ，'!$A$5:$I$500,3))</f>
        <v/>
      </c>
      <c r="C115" s="126"/>
      <c r="D115" s="137" t="str">
        <f>IF($A115="","",VLOOKUP($A115,'アモキシシリンカプセル（２５０ｍｇ，'!$A$5:$I$500,5))</f>
        <v/>
      </c>
      <c r="E115" s="240" t="str">
        <f>IF($A115="","",VLOOKUP($A115,'アモキシシリンカプセル（２５０ｍｇ，'!$A$5:$I$500,6))</f>
        <v/>
      </c>
      <c r="F115" s="127"/>
      <c r="G115" s="129"/>
      <c r="H115" s="128"/>
    </row>
    <row r="117" spans="1:8" s="116" customFormat="1" ht="45" customHeight="1">
      <c r="A117" s="115"/>
      <c r="B117" s="436" t="s">
        <v>47</v>
      </c>
      <c r="C117" s="436"/>
      <c r="D117" s="436"/>
      <c r="E117" s="436"/>
      <c r="F117" s="436"/>
      <c r="G117" s="436"/>
      <c r="H117" s="436"/>
    </row>
    <row r="118" spans="1:8" s="118" customFormat="1" ht="18" customHeight="1">
      <c r="A118" s="117"/>
      <c r="B118" s="241"/>
      <c r="D118" s="119"/>
      <c r="E118" s="120"/>
      <c r="F118" s="121"/>
    </row>
    <row r="119" spans="1:8" s="115" customFormat="1" ht="30" customHeight="1">
      <c r="A119" s="122" t="s">
        <v>48</v>
      </c>
      <c r="B119" s="437" t="s">
        <v>49</v>
      </c>
      <c r="C119" s="438"/>
      <c r="D119" s="123" t="s">
        <v>50</v>
      </c>
      <c r="E119" s="124" t="s">
        <v>51</v>
      </c>
      <c r="F119" s="125" t="s">
        <v>52</v>
      </c>
      <c r="G119" s="122" t="s">
        <v>53</v>
      </c>
      <c r="H119" s="123" t="s">
        <v>54</v>
      </c>
    </row>
    <row r="120" spans="1:8" ht="30" customHeight="1">
      <c r="A120" s="123"/>
      <c r="B120" s="176" t="str">
        <f>IF($A120="","",VLOOKUP($A120,'アモキシシリンカプセル（２５０ｍｇ，'!$A$5:$I$500,3))</f>
        <v/>
      </c>
      <c r="C120" s="126"/>
      <c r="D120" s="136" t="str">
        <f>IF($A120="","",VLOOKUP($A120,'アモキシシリンカプセル（２５０ｍｇ，'!$A$5:$I$500,5))</f>
        <v/>
      </c>
      <c r="E120" s="147" t="str">
        <f>IF($A120="","",VLOOKUP($A120,'アモキシシリンカプセル（２５０ｍｇ，'!$A$5:$I$500,6))</f>
        <v/>
      </c>
      <c r="F120" s="127"/>
      <c r="G120" s="128"/>
      <c r="H120" s="129"/>
    </row>
    <row r="121" spans="1:8" ht="30" customHeight="1">
      <c r="A121" s="123"/>
      <c r="B121" s="176" t="str">
        <f>IF($A121="","",VLOOKUP($A121,'アモキシシリンカプセル（２５０ｍｇ，'!$A$5:$I$500,3))</f>
        <v/>
      </c>
      <c r="C121" s="126"/>
      <c r="D121" s="136" t="str">
        <f>IF($A121="","",VLOOKUP($A121,'アモキシシリンカプセル（２５０ｍｇ，'!$A$5:$I$500,5))</f>
        <v/>
      </c>
      <c r="E121" s="147" t="str">
        <f>IF($A121="","",VLOOKUP($A121,'アモキシシリンカプセル（２５０ｍｇ，'!$A$5:$I$500,6))</f>
        <v/>
      </c>
      <c r="F121" s="127"/>
      <c r="G121" s="128"/>
      <c r="H121" s="129"/>
    </row>
    <row r="122" spans="1:8" ht="30" customHeight="1">
      <c r="A122" s="123"/>
      <c r="B122" s="176" t="str">
        <f>IF($A122="","",VLOOKUP($A122,'アモキシシリンカプセル（２５０ｍｇ，'!$A$5:$I$500,3))</f>
        <v/>
      </c>
      <c r="C122" s="126"/>
      <c r="D122" s="136" t="str">
        <f>IF($A122="","",VLOOKUP($A122,'アモキシシリンカプセル（２５０ｍｇ，'!$A$5:$I$500,5))</f>
        <v/>
      </c>
      <c r="E122" s="147" t="str">
        <f>IF($A122="","",VLOOKUP($A122,'アモキシシリンカプセル（２５０ｍｇ，'!$A$5:$I$500,6))</f>
        <v/>
      </c>
      <c r="F122" s="131"/>
      <c r="G122" s="132"/>
      <c r="H122" s="129"/>
    </row>
    <row r="123" spans="1:8" s="116" customFormat="1" ht="30" customHeight="1">
      <c r="A123" s="123"/>
      <c r="B123" s="176" t="str">
        <f>IF($A123="","",VLOOKUP($A123,'アモキシシリンカプセル（２５０ｍｇ，'!$A$5:$I$500,3))</f>
        <v/>
      </c>
      <c r="C123" s="126"/>
      <c r="D123" s="136" t="str">
        <f>IF($A123="","",VLOOKUP($A123,'アモキシシリンカプセル（２５０ｍｇ，'!$A$5:$I$500,5))</f>
        <v/>
      </c>
      <c r="E123" s="147" t="str">
        <f>IF($A123="","",VLOOKUP($A123,'アモキシシリンカプセル（２５０ｍｇ，'!$A$5:$I$500,6))</f>
        <v/>
      </c>
      <c r="F123" s="127"/>
      <c r="G123" s="133"/>
      <c r="H123" s="129"/>
    </row>
    <row r="124" spans="1:8" s="116" customFormat="1" ht="30" customHeight="1">
      <c r="A124" s="123"/>
      <c r="B124" s="176" t="str">
        <f>IF($A124="","",VLOOKUP($A124,'アモキシシリンカプセル（２５０ｍｇ，'!$A$5:$I$500,3))</f>
        <v/>
      </c>
      <c r="C124" s="126"/>
      <c r="D124" s="136" t="str">
        <f>IF($A124="","",VLOOKUP($A124,'アモキシシリンカプセル（２５０ｍｇ，'!$A$5:$I$500,5))</f>
        <v/>
      </c>
      <c r="E124" s="147" t="str">
        <f>IF($A124="","",VLOOKUP($A124,'アモキシシリンカプセル（２５０ｍｇ，'!$A$5:$I$500,6))</f>
        <v/>
      </c>
      <c r="F124" s="127"/>
      <c r="G124" s="133"/>
      <c r="H124" s="129"/>
    </row>
    <row r="125" spans="1:8" s="116" customFormat="1" ht="30" customHeight="1">
      <c r="A125" s="123"/>
      <c r="B125" s="176" t="str">
        <f>IF($A125="","",VLOOKUP($A125,'アモキシシリンカプセル（２５０ｍｇ，'!$A$5:$I$500,3))</f>
        <v/>
      </c>
      <c r="C125" s="126"/>
      <c r="D125" s="136" t="str">
        <f>IF($A125="","",VLOOKUP($A125,'アモキシシリンカプセル（２５０ｍｇ，'!$A$5:$I$500,5))</f>
        <v/>
      </c>
      <c r="E125" s="147" t="str">
        <f>IF($A125="","",VLOOKUP($A125,'アモキシシリンカプセル（２５０ｍｇ，'!$A$5:$I$500,6))</f>
        <v/>
      </c>
      <c r="F125" s="127"/>
      <c r="G125" s="128"/>
      <c r="H125" s="129"/>
    </row>
    <row r="126" spans="1:8" s="116" customFormat="1" ht="30" customHeight="1">
      <c r="A126" s="123"/>
      <c r="B126" s="176" t="str">
        <f>IF($A126="","",VLOOKUP($A126,'アモキシシリンカプセル（２５０ｍｇ，'!$A$5:$I$500,3))</f>
        <v/>
      </c>
      <c r="C126" s="126"/>
      <c r="D126" s="136" t="str">
        <f>IF($A126="","",VLOOKUP($A126,'アモキシシリンカプセル（２５０ｍｇ，'!$A$5:$I$500,5))</f>
        <v/>
      </c>
      <c r="E126" s="147" t="str">
        <f>IF($A126="","",VLOOKUP($A126,'アモキシシリンカプセル（２５０ｍｇ，'!$A$5:$I$500,6))</f>
        <v/>
      </c>
      <c r="F126" s="127"/>
      <c r="G126" s="133"/>
      <c r="H126" s="129"/>
    </row>
    <row r="127" spans="1:8" s="116" customFormat="1" ht="30" customHeight="1">
      <c r="A127" s="123"/>
      <c r="B127" s="176" t="str">
        <f>IF($A127="","",VLOOKUP($A127,'アモキシシリンカプセル（２５０ｍｇ，'!$A$5:$I$500,3))</f>
        <v/>
      </c>
      <c r="C127" s="126"/>
      <c r="D127" s="136" t="str">
        <f>IF($A127="","",VLOOKUP($A127,'アモキシシリンカプセル（２５０ｍｇ，'!$A$5:$I$500,5))</f>
        <v/>
      </c>
      <c r="E127" s="147" t="str">
        <f>IF($A127="","",VLOOKUP($A127,'アモキシシリンカプセル（２５０ｍｇ，'!$A$5:$I$500,6))</f>
        <v/>
      </c>
      <c r="F127" s="127"/>
      <c r="G127" s="133"/>
      <c r="H127" s="129"/>
    </row>
    <row r="128" spans="1:8" s="116" customFormat="1" ht="30" customHeight="1">
      <c r="A128" s="123"/>
      <c r="B128" s="176" t="str">
        <f>IF($A128="","",VLOOKUP($A128,'アモキシシリンカプセル（２５０ｍｇ，'!$A$5:$I$500,3))</f>
        <v/>
      </c>
      <c r="C128" s="126"/>
      <c r="D128" s="136" t="str">
        <f>IF($A128="","",VLOOKUP($A128,'アモキシシリンカプセル（２５０ｍｇ，'!$A$5:$I$500,5))</f>
        <v/>
      </c>
      <c r="E128" s="147" t="str">
        <f>IF($A128="","",VLOOKUP($A128,'アモキシシリンカプセル（２５０ｍｇ，'!$A$5:$I$500,6))</f>
        <v/>
      </c>
      <c r="F128" s="127"/>
      <c r="G128" s="128"/>
      <c r="H128" s="129"/>
    </row>
    <row r="129" spans="1:8" s="116" customFormat="1" ht="30" customHeight="1">
      <c r="A129" s="123"/>
      <c r="B129" s="176" t="str">
        <f>IF($A129="","",VLOOKUP($A129,'アモキシシリンカプセル（２５０ｍｇ，'!$A$5:$I$500,3))</f>
        <v/>
      </c>
      <c r="C129" s="126"/>
      <c r="D129" s="136" t="str">
        <f>IF($A129="","",VLOOKUP($A129,'アモキシシリンカプセル（２５０ｍｇ，'!$A$5:$I$500,5))</f>
        <v/>
      </c>
      <c r="E129" s="147" t="str">
        <f>IF($A129="","",VLOOKUP($A129,'アモキシシリンカプセル（２５０ｍｇ，'!$A$5:$I$500,6))</f>
        <v/>
      </c>
      <c r="F129" s="127"/>
      <c r="G129" s="128"/>
      <c r="H129" s="129"/>
    </row>
    <row r="130" spans="1:8" s="116" customFormat="1" ht="30" customHeight="1">
      <c r="A130" s="123"/>
      <c r="B130" s="176" t="str">
        <f>IF($A130="","",VLOOKUP($A130,'アモキシシリンカプセル（２５０ｍｇ，'!$A$5:$I$500,3))</f>
        <v/>
      </c>
      <c r="C130" s="126"/>
      <c r="D130" s="136" t="str">
        <f>IF($A130="","",VLOOKUP($A130,'アモキシシリンカプセル（２５０ｍｇ，'!$A$5:$I$500,5))</f>
        <v/>
      </c>
      <c r="E130" s="147" t="str">
        <f>IF($A130="","",VLOOKUP($A130,'アモキシシリンカプセル（２５０ｍｇ，'!$A$5:$I$500,6))</f>
        <v/>
      </c>
      <c r="F130" s="127"/>
      <c r="G130" s="128"/>
      <c r="H130" s="129"/>
    </row>
    <row r="131" spans="1:8" s="116" customFormat="1" ht="30" customHeight="1">
      <c r="A131" s="123"/>
      <c r="B131" s="176" t="str">
        <f>IF($A131="","",VLOOKUP($A131,'アモキシシリンカプセル（２５０ｍｇ，'!$A$5:$I$500,3))</f>
        <v/>
      </c>
      <c r="C131" s="126"/>
      <c r="D131" s="136" t="str">
        <f>IF($A131="","",VLOOKUP($A131,'アモキシシリンカプセル（２５０ｍｇ，'!$A$5:$I$500,5))</f>
        <v/>
      </c>
      <c r="E131" s="147" t="str">
        <f>IF($A131="","",VLOOKUP($A131,'アモキシシリンカプセル（２５０ｍｇ，'!$A$5:$I$500,6))</f>
        <v/>
      </c>
      <c r="F131" s="127"/>
      <c r="G131" s="128"/>
      <c r="H131" s="129"/>
    </row>
    <row r="132" spans="1:8" s="116" customFormat="1" ht="30" customHeight="1">
      <c r="A132" s="123"/>
      <c r="B132" s="176" t="str">
        <f>IF($A132="","",VLOOKUP($A132,'アモキシシリンカプセル（２５０ｍｇ，'!$A$5:$I$500,3))</f>
        <v/>
      </c>
      <c r="C132" s="126"/>
      <c r="D132" s="136" t="str">
        <f>IF($A132="","",VLOOKUP($A132,'アモキシシリンカプセル（２５０ｍｇ，'!$A$5:$I$500,5))</f>
        <v/>
      </c>
      <c r="E132" s="147" t="str">
        <f>IF($A132="","",VLOOKUP($A132,'アモキシシリンカプセル（２５０ｍｇ，'!$A$5:$I$500,6))</f>
        <v/>
      </c>
      <c r="F132" s="127"/>
      <c r="G132" s="128"/>
      <c r="H132" s="129"/>
    </row>
    <row r="133" spans="1:8" s="116" customFormat="1" ht="30" customHeight="1">
      <c r="A133" s="123"/>
      <c r="B133" s="176" t="str">
        <f>IF($A133="","",VLOOKUP($A133,'アモキシシリンカプセル（２５０ｍｇ，'!$A$5:$I$500,3))</f>
        <v/>
      </c>
      <c r="C133" s="126"/>
      <c r="D133" s="136" t="str">
        <f>IF($A133="","",VLOOKUP($A133,'アモキシシリンカプセル（２５０ｍｇ，'!$A$5:$I$500,5))</f>
        <v/>
      </c>
      <c r="E133" s="147" t="str">
        <f>IF($A133="","",VLOOKUP($A133,'アモキシシリンカプセル（２５０ｍｇ，'!$A$5:$I$500,6))</f>
        <v/>
      </c>
      <c r="F133" s="127"/>
      <c r="G133" s="128"/>
      <c r="H133" s="129"/>
    </row>
    <row r="134" spans="1:8" s="116" customFormat="1" ht="30" customHeight="1">
      <c r="A134" s="123"/>
      <c r="B134" s="176" t="str">
        <f>IF($A134="","",VLOOKUP($A134,'アモキシシリンカプセル（２５０ｍｇ，'!$A$5:$I$500,3))</f>
        <v/>
      </c>
      <c r="C134" s="126"/>
      <c r="D134" s="136" t="str">
        <f>IF($A134="","",VLOOKUP($A134,'アモキシシリンカプセル（２５０ｍｇ，'!$A$5:$I$500,5))</f>
        <v/>
      </c>
      <c r="E134" s="147" t="str">
        <f>IF($A134="","",VLOOKUP($A134,'アモキシシリンカプセル（２５０ｍｇ，'!$A$5:$I$500,6))</f>
        <v/>
      </c>
      <c r="F134" s="127"/>
      <c r="G134" s="128"/>
      <c r="H134" s="129"/>
    </row>
    <row r="135" spans="1:8" s="116" customFormat="1" ht="30" customHeight="1">
      <c r="A135" s="123"/>
      <c r="B135" s="176" t="str">
        <f>IF($A135="","",VLOOKUP($A135,'アモキシシリンカプセル（２５０ｍｇ，'!$A$5:$I$500,3))</f>
        <v/>
      </c>
      <c r="C135" s="126"/>
      <c r="D135" s="136" t="str">
        <f>IF($A135="","",VLOOKUP($A135,'アモキシシリンカプセル（２５０ｍｇ，'!$A$5:$I$500,5))</f>
        <v/>
      </c>
      <c r="E135" s="147" t="str">
        <f>IF($A135="","",VLOOKUP($A135,'アモキシシリンカプセル（２５０ｍｇ，'!$A$5:$I$500,6))</f>
        <v/>
      </c>
      <c r="F135" s="127"/>
      <c r="G135" s="128"/>
      <c r="H135" s="129"/>
    </row>
    <row r="136" spans="1:8" s="116" customFormat="1" ht="30" customHeight="1">
      <c r="A136" s="123"/>
      <c r="B136" s="176" t="str">
        <f>IF($A136="","",VLOOKUP($A136,'アモキシシリンカプセル（２５０ｍｇ，'!$A$5:$I$500,3))</f>
        <v/>
      </c>
      <c r="C136" s="126"/>
      <c r="D136" s="136" t="str">
        <f>IF($A136="","",VLOOKUP($A136,'アモキシシリンカプセル（２５０ｍｇ，'!$A$5:$I$500,5))</f>
        <v/>
      </c>
      <c r="E136" s="147" t="str">
        <f>IF($A136="","",VLOOKUP($A136,'アモキシシリンカプセル（２５０ｍｇ，'!$A$5:$I$500,6))</f>
        <v/>
      </c>
      <c r="F136" s="127"/>
      <c r="G136" s="128"/>
      <c r="H136" s="129"/>
    </row>
    <row r="137" spans="1:8" s="116" customFormat="1" ht="30" customHeight="1">
      <c r="A137" s="123"/>
      <c r="B137" s="176" t="str">
        <f>IF($A137="","",VLOOKUP($A137,'アモキシシリンカプセル（２５０ｍｇ，'!$A$5:$I$500,3))</f>
        <v/>
      </c>
      <c r="C137" s="126"/>
      <c r="D137" s="136" t="str">
        <f>IF($A137="","",VLOOKUP($A137,'アモキシシリンカプセル（２５０ｍｇ，'!$A$5:$I$500,5))</f>
        <v/>
      </c>
      <c r="E137" s="147" t="str">
        <f>IF($A137="","",VLOOKUP($A137,'アモキシシリンカプセル（２５０ｍｇ，'!$A$5:$I$500,6))</f>
        <v/>
      </c>
      <c r="F137" s="131"/>
      <c r="G137" s="134"/>
      <c r="H137" s="128"/>
    </row>
    <row r="138" spans="1:8" s="116" customFormat="1" ht="30" customHeight="1">
      <c r="A138" s="123"/>
      <c r="B138" s="176" t="str">
        <f>IF($A138="","",VLOOKUP($A138,'アモキシシリンカプセル（２５０ｍｇ，'!$A$5:$I$500,3))</f>
        <v/>
      </c>
      <c r="C138" s="126"/>
      <c r="D138" s="136" t="str">
        <f>IF($A138="","",VLOOKUP($A138,'アモキシシリンカプセル（２５０ｍｇ，'!$A$5:$I$500,5))</f>
        <v/>
      </c>
      <c r="E138" s="147" t="str">
        <f>IF($A138="","",VLOOKUP($A138,'アモキシシリンカプセル（２５０ｍｇ，'!$A$5:$I$500,6))</f>
        <v/>
      </c>
      <c r="F138" s="127"/>
      <c r="G138" s="129"/>
      <c r="H138" s="128"/>
    </row>
    <row r="139" spans="1:8" s="116" customFormat="1" ht="30" customHeight="1">
      <c r="A139" s="123"/>
      <c r="B139" s="176" t="str">
        <f>IF($A139="","",VLOOKUP($A139,'アモキシシリンカプセル（２５０ｍｇ，'!$A$5:$I$500,3))</f>
        <v/>
      </c>
      <c r="C139" s="126"/>
      <c r="D139" s="136" t="str">
        <f>IF($A139="","",VLOOKUP($A139,'アモキシシリンカプセル（２５０ｍｇ，'!$A$5:$I$500,5))</f>
        <v/>
      </c>
      <c r="E139" s="147" t="str">
        <f>IF($A139="","",VLOOKUP($A139,'アモキシシリンカプセル（２５０ｍｇ，'!$A$5:$I$500,6))</f>
        <v/>
      </c>
      <c r="F139" s="127"/>
      <c r="G139" s="129"/>
      <c r="H139" s="128"/>
    </row>
    <row r="140" spans="1:8" s="116" customFormat="1" ht="30" customHeight="1">
      <c r="A140" s="123"/>
      <c r="B140" s="176" t="str">
        <f>IF($A140="","",VLOOKUP($A140,'アモキシシリンカプセル（２５０ｍｇ，'!$A$5:$I$500,3))</f>
        <v/>
      </c>
      <c r="C140" s="126"/>
      <c r="D140" s="136" t="str">
        <f>IF($A140="","",VLOOKUP($A140,'アモキシシリンカプセル（２５０ｍｇ，'!$A$5:$I$500,5))</f>
        <v/>
      </c>
      <c r="E140" s="147" t="str">
        <f>IF($A140="","",VLOOKUP($A140,'アモキシシリンカプセル（２５０ｍｇ，'!$A$5:$I$500,6))</f>
        <v/>
      </c>
      <c r="F140" s="127"/>
      <c r="G140" s="129"/>
      <c r="H140" s="128"/>
    </row>
    <row r="141" spans="1:8" s="116" customFormat="1" ht="30" customHeight="1">
      <c r="A141" s="123"/>
      <c r="B141" s="176" t="str">
        <f>IF($A141="","",VLOOKUP($A141,'アモキシシリンカプセル（２５０ｍｇ，'!$A$5:$I$500,3))</f>
        <v/>
      </c>
      <c r="C141" s="126"/>
      <c r="D141" s="136" t="str">
        <f>IF($A141="","",VLOOKUP($A141,'アモキシシリンカプセル（２５０ｍｇ，'!$A$5:$I$500,5))</f>
        <v/>
      </c>
      <c r="E141" s="147" t="str">
        <f>IF($A141="","",VLOOKUP($A141,'アモキシシリンカプセル（２５０ｍｇ，'!$A$5:$I$500,6))</f>
        <v/>
      </c>
      <c r="F141" s="127"/>
      <c r="G141" s="129"/>
      <c r="H141" s="128"/>
    </row>
    <row r="142" spans="1:8" s="116" customFormat="1" ht="30" customHeight="1">
      <c r="A142" s="123"/>
      <c r="B142" s="176" t="str">
        <f>IF($A142="","",VLOOKUP($A142,'アモキシシリンカプセル（２５０ｍｇ，'!$A$5:$I$500,3))</f>
        <v/>
      </c>
      <c r="C142" s="126"/>
      <c r="D142" s="136" t="str">
        <f>IF($A142="","",VLOOKUP($A142,'アモキシシリンカプセル（２５０ｍｇ，'!$A$5:$I$500,5))</f>
        <v/>
      </c>
      <c r="E142" s="147" t="str">
        <f>IF($A142="","",VLOOKUP($A142,'アモキシシリンカプセル（２５０ｍｇ，'!$A$5:$I$500,6))</f>
        <v/>
      </c>
      <c r="F142" s="127"/>
      <c r="G142" s="129"/>
      <c r="H142" s="128"/>
    </row>
    <row r="143" spans="1:8" s="116" customFormat="1" ht="30" customHeight="1">
      <c r="A143" s="123"/>
      <c r="B143" s="176" t="str">
        <f>IF($A143="","",VLOOKUP($A143,'アモキシシリンカプセル（２５０ｍｇ，'!$A$5:$I$500,3))</f>
        <v/>
      </c>
      <c r="C143" s="126"/>
      <c r="D143" s="136" t="str">
        <f>IF($A143="","",VLOOKUP($A143,'アモキシシリンカプセル（２５０ｍｇ，'!$A$5:$I$500,5))</f>
        <v/>
      </c>
      <c r="E143" s="147" t="str">
        <f>IF($A143="","",VLOOKUP($A143,'アモキシシリンカプセル（２５０ｍｇ，'!$A$5:$I$500,6))</f>
        <v/>
      </c>
      <c r="F143" s="127"/>
      <c r="G143" s="129"/>
      <c r="H143" s="128"/>
    </row>
    <row r="144" spans="1:8" s="116" customFormat="1" ht="30" customHeight="1">
      <c r="A144" s="123"/>
      <c r="B144" s="177" t="str">
        <f>IF($A144="","",VLOOKUP($A144,'アモキシシリンカプセル（２５０ｍｇ，'!$A$5:$I$500,3))</f>
        <v/>
      </c>
      <c r="C144" s="126"/>
      <c r="D144" s="137" t="str">
        <f>IF($A144="","",VLOOKUP($A144,'アモキシシリンカプセル（２５０ｍｇ，'!$A$5:$I$500,5))</f>
        <v/>
      </c>
      <c r="E144" s="240" t="str">
        <f>IF($A144="","",VLOOKUP($A144,'アモキシシリンカプセル（２５０ｍｇ，'!$A$5:$I$500,6))</f>
        <v/>
      </c>
      <c r="F144" s="127"/>
      <c r="G144" s="129"/>
      <c r="H144" s="128"/>
    </row>
  </sheetData>
  <mergeCells count="10">
    <mergeCell ref="B117:H117"/>
    <mergeCell ref="B119:C119"/>
    <mergeCell ref="B88:H88"/>
    <mergeCell ref="B90:C90"/>
    <mergeCell ref="B1:H1"/>
    <mergeCell ref="B3:C3"/>
    <mergeCell ref="B30:H30"/>
    <mergeCell ref="B32:C32"/>
    <mergeCell ref="B59:H59"/>
    <mergeCell ref="B61:C61"/>
  </mergeCells>
  <phoneticPr fontId="6"/>
  <printOptions horizontalCentered="1" verticalCentered="1"/>
  <pageMargins left="0.19685039370078741" right="0.19685039370078741" top="0.59055118110236227" bottom="0.19685039370078741" header="0.19685039370078741" footer="0.19685039370078741"/>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28BF96-79C7-4BE6-9B53-50B3731C84B4}">
  <sheetPr>
    <tabColor rgb="FFFFFF00"/>
  </sheetPr>
  <dimension ref="A1:U74"/>
  <sheetViews>
    <sheetView showZeros="0" view="pageBreakPreview" zoomScaleNormal="100" zoomScaleSheetLayoutView="100" workbookViewId="0">
      <selection activeCell="G9" sqref="G9"/>
    </sheetView>
  </sheetViews>
  <sheetFormatPr defaultRowHeight="13.5"/>
  <cols>
    <col min="1" max="1" width="9" style="30"/>
    <col min="2" max="3" width="1.625" style="30" customWidth="1"/>
    <col min="4" max="4" width="24.875" style="51" customWidth="1"/>
    <col min="5" max="5" width="6.5" style="30" customWidth="1"/>
    <col min="6" max="6" width="9.125" style="30" customWidth="1"/>
    <col min="7" max="7" width="11.25" style="30" customWidth="1"/>
    <col min="8" max="8" width="13.25" style="30" customWidth="1"/>
    <col min="9" max="19" width="1.625" style="30" customWidth="1"/>
    <col min="20" max="16384" width="9" style="30"/>
  </cols>
  <sheetData>
    <row r="1" spans="1:21" s="32" customFormat="1" ht="8.1" customHeight="1">
      <c r="C1" s="104"/>
      <c r="D1" s="104"/>
      <c r="E1" s="444" t="s">
        <v>42</v>
      </c>
      <c r="F1" s="444"/>
      <c r="G1" s="444"/>
    </row>
    <row r="2" spans="1:21" s="32" customFormat="1" ht="8.1" customHeight="1">
      <c r="C2" s="104"/>
      <c r="D2" s="104"/>
      <c r="E2" s="444"/>
      <c r="F2" s="444"/>
      <c r="G2" s="444"/>
    </row>
    <row r="3" spans="1:21" ht="8.1" customHeight="1">
      <c r="B3" s="32"/>
      <c r="C3" s="105"/>
      <c r="D3" s="106"/>
      <c r="E3" s="444"/>
      <c r="F3" s="444"/>
      <c r="G3" s="444"/>
    </row>
    <row r="4" spans="1:21" ht="8.1" customHeight="1">
      <c r="B4" s="32"/>
      <c r="C4" s="105"/>
      <c r="D4" s="106"/>
      <c r="E4" s="445"/>
      <c r="F4" s="445"/>
      <c r="G4" s="445"/>
    </row>
    <row r="5" spans="1:21" ht="8.1" customHeight="1">
      <c r="B5" s="32"/>
      <c r="C5" s="105"/>
      <c r="D5" s="441" t="s">
        <v>43</v>
      </c>
      <c r="E5" s="441" t="s">
        <v>6</v>
      </c>
      <c r="F5" s="441" t="s">
        <v>7</v>
      </c>
      <c r="G5" s="441" t="s">
        <v>2</v>
      </c>
      <c r="H5" s="441" t="s">
        <v>3</v>
      </c>
      <c r="I5" s="441" t="s">
        <v>44</v>
      </c>
      <c r="J5" s="449"/>
      <c r="K5" s="449"/>
      <c r="L5" s="449"/>
      <c r="M5" s="449"/>
      <c r="N5" s="449"/>
      <c r="O5" s="449"/>
      <c r="P5" s="449"/>
      <c r="Q5" s="450"/>
    </row>
    <row r="6" spans="1:21" ht="8.1" customHeight="1">
      <c r="B6" s="32"/>
      <c r="C6" s="105"/>
      <c r="D6" s="442"/>
      <c r="E6" s="442"/>
      <c r="F6" s="442"/>
      <c r="G6" s="442"/>
      <c r="H6" s="442"/>
      <c r="I6" s="442"/>
      <c r="J6" s="451"/>
      <c r="K6" s="451"/>
      <c r="L6" s="451"/>
      <c r="M6" s="451"/>
      <c r="N6" s="451"/>
      <c r="O6" s="451"/>
      <c r="P6" s="451"/>
      <c r="Q6" s="452"/>
    </row>
    <row r="7" spans="1:21" ht="8.1" customHeight="1">
      <c r="B7" s="32"/>
      <c r="C7" s="105"/>
      <c r="D7" s="442"/>
      <c r="E7" s="442"/>
      <c r="F7" s="442"/>
      <c r="G7" s="442"/>
      <c r="H7" s="442"/>
      <c r="I7" s="442"/>
      <c r="J7" s="451"/>
      <c r="K7" s="451"/>
      <c r="L7" s="451"/>
      <c r="M7" s="451"/>
      <c r="N7" s="451"/>
      <c r="O7" s="451"/>
      <c r="P7" s="451"/>
      <c r="Q7" s="452"/>
    </row>
    <row r="8" spans="1:21" ht="8.1" customHeight="1">
      <c r="B8" s="32"/>
      <c r="C8" s="105"/>
      <c r="D8" s="443"/>
      <c r="E8" s="443"/>
      <c r="F8" s="443"/>
      <c r="G8" s="443"/>
      <c r="H8" s="443"/>
      <c r="I8" s="443"/>
      <c r="J8" s="453"/>
      <c r="K8" s="453"/>
      <c r="L8" s="453"/>
      <c r="M8" s="453"/>
      <c r="N8" s="453"/>
      <c r="O8" s="453"/>
      <c r="P8" s="453"/>
      <c r="Q8" s="454"/>
    </row>
    <row r="9" spans="1:21" ht="30" customHeight="1">
      <c r="A9" s="30">
        <v>1</v>
      </c>
      <c r="B9" s="32"/>
      <c r="C9" s="105"/>
      <c r="D9" s="174" t="str">
        <f>IF($A9="","",VLOOKUP($A9,Ｃピース!$A$5:$J$500,4))</f>
        <v>Ｃピース白（２００個入り）</v>
      </c>
      <c r="E9" s="140" t="str">
        <f>IF($A9="","",VLOOKUP($A9,Ｃピース!$A$5:$J$500,6))</f>
        <v>BX</v>
      </c>
      <c r="F9" s="108"/>
      <c r="G9" s="153">
        <f>IF($A9="","",VLOOKUP($A9,Ｃピース!$A$5:$K$500,11))</f>
        <v>0</v>
      </c>
      <c r="H9" s="109">
        <f>IFERROR(ROUNDDOWN(G9*F9,0),"")</f>
        <v>0</v>
      </c>
      <c r="I9" s="446"/>
      <c r="J9" s="447"/>
      <c r="K9" s="447"/>
      <c r="L9" s="447"/>
      <c r="M9" s="447"/>
      <c r="N9" s="447"/>
      <c r="O9" s="447"/>
      <c r="P9" s="447"/>
      <c r="Q9" s="448"/>
      <c r="R9" s="455" t="s">
        <v>45</v>
      </c>
      <c r="S9" s="456"/>
      <c r="U9" s="80" t="s">
        <v>59</v>
      </c>
    </row>
    <row r="10" spans="1:21" ht="30" customHeight="1">
      <c r="B10" s="32"/>
      <c r="C10" s="110"/>
      <c r="D10" s="174" t="str">
        <f>IF($A10="","",VLOOKUP($A10,Ｃピース!$A$5:$J$500,4))</f>
        <v/>
      </c>
      <c r="E10" s="140" t="str">
        <f>IF($A10="","",VLOOKUP($A10,Ｃピース!$A$5:$J$500,6))</f>
        <v/>
      </c>
      <c r="F10" s="108"/>
      <c r="G10" s="153" t="str">
        <f>IF($A10="","",VLOOKUP($A10,Ｃピース!$A$5:$K$500,11))</f>
        <v/>
      </c>
      <c r="H10" s="109" t="str">
        <f t="shared" ref="H10:H28" si="0">IFERROR(ROUNDDOWN(G10*F10,0),"")</f>
        <v/>
      </c>
      <c r="I10" s="446"/>
      <c r="J10" s="447"/>
      <c r="K10" s="447"/>
      <c r="L10" s="447"/>
      <c r="M10" s="447"/>
      <c r="N10" s="447"/>
      <c r="O10" s="447"/>
      <c r="P10" s="447"/>
      <c r="Q10" s="448"/>
      <c r="R10" s="455"/>
      <c r="S10" s="456"/>
      <c r="U10" s="80" t="s">
        <v>61</v>
      </c>
    </row>
    <row r="11" spans="1:21" ht="30" customHeight="1">
      <c r="B11" s="32"/>
      <c r="C11" s="111"/>
      <c r="D11" s="174" t="str">
        <f>IF($A11="","",VLOOKUP($A11,Ｃピース!$A$5:$J$500,4))</f>
        <v/>
      </c>
      <c r="E11" s="140" t="str">
        <f>IF($A11="","",VLOOKUP($A11,Ｃピース!$A$5:$J$500,6))</f>
        <v/>
      </c>
      <c r="F11" s="108"/>
      <c r="G11" s="153" t="str">
        <f>IF($A11="","",VLOOKUP($A11,Ｃピース!$A$5:$K$500,11))</f>
        <v/>
      </c>
      <c r="H11" s="109" t="str">
        <f t="shared" si="0"/>
        <v/>
      </c>
      <c r="I11" s="446"/>
      <c r="J11" s="447"/>
      <c r="K11" s="447"/>
      <c r="L11" s="447"/>
      <c r="M11" s="447"/>
      <c r="N11" s="447"/>
      <c r="O11" s="447"/>
      <c r="P11" s="447"/>
      <c r="Q11" s="448"/>
      <c r="R11" s="455"/>
      <c r="S11" s="456"/>
      <c r="U11" s="80" t="s">
        <v>60</v>
      </c>
    </row>
    <row r="12" spans="1:21" ht="30" customHeight="1">
      <c r="B12" s="32"/>
      <c r="C12" s="111"/>
      <c r="D12" s="174" t="str">
        <f>IF($A12="","",VLOOKUP($A12,Ｃピース!$A$5:$J$500,4))</f>
        <v/>
      </c>
      <c r="E12" s="140" t="str">
        <f>IF($A12="","",VLOOKUP($A12,Ｃピース!$A$5:$J$500,6))</f>
        <v/>
      </c>
      <c r="F12" s="108"/>
      <c r="G12" s="153" t="str">
        <f>IF($A12="","",VLOOKUP($A12,Ｃピース!$A$5:$K$500,11))</f>
        <v/>
      </c>
      <c r="H12" s="109" t="str">
        <f t="shared" si="0"/>
        <v/>
      </c>
      <c r="I12" s="446"/>
      <c r="J12" s="447"/>
      <c r="K12" s="447"/>
      <c r="L12" s="447"/>
      <c r="M12" s="447"/>
      <c r="N12" s="447"/>
      <c r="O12" s="447"/>
      <c r="P12" s="447"/>
      <c r="Q12" s="448"/>
      <c r="R12" s="455"/>
      <c r="S12" s="456"/>
      <c r="U12" s="80" t="s">
        <v>67</v>
      </c>
    </row>
    <row r="13" spans="1:21" ht="30" customHeight="1">
      <c r="B13" s="32"/>
      <c r="C13" s="111"/>
      <c r="D13" s="174" t="str">
        <f>IF($A13="","",VLOOKUP($A13,Ｃピース!$A$5:$J$500,4))</f>
        <v/>
      </c>
      <c r="E13" s="140" t="str">
        <f>IF($A13="","",VLOOKUP($A13,Ｃピース!$A$5:$J$500,6))</f>
        <v/>
      </c>
      <c r="F13" s="108"/>
      <c r="G13" s="153" t="str">
        <f>IF($A13="","",VLOOKUP($A13,Ｃピース!$A$5:$K$500,11))</f>
        <v/>
      </c>
      <c r="H13" s="109" t="str">
        <f t="shared" si="0"/>
        <v/>
      </c>
      <c r="I13" s="446"/>
      <c r="J13" s="447"/>
      <c r="K13" s="447"/>
      <c r="L13" s="447"/>
      <c r="M13" s="447"/>
      <c r="N13" s="447"/>
      <c r="O13" s="447"/>
      <c r="P13" s="447"/>
      <c r="Q13" s="448"/>
      <c r="R13" s="455"/>
      <c r="S13" s="456"/>
      <c r="U13" s="80" t="s">
        <v>66</v>
      </c>
    </row>
    <row r="14" spans="1:21" ht="30" customHeight="1">
      <c r="C14" s="111"/>
      <c r="D14" s="174" t="str">
        <f>IF($A14="","",VLOOKUP($A14,Ｃピース!$A$5:$J$500,4))</f>
        <v/>
      </c>
      <c r="E14" s="140" t="str">
        <f>IF($A14="","",VLOOKUP($A14,Ｃピース!$A$5:$J$500,6))</f>
        <v/>
      </c>
      <c r="F14" s="108"/>
      <c r="G14" s="153" t="str">
        <f>IF($A14="","",VLOOKUP($A14,Ｃピース!$A$5:$K$500,11))</f>
        <v/>
      </c>
      <c r="H14" s="109" t="str">
        <f t="shared" si="0"/>
        <v/>
      </c>
      <c r="I14" s="446"/>
      <c r="J14" s="447"/>
      <c r="K14" s="447"/>
      <c r="L14" s="447"/>
      <c r="M14" s="447"/>
      <c r="N14" s="447"/>
      <c r="O14" s="447"/>
      <c r="P14" s="447"/>
      <c r="Q14" s="448"/>
      <c r="R14" s="455"/>
      <c r="S14" s="456"/>
      <c r="U14" s="80" t="s">
        <v>31</v>
      </c>
    </row>
    <row r="15" spans="1:21" ht="30" customHeight="1">
      <c r="B15" s="32"/>
      <c r="C15" s="111"/>
      <c r="D15" s="174" t="str">
        <f>IF($A15="","",VLOOKUP($A15,Ｃピース!$A$5:$J$500,4))</f>
        <v/>
      </c>
      <c r="E15" s="140" t="str">
        <f>IF($A15="","",VLOOKUP($A15,Ｃピース!$A$5:$J$500,6))</f>
        <v/>
      </c>
      <c r="F15" s="108"/>
      <c r="G15" s="153" t="str">
        <f>IF($A15="","",VLOOKUP($A15,Ｃピース!$A$5:$K$500,11))</f>
        <v/>
      </c>
      <c r="H15" s="109" t="str">
        <f t="shared" si="0"/>
        <v/>
      </c>
      <c r="I15" s="446"/>
      <c r="J15" s="447"/>
      <c r="K15" s="447"/>
      <c r="L15" s="447"/>
      <c r="M15" s="447"/>
      <c r="N15" s="447"/>
      <c r="O15" s="447"/>
      <c r="P15" s="447"/>
      <c r="Q15" s="448"/>
      <c r="R15" s="455"/>
      <c r="S15" s="456"/>
      <c r="U15" s="80" t="s">
        <v>63</v>
      </c>
    </row>
    <row r="16" spans="1:21" ht="30" customHeight="1">
      <c r="B16" s="32"/>
      <c r="C16" s="111"/>
      <c r="D16" s="174" t="str">
        <f>IF($A16="","",VLOOKUP($A16,Ｃピース!$A$5:$J$500,4))</f>
        <v/>
      </c>
      <c r="E16" s="140" t="str">
        <f>IF($A16="","",VLOOKUP($A16,Ｃピース!$A$5:$J$500,6))</f>
        <v/>
      </c>
      <c r="F16" s="108"/>
      <c r="G16" s="153" t="str">
        <f>IF($A16="","",VLOOKUP($A16,Ｃピース!$A$5:$K$500,11))</f>
        <v/>
      </c>
      <c r="H16" s="109" t="str">
        <f t="shared" si="0"/>
        <v/>
      </c>
      <c r="I16" s="446"/>
      <c r="J16" s="447"/>
      <c r="K16" s="447"/>
      <c r="L16" s="447"/>
      <c r="M16" s="447"/>
      <c r="N16" s="447"/>
      <c r="O16" s="447"/>
      <c r="P16" s="447"/>
      <c r="Q16" s="448"/>
      <c r="R16" s="455"/>
      <c r="S16" s="456"/>
    </row>
    <row r="17" spans="2:19" ht="30" customHeight="1">
      <c r="B17" s="32"/>
      <c r="C17" s="111"/>
      <c r="D17" s="174" t="str">
        <f>IF($A17="","",VLOOKUP($A17,Ｃピース!$A$5:$J$500,4))</f>
        <v/>
      </c>
      <c r="E17" s="140" t="str">
        <f>IF($A17="","",VLOOKUP($A17,Ｃピース!$A$5:$J$500,6))</f>
        <v/>
      </c>
      <c r="F17" s="108"/>
      <c r="G17" s="153" t="str">
        <f>IF($A17="","",VLOOKUP($A17,Ｃピース!$A$5:$K$500,11))</f>
        <v/>
      </c>
      <c r="H17" s="109" t="str">
        <f t="shared" si="0"/>
        <v/>
      </c>
      <c r="I17" s="446"/>
      <c r="J17" s="447"/>
      <c r="K17" s="447"/>
      <c r="L17" s="447"/>
      <c r="M17" s="447"/>
      <c r="N17" s="447"/>
      <c r="O17" s="447"/>
      <c r="P17" s="447"/>
      <c r="Q17" s="448"/>
      <c r="R17" s="455"/>
      <c r="S17" s="456"/>
    </row>
    <row r="18" spans="2:19" ht="30" customHeight="1">
      <c r="B18" s="32"/>
      <c r="C18" s="111"/>
      <c r="D18" s="174" t="str">
        <f>IF($A18="","",VLOOKUP($A18,Ｃピース!$A$5:$J$500,4))</f>
        <v/>
      </c>
      <c r="E18" s="140" t="str">
        <f>IF($A18="","",VLOOKUP($A18,Ｃピース!$A$5:$J$500,6))</f>
        <v/>
      </c>
      <c r="F18" s="108"/>
      <c r="G18" s="153" t="str">
        <f>IF($A18="","",VLOOKUP($A18,Ｃピース!$A$5:$K$500,11))</f>
        <v/>
      </c>
      <c r="H18" s="109" t="str">
        <f t="shared" si="0"/>
        <v/>
      </c>
      <c r="I18" s="446"/>
      <c r="J18" s="447"/>
      <c r="K18" s="447"/>
      <c r="L18" s="447"/>
      <c r="M18" s="447"/>
      <c r="N18" s="447"/>
      <c r="O18" s="447"/>
      <c r="P18" s="447"/>
      <c r="Q18" s="448"/>
      <c r="R18" s="455"/>
      <c r="S18" s="456"/>
    </row>
    <row r="19" spans="2:19" ht="30" customHeight="1">
      <c r="B19" s="32"/>
      <c r="C19" s="111"/>
      <c r="D19" s="174" t="str">
        <f>IF($A19="","",VLOOKUP($A19,Ｃピース!$A$5:$J$500,4))</f>
        <v/>
      </c>
      <c r="E19" s="140" t="str">
        <f>IF($A19="","",VLOOKUP($A19,Ｃピース!$A$5:$J$500,6))</f>
        <v/>
      </c>
      <c r="F19" s="108"/>
      <c r="G19" s="153" t="str">
        <f>IF($A19="","",VLOOKUP($A19,Ｃピース!$A$5:$K$500,11))</f>
        <v/>
      </c>
      <c r="H19" s="109" t="str">
        <f t="shared" si="0"/>
        <v/>
      </c>
      <c r="I19" s="446"/>
      <c r="J19" s="447"/>
      <c r="K19" s="447"/>
      <c r="L19" s="447"/>
      <c r="M19" s="447"/>
      <c r="N19" s="447"/>
      <c r="O19" s="447"/>
      <c r="P19" s="447"/>
      <c r="Q19" s="448"/>
      <c r="R19" s="455"/>
      <c r="S19" s="456"/>
    </row>
    <row r="20" spans="2:19" ht="30" customHeight="1">
      <c r="B20" s="32"/>
      <c r="C20" s="111"/>
      <c r="D20" s="174" t="str">
        <f>IF($A20="","",VLOOKUP($A20,Ｃピース!$A$5:$J$500,4))</f>
        <v/>
      </c>
      <c r="E20" s="140" t="str">
        <f>IF($A20="","",VLOOKUP($A20,Ｃピース!$A$5:$J$500,6))</f>
        <v/>
      </c>
      <c r="F20" s="108"/>
      <c r="G20" s="153" t="str">
        <f>IF($A20="","",VLOOKUP($A20,Ｃピース!$A$5:$K$500,11))</f>
        <v/>
      </c>
      <c r="H20" s="109" t="str">
        <f t="shared" si="0"/>
        <v/>
      </c>
      <c r="I20" s="446"/>
      <c r="J20" s="447"/>
      <c r="K20" s="447"/>
      <c r="L20" s="447"/>
      <c r="M20" s="447"/>
      <c r="N20" s="447"/>
      <c r="O20" s="447"/>
      <c r="P20" s="447"/>
      <c r="Q20" s="448"/>
      <c r="R20" s="455"/>
      <c r="S20" s="456"/>
    </row>
    <row r="21" spans="2:19" ht="30" customHeight="1">
      <c r="B21" s="32"/>
      <c r="C21" s="112"/>
      <c r="D21" s="174" t="str">
        <f>IF($A21="","",VLOOKUP($A21,Ｃピース!$A$5:$J$500,4))</f>
        <v/>
      </c>
      <c r="E21" s="140" t="str">
        <f>IF($A21="","",VLOOKUP($A21,Ｃピース!$A$5:$J$500,6))</f>
        <v/>
      </c>
      <c r="F21" s="108"/>
      <c r="G21" s="153" t="str">
        <f>IF($A21="","",VLOOKUP($A21,Ｃピース!$A$5:$K$500,11))</f>
        <v/>
      </c>
      <c r="H21" s="109" t="str">
        <f t="shared" si="0"/>
        <v/>
      </c>
      <c r="I21" s="446"/>
      <c r="J21" s="447"/>
      <c r="K21" s="447"/>
      <c r="L21" s="447"/>
      <c r="M21" s="447"/>
      <c r="N21" s="447"/>
      <c r="O21" s="447"/>
      <c r="P21" s="447"/>
      <c r="Q21" s="448"/>
      <c r="R21" s="455"/>
      <c r="S21" s="456"/>
    </row>
    <row r="22" spans="2:19" ht="30" customHeight="1">
      <c r="B22" s="32"/>
      <c r="C22" s="113"/>
      <c r="D22" s="174" t="str">
        <f>IF($A22="","",VLOOKUP($A22,Ｃピース!$A$5:$J$500,4))</f>
        <v/>
      </c>
      <c r="E22" s="140" t="str">
        <f>IF($A22="","",VLOOKUP($A22,Ｃピース!$A$5:$J$500,6))</f>
        <v/>
      </c>
      <c r="F22" s="108"/>
      <c r="G22" s="153" t="str">
        <f>IF($A22="","",VLOOKUP($A22,Ｃピース!$A$5:$K$500,11))</f>
        <v/>
      </c>
      <c r="H22" s="109" t="str">
        <f t="shared" si="0"/>
        <v/>
      </c>
      <c r="I22" s="446"/>
      <c r="J22" s="447"/>
      <c r="K22" s="447"/>
      <c r="L22" s="447"/>
      <c r="M22" s="447"/>
      <c r="N22" s="447"/>
      <c r="O22" s="447"/>
      <c r="P22" s="447"/>
      <c r="Q22" s="448"/>
      <c r="R22" s="455"/>
      <c r="S22" s="456"/>
    </row>
    <row r="23" spans="2:19" ht="30" customHeight="1">
      <c r="B23" s="32"/>
      <c r="C23" s="32"/>
      <c r="D23" s="174" t="str">
        <f>IF($A23="","",VLOOKUP($A23,Ｃピース!$A$5:$J$500,4))</f>
        <v/>
      </c>
      <c r="E23" s="140" t="str">
        <f>IF($A23="","",VLOOKUP($A23,Ｃピース!$A$5:$J$500,6))</f>
        <v/>
      </c>
      <c r="F23" s="108"/>
      <c r="G23" s="153" t="str">
        <f>IF($A23="","",VLOOKUP($A23,Ｃピース!$A$5:$K$500,11))</f>
        <v/>
      </c>
      <c r="H23" s="109" t="str">
        <f t="shared" si="0"/>
        <v/>
      </c>
      <c r="I23" s="446"/>
      <c r="J23" s="447"/>
      <c r="K23" s="447"/>
      <c r="L23" s="447"/>
      <c r="M23" s="447"/>
      <c r="N23" s="447"/>
      <c r="O23" s="447"/>
      <c r="P23" s="447"/>
      <c r="Q23" s="448"/>
      <c r="R23" s="455"/>
      <c r="S23" s="456"/>
    </row>
    <row r="24" spans="2:19" ht="30" customHeight="1">
      <c r="B24" s="32"/>
      <c r="C24" s="32"/>
      <c r="D24" s="174" t="str">
        <f>IF($A24="","",VLOOKUP($A24,Ｃピース!$A$5:$J$500,4))</f>
        <v/>
      </c>
      <c r="E24" s="140" t="str">
        <f>IF($A24="","",VLOOKUP($A24,Ｃピース!$A$5:$J$500,6))</f>
        <v/>
      </c>
      <c r="F24" s="108"/>
      <c r="G24" s="153" t="str">
        <f>IF($A24="","",VLOOKUP($A24,Ｃピース!$A$5:$K$500,11))</f>
        <v/>
      </c>
      <c r="H24" s="109" t="str">
        <f t="shared" si="0"/>
        <v/>
      </c>
      <c r="I24" s="446"/>
      <c r="J24" s="447"/>
      <c r="K24" s="447"/>
      <c r="L24" s="447"/>
      <c r="M24" s="447"/>
      <c r="N24" s="447"/>
      <c r="O24" s="447"/>
      <c r="P24" s="447"/>
      <c r="Q24" s="448"/>
      <c r="R24" s="455"/>
      <c r="S24" s="456"/>
    </row>
    <row r="25" spans="2:19" ht="30" customHeight="1">
      <c r="B25" s="32"/>
      <c r="C25" s="32"/>
      <c r="D25" s="174" t="str">
        <f>IF($A25="","",VLOOKUP($A25,Ｃピース!$A$5:$J$500,4))</f>
        <v/>
      </c>
      <c r="E25" s="140" t="str">
        <f>IF($A25="","",VLOOKUP($A25,Ｃピース!$A$5:$J$500,6))</f>
        <v/>
      </c>
      <c r="F25" s="108"/>
      <c r="G25" s="153" t="str">
        <f>IF($A25="","",VLOOKUP($A25,Ｃピース!$A$5:$K$500,11))</f>
        <v/>
      </c>
      <c r="H25" s="109" t="str">
        <f t="shared" si="0"/>
        <v/>
      </c>
      <c r="I25" s="446"/>
      <c r="J25" s="447"/>
      <c r="K25" s="447"/>
      <c r="L25" s="447"/>
      <c r="M25" s="447"/>
      <c r="N25" s="447"/>
      <c r="O25" s="447"/>
      <c r="P25" s="447"/>
      <c r="Q25" s="448"/>
      <c r="R25" s="455"/>
      <c r="S25" s="456"/>
    </row>
    <row r="26" spans="2:19" ht="30" customHeight="1">
      <c r="B26" s="32"/>
      <c r="C26" s="32"/>
      <c r="D26" s="174" t="str">
        <f>IF($A26="","",VLOOKUP($A26,Ｃピース!$A$5:$J$500,4))</f>
        <v/>
      </c>
      <c r="E26" s="140" t="str">
        <f>IF($A26="","",VLOOKUP($A26,Ｃピース!$A$5:$J$500,6))</f>
        <v/>
      </c>
      <c r="F26" s="108"/>
      <c r="G26" s="153" t="str">
        <f>IF($A26="","",VLOOKUP($A26,Ｃピース!$A$5:$K$500,11))</f>
        <v/>
      </c>
      <c r="H26" s="109" t="str">
        <f t="shared" si="0"/>
        <v/>
      </c>
      <c r="I26" s="446"/>
      <c r="J26" s="447"/>
      <c r="K26" s="447"/>
      <c r="L26" s="447"/>
      <c r="M26" s="447"/>
      <c r="N26" s="447"/>
      <c r="O26" s="447"/>
      <c r="P26" s="447"/>
      <c r="Q26" s="448"/>
      <c r="R26" s="455"/>
      <c r="S26" s="456"/>
    </row>
    <row r="27" spans="2:19" ht="30" customHeight="1">
      <c r="B27" s="32"/>
      <c r="C27" s="32"/>
      <c r="D27" s="174" t="str">
        <f>IF($A27="","",VLOOKUP($A27,Ｃピース!$A$5:$J$500,4))</f>
        <v/>
      </c>
      <c r="E27" s="140" t="str">
        <f>IF($A27="","",VLOOKUP($A27,Ｃピース!$A$5:$J$500,6))</f>
        <v/>
      </c>
      <c r="F27" s="108"/>
      <c r="G27" s="153" t="str">
        <f>IF($A27="","",VLOOKUP($A27,Ｃピース!$A$5:$K$500,11))</f>
        <v/>
      </c>
      <c r="H27" s="109" t="str">
        <f t="shared" si="0"/>
        <v/>
      </c>
      <c r="I27" s="446"/>
      <c r="J27" s="447"/>
      <c r="K27" s="447"/>
      <c r="L27" s="447"/>
      <c r="M27" s="447"/>
      <c r="N27" s="447"/>
      <c r="O27" s="447"/>
      <c r="P27" s="447"/>
      <c r="Q27" s="448"/>
      <c r="R27" s="455"/>
      <c r="S27" s="456"/>
    </row>
    <row r="28" spans="2:19" ht="30" customHeight="1">
      <c r="B28" s="32"/>
      <c r="C28" s="32"/>
      <c r="D28" s="174" t="str">
        <f>IF($A28="","",VLOOKUP($A28,Ｃピース!$A$5:$J$500,4))</f>
        <v/>
      </c>
      <c r="E28" s="140" t="str">
        <f>IF($A28="","",VLOOKUP($A28,Ｃピース!$A$5:$J$500,6))</f>
        <v/>
      </c>
      <c r="F28" s="108"/>
      <c r="G28" s="153" t="str">
        <f>IF($A28="","",VLOOKUP($A28,Ｃピース!$A$5:$K$500,11))</f>
        <v/>
      </c>
      <c r="H28" s="109" t="str">
        <f t="shared" si="0"/>
        <v/>
      </c>
      <c r="I28" s="446"/>
      <c r="J28" s="447"/>
      <c r="K28" s="447"/>
      <c r="L28" s="447"/>
      <c r="M28" s="447"/>
      <c r="N28" s="447"/>
      <c r="O28" s="447"/>
      <c r="P28" s="447"/>
      <c r="Q28" s="448"/>
    </row>
    <row r="29" spans="2:19" ht="8.1" customHeight="1">
      <c r="B29" s="32"/>
      <c r="C29" s="32"/>
      <c r="D29" s="463" t="s">
        <v>57</v>
      </c>
      <c r="E29" s="457"/>
      <c r="F29" s="471"/>
      <c r="G29" s="471"/>
      <c r="H29" s="473">
        <f>SUM(H9:H28)</f>
        <v>0</v>
      </c>
      <c r="I29" s="457"/>
      <c r="J29" s="458"/>
      <c r="K29" s="458"/>
      <c r="L29" s="458"/>
      <c r="M29" s="458"/>
      <c r="N29" s="458"/>
      <c r="O29" s="458"/>
      <c r="P29" s="458"/>
      <c r="Q29" s="459"/>
    </row>
    <row r="30" spans="2:19" ht="8.1" customHeight="1">
      <c r="B30" s="32"/>
      <c r="C30" s="32"/>
      <c r="D30" s="464"/>
      <c r="E30" s="460"/>
      <c r="F30" s="472"/>
      <c r="G30" s="472"/>
      <c r="H30" s="472"/>
      <c r="I30" s="460"/>
      <c r="J30" s="461"/>
      <c r="K30" s="461"/>
      <c r="L30" s="461"/>
      <c r="M30" s="461"/>
      <c r="N30" s="461"/>
      <c r="O30" s="461"/>
      <c r="P30" s="461"/>
      <c r="Q30" s="462"/>
    </row>
    <row r="31" spans="2:19" ht="8.1" customHeight="1">
      <c r="B31" s="32"/>
      <c r="C31" s="32"/>
      <c r="D31" s="464"/>
      <c r="E31" s="460"/>
      <c r="F31" s="472"/>
      <c r="G31" s="472"/>
      <c r="H31" s="472"/>
      <c r="I31" s="460"/>
      <c r="J31" s="461"/>
      <c r="K31" s="461"/>
      <c r="L31" s="461"/>
      <c r="M31" s="461"/>
      <c r="N31" s="461"/>
      <c r="O31" s="461"/>
      <c r="P31" s="461"/>
      <c r="Q31" s="462"/>
    </row>
    <row r="32" spans="2:19" ht="8.1" customHeight="1">
      <c r="B32" s="32"/>
      <c r="C32" s="32"/>
      <c r="D32" s="464"/>
      <c r="E32" s="460"/>
      <c r="F32" s="472"/>
      <c r="G32" s="472"/>
      <c r="H32" s="474"/>
      <c r="I32" s="460"/>
      <c r="J32" s="461"/>
      <c r="K32" s="461"/>
      <c r="L32" s="461"/>
      <c r="M32" s="461"/>
      <c r="N32" s="461"/>
      <c r="O32" s="461"/>
      <c r="P32" s="461"/>
      <c r="Q32" s="462"/>
    </row>
    <row r="33" spans="2:19" ht="8.1" customHeight="1">
      <c r="B33" s="32"/>
      <c r="C33" s="32"/>
      <c r="D33" s="469" t="s">
        <v>46</v>
      </c>
      <c r="E33" s="469"/>
      <c r="F33" s="469"/>
      <c r="G33" s="469"/>
      <c r="H33" s="469"/>
      <c r="I33" s="469"/>
      <c r="J33" s="469"/>
      <c r="K33" s="469"/>
      <c r="L33" s="469"/>
      <c r="M33" s="469"/>
      <c r="N33" s="469"/>
      <c r="O33" s="469"/>
      <c r="P33" s="469"/>
      <c r="Q33" s="469"/>
      <c r="R33" s="114"/>
    </row>
    <row r="34" spans="2:19" ht="8.1" customHeight="1">
      <c r="B34" s="32"/>
      <c r="C34" s="32"/>
      <c r="D34" s="470"/>
      <c r="E34" s="470"/>
      <c r="F34" s="470"/>
      <c r="G34" s="470"/>
      <c r="H34" s="470"/>
      <c r="I34" s="470"/>
      <c r="J34" s="470"/>
      <c r="K34" s="470"/>
      <c r="L34" s="470"/>
      <c r="M34" s="470"/>
      <c r="N34" s="470"/>
      <c r="O34" s="470"/>
      <c r="P34" s="470"/>
      <c r="Q34" s="470"/>
      <c r="R34" s="114"/>
    </row>
    <row r="35" spans="2:19" ht="8.1" customHeight="1">
      <c r="B35" s="32"/>
      <c r="C35" s="32"/>
      <c r="D35" s="470"/>
      <c r="E35" s="470"/>
      <c r="F35" s="470"/>
      <c r="G35" s="470"/>
      <c r="H35" s="470"/>
      <c r="I35" s="470"/>
      <c r="J35" s="470"/>
      <c r="K35" s="470"/>
      <c r="L35" s="470"/>
      <c r="M35" s="470"/>
      <c r="N35" s="470"/>
      <c r="O35" s="470"/>
      <c r="P35" s="470"/>
      <c r="Q35" s="470"/>
      <c r="R35" s="114"/>
    </row>
    <row r="36" spans="2:19" ht="8.1" customHeight="1">
      <c r="B36" s="32"/>
      <c r="C36" s="32"/>
      <c r="D36" s="470"/>
      <c r="E36" s="470"/>
      <c r="F36" s="470"/>
      <c r="G36" s="470"/>
      <c r="H36" s="470"/>
      <c r="I36" s="470"/>
      <c r="J36" s="470"/>
      <c r="K36" s="470"/>
      <c r="L36" s="470"/>
      <c r="M36" s="470"/>
      <c r="N36" s="470"/>
      <c r="O36" s="470"/>
      <c r="P36" s="470"/>
      <c r="Q36" s="470"/>
      <c r="R36" s="114"/>
    </row>
    <row r="37" spans="2:19" ht="8.1" customHeight="1">
      <c r="B37" s="32"/>
      <c r="C37" s="32"/>
      <c r="D37" s="470"/>
      <c r="E37" s="470"/>
      <c r="F37" s="470"/>
      <c r="G37" s="470"/>
      <c r="H37" s="470"/>
      <c r="I37" s="470"/>
      <c r="J37" s="470"/>
      <c r="K37" s="470"/>
      <c r="L37" s="470"/>
      <c r="M37" s="470"/>
      <c r="N37" s="470"/>
      <c r="O37" s="470"/>
      <c r="P37" s="470"/>
      <c r="Q37" s="470"/>
      <c r="R37" s="114"/>
    </row>
    <row r="38" spans="2:19" s="32" customFormat="1" ht="8.1" customHeight="1">
      <c r="C38" s="104"/>
      <c r="D38" s="104"/>
      <c r="E38" s="444" t="s">
        <v>42</v>
      </c>
      <c r="F38" s="444"/>
      <c r="G38" s="444"/>
    </row>
    <row r="39" spans="2:19" s="32" customFormat="1" ht="8.1" customHeight="1">
      <c r="C39" s="104"/>
      <c r="D39" s="104"/>
      <c r="E39" s="444"/>
      <c r="F39" s="444"/>
      <c r="G39" s="444"/>
    </row>
    <row r="40" spans="2:19" ht="8.1" customHeight="1">
      <c r="B40" s="32"/>
      <c r="C40" s="105"/>
      <c r="D40" s="106"/>
      <c r="E40" s="444"/>
      <c r="F40" s="444"/>
      <c r="G40" s="444"/>
    </row>
    <row r="41" spans="2:19" ht="8.1" customHeight="1">
      <c r="B41" s="32"/>
      <c r="C41" s="105"/>
      <c r="D41" s="106"/>
      <c r="E41" s="445"/>
      <c r="F41" s="445"/>
      <c r="G41" s="445"/>
    </row>
    <row r="42" spans="2:19" ht="8.1" customHeight="1">
      <c r="B42" s="32"/>
      <c r="C42" s="105"/>
      <c r="D42" s="441" t="s">
        <v>43</v>
      </c>
      <c r="E42" s="441" t="s">
        <v>6</v>
      </c>
      <c r="F42" s="441" t="s">
        <v>7</v>
      </c>
      <c r="G42" s="441" t="s">
        <v>2</v>
      </c>
      <c r="H42" s="441" t="s">
        <v>3</v>
      </c>
      <c r="I42" s="441" t="s">
        <v>44</v>
      </c>
      <c r="J42" s="449"/>
      <c r="K42" s="449"/>
      <c r="L42" s="449"/>
      <c r="M42" s="449"/>
      <c r="N42" s="449"/>
      <c r="O42" s="449"/>
      <c r="P42" s="449"/>
      <c r="Q42" s="450"/>
    </row>
    <row r="43" spans="2:19" ht="8.1" customHeight="1">
      <c r="B43" s="32"/>
      <c r="C43" s="105"/>
      <c r="D43" s="442"/>
      <c r="E43" s="442"/>
      <c r="F43" s="442"/>
      <c r="G43" s="442"/>
      <c r="H43" s="442"/>
      <c r="I43" s="442"/>
      <c r="J43" s="451"/>
      <c r="K43" s="451"/>
      <c r="L43" s="451"/>
      <c r="M43" s="451"/>
      <c r="N43" s="451"/>
      <c r="O43" s="451"/>
      <c r="P43" s="451"/>
      <c r="Q43" s="452"/>
    </row>
    <row r="44" spans="2:19" ht="8.1" customHeight="1">
      <c r="B44" s="32"/>
      <c r="C44" s="105"/>
      <c r="D44" s="442"/>
      <c r="E44" s="442"/>
      <c r="F44" s="442"/>
      <c r="G44" s="442"/>
      <c r="H44" s="442"/>
      <c r="I44" s="442"/>
      <c r="J44" s="451"/>
      <c r="K44" s="451"/>
      <c r="L44" s="451"/>
      <c r="M44" s="451"/>
      <c r="N44" s="451"/>
      <c r="O44" s="451"/>
      <c r="P44" s="451"/>
      <c r="Q44" s="452"/>
    </row>
    <row r="45" spans="2:19" ht="8.1" customHeight="1">
      <c r="B45" s="32"/>
      <c r="C45" s="105"/>
      <c r="D45" s="443"/>
      <c r="E45" s="443"/>
      <c r="F45" s="443"/>
      <c r="G45" s="443"/>
      <c r="H45" s="443"/>
      <c r="I45" s="443"/>
      <c r="J45" s="453"/>
      <c r="K45" s="453"/>
      <c r="L45" s="453"/>
      <c r="M45" s="453"/>
      <c r="N45" s="453"/>
      <c r="O45" s="453"/>
      <c r="P45" s="453"/>
      <c r="Q45" s="454"/>
    </row>
    <row r="46" spans="2:19" ht="30" customHeight="1">
      <c r="B46" s="32"/>
      <c r="C46" s="105"/>
      <c r="D46" s="174" t="str">
        <f>IF($A46="","",VLOOKUP($A46,Ｃピース!$A$5:$J$500,4))</f>
        <v/>
      </c>
      <c r="E46" s="140" t="str">
        <f>IF($A46="","",VLOOKUP($A46,Ｃピース!$A$5:$J$500,6))</f>
        <v/>
      </c>
      <c r="F46" s="108"/>
      <c r="G46" s="153" t="str">
        <f>IF($A46="","",VLOOKUP($A46,Ｃピース!$A$5:$K$500,11))</f>
        <v/>
      </c>
      <c r="H46" s="109" t="str">
        <f t="shared" ref="H46:H64" si="1">IFERROR(ROUNDDOWN(G46*F46,0),"")</f>
        <v/>
      </c>
      <c r="I46" s="446"/>
      <c r="J46" s="447"/>
      <c r="K46" s="447"/>
      <c r="L46" s="447"/>
      <c r="M46" s="447"/>
      <c r="N46" s="447"/>
      <c r="O46" s="447"/>
      <c r="P46" s="447"/>
      <c r="Q46" s="448"/>
      <c r="R46" s="455" t="s">
        <v>45</v>
      </c>
      <c r="S46" s="456"/>
    </row>
    <row r="47" spans="2:19" ht="30" customHeight="1">
      <c r="B47" s="32"/>
      <c r="C47" s="110"/>
      <c r="D47" s="174" t="str">
        <f>IF($A47="","",VLOOKUP($A47,Ｃピース!$A$5:$J$500,4))</f>
        <v/>
      </c>
      <c r="E47" s="140" t="str">
        <f>IF($A47="","",VLOOKUP($A47,Ｃピース!$A$5:$J$500,6))</f>
        <v/>
      </c>
      <c r="F47" s="108"/>
      <c r="G47" s="153" t="str">
        <f>IF($A47="","",VLOOKUP($A47,Ｃピース!$A$5:$K$500,11))</f>
        <v/>
      </c>
      <c r="H47" s="109" t="str">
        <f t="shared" si="1"/>
        <v/>
      </c>
      <c r="I47" s="446"/>
      <c r="J47" s="447"/>
      <c r="K47" s="447"/>
      <c r="L47" s="447"/>
      <c r="M47" s="447"/>
      <c r="N47" s="447"/>
      <c r="O47" s="447"/>
      <c r="P47" s="447"/>
      <c r="Q47" s="448"/>
      <c r="R47" s="455"/>
      <c r="S47" s="456"/>
    </row>
    <row r="48" spans="2:19" ht="30" customHeight="1">
      <c r="B48" s="32"/>
      <c r="C48" s="111"/>
      <c r="D48" s="174" t="str">
        <f>IF($A48="","",VLOOKUP($A48,Ｃピース!$A$5:$J$500,4))</f>
        <v/>
      </c>
      <c r="E48" s="140" t="str">
        <f>IF($A48="","",VLOOKUP($A48,Ｃピース!$A$5:$J$500,6))</f>
        <v/>
      </c>
      <c r="F48" s="108"/>
      <c r="G48" s="153" t="str">
        <f>IF($A48="","",VLOOKUP($A48,Ｃピース!$A$5:$K$500,11))</f>
        <v/>
      </c>
      <c r="H48" s="109" t="str">
        <f t="shared" si="1"/>
        <v/>
      </c>
      <c r="I48" s="446"/>
      <c r="J48" s="447"/>
      <c r="K48" s="447"/>
      <c r="L48" s="447"/>
      <c r="M48" s="447"/>
      <c r="N48" s="447"/>
      <c r="O48" s="447"/>
      <c r="P48" s="447"/>
      <c r="Q48" s="448"/>
      <c r="R48" s="455"/>
      <c r="S48" s="456"/>
    </row>
    <row r="49" spans="2:19" ht="30" customHeight="1">
      <c r="B49" s="32"/>
      <c r="C49" s="111"/>
      <c r="D49" s="174" t="str">
        <f>IF($A49="","",VLOOKUP($A49,Ｃピース!$A$5:$J$500,4))</f>
        <v/>
      </c>
      <c r="E49" s="140" t="str">
        <f>IF($A49="","",VLOOKUP($A49,Ｃピース!$A$5:$J$500,6))</f>
        <v/>
      </c>
      <c r="F49" s="108"/>
      <c r="G49" s="153" t="str">
        <f>IF($A49="","",VLOOKUP($A49,Ｃピース!$A$5:$K$500,11))</f>
        <v/>
      </c>
      <c r="H49" s="109" t="str">
        <f t="shared" si="1"/>
        <v/>
      </c>
      <c r="I49" s="446"/>
      <c r="J49" s="447"/>
      <c r="K49" s="447"/>
      <c r="L49" s="447"/>
      <c r="M49" s="447"/>
      <c r="N49" s="447"/>
      <c r="O49" s="447"/>
      <c r="P49" s="447"/>
      <c r="Q49" s="448"/>
      <c r="R49" s="455"/>
      <c r="S49" s="456"/>
    </row>
    <row r="50" spans="2:19" ht="30" customHeight="1">
      <c r="B50" s="32"/>
      <c r="C50" s="111"/>
      <c r="D50" s="174" t="str">
        <f>IF($A50="","",VLOOKUP($A50,Ｃピース!$A$5:$J$500,4))</f>
        <v/>
      </c>
      <c r="E50" s="140" t="str">
        <f>IF($A50="","",VLOOKUP($A50,Ｃピース!$A$5:$J$500,6))</f>
        <v/>
      </c>
      <c r="F50" s="108"/>
      <c r="G50" s="153" t="str">
        <f>IF($A50="","",VLOOKUP($A50,Ｃピース!$A$5:$K$500,11))</f>
        <v/>
      </c>
      <c r="H50" s="109" t="str">
        <f t="shared" si="1"/>
        <v/>
      </c>
      <c r="I50" s="446"/>
      <c r="J50" s="447"/>
      <c r="K50" s="447"/>
      <c r="L50" s="447"/>
      <c r="M50" s="447"/>
      <c r="N50" s="447"/>
      <c r="O50" s="447"/>
      <c r="P50" s="447"/>
      <c r="Q50" s="448"/>
      <c r="R50" s="455"/>
      <c r="S50" s="456"/>
    </row>
    <row r="51" spans="2:19" ht="30" customHeight="1">
      <c r="C51" s="111"/>
      <c r="D51" s="174" t="str">
        <f>IF($A51="","",VLOOKUP($A51,Ｃピース!$A$5:$J$500,4))</f>
        <v/>
      </c>
      <c r="E51" s="140" t="str">
        <f>IF($A51="","",VLOOKUP($A51,Ｃピース!$A$5:$J$500,6))</f>
        <v/>
      </c>
      <c r="F51" s="108"/>
      <c r="G51" s="153" t="str">
        <f>IF($A51="","",VLOOKUP($A51,Ｃピース!$A$5:$K$500,11))</f>
        <v/>
      </c>
      <c r="H51" s="109" t="str">
        <f t="shared" si="1"/>
        <v/>
      </c>
      <c r="I51" s="446"/>
      <c r="J51" s="447"/>
      <c r="K51" s="447"/>
      <c r="L51" s="447"/>
      <c r="M51" s="447"/>
      <c r="N51" s="447"/>
      <c r="O51" s="447"/>
      <c r="P51" s="447"/>
      <c r="Q51" s="448"/>
      <c r="R51" s="455"/>
      <c r="S51" s="456"/>
    </row>
    <row r="52" spans="2:19" ht="30" customHeight="1">
      <c r="B52" s="32"/>
      <c r="C52" s="111"/>
      <c r="D52" s="174" t="str">
        <f>IF($A52="","",VLOOKUP($A52,Ｃピース!$A$5:$J$500,4))</f>
        <v/>
      </c>
      <c r="E52" s="140" t="str">
        <f>IF($A52="","",VLOOKUP($A52,Ｃピース!$A$5:$J$500,6))</f>
        <v/>
      </c>
      <c r="F52" s="108"/>
      <c r="G52" s="153" t="str">
        <f>IF($A52="","",VLOOKUP($A52,Ｃピース!$A$5:$K$500,11))</f>
        <v/>
      </c>
      <c r="H52" s="109" t="str">
        <f t="shared" si="1"/>
        <v/>
      </c>
      <c r="I52" s="446"/>
      <c r="J52" s="447"/>
      <c r="K52" s="447"/>
      <c r="L52" s="447"/>
      <c r="M52" s="447"/>
      <c r="N52" s="447"/>
      <c r="O52" s="447"/>
      <c r="P52" s="447"/>
      <c r="Q52" s="448"/>
      <c r="R52" s="455"/>
      <c r="S52" s="456"/>
    </row>
    <row r="53" spans="2:19" ht="30" customHeight="1">
      <c r="B53" s="32"/>
      <c r="C53" s="111"/>
      <c r="D53" s="174" t="str">
        <f>IF($A53="","",VLOOKUP($A53,Ｃピース!$A$5:$J$500,4))</f>
        <v/>
      </c>
      <c r="E53" s="140" t="str">
        <f>IF($A53="","",VLOOKUP($A53,Ｃピース!$A$5:$J$500,6))</f>
        <v/>
      </c>
      <c r="F53" s="108"/>
      <c r="G53" s="153" t="str">
        <f>IF($A53="","",VLOOKUP($A53,Ｃピース!$A$5:$K$500,11))</f>
        <v/>
      </c>
      <c r="H53" s="109" t="str">
        <f t="shared" si="1"/>
        <v/>
      </c>
      <c r="I53" s="446"/>
      <c r="J53" s="447"/>
      <c r="K53" s="447"/>
      <c r="L53" s="447"/>
      <c r="M53" s="447"/>
      <c r="N53" s="447"/>
      <c r="O53" s="447"/>
      <c r="P53" s="447"/>
      <c r="Q53" s="448"/>
      <c r="R53" s="455"/>
      <c r="S53" s="456"/>
    </row>
    <row r="54" spans="2:19" ht="30" customHeight="1">
      <c r="B54" s="32"/>
      <c r="C54" s="111"/>
      <c r="D54" s="174" t="str">
        <f>IF($A54="","",VLOOKUP($A54,Ｃピース!$A$5:$J$500,4))</f>
        <v/>
      </c>
      <c r="E54" s="140" t="str">
        <f>IF($A54="","",VLOOKUP($A54,Ｃピース!$A$5:$J$500,6))</f>
        <v/>
      </c>
      <c r="F54" s="108"/>
      <c r="G54" s="153" t="str">
        <f>IF($A54="","",VLOOKUP($A54,Ｃピース!$A$5:$K$500,11))</f>
        <v/>
      </c>
      <c r="H54" s="109" t="str">
        <f t="shared" si="1"/>
        <v/>
      </c>
      <c r="I54" s="446"/>
      <c r="J54" s="447"/>
      <c r="K54" s="447"/>
      <c r="L54" s="447"/>
      <c r="M54" s="447"/>
      <c r="N54" s="447"/>
      <c r="O54" s="447"/>
      <c r="P54" s="447"/>
      <c r="Q54" s="448"/>
      <c r="R54" s="455"/>
      <c r="S54" s="456"/>
    </row>
    <row r="55" spans="2:19" ht="30" customHeight="1">
      <c r="B55" s="32"/>
      <c r="C55" s="111"/>
      <c r="D55" s="174" t="str">
        <f>IF($A55="","",VLOOKUP($A55,Ｃピース!$A$5:$J$500,4))</f>
        <v/>
      </c>
      <c r="E55" s="140" t="str">
        <f>IF($A55="","",VLOOKUP($A55,Ｃピース!$A$5:$J$500,6))</f>
        <v/>
      </c>
      <c r="F55" s="108"/>
      <c r="G55" s="153" t="str">
        <f>IF($A55="","",VLOOKUP($A55,Ｃピース!$A$5:$K$500,11))</f>
        <v/>
      </c>
      <c r="H55" s="109" t="str">
        <f t="shared" si="1"/>
        <v/>
      </c>
      <c r="I55" s="446"/>
      <c r="J55" s="447"/>
      <c r="K55" s="447"/>
      <c r="L55" s="447"/>
      <c r="M55" s="447"/>
      <c r="N55" s="447"/>
      <c r="O55" s="447"/>
      <c r="P55" s="447"/>
      <c r="Q55" s="448"/>
      <c r="R55" s="455"/>
      <c r="S55" s="456"/>
    </row>
    <row r="56" spans="2:19" ht="30" customHeight="1">
      <c r="B56" s="32"/>
      <c r="C56" s="111"/>
      <c r="D56" s="174" t="str">
        <f>IF($A56="","",VLOOKUP($A56,Ｃピース!$A$5:$J$500,4))</f>
        <v/>
      </c>
      <c r="E56" s="140" t="str">
        <f>IF($A56="","",VLOOKUP($A56,Ｃピース!$A$5:$J$500,6))</f>
        <v/>
      </c>
      <c r="F56" s="108"/>
      <c r="G56" s="153" t="str">
        <f>IF($A56="","",VLOOKUP($A56,Ｃピース!$A$5:$K$500,11))</f>
        <v/>
      </c>
      <c r="H56" s="109" t="str">
        <f t="shared" si="1"/>
        <v/>
      </c>
      <c r="I56" s="446"/>
      <c r="J56" s="447"/>
      <c r="K56" s="447"/>
      <c r="L56" s="447"/>
      <c r="M56" s="447"/>
      <c r="N56" s="447"/>
      <c r="O56" s="447"/>
      <c r="P56" s="447"/>
      <c r="Q56" s="448"/>
      <c r="R56" s="455"/>
      <c r="S56" s="456"/>
    </row>
    <row r="57" spans="2:19" ht="30" customHeight="1">
      <c r="B57" s="32"/>
      <c r="C57" s="111"/>
      <c r="D57" s="174" t="str">
        <f>IF($A57="","",VLOOKUP($A57,Ｃピース!$A$5:$J$500,4))</f>
        <v/>
      </c>
      <c r="E57" s="140" t="str">
        <f>IF($A57="","",VLOOKUP($A57,Ｃピース!$A$5:$J$500,6))</f>
        <v/>
      </c>
      <c r="F57" s="108"/>
      <c r="G57" s="153" t="str">
        <f>IF($A57="","",VLOOKUP($A57,Ｃピース!$A$5:$K$500,11))</f>
        <v/>
      </c>
      <c r="H57" s="109" t="str">
        <f t="shared" si="1"/>
        <v/>
      </c>
      <c r="I57" s="446"/>
      <c r="J57" s="447"/>
      <c r="K57" s="447"/>
      <c r="L57" s="447"/>
      <c r="M57" s="447"/>
      <c r="N57" s="447"/>
      <c r="O57" s="447"/>
      <c r="P57" s="447"/>
      <c r="Q57" s="448"/>
      <c r="R57" s="455"/>
      <c r="S57" s="456"/>
    </row>
    <row r="58" spans="2:19" ht="30" customHeight="1">
      <c r="B58" s="32"/>
      <c r="C58" s="112"/>
      <c r="D58" s="174" t="str">
        <f>IF($A58="","",VLOOKUP($A58,Ｃピース!$A$5:$J$500,4))</f>
        <v/>
      </c>
      <c r="E58" s="140" t="str">
        <f>IF($A58="","",VLOOKUP($A58,Ｃピース!$A$5:$J$500,6))</f>
        <v/>
      </c>
      <c r="F58" s="108"/>
      <c r="G58" s="153" t="str">
        <f>IF($A58="","",VLOOKUP($A58,Ｃピース!$A$5:$K$500,11))</f>
        <v/>
      </c>
      <c r="H58" s="109" t="str">
        <f t="shared" si="1"/>
        <v/>
      </c>
      <c r="I58" s="446"/>
      <c r="J58" s="447"/>
      <c r="K58" s="447"/>
      <c r="L58" s="447"/>
      <c r="M58" s="447"/>
      <c r="N58" s="447"/>
      <c r="O58" s="447"/>
      <c r="P58" s="447"/>
      <c r="Q58" s="448"/>
      <c r="R58" s="455"/>
      <c r="S58" s="456"/>
    </row>
    <row r="59" spans="2:19" ht="30" customHeight="1">
      <c r="B59" s="32"/>
      <c r="C59" s="113"/>
      <c r="D59" s="174" t="str">
        <f>IF($A59="","",VLOOKUP($A59,Ｃピース!$A$5:$J$500,4))</f>
        <v/>
      </c>
      <c r="E59" s="140" t="str">
        <f>IF($A59="","",VLOOKUP($A59,Ｃピース!$A$5:$J$500,6))</f>
        <v/>
      </c>
      <c r="F59" s="108"/>
      <c r="G59" s="153" t="str">
        <f>IF($A59="","",VLOOKUP($A59,Ｃピース!$A$5:$K$500,11))</f>
        <v/>
      </c>
      <c r="H59" s="109" t="str">
        <f t="shared" si="1"/>
        <v/>
      </c>
      <c r="I59" s="446"/>
      <c r="J59" s="447"/>
      <c r="K59" s="447"/>
      <c r="L59" s="447"/>
      <c r="M59" s="447"/>
      <c r="N59" s="447"/>
      <c r="O59" s="447"/>
      <c r="P59" s="447"/>
      <c r="Q59" s="448"/>
      <c r="R59" s="455"/>
      <c r="S59" s="456"/>
    </row>
    <row r="60" spans="2:19" ht="30" customHeight="1">
      <c r="B60" s="32"/>
      <c r="C60" s="32"/>
      <c r="D60" s="174" t="str">
        <f>IF($A60="","",VLOOKUP($A60,Ｃピース!$A$5:$J$500,4))</f>
        <v/>
      </c>
      <c r="E60" s="140" t="str">
        <f>IF($A60="","",VLOOKUP($A60,Ｃピース!$A$5:$J$500,6))</f>
        <v/>
      </c>
      <c r="F60" s="108"/>
      <c r="G60" s="153" t="str">
        <f>IF($A60="","",VLOOKUP($A60,Ｃピース!$A$5:$K$500,11))</f>
        <v/>
      </c>
      <c r="H60" s="109" t="str">
        <f t="shared" si="1"/>
        <v/>
      </c>
      <c r="I60" s="446"/>
      <c r="J60" s="447"/>
      <c r="K60" s="447"/>
      <c r="L60" s="447"/>
      <c r="M60" s="447"/>
      <c r="N60" s="447"/>
      <c r="O60" s="447"/>
      <c r="P60" s="447"/>
      <c r="Q60" s="448"/>
      <c r="R60" s="455"/>
      <c r="S60" s="456"/>
    </row>
    <row r="61" spans="2:19" ht="30" customHeight="1">
      <c r="B61" s="32"/>
      <c r="C61" s="32"/>
      <c r="D61" s="174" t="str">
        <f>IF($A61="","",VLOOKUP($A61,Ｃピース!$A$5:$J$500,4))</f>
        <v/>
      </c>
      <c r="E61" s="140" t="str">
        <f>IF($A61="","",VLOOKUP($A61,Ｃピース!$A$5:$J$500,6))</f>
        <v/>
      </c>
      <c r="F61" s="108"/>
      <c r="G61" s="153" t="str">
        <f>IF($A61="","",VLOOKUP($A61,Ｃピース!$A$5:$K$500,11))</f>
        <v/>
      </c>
      <c r="H61" s="109" t="str">
        <f t="shared" si="1"/>
        <v/>
      </c>
      <c r="I61" s="446"/>
      <c r="J61" s="447"/>
      <c r="K61" s="447"/>
      <c r="L61" s="447"/>
      <c r="M61" s="447"/>
      <c r="N61" s="447"/>
      <c r="O61" s="447"/>
      <c r="P61" s="447"/>
      <c r="Q61" s="448"/>
      <c r="R61" s="455"/>
      <c r="S61" s="456"/>
    </row>
    <row r="62" spans="2:19" ht="30" customHeight="1">
      <c r="B62" s="32"/>
      <c r="C62" s="32"/>
      <c r="D62" s="174" t="str">
        <f>IF($A62="","",VLOOKUP($A62,Ｃピース!$A$5:$J$500,4))</f>
        <v/>
      </c>
      <c r="E62" s="140" t="str">
        <f>IF($A62="","",VLOOKUP($A62,Ｃピース!$A$5:$J$500,6))</f>
        <v/>
      </c>
      <c r="F62" s="108"/>
      <c r="G62" s="153" t="str">
        <f>IF($A62="","",VLOOKUP($A62,Ｃピース!$A$5:$K$500,11))</f>
        <v/>
      </c>
      <c r="H62" s="109" t="str">
        <f t="shared" si="1"/>
        <v/>
      </c>
      <c r="I62" s="446"/>
      <c r="J62" s="447"/>
      <c r="K62" s="447"/>
      <c r="L62" s="447"/>
      <c r="M62" s="447"/>
      <c r="N62" s="447"/>
      <c r="O62" s="447"/>
      <c r="P62" s="447"/>
      <c r="Q62" s="448"/>
      <c r="R62" s="455"/>
      <c r="S62" s="456"/>
    </row>
    <row r="63" spans="2:19" ht="30" customHeight="1">
      <c r="B63" s="32"/>
      <c r="C63" s="32"/>
      <c r="D63" s="174" t="str">
        <f>IF($A63="","",VLOOKUP($A63,Ｃピース!$A$5:$J$500,4))</f>
        <v/>
      </c>
      <c r="E63" s="140" t="str">
        <f>IF($A63="","",VLOOKUP($A63,Ｃピース!$A$5:$J$500,6))</f>
        <v/>
      </c>
      <c r="F63" s="108"/>
      <c r="G63" s="153" t="str">
        <f>IF($A63="","",VLOOKUP($A63,Ｃピース!$A$5:$K$500,11))</f>
        <v/>
      </c>
      <c r="H63" s="109" t="str">
        <f t="shared" si="1"/>
        <v/>
      </c>
      <c r="I63" s="446"/>
      <c r="J63" s="447"/>
      <c r="K63" s="447"/>
      <c r="L63" s="447"/>
      <c r="M63" s="447"/>
      <c r="N63" s="447"/>
      <c r="O63" s="447"/>
      <c r="P63" s="447"/>
      <c r="Q63" s="448"/>
      <c r="R63" s="455"/>
      <c r="S63" s="456"/>
    </row>
    <row r="64" spans="2:19" ht="30" customHeight="1">
      <c r="B64" s="32"/>
      <c r="C64" s="32"/>
      <c r="D64" s="174" t="str">
        <f>IF($A64="","",VLOOKUP($A64,Ｃピース!$A$5:$J$500,4))</f>
        <v/>
      </c>
      <c r="E64" s="140" t="str">
        <f>IF($A64="","",VLOOKUP($A64,Ｃピース!$A$5:$J$500,6))</f>
        <v/>
      </c>
      <c r="F64" s="108"/>
      <c r="G64" s="153" t="str">
        <f>IF($A64="","",VLOOKUP($A64,Ｃピース!$A$5:$K$500,11))</f>
        <v/>
      </c>
      <c r="H64" s="109" t="str">
        <f t="shared" si="1"/>
        <v/>
      </c>
      <c r="I64" s="446"/>
      <c r="J64" s="447"/>
      <c r="K64" s="447"/>
      <c r="L64" s="447"/>
      <c r="M64" s="447"/>
      <c r="N64" s="447"/>
      <c r="O64" s="447"/>
      <c r="P64" s="447"/>
      <c r="Q64" s="448"/>
      <c r="R64" s="455"/>
      <c r="S64" s="456"/>
    </row>
    <row r="65" spans="2:18" ht="30" customHeight="1">
      <c r="B65" s="32"/>
      <c r="C65" s="32"/>
      <c r="D65" s="141" t="s">
        <v>57</v>
      </c>
      <c r="E65" s="107"/>
      <c r="F65" s="108"/>
      <c r="G65" s="108"/>
      <c r="H65" s="109">
        <f>SUM(H46:H64)</f>
        <v>0</v>
      </c>
      <c r="I65" s="457"/>
      <c r="J65" s="458"/>
      <c r="K65" s="458"/>
      <c r="L65" s="458"/>
      <c r="M65" s="458"/>
      <c r="N65" s="458"/>
      <c r="O65" s="458"/>
      <c r="P65" s="458"/>
      <c r="Q65" s="459"/>
    </row>
    <row r="66" spans="2:18" ht="8.1" customHeight="1">
      <c r="B66" s="32"/>
      <c r="C66" s="32"/>
      <c r="D66" s="463" t="s">
        <v>58</v>
      </c>
      <c r="E66" s="457"/>
      <c r="F66" s="471"/>
      <c r="G66" s="471"/>
      <c r="H66" s="473">
        <f>H65+H29</f>
        <v>0</v>
      </c>
      <c r="I66" s="457"/>
      <c r="J66" s="458"/>
      <c r="K66" s="458"/>
      <c r="L66" s="458"/>
      <c r="M66" s="458"/>
      <c r="N66" s="458"/>
      <c r="O66" s="458"/>
      <c r="P66" s="458"/>
      <c r="Q66" s="459"/>
    </row>
    <row r="67" spans="2:18" ht="8.1" customHeight="1">
      <c r="B67" s="32"/>
      <c r="C67" s="32"/>
      <c r="D67" s="464"/>
      <c r="E67" s="460"/>
      <c r="F67" s="472"/>
      <c r="G67" s="472"/>
      <c r="H67" s="472"/>
      <c r="I67" s="460"/>
      <c r="J67" s="461"/>
      <c r="K67" s="461"/>
      <c r="L67" s="461"/>
      <c r="M67" s="461"/>
      <c r="N67" s="461"/>
      <c r="O67" s="461"/>
      <c r="P67" s="461"/>
      <c r="Q67" s="462"/>
    </row>
    <row r="68" spans="2:18" ht="8.1" customHeight="1">
      <c r="B68" s="32"/>
      <c r="C68" s="32"/>
      <c r="D68" s="464"/>
      <c r="E68" s="460"/>
      <c r="F68" s="472"/>
      <c r="G68" s="472"/>
      <c r="H68" s="472"/>
      <c r="I68" s="460"/>
      <c r="J68" s="461"/>
      <c r="K68" s="461"/>
      <c r="L68" s="461"/>
      <c r="M68" s="461"/>
      <c r="N68" s="461"/>
      <c r="O68" s="461"/>
      <c r="P68" s="461"/>
      <c r="Q68" s="462"/>
    </row>
    <row r="69" spans="2:18" ht="8.1" customHeight="1">
      <c r="B69" s="32"/>
      <c r="C69" s="32"/>
      <c r="D69" s="464"/>
      <c r="E69" s="460"/>
      <c r="F69" s="472"/>
      <c r="G69" s="472"/>
      <c r="H69" s="474"/>
      <c r="I69" s="460"/>
      <c r="J69" s="461"/>
      <c r="K69" s="461"/>
      <c r="L69" s="461"/>
      <c r="M69" s="461"/>
      <c r="N69" s="461"/>
      <c r="O69" s="461"/>
      <c r="P69" s="461"/>
      <c r="Q69" s="462"/>
    </row>
    <row r="70" spans="2:18" ht="8.1" customHeight="1">
      <c r="B70" s="32"/>
      <c r="C70" s="32"/>
      <c r="D70" s="469" t="s">
        <v>46</v>
      </c>
      <c r="E70" s="469"/>
      <c r="F70" s="469"/>
      <c r="G70" s="469"/>
      <c r="H70" s="469"/>
      <c r="I70" s="469"/>
      <c r="J70" s="469"/>
      <c r="K70" s="469"/>
      <c r="L70" s="469"/>
      <c r="M70" s="469"/>
      <c r="N70" s="469"/>
      <c r="O70" s="469"/>
      <c r="P70" s="469"/>
      <c r="Q70" s="469"/>
      <c r="R70" s="114"/>
    </row>
    <row r="71" spans="2:18" ht="8.1" customHeight="1">
      <c r="B71" s="32"/>
      <c r="C71" s="32"/>
      <c r="D71" s="470"/>
      <c r="E71" s="470"/>
      <c r="F71" s="470"/>
      <c r="G71" s="470"/>
      <c r="H71" s="470"/>
      <c r="I71" s="470"/>
      <c r="J71" s="470"/>
      <c r="K71" s="470"/>
      <c r="L71" s="470"/>
      <c r="M71" s="470"/>
      <c r="N71" s="470"/>
      <c r="O71" s="470"/>
      <c r="P71" s="470"/>
      <c r="Q71" s="470"/>
      <c r="R71" s="114"/>
    </row>
    <row r="72" spans="2:18" ht="8.1" customHeight="1">
      <c r="B72" s="32"/>
      <c r="C72" s="32"/>
      <c r="D72" s="470"/>
      <c r="E72" s="470"/>
      <c r="F72" s="470"/>
      <c r="G72" s="470"/>
      <c r="H72" s="470"/>
      <c r="I72" s="470"/>
      <c r="J72" s="470"/>
      <c r="K72" s="470"/>
      <c r="L72" s="470"/>
      <c r="M72" s="470"/>
      <c r="N72" s="470"/>
      <c r="O72" s="470"/>
      <c r="P72" s="470"/>
      <c r="Q72" s="470"/>
      <c r="R72" s="114"/>
    </row>
    <row r="73" spans="2:18" ht="8.1" customHeight="1">
      <c r="B73" s="32"/>
      <c r="C73" s="32"/>
      <c r="D73" s="470"/>
      <c r="E73" s="470"/>
      <c r="F73" s="470"/>
      <c r="G73" s="470"/>
      <c r="H73" s="470"/>
      <c r="I73" s="470"/>
      <c r="J73" s="470"/>
      <c r="K73" s="470"/>
      <c r="L73" s="470"/>
      <c r="M73" s="470"/>
      <c r="N73" s="470"/>
      <c r="O73" s="470"/>
      <c r="P73" s="470"/>
      <c r="Q73" s="470"/>
      <c r="R73" s="114"/>
    </row>
    <row r="74" spans="2:18" ht="8.1" customHeight="1">
      <c r="B74" s="32"/>
      <c r="C74" s="32"/>
      <c r="D74" s="470"/>
      <c r="E74" s="470"/>
      <c r="F74" s="470"/>
      <c r="G74" s="470"/>
      <c r="H74" s="470"/>
      <c r="I74" s="470"/>
      <c r="J74" s="470"/>
      <c r="K74" s="470"/>
      <c r="L74" s="470"/>
      <c r="M74" s="470"/>
      <c r="N74" s="470"/>
      <c r="O74" s="470"/>
      <c r="P74" s="470"/>
      <c r="Q74" s="470"/>
      <c r="R74" s="114"/>
    </row>
  </sheetData>
  <mergeCells count="70">
    <mergeCell ref="I66:Q69"/>
    <mergeCell ref="D70:Q74"/>
    <mergeCell ref="I61:Q61"/>
    <mergeCell ref="I62:Q62"/>
    <mergeCell ref="I63:Q63"/>
    <mergeCell ref="I64:Q64"/>
    <mergeCell ref="I65:Q65"/>
    <mergeCell ref="D66:D69"/>
    <mergeCell ref="E66:E69"/>
    <mergeCell ref="F66:F69"/>
    <mergeCell ref="G66:G69"/>
    <mergeCell ref="H66:H69"/>
    <mergeCell ref="I60:Q60"/>
    <mergeCell ref="I46:Q46"/>
    <mergeCell ref="R46:S64"/>
    <mergeCell ref="I47:Q47"/>
    <mergeCell ref="I48:Q48"/>
    <mergeCell ref="I49:Q49"/>
    <mergeCell ref="I50:Q50"/>
    <mergeCell ref="I51:Q51"/>
    <mergeCell ref="I52:Q52"/>
    <mergeCell ref="I53:Q53"/>
    <mergeCell ref="I54:Q54"/>
    <mergeCell ref="I55:Q55"/>
    <mergeCell ref="I56:Q56"/>
    <mergeCell ref="I57:Q57"/>
    <mergeCell ref="I58:Q58"/>
    <mergeCell ref="I59:Q59"/>
    <mergeCell ref="D33:Q37"/>
    <mergeCell ref="E38:G41"/>
    <mergeCell ref="D42:D45"/>
    <mergeCell ref="E42:E45"/>
    <mergeCell ref="F42:F45"/>
    <mergeCell ref="G42:G45"/>
    <mergeCell ref="H42:H45"/>
    <mergeCell ref="I42:Q45"/>
    <mergeCell ref="D29:D32"/>
    <mergeCell ref="E29:E32"/>
    <mergeCell ref="F29:F32"/>
    <mergeCell ref="G29:G32"/>
    <mergeCell ref="H29:H32"/>
    <mergeCell ref="I29:Q32"/>
    <mergeCell ref="I23:Q23"/>
    <mergeCell ref="I24:Q24"/>
    <mergeCell ref="I25:Q25"/>
    <mergeCell ref="I26:Q26"/>
    <mergeCell ref="I27:Q27"/>
    <mergeCell ref="I28:Q28"/>
    <mergeCell ref="I22:Q22"/>
    <mergeCell ref="I5:Q8"/>
    <mergeCell ref="I9:Q9"/>
    <mergeCell ref="R9:S27"/>
    <mergeCell ref="I10:Q10"/>
    <mergeCell ref="I11:Q11"/>
    <mergeCell ref="I12:Q12"/>
    <mergeCell ref="I13:Q13"/>
    <mergeCell ref="I14:Q14"/>
    <mergeCell ref="I15:Q15"/>
    <mergeCell ref="I16:Q16"/>
    <mergeCell ref="I17:Q17"/>
    <mergeCell ref="I18:Q18"/>
    <mergeCell ref="I19:Q19"/>
    <mergeCell ref="I20:Q20"/>
    <mergeCell ref="I21:Q21"/>
    <mergeCell ref="H5:H8"/>
    <mergeCell ref="E1:G4"/>
    <mergeCell ref="D5:D8"/>
    <mergeCell ref="E5:E8"/>
    <mergeCell ref="F5:F8"/>
    <mergeCell ref="G5:G8"/>
  </mergeCells>
  <phoneticPr fontId="6"/>
  <printOptions horizontalCentered="1" verticalCentered="1"/>
  <pageMargins left="0.59055118110236227" right="0.19685039370078741" top="0.78740157480314965" bottom="0.39370078740157483" header="0.59055118110236227" footer="0.39370078740157483"/>
  <pageSetup paperSize="9" orientation="portrait" horizontalDpi="300" verticalDpi="300" r:id="rId1"/>
  <headerFooter alignWithMargins="0"/>
  <rowBreaks count="1" manualBreakCount="1">
    <brk id="37" max="16383" man="1"/>
  </rowBreak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026B4F-8A0F-4EF7-95B2-7FCEA10996C4}">
  <sheetPr>
    <tabColor rgb="FFC00000"/>
  </sheetPr>
  <dimension ref="A1:L260"/>
  <sheetViews>
    <sheetView view="pageBreakPreview" zoomScale="90" zoomScaleNormal="100" zoomScaleSheetLayoutView="90" workbookViewId="0">
      <selection activeCell="K5" sqref="K5:K14"/>
    </sheetView>
  </sheetViews>
  <sheetFormatPr defaultRowHeight="48.75" customHeight="1"/>
  <cols>
    <col min="1" max="2" width="6.875" style="15" customWidth="1"/>
    <col min="3" max="3" width="13.875" style="15" customWidth="1"/>
    <col min="4" max="4" width="28.25" style="53" customWidth="1"/>
    <col min="5" max="6" width="8.625" style="15" customWidth="1"/>
    <col min="7" max="7" width="7.375" style="15" customWidth="1"/>
    <col min="8" max="8" width="37.375" style="54" customWidth="1"/>
    <col min="9" max="9" width="17.75" style="55" customWidth="1"/>
    <col min="10" max="10" width="19.125" style="12" customWidth="1"/>
    <col min="11" max="16384" width="9" style="12"/>
  </cols>
  <sheetData>
    <row r="1" spans="1:12" ht="30" customHeight="1">
      <c r="A1" s="488" t="s">
        <v>9</v>
      </c>
      <c r="B1" s="488"/>
      <c r="C1" s="488"/>
      <c r="D1" s="488"/>
      <c r="E1" s="488"/>
      <c r="F1" s="488"/>
      <c r="G1" s="488"/>
      <c r="H1" s="488"/>
      <c r="I1" s="488"/>
      <c r="J1" s="488"/>
    </row>
    <row r="2" spans="1:12" ht="22.5" customHeight="1">
      <c r="J2" s="12" t="s">
        <v>5</v>
      </c>
    </row>
    <row r="3" spans="1:12" ht="21.95" customHeight="1">
      <c r="A3" s="56" t="s">
        <v>4</v>
      </c>
      <c r="B3" s="505" t="s">
        <v>4</v>
      </c>
      <c r="C3" s="506"/>
      <c r="D3" s="57" t="s">
        <v>4</v>
      </c>
      <c r="E3" s="56" t="s">
        <v>4</v>
      </c>
      <c r="F3" s="56" t="s">
        <v>4</v>
      </c>
      <c r="G3" s="58" t="s">
        <v>28</v>
      </c>
      <c r="H3" s="503" t="s">
        <v>4</v>
      </c>
      <c r="I3" s="504"/>
      <c r="J3" s="19" t="s">
        <v>4</v>
      </c>
      <c r="K3" s="493" t="s">
        <v>80</v>
      </c>
      <c r="L3" s="495" t="s">
        <v>78</v>
      </c>
    </row>
    <row r="4" spans="1:12" s="60" customFormat="1" ht="21.95" customHeight="1">
      <c r="A4" s="4" t="s">
        <v>11</v>
      </c>
      <c r="B4" s="507" t="s">
        <v>12</v>
      </c>
      <c r="C4" s="508"/>
      <c r="D4" s="59" t="s">
        <v>13</v>
      </c>
      <c r="E4" s="4" t="s">
        <v>14</v>
      </c>
      <c r="F4" s="4" t="s">
        <v>15</v>
      </c>
      <c r="G4" s="4" t="s">
        <v>19</v>
      </c>
      <c r="H4" s="489" t="s">
        <v>16</v>
      </c>
      <c r="I4" s="490"/>
      <c r="J4" s="4" t="s">
        <v>17</v>
      </c>
      <c r="K4" s="494"/>
      <c r="L4" s="496"/>
    </row>
    <row r="5" spans="1:12" s="60" customFormat="1" ht="45" customHeight="1">
      <c r="A5" s="5">
        <v>1</v>
      </c>
      <c r="B5" s="272"/>
      <c r="C5" s="238"/>
      <c r="D5" s="187"/>
      <c r="E5" s="179"/>
      <c r="F5" s="180"/>
      <c r="G5" s="180"/>
      <c r="H5" s="187"/>
      <c r="I5" s="235"/>
      <c r="J5" s="235"/>
      <c r="K5" s="7"/>
      <c r="L5" s="10"/>
    </row>
    <row r="6" spans="1:12" s="60" customFormat="1" ht="45" customHeight="1">
      <c r="A6" s="5">
        <v>2</v>
      </c>
      <c r="B6" s="272"/>
      <c r="C6" s="238"/>
      <c r="D6" s="187"/>
      <c r="E6" s="179"/>
      <c r="F6" s="180"/>
      <c r="G6" s="180"/>
      <c r="H6" s="187"/>
      <c r="I6" s="185"/>
      <c r="J6" s="185"/>
      <c r="K6" s="7"/>
      <c r="L6" s="10"/>
    </row>
    <row r="7" spans="1:12" s="60" customFormat="1" ht="45" customHeight="1">
      <c r="A7" s="5">
        <v>3</v>
      </c>
      <c r="B7" s="272"/>
      <c r="C7" s="238"/>
      <c r="D7" s="187"/>
      <c r="E7" s="179"/>
      <c r="F7" s="180"/>
      <c r="G7" s="180"/>
      <c r="H7" s="187"/>
      <c r="I7" s="185"/>
      <c r="J7" s="185"/>
      <c r="K7" s="7"/>
      <c r="L7" s="10"/>
    </row>
    <row r="8" spans="1:12" s="60" customFormat="1" ht="45" customHeight="1">
      <c r="A8" s="5">
        <v>4</v>
      </c>
      <c r="B8" s="272"/>
      <c r="C8" s="238"/>
      <c r="D8" s="187"/>
      <c r="E8" s="179"/>
      <c r="F8" s="180"/>
      <c r="G8" s="180"/>
      <c r="H8" s="187"/>
      <c r="I8" s="185"/>
      <c r="J8" s="185"/>
      <c r="K8" s="7"/>
      <c r="L8" s="10"/>
    </row>
    <row r="9" spans="1:12" ht="45" customHeight="1">
      <c r="A9" s="5">
        <v>5</v>
      </c>
      <c r="B9" s="272"/>
      <c r="C9" s="238"/>
      <c r="D9" s="187"/>
      <c r="E9" s="179"/>
      <c r="F9" s="180"/>
      <c r="G9" s="180"/>
      <c r="H9" s="187"/>
      <c r="I9" s="185"/>
      <c r="J9" s="185"/>
      <c r="K9" s="7"/>
      <c r="L9" s="65"/>
    </row>
    <row r="10" spans="1:12" ht="45" customHeight="1">
      <c r="A10" s="5">
        <v>6</v>
      </c>
      <c r="B10" s="272"/>
      <c r="C10" s="238"/>
      <c r="D10" s="187"/>
      <c r="E10" s="179"/>
      <c r="F10" s="180"/>
      <c r="G10" s="180"/>
      <c r="H10" s="187"/>
      <c r="I10" s="185"/>
      <c r="J10" s="185"/>
      <c r="K10" s="7"/>
      <c r="L10" s="65"/>
    </row>
    <row r="11" spans="1:12" ht="45" customHeight="1">
      <c r="A11" s="5">
        <v>7</v>
      </c>
      <c r="B11" s="272"/>
      <c r="C11" s="238"/>
      <c r="D11" s="187"/>
      <c r="E11" s="179"/>
      <c r="F11" s="180"/>
      <c r="G11" s="180"/>
      <c r="H11" s="187"/>
      <c r="I11" s="185"/>
      <c r="J11" s="185"/>
      <c r="K11" s="7"/>
      <c r="L11" s="65"/>
    </row>
    <row r="12" spans="1:12" ht="45" customHeight="1">
      <c r="A12" s="5">
        <v>8</v>
      </c>
      <c r="B12" s="272"/>
      <c r="C12" s="238"/>
      <c r="D12" s="187"/>
      <c r="E12" s="179"/>
      <c r="F12" s="180"/>
      <c r="G12" s="180"/>
      <c r="H12" s="187"/>
      <c r="I12" s="185"/>
      <c r="J12" s="185"/>
      <c r="K12" s="7"/>
      <c r="L12" s="65"/>
    </row>
    <row r="13" spans="1:12" ht="45" customHeight="1">
      <c r="A13" s="5">
        <v>9</v>
      </c>
      <c r="B13" s="272"/>
      <c r="C13" s="238"/>
      <c r="D13" s="187"/>
      <c r="E13" s="179"/>
      <c r="F13" s="180"/>
      <c r="G13" s="180"/>
      <c r="H13" s="187"/>
      <c r="I13" s="185"/>
      <c r="J13" s="185"/>
      <c r="K13" s="7"/>
      <c r="L13" s="65"/>
    </row>
    <row r="14" spans="1:12" ht="45" customHeight="1">
      <c r="A14" s="5">
        <v>10</v>
      </c>
      <c r="B14" s="272"/>
      <c r="C14" s="238"/>
      <c r="D14" s="187"/>
      <c r="E14" s="179"/>
      <c r="F14" s="180"/>
      <c r="G14" s="180"/>
      <c r="H14" s="187"/>
      <c r="I14" s="185"/>
      <c r="J14" s="185"/>
      <c r="K14" s="7"/>
      <c r="L14" s="65"/>
    </row>
    <row r="15" spans="1:12" ht="48.75" customHeight="1">
      <c r="A15" s="5">
        <v>11</v>
      </c>
      <c r="B15" s="272"/>
      <c r="C15" s="238"/>
      <c r="D15" s="187"/>
      <c r="E15" s="179"/>
      <c r="F15" s="180"/>
      <c r="G15" s="180"/>
      <c r="H15" s="187"/>
      <c r="I15" s="185"/>
      <c r="J15" s="185"/>
      <c r="K15" s="65"/>
      <c r="L15" s="65"/>
    </row>
    <row r="16" spans="1:12" ht="48.75" customHeight="1">
      <c r="A16" s="5">
        <v>12</v>
      </c>
      <c r="B16" s="272"/>
      <c r="C16" s="238"/>
      <c r="D16" s="187"/>
      <c r="E16" s="179"/>
      <c r="F16" s="180"/>
      <c r="G16" s="180"/>
      <c r="H16" s="187"/>
      <c r="I16" s="185"/>
      <c r="J16" s="185"/>
      <c r="K16" s="65"/>
      <c r="L16" s="65"/>
    </row>
    <row r="17" spans="1:12" ht="48.75" customHeight="1">
      <c r="A17" s="5">
        <v>13</v>
      </c>
      <c r="B17" s="272"/>
      <c r="C17" s="238"/>
      <c r="D17" s="187"/>
      <c r="E17" s="179"/>
      <c r="F17" s="180"/>
      <c r="G17" s="180"/>
      <c r="H17" s="187"/>
      <c r="I17" s="185"/>
      <c r="J17" s="185"/>
      <c r="K17" s="65"/>
      <c r="L17" s="65"/>
    </row>
    <row r="18" spans="1:12" ht="48.75" customHeight="1">
      <c r="A18" s="5">
        <v>14</v>
      </c>
      <c r="B18" s="272"/>
      <c r="C18" s="238"/>
      <c r="D18" s="187"/>
      <c r="E18" s="179"/>
      <c r="F18" s="180"/>
      <c r="G18" s="180"/>
      <c r="H18" s="187"/>
      <c r="I18" s="185"/>
      <c r="J18" s="185"/>
      <c r="K18" s="65"/>
      <c r="L18" s="65"/>
    </row>
    <row r="19" spans="1:12" ht="48.75" customHeight="1">
      <c r="A19" s="5">
        <v>15</v>
      </c>
      <c r="B19" s="272"/>
      <c r="C19" s="238"/>
      <c r="D19" s="187"/>
      <c r="E19" s="179"/>
      <c r="F19" s="180"/>
      <c r="G19" s="180"/>
      <c r="H19" s="187"/>
      <c r="I19" s="185"/>
      <c r="J19" s="185"/>
      <c r="K19" s="65"/>
      <c r="L19" s="65"/>
    </row>
    <row r="20" spans="1:12" ht="48.75" customHeight="1">
      <c r="A20" s="5">
        <v>16</v>
      </c>
      <c r="B20" s="272"/>
      <c r="C20" s="238"/>
      <c r="D20" s="187"/>
      <c r="E20" s="179"/>
      <c r="F20" s="180"/>
      <c r="G20" s="180"/>
      <c r="H20" s="187"/>
      <c r="I20" s="185"/>
      <c r="J20" s="185"/>
      <c r="K20" s="65"/>
      <c r="L20" s="65"/>
    </row>
    <row r="21" spans="1:12" ht="48.75" customHeight="1">
      <c r="A21" s="5">
        <v>17</v>
      </c>
      <c r="B21" s="272"/>
      <c r="C21" s="238"/>
      <c r="D21" s="187"/>
      <c r="E21" s="179"/>
      <c r="F21" s="180"/>
      <c r="G21" s="180"/>
      <c r="H21" s="187"/>
      <c r="I21" s="185"/>
      <c r="J21" s="185"/>
      <c r="K21" s="65"/>
      <c r="L21" s="65"/>
    </row>
    <row r="22" spans="1:12" ht="48.75" customHeight="1">
      <c r="A22" s="5">
        <v>18</v>
      </c>
      <c r="B22" s="272"/>
      <c r="C22" s="238"/>
      <c r="D22" s="187"/>
      <c r="E22" s="179"/>
      <c r="F22" s="180"/>
      <c r="G22" s="180"/>
      <c r="H22" s="187"/>
      <c r="I22" s="185"/>
      <c r="J22" s="185"/>
      <c r="K22" s="65"/>
      <c r="L22" s="65"/>
    </row>
    <row r="23" spans="1:12" ht="48.75" customHeight="1">
      <c r="A23" s="5">
        <v>19</v>
      </c>
      <c r="B23" s="272"/>
      <c r="C23" s="238"/>
      <c r="D23" s="187"/>
      <c r="E23" s="179"/>
      <c r="F23" s="180"/>
      <c r="G23" s="180"/>
      <c r="H23" s="187"/>
      <c r="I23" s="185"/>
      <c r="J23" s="185"/>
      <c r="K23" s="65"/>
      <c r="L23" s="65"/>
    </row>
    <row r="24" spans="1:12" ht="48.75" customHeight="1">
      <c r="A24" s="5">
        <v>20</v>
      </c>
      <c r="B24" s="272"/>
      <c r="C24" s="238"/>
      <c r="D24" s="187"/>
      <c r="E24" s="179"/>
      <c r="F24" s="180"/>
      <c r="G24" s="180"/>
      <c r="H24" s="187"/>
      <c r="I24" s="185"/>
      <c r="J24" s="185"/>
      <c r="K24" s="65"/>
      <c r="L24" s="65"/>
    </row>
    <row r="25" spans="1:12" ht="48.75" customHeight="1">
      <c r="A25" s="5">
        <v>21</v>
      </c>
      <c r="B25" s="272"/>
      <c r="C25" s="238"/>
      <c r="D25" s="187"/>
      <c r="E25" s="179"/>
      <c r="F25" s="180"/>
      <c r="G25" s="180"/>
      <c r="H25" s="187"/>
      <c r="I25" s="185"/>
      <c r="J25" s="185"/>
      <c r="K25" s="65"/>
      <c r="L25" s="65"/>
    </row>
    <row r="26" spans="1:12" ht="48.75" customHeight="1">
      <c r="A26" s="5">
        <v>22</v>
      </c>
      <c r="B26" s="272"/>
      <c r="C26" s="238"/>
      <c r="D26" s="187"/>
      <c r="E26" s="179"/>
      <c r="F26" s="180"/>
      <c r="G26" s="180"/>
      <c r="H26" s="187"/>
      <c r="I26" s="185"/>
      <c r="J26" s="185"/>
      <c r="K26" s="65"/>
      <c r="L26" s="65"/>
    </row>
    <row r="27" spans="1:12" ht="48.75" customHeight="1">
      <c r="A27" s="5">
        <v>23</v>
      </c>
      <c r="B27" s="272"/>
      <c r="C27" s="238"/>
      <c r="D27" s="187"/>
      <c r="E27" s="179"/>
      <c r="F27" s="180"/>
      <c r="G27" s="180"/>
      <c r="H27" s="187"/>
      <c r="I27" s="185"/>
      <c r="J27" s="185"/>
      <c r="K27" s="65"/>
      <c r="L27" s="65"/>
    </row>
    <row r="28" spans="1:12" ht="48.75" customHeight="1">
      <c r="A28" s="5">
        <v>24</v>
      </c>
      <c r="B28" s="272"/>
      <c r="C28" s="238"/>
      <c r="D28" s="187"/>
      <c r="E28" s="179"/>
      <c r="F28" s="180"/>
      <c r="G28" s="180"/>
      <c r="H28" s="187"/>
      <c r="I28" s="185"/>
      <c r="J28" s="185"/>
      <c r="K28" s="65"/>
      <c r="L28" s="65"/>
    </row>
    <row r="29" spans="1:12" ht="48.75" customHeight="1">
      <c r="A29" s="5">
        <v>25</v>
      </c>
      <c r="B29" s="272"/>
      <c r="C29" s="238"/>
      <c r="D29" s="187"/>
      <c r="E29" s="179"/>
      <c r="F29" s="180"/>
      <c r="G29" s="180"/>
      <c r="H29" s="187"/>
      <c r="I29" s="185"/>
      <c r="J29" s="185"/>
      <c r="K29" s="65"/>
      <c r="L29" s="65"/>
    </row>
    <row r="30" spans="1:12" ht="48.75" customHeight="1">
      <c r="A30" s="5">
        <v>26</v>
      </c>
      <c r="B30" s="272"/>
      <c r="C30" s="238"/>
      <c r="D30" s="187"/>
      <c r="E30" s="179"/>
      <c r="F30" s="180"/>
      <c r="G30" s="180"/>
      <c r="H30" s="187"/>
      <c r="I30" s="185"/>
      <c r="J30" s="185"/>
      <c r="K30" s="65"/>
      <c r="L30" s="65"/>
    </row>
    <row r="31" spans="1:12" ht="48.75" customHeight="1">
      <c r="A31" s="5">
        <v>27</v>
      </c>
      <c r="B31" s="272"/>
      <c r="C31" s="238"/>
      <c r="D31" s="187"/>
      <c r="E31" s="179"/>
      <c r="F31" s="180"/>
      <c r="G31" s="180"/>
      <c r="H31" s="187"/>
      <c r="I31" s="185"/>
      <c r="J31" s="185"/>
      <c r="K31" s="65"/>
      <c r="L31" s="65"/>
    </row>
    <row r="32" spans="1:12" ht="48.75" customHeight="1">
      <c r="A32" s="5">
        <v>28</v>
      </c>
      <c r="B32" s="272"/>
      <c r="C32" s="238"/>
      <c r="D32" s="187"/>
      <c r="E32" s="179"/>
      <c r="F32" s="180"/>
      <c r="G32" s="180"/>
      <c r="H32" s="187"/>
      <c r="I32" s="185"/>
      <c r="J32" s="185"/>
      <c r="K32" s="65"/>
      <c r="L32" s="65"/>
    </row>
    <row r="33" spans="1:12" ht="48.75" customHeight="1">
      <c r="A33" s="5">
        <v>29</v>
      </c>
      <c r="B33" s="272"/>
      <c r="C33" s="238"/>
      <c r="D33" s="187"/>
      <c r="E33" s="179"/>
      <c r="F33" s="180"/>
      <c r="G33" s="180"/>
      <c r="H33" s="187"/>
      <c r="I33" s="185"/>
      <c r="J33" s="185"/>
      <c r="K33" s="65"/>
      <c r="L33" s="65"/>
    </row>
    <row r="34" spans="1:12" ht="48.75" customHeight="1">
      <c r="A34" s="5">
        <v>30</v>
      </c>
      <c r="B34" s="272"/>
      <c r="C34" s="238"/>
      <c r="D34" s="187"/>
      <c r="E34" s="179"/>
      <c r="F34" s="180"/>
      <c r="G34" s="180"/>
      <c r="H34" s="187"/>
      <c r="I34" s="185"/>
      <c r="J34" s="185"/>
      <c r="K34" s="65"/>
      <c r="L34" s="65"/>
    </row>
    <row r="35" spans="1:12" ht="48.75" customHeight="1">
      <c r="A35" s="5">
        <v>31</v>
      </c>
      <c r="B35" s="272"/>
      <c r="C35" s="238"/>
      <c r="D35" s="187"/>
      <c r="E35" s="179"/>
      <c r="F35" s="180"/>
      <c r="G35" s="180"/>
      <c r="H35" s="187"/>
      <c r="I35" s="185"/>
      <c r="J35" s="185"/>
      <c r="K35" s="65"/>
      <c r="L35" s="65"/>
    </row>
    <row r="36" spans="1:12" ht="48.75" customHeight="1">
      <c r="A36" s="5">
        <v>32</v>
      </c>
      <c r="B36" s="272"/>
      <c r="C36" s="238"/>
      <c r="D36" s="187"/>
      <c r="E36" s="179"/>
      <c r="F36" s="180"/>
      <c r="G36" s="180"/>
      <c r="H36" s="187"/>
      <c r="I36" s="185"/>
      <c r="J36" s="185"/>
      <c r="K36" s="65"/>
      <c r="L36" s="65"/>
    </row>
    <row r="37" spans="1:12" ht="48.75" customHeight="1">
      <c r="A37" s="5">
        <v>33</v>
      </c>
      <c r="B37" s="272"/>
      <c r="C37" s="238"/>
      <c r="D37" s="187"/>
      <c r="E37" s="179"/>
      <c r="F37" s="180"/>
      <c r="G37" s="180"/>
      <c r="H37" s="187"/>
      <c r="I37" s="185"/>
      <c r="J37" s="185"/>
      <c r="K37" s="65"/>
      <c r="L37" s="65"/>
    </row>
    <row r="38" spans="1:12" ht="48.75" customHeight="1">
      <c r="A38" s="5">
        <v>34</v>
      </c>
      <c r="B38" s="272"/>
      <c r="C38" s="238"/>
      <c r="D38" s="187"/>
      <c r="E38" s="179"/>
      <c r="F38" s="180"/>
      <c r="G38" s="180"/>
      <c r="H38" s="187"/>
      <c r="I38" s="185"/>
      <c r="J38" s="185"/>
      <c r="K38" s="65"/>
      <c r="L38" s="65"/>
    </row>
    <row r="39" spans="1:12" ht="48.75" customHeight="1">
      <c r="A39" s="5">
        <v>35</v>
      </c>
      <c r="B39" s="272"/>
      <c r="C39" s="238"/>
      <c r="D39" s="187"/>
      <c r="E39" s="179"/>
      <c r="F39" s="180"/>
      <c r="G39" s="180"/>
      <c r="H39" s="187"/>
      <c r="I39" s="185"/>
      <c r="J39" s="185"/>
      <c r="K39" s="65"/>
      <c r="L39" s="65"/>
    </row>
    <row r="40" spans="1:12" ht="48.75" customHeight="1">
      <c r="A40" s="5">
        <v>36</v>
      </c>
      <c r="B40" s="272"/>
      <c r="C40" s="238"/>
      <c r="D40" s="187"/>
      <c r="E40" s="179"/>
      <c r="F40" s="180"/>
      <c r="G40" s="180"/>
      <c r="H40" s="187"/>
      <c r="I40" s="185"/>
      <c r="J40" s="185"/>
      <c r="K40" s="65"/>
      <c r="L40" s="65"/>
    </row>
    <row r="41" spans="1:12" ht="48.75" customHeight="1">
      <c r="A41" s="5">
        <v>37</v>
      </c>
      <c r="B41" s="272"/>
      <c r="C41" s="238"/>
      <c r="D41" s="187"/>
      <c r="E41" s="179"/>
      <c r="F41" s="180"/>
      <c r="G41" s="180"/>
      <c r="H41" s="187"/>
      <c r="I41" s="185"/>
      <c r="J41" s="185"/>
      <c r="K41" s="65"/>
      <c r="L41" s="65"/>
    </row>
    <row r="42" spans="1:12" ht="48.75" customHeight="1">
      <c r="A42" s="5">
        <v>38</v>
      </c>
      <c r="B42" s="272"/>
      <c r="C42" s="238"/>
      <c r="D42" s="187"/>
      <c r="E42" s="179"/>
      <c r="F42" s="180"/>
      <c r="G42" s="180"/>
      <c r="H42" s="187"/>
      <c r="I42" s="185"/>
      <c r="J42" s="185"/>
      <c r="K42" s="65"/>
      <c r="L42" s="65"/>
    </row>
    <row r="43" spans="1:12" ht="48.75" customHeight="1">
      <c r="A43" s="5">
        <v>39</v>
      </c>
      <c r="B43" s="272"/>
      <c r="C43" s="238"/>
      <c r="D43" s="187"/>
      <c r="E43" s="179"/>
      <c r="F43" s="180"/>
      <c r="G43" s="180"/>
      <c r="H43" s="187"/>
      <c r="I43" s="185"/>
      <c r="J43" s="185"/>
      <c r="K43" s="65"/>
      <c r="L43" s="65"/>
    </row>
    <row r="44" spans="1:12" ht="48.75" customHeight="1">
      <c r="A44" s="5">
        <v>40</v>
      </c>
      <c r="B44" s="272"/>
      <c r="C44" s="238"/>
      <c r="D44" s="187"/>
      <c r="E44" s="179"/>
      <c r="F44" s="180"/>
      <c r="G44" s="180"/>
      <c r="H44" s="187"/>
      <c r="I44" s="185"/>
      <c r="J44" s="185"/>
      <c r="K44" s="65"/>
      <c r="L44" s="65"/>
    </row>
    <row r="45" spans="1:12" ht="48.75" customHeight="1">
      <c r="A45" s="5">
        <v>41</v>
      </c>
      <c r="B45" s="272"/>
      <c r="C45" s="238"/>
      <c r="D45" s="187"/>
      <c r="E45" s="179"/>
      <c r="F45" s="180"/>
      <c r="G45" s="180"/>
      <c r="H45" s="187"/>
      <c r="I45" s="236"/>
      <c r="J45" s="236"/>
      <c r="K45" s="65"/>
      <c r="L45" s="65"/>
    </row>
    <row r="46" spans="1:12" ht="48.75" customHeight="1">
      <c r="A46" s="5">
        <v>42</v>
      </c>
      <c r="B46" s="272"/>
      <c r="C46" s="238"/>
      <c r="D46" s="187"/>
      <c r="E46" s="179"/>
      <c r="F46" s="180"/>
      <c r="G46" s="180"/>
      <c r="H46" s="187"/>
      <c r="I46" s="185"/>
      <c r="J46" s="185"/>
      <c r="K46" s="65"/>
      <c r="L46" s="65"/>
    </row>
    <row r="47" spans="1:12" ht="48.75" customHeight="1">
      <c r="A47" s="5">
        <v>43</v>
      </c>
      <c r="B47" s="272"/>
      <c r="C47" s="238"/>
      <c r="D47" s="187"/>
      <c r="E47" s="179"/>
      <c r="F47" s="180"/>
      <c r="G47" s="180"/>
      <c r="H47" s="187"/>
      <c r="I47" s="185"/>
      <c r="J47" s="185"/>
      <c r="K47" s="65"/>
      <c r="L47" s="65"/>
    </row>
    <row r="48" spans="1:12" ht="48.75" customHeight="1">
      <c r="A48" s="5">
        <v>44</v>
      </c>
      <c r="B48" s="272"/>
      <c r="C48" s="238"/>
      <c r="D48" s="187"/>
      <c r="E48" s="179"/>
      <c r="F48" s="180"/>
      <c r="G48" s="180"/>
      <c r="H48" s="187"/>
      <c r="I48" s="185"/>
      <c r="J48" s="185"/>
      <c r="K48" s="65"/>
      <c r="L48" s="65"/>
    </row>
    <row r="49" spans="1:12" ht="48.75" customHeight="1">
      <c r="A49" s="5">
        <v>45</v>
      </c>
      <c r="B49" s="272"/>
      <c r="C49" s="238"/>
      <c r="D49" s="187"/>
      <c r="E49" s="179"/>
      <c r="F49" s="180"/>
      <c r="G49" s="180"/>
      <c r="H49" s="187"/>
      <c r="I49" s="185"/>
      <c r="J49" s="185"/>
      <c r="K49" s="65"/>
      <c r="L49" s="65"/>
    </row>
    <row r="50" spans="1:12" ht="48.75" customHeight="1">
      <c r="A50" s="5">
        <v>46</v>
      </c>
      <c r="B50" s="272"/>
      <c r="C50" s="238"/>
      <c r="D50" s="187"/>
      <c r="E50" s="179"/>
      <c r="F50" s="180"/>
      <c r="G50" s="180"/>
      <c r="H50" s="187"/>
      <c r="I50" s="185"/>
      <c r="J50" s="185"/>
      <c r="K50" s="65"/>
      <c r="L50" s="65"/>
    </row>
    <row r="51" spans="1:12" ht="48.75" customHeight="1">
      <c r="A51" s="5">
        <v>47</v>
      </c>
      <c r="B51" s="272"/>
      <c r="C51" s="238"/>
      <c r="D51" s="187"/>
      <c r="E51" s="179"/>
      <c r="F51" s="180"/>
      <c r="G51" s="180"/>
      <c r="H51" s="187"/>
      <c r="I51" s="185"/>
      <c r="J51" s="185"/>
      <c r="K51" s="65"/>
      <c r="L51" s="65"/>
    </row>
    <row r="52" spans="1:12" ht="48.75" customHeight="1">
      <c r="A52" s="5">
        <v>48</v>
      </c>
      <c r="B52" s="272"/>
      <c r="C52" s="238"/>
      <c r="D52" s="187"/>
      <c r="E52" s="179"/>
      <c r="F52" s="180"/>
      <c r="G52" s="180"/>
      <c r="H52" s="187"/>
      <c r="I52" s="185"/>
      <c r="J52" s="185"/>
      <c r="K52" s="65"/>
      <c r="L52" s="65"/>
    </row>
    <row r="53" spans="1:12" ht="48.75" customHeight="1">
      <c r="A53" s="5">
        <v>49</v>
      </c>
      <c r="B53" s="272"/>
      <c r="C53" s="238"/>
      <c r="D53" s="187"/>
      <c r="E53" s="179"/>
      <c r="F53" s="180"/>
      <c r="G53" s="180"/>
      <c r="H53" s="187"/>
      <c r="I53" s="185"/>
      <c r="J53" s="185"/>
      <c r="K53" s="65"/>
      <c r="L53" s="65"/>
    </row>
    <row r="54" spans="1:12" ht="48.75" customHeight="1">
      <c r="A54" s="5">
        <v>50</v>
      </c>
      <c r="B54" s="272"/>
      <c r="C54" s="238"/>
      <c r="D54" s="187"/>
      <c r="E54" s="179"/>
      <c r="F54" s="180"/>
      <c r="G54" s="180"/>
      <c r="H54" s="187"/>
      <c r="I54" s="235"/>
      <c r="J54" s="235"/>
      <c r="K54" s="65"/>
      <c r="L54" s="65"/>
    </row>
    <row r="55" spans="1:12" ht="48.75" customHeight="1">
      <c r="A55" s="5">
        <v>51</v>
      </c>
      <c r="B55" s="272"/>
      <c r="C55" s="238"/>
      <c r="D55" s="187"/>
      <c r="E55" s="179"/>
      <c r="F55" s="180"/>
      <c r="G55" s="180"/>
      <c r="H55" s="187"/>
      <c r="I55" s="185"/>
      <c r="J55" s="185"/>
      <c r="K55" s="65"/>
      <c r="L55" s="65"/>
    </row>
    <row r="56" spans="1:12" ht="48.75" customHeight="1">
      <c r="A56" s="5">
        <v>52</v>
      </c>
      <c r="B56" s="272"/>
      <c r="C56" s="238"/>
      <c r="D56" s="187"/>
      <c r="E56" s="179"/>
      <c r="F56" s="180"/>
      <c r="G56" s="180"/>
      <c r="H56" s="187"/>
      <c r="I56" s="185"/>
      <c r="J56" s="185"/>
      <c r="K56" s="65"/>
      <c r="L56" s="65"/>
    </row>
    <row r="57" spans="1:12" ht="48.75" customHeight="1">
      <c r="A57" s="5">
        <v>53</v>
      </c>
      <c r="B57" s="272"/>
      <c r="C57" s="238"/>
      <c r="D57" s="187"/>
      <c r="E57" s="179"/>
      <c r="F57" s="180"/>
      <c r="G57" s="180"/>
      <c r="H57" s="187"/>
      <c r="I57" s="185"/>
      <c r="J57" s="185"/>
      <c r="K57" s="65"/>
      <c r="L57" s="65"/>
    </row>
    <row r="58" spans="1:12" ht="48.75" customHeight="1">
      <c r="A58" s="5">
        <v>54</v>
      </c>
      <c r="B58" s="272"/>
      <c r="C58" s="238"/>
      <c r="D58" s="187"/>
      <c r="E58" s="179"/>
      <c r="F58" s="180"/>
      <c r="G58" s="180"/>
      <c r="H58" s="187"/>
      <c r="I58" s="185"/>
      <c r="J58" s="185"/>
      <c r="K58" s="65"/>
      <c r="L58" s="65"/>
    </row>
    <row r="59" spans="1:12" ht="48.75" customHeight="1">
      <c r="A59" s="5">
        <v>55</v>
      </c>
      <c r="B59" s="272"/>
      <c r="C59" s="238"/>
      <c r="D59" s="187"/>
      <c r="E59" s="179"/>
      <c r="F59" s="180"/>
      <c r="G59" s="180"/>
      <c r="H59" s="187"/>
      <c r="I59" s="185"/>
      <c r="J59" s="185"/>
      <c r="K59" s="65"/>
      <c r="L59" s="65"/>
    </row>
    <row r="60" spans="1:12" ht="48.75" customHeight="1">
      <c r="A60" s="5">
        <v>56</v>
      </c>
      <c r="B60" s="272"/>
      <c r="C60" s="238"/>
      <c r="D60" s="187"/>
      <c r="E60" s="179"/>
      <c r="F60" s="180"/>
      <c r="G60" s="180"/>
      <c r="H60" s="187"/>
      <c r="I60" s="185"/>
      <c r="J60" s="185"/>
      <c r="K60" s="65"/>
      <c r="L60" s="65"/>
    </row>
    <row r="61" spans="1:12" ht="48.75" customHeight="1">
      <c r="A61" s="5">
        <v>57</v>
      </c>
      <c r="B61" s="272"/>
      <c r="C61" s="238"/>
      <c r="D61" s="187"/>
      <c r="E61" s="179"/>
      <c r="F61" s="180"/>
      <c r="G61" s="180"/>
      <c r="H61" s="187"/>
      <c r="I61" s="185"/>
      <c r="J61" s="185"/>
      <c r="K61" s="65"/>
      <c r="L61" s="65"/>
    </row>
    <row r="62" spans="1:12" ht="48.75" customHeight="1">
      <c r="A62" s="5">
        <v>58</v>
      </c>
      <c r="B62" s="272"/>
      <c r="C62" s="238"/>
      <c r="D62" s="187"/>
      <c r="E62" s="179"/>
      <c r="F62" s="180"/>
      <c r="G62" s="180"/>
      <c r="H62" s="187"/>
      <c r="I62" s="185"/>
      <c r="J62" s="185"/>
      <c r="K62" s="65"/>
      <c r="L62" s="65"/>
    </row>
    <row r="63" spans="1:12" ht="48.75" customHeight="1">
      <c r="A63" s="5">
        <v>59</v>
      </c>
      <c r="B63" s="272"/>
      <c r="C63" s="238"/>
      <c r="D63" s="187"/>
      <c r="E63" s="179"/>
      <c r="F63" s="180"/>
      <c r="G63" s="180"/>
      <c r="H63" s="187"/>
      <c r="I63" s="185"/>
      <c r="J63" s="185"/>
      <c r="K63" s="65"/>
      <c r="L63" s="65"/>
    </row>
    <row r="64" spans="1:12" ht="48.75" customHeight="1">
      <c r="A64" s="5">
        <v>60</v>
      </c>
      <c r="B64" s="272"/>
      <c r="C64" s="238"/>
      <c r="D64" s="187"/>
      <c r="E64" s="179"/>
      <c r="F64" s="180"/>
      <c r="G64" s="180"/>
      <c r="H64" s="187"/>
      <c r="I64" s="185"/>
      <c r="J64" s="185"/>
      <c r="K64" s="65"/>
      <c r="L64" s="65"/>
    </row>
    <row r="65" spans="1:12" ht="48.75" customHeight="1">
      <c r="A65" s="5">
        <v>61</v>
      </c>
      <c r="B65" s="272"/>
      <c r="C65" s="238"/>
      <c r="D65" s="187"/>
      <c r="E65" s="179"/>
      <c r="F65" s="180"/>
      <c r="G65" s="180"/>
      <c r="H65" s="187"/>
      <c r="I65" s="185"/>
      <c r="J65" s="185"/>
      <c r="K65" s="65"/>
      <c r="L65" s="65"/>
    </row>
    <row r="66" spans="1:12" ht="48.75" customHeight="1">
      <c r="A66" s="5">
        <v>62</v>
      </c>
      <c r="B66" s="272"/>
      <c r="C66" s="238"/>
      <c r="D66" s="187"/>
      <c r="E66" s="179"/>
      <c r="F66" s="180"/>
      <c r="G66" s="180"/>
      <c r="H66" s="187"/>
      <c r="I66" s="185"/>
      <c r="J66" s="185"/>
      <c r="K66" s="65"/>
      <c r="L66" s="65"/>
    </row>
    <row r="67" spans="1:12" ht="48.75" customHeight="1">
      <c r="A67" s="5">
        <v>63</v>
      </c>
      <c r="B67" s="272"/>
      <c r="C67" s="238"/>
      <c r="D67" s="187"/>
      <c r="E67" s="179"/>
      <c r="F67" s="180"/>
      <c r="G67" s="180"/>
      <c r="H67" s="187"/>
      <c r="I67" s="185"/>
      <c r="J67" s="185"/>
      <c r="K67" s="65"/>
      <c r="L67" s="65"/>
    </row>
    <row r="68" spans="1:12" ht="48.75" customHeight="1">
      <c r="A68" s="5">
        <v>64</v>
      </c>
      <c r="B68" s="272"/>
      <c r="C68" s="238"/>
      <c r="D68" s="187"/>
      <c r="E68" s="179"/>
      <c r="F68" s="180"/>
      <c r="G68" s="180"/>
      <c r="H68" s="187"/>
      <c r="I68" s="185"/>
      <c r="J68" s="185"/>
      <c r="K68" s="65"/>
      <c r="L68" s="65"/>
    </row>
    <row r="69" spans="1:12" ht="48.75" customHeight="1">
      <c r="A69" s="5">
        <v>65</v>
      </c>
      <c r="B69" s="272"/>
      <c r="C69" s="238"/>
      <c r="D69" s="187"/>
      <c r="E69" s="179"/>
      <c r="F69" s="180"/>
      <c r="G69" s="180"/>
      <c r="H69" s="187"/>
      <c r="I69" s="185"/>
      <c r="J69" s="185"/>
      <c r="K69" s="65"/>
      <c r="L69" s="65"/>
    </row>
    <row r="70" spans="1:12" ht="48.75" customHeight="1">
      <c r="A70" s="5">
        <v>66</v>
      </c>
      <c r="B70" s="272"/>
      <c r="C70" s="238"/>
      <c r="D70" s="187"/>
      <c r="E70" s="179"/>
      <c r="F70" s="180"/>
      <c r="G70" s="180"/>
      <c r="H70" s="187"/>
      <c r="I70" s="185"/>
      <c r="J70" s="185"/>
      <c r="K70" s="65"/>
      <c r="L70" s="65"/>
    </row>
    <row r="71" spans="1:12" ht="48.75" customHeight="1">
      <c r="A71" s="5">
        <v>67</v>
      </c>
      <c r="B71" s="272"/>
      <c r="C71" s="238"/>
      <c r="D71" s="187"/>
      <c r="E71" s="179"/>
      <c r="F71" s="180"/>
      <c r="G71" s="180"/>
      <c r="H71" s="187"/>
      <c r="I71" s="185"/>
      <c r="J71" s="185"/>
      <c r="K71" s="65"/>
      <c r="L71" s="65"/>
    </row>
    <row r="72" spans="1:12" ht="48.75" customHeight="1">
      <c r="A72" s="5">
        <v>68</v>
      </c>
      <c r="B72" s="272"/>
      <c r="C72" s="238"/>
      <c r="D72" s="187"/>
      <c r="E72" s="179"/>
      <c r="F72" s="180"/>
      <c r="G72" s="180"/>
      <c r="H72" s="187"/>
      <c r="I72" s="185"/>
      <c r="J72" s="185"/>
      <c r="K72" s="65"/>
      <c r="L72" s="65"/>
    </row>
    <row r="73" spans="1:12" ht="48.75" customHeight="1">
      <c r="A73" s="5">
        <v>69</v>
      </c>
      <c r="B73" s="272"/>
      <c r="C73" s="238"/>
      <c r="D73" s="187"/>
      <c r="E73" s="179"/>
      <c r="F73" s="180"/>
      <c r="G73" s="180"/>
      <c r="H73" s="187"/>
      <c r="I73" s="185"/>
      <c r="J73" s="185"/>
      <c r="K73" s="65"/>
      <c r="L73" s="65"/>
    </row>
    <row r="74" spans="1:12" ht="48.75" customHeight="1">
      <c r="A74" s="5">
        <v>70</v>
      </c>
      <c r="B74" s="272"/>
      <c r="C74" s="238"/>
      <c r="D74" s="187"/>
      <c r="E74" s="179"/>
      <c r="F74" s="180"/>
      <c r="G74" s="180"/>
      <c r="H74" s="187"/>
      <c r="I74" s="185"/>
      <c r="J74" s="185"/>
      <c r="K74" s="65"/>
      <c r="L74" s="65"/>
    </row>
    <row r="75" spans="1:12" ht="48.75" customHeight="1">
      <c r="A75" s="5">
        <v>71</v>
      </c>
      <c r="B75" s="272"/>
      <c r="C75" s="238"/>
      <c r="D75" s="187"/>
      <c r="E75" s="179"/>
      <c r="F75" s="180"/>
      <c r="G75" s="180"/>
      <c r="H75" s="187"/>
      <c r="I75" s="185"/>
      <c r="J75" s="185"/>
      <c r="K75" s="65"/>
      <c r="L75" s="65"/>
    </row>
    <row r="76" spans="1:12" ht="48.75" customHeight="1">
      <c r="A76" s="5">
        <v>72</v>
      </c>
      <c r="B76" s="272"/>
      <c r="C76" s="238"/>
      <c r="D76" s="187"/>
      <c r="E76" s="179"/>
      <c r="F76" s="180"/>
      <c r="G76" s="180"/>
      <c r="H76" s="187"/>
      <c r="I76" s="185"/>
      <c r="J76" s="185"/>
      <c r="K76" s="65"/>
      <c r="L76" s="65"/>
    </row>
    <row r="77" spans="1:12" ht="48.75" customHeight="1">
      <c r="A77" s="5">
        <v>73</v>
      </c>
      <c r="B77" s="272"/>
      <c r="C77" s="238"/>
      <c r="D77" s="187"/>
      <c r="E77" s="179"/>
      <c r="F77" s="180"/>
      <c r="G77" s="180"/>
      <c r="H77" s="187"/>
      <c r="I77" s="185"/>
      <c r="J77" s="185"/>
      <c r="K77" s="65"/>
      <c r="L77" s="65"/>
    </row>
    <row r="78" spans="1:12" ht="48.75" customHeight="1">
      <c r="A78" s="5">
        <v>74</v>
      </c>
      <c r="B78" s="272"/>
      <c r="C78" s="238"/>
      <c r="D78" s="187"/>
      <c r="E78" s="179"/>
      <c r="F78" s="180"/>
      <c r="G78" s="180"/>
      <c r="H78" s="187"/>
      <c r="I78" s="185"/>
      <c r="J78" s="185"/>
      <c r="K78" s="65"/>
      <c r="L78" s="65"/>
    </row>
    <row r="79" spans="1:12" ht="48.75" customHeight="1">
      <c r="A79" s="5">
        <v>75</v>
      </c>
      <c r="B79" s="272"/>
      <c r="C79" s="238"/>
      <c r="D79" s="187"/>
      <c r="E79" s="179"/>
      <c r="F79" s="180"/>
      <c r="G79" s="180"/>
      <c r="H79" s="187"/>
      <c r="I79" s="185"/>
      <c r="J79" s="185"/>
      <c r="K79" s="65"/>
      <c r="L79" s="65"/>
    </row>
    <row r="80" spans="1:12" ht="48.75" customHeight="1">
      <c r="A80" s="5">
        <v>76</v>
      </c>
      <c r="B80" s="272"/>
      <c r="C80" s="238"/>
      <c r="D80" s="187"/>
      <c r="E80" s="179"/>
      <c r="F80" s="180"/>
      <c r="G80" s="180"/>
      <c r="H80" s="187"/>
      <c r="I80" s="185"/>
      <c r="J80" s="185"/>
      <c r="K80" s="65"/>
      <c r="L80" s="65"/>
    </row>
    <row r="81" spans="1:12" ht="48.75" customHeight="1">
      <c r="A81" s="5">
        <v>77</v>
      </c>
      <c r="B81" s="272"/>
      <c r="C81" s="238"/>
      <c r="D81" s="187"/>
      <c r="E81" s="179"/>
      <c r="F81" s="180"/>
      <c r="G81" s="180"/>
      <c r="H81" s="187"/>
      <c r="I81" s="185"/>
      <c r="J81" s="185"/>
      <c r="K81" s="65"/>
      <c r="L81" s="65"/>
    </row>
    <row r="82" spans="1:12" ht="48.75" customHeight="1">
      <c r="A82" s="5">
        <v>78</v>
      </c>
      <c r="B82" s="272"/>
      <c r="C82" s="238"/>
      <c r="D82" s="187"/>
      <c r="E82" s="179"/>
      <c r="F82" s="180"/>
      <c r="G82" s="180"/>
      <c r="H82" s="187"/>
      <c r="I82" s="185"/>
      <c r="J82" s="185"/>
      <c r="K82" s="65"/>
      <c r="L82" s="65"/>
    </row>
    <row r="83" spans="1:12" ht="48.75" customHeight="1">
      <c r="A83" s="5">
        <v>79</v>
      </c>
      <c r="B83" s="272"/>
      <c r="C83" s="238"/>
      <c r="D83" s="187"/>
      <c r="E83" s="179"/>
      <c r="F83" s="180"/>
      <c r="G83" s="180"/>
      <c r="H83" s="187"/>
      <c r="I83" s="185"/>
      <c r="J83" s="185"/>
      <c r="K83" s="65"/>
      <c r="L83" s="65"/>
    </row>
    <row r="84" spans="1:12" ht="48.75" customHeight="1">
      <c r="A84" s="5">
        <v>80</v>
      </c>
      <c r="B84" s="272"/>
      <c r="C84" s="238"/>
      <c r="D84" s="187"/>
      <c r="E84" s="179"/>
      <c r="F84" s="180"/>
      <c r="G84" s="180"/>
      <c r="H84" s="187"/>
      <c r="I84" s="185"/>
      <c r="J84" s="185"/>
      <c r="K84" s="65"/>
      <c r="L84" s="65"/>
    </row>
    <row r="85" spans="1:12" ht="48.75" customHeight="1">
      <c r="A85" s="5">
        <v>81</v>
      </c>
      <c r="B85" s="272"/>
      <c r="C85" s="238"/>
      <c r="D85" s="187"/>
      <c r="E85" s="179"/>
      <c r="F85" s="180"/>
      <c r="G85" s="180"/>
      <c r="H85" s="187"/>
      <c r="I85" s="185"/>
      <c r="J85" s="185"/>
      <c r="K85" s="65"/>
      <c r="L85" s="65"/>
    </row>
    <row r="86" spans="1:12" ht="48.75" customHeight="1">
      <c r="A86" s="5">
        <v>82</v>
      </c>
      <c r="B86" s="272"/>
      <c r="C86" s="238"/>
      <c r="D86" s="187"/>
      <c r="E86" s="179"/>
      <c r="F86" s="180"/>
      <c r="G86" s="180"/>
      <c r="H86" s="187"/>
      <c r="I86" s="185"/>
      <c r="J86" s="185"/>
      <c r="K86" s="65"/>
      <c r="L86" s="65"/>
    </row>
    <row r="87" spans="1:12" ht="48.75" customHeight="1">
      <c r="A87" s="5">
        <v>83</v>
      </c>
      <c r="B87" s="272"/>
      <c r="C87" s="238"/>
      <c r="D87" s="187"/>
      <c r="E87" s="179"/>
      <c r="F87" s="180"/>
      <c r="G87" s="180"/>
      <c r="H87" s="187"/>
      <c r="I87" s="185"/>
      <c r="J87" s="185"/>
      <c r="K87" s="65"/>
      <c r="L87" s="65"/>
    </row>
    <row r="88" spans="1:12" ht="48.75" customHeight="1">
      <c r="A88" s="5">
        <v>84</v>
      </c>
      <c r="B88" s="272"/>
      <c r="C88" s="238"/>
      <c r="D88" s="187"/>
      <c r="E88" s="179"/>
      <c r="F88" s="180"/>
      <c r="G88" s="180"/>
      <c r="H88" s="187"/>
      <c r="I88" s="185"/>
      <c r="J88" s="185"/>
      <c r="K88" s="65"/>
      <c r="L88" s="65"/>
    </row>
    <row r="89" spans="1:12" ht="48.75" customHeight="1">
      <c r="A89" s="5">
        <v>85</v>
      </c>
      <c r="B89" s="272"/>
      <c r="C89" s="238"/>
      <c r="D89" s="187"/>
      <c r="E89" s="179"/>
      <c r="F89" s="180"/>
      <c r="G89" s="180"/>
      <c r="H89" s="187"/>
      <c r="I89" s="185"/>
      <c r="J89" s="185"/>
      <c r="K89" s="65"/>
      <c r="L89" s="65"/>
    </row>
    <row r="90" spans="1:12" ht="48.75" customHeight="1">
      <c r="A90" s="5">
        <v>86</v>
      </c>
      <c r="B90" s="272"/>
      <c r="C90" s="238"/>
      <c r="D90" s="187"/>
      <c r="E90" s="179"/>
      <c r="F90" s="180"/>
      <c r="G90" s="180"/>
      <c r="H90" s="187"/>
      <c r="I90" s="185"/>
      <c r="J90" s="185"/>
      <c r="K90" s="65"/>
      <c r="L90" s="65"/>
    </row>
    <row r="91" spans="1:12" ht="48.75" customHeight="1">
      <c r="A91" s="5">
        <v>87</v>
      </c>
      <c r="B91" s="272"/>
      <c r="C91" s="238"/>
      <c r="D91" s="187"/>
      <c r="E91" s="179"/>
      <c r="F91" s="180"/>
      <c r="G91" s="180"/>
      <c r="H91" s="187"/>
      <c r="I91" s="185"/>
      <c r="J91" s="185"/>
      <c r="K91" s="65"/>
      <c r="L91" s="65"/>
    </row>
    <row r="92" spans="1:12" ht="48.75" customHeight="1">
      <c r="A92" s="5">
        <v>88</v>
      </c>
      <c r="B92" s="272"/>
      <c r="C92" s="238"/>
      <c r="D92" s="187"/>
      <c r="E92" s="179"/>
      <c r="F92" s="180"/>
      <c r="G92" s="180"/>
      <c r="H92" s="187"/>
      <c r="I92" s="185"/>
      <c r="J92" s="185"/>
      <c r="K92" s="65"/>
      <c r="L92" s="65"/>
    </row>
    <row r="93" spans="1:12" ht="48.75" customHeight="1">
      <c r="A93" s="5">
        <v>89</v>
      </c>
      <c r="B93" s="272"/>
      <c r="C93" s="238"/>
      <c r="D93" s="187"/>
      <c r="E93" s="179"/>
      <c r="F93" s="180"/>
      <c r="G93" s="180"/>
      <c r="H93" s="187"/>
      <c r="I93" s="185"/>
      <c r="J93" s="185"/>
      <c r="K93" s="65"/>
      <c r="L93" s="65"/>
    </row>
    <row r="94" spans="1:12" ht="48.75" customHeight="1">
      <c r="A94" s="5">
        <v>90</v>
      </c>
      <c r="B94" s="272"/>
      <c r="C94" s="238"/>
      <c r="D94" s="187"/>
      <c r="E94" s="179"/>
      <c r="F94" s="180"/>
      <c r="G94" s="180"/>
      <c r="H94" s="187"/>
      <c r="I94" s="185"/>
      <c r="J94" s="185"/>
      <c r="K94" s="65"/>
      <c r="L94" s="65"/>
    </row>
    <row r="95" spans="1:12" ht="48.75" customHeight="1">
      <c r="A95" s="5">
        <v>91</v>
      </c>
      <c r="B95" s="272"/>
      <c r="C95" s="238"/>
      <c r="D95" s="187"/>
      <c r="E95" s="179"/>
      <c r="F95" s="180"/>
      <c r="G95" s="180"/>
      <c r="H95" s="187"/>
      <c r="I95" s="185"/>
      <c r="J95" s="185"/>
      <c r="K95" s="65"/>
      <c r="L95" s="65"/>
    </row>
    <row r="96" spans="1:12" ht="48.75" customHeight="1">
      <c r="A96" s="5">
        <v>92</v>
      </c>
      <c r="B96" s="272"/>
      <c r="C96" s="238"/>
      <c r="D96" s="187"/>
      <c r="E96" s="179"/>
      <c r="F96" s="180"/>
      <c r="G96" s="180"/>
      <c r="H96" s="187"/>
      <c r="I96" s="185"/>
      <c r="J96" s="185"/>
      <c r="K96" s="65"/>
      <c r="L96" s="65"/>
    </row>
    <row r="97" spans="1:12" ht="48.75" customHeight="1">
      <c r="A97" s="5">
        <v>93</v>
      </c>
      <c r="B97" s="272"/>
      <c r="C97" s="238"/>
      <c r="D97" s="187"/>
      <c r="E97" s="179"/>
      <c r="F97" s="180"/>
      <c r="G97" s="180"/>
      <c r="H97" s="187"/>
      <c r="I97" s="185"/>
      <c r="J97" s="185"/>
      <c r="K97" s="65"/>
      <c r="L97" s="65"/>
    </row>
    <row r="98" spans="1:12" ht="48.75" customHeight="1">
      <c r="A98" s="5">
        <v>94</v>
      </c>
      <c r="B98" s="272"/>
      <c r="C98" s="238"/>
      <c r="D98" s="187"/>
      <c r="E98" s="179"/>
      <c r="F98" s="180"/>
      <c r="G98" s="180"/>
      <c r="H98" s="187"/>
      <c r="I98" s="185"/>
      <c r="J98" s="185"/>
      <c r="K98" s="65"/>
      <c r="L98" s="65"/>
    </row>
    <row r="99" spans="1:12" ht="48.75" customHeight="1">
      <c r="A99" s="5">
        <v>95</v>
      </c>
      <c r="B99" s="272"/>
      <c r="C99" s="238"/>
      <c r="D99" s="187"/>
      <c r="E99" s="179"/>
      <c r="F99" s="180"/>
      <c r="G99" s="180"/>
      <c r="H99" s="187"/>
      <c r="I99" s="185"/>
      <c r="J99" s="185"/>
      <c r="K99" s="65"/>
      <c r="L99" s="65"/>
    </row>
    <row r="100" spans="1:12" ht="48.75" customHeight="1">
      <c r="A100" s="5">
        <v>96</v>
      </c>
      <c r="B100" s="272"/>
      <c r="C100" s="238"/>
      <c r="D100" s="187"/>
      <c r="E100" s="179"/>
      <c r="F100" s="180"/>
      <c r="G100" s="180"/>
      <c r="H100" s="187"/>
      <c r="I100" s="185"/>
      <c r="J100" s="185"/>
      <c r="K100" s="65"/>
      <c r="L100" s="65"/>
    </row>
    <row r="101" spans="1:12" ht="48.75" customHeight="1">
      <c r="A101" s="5">
        <v>97</v>
      </c>
      <c r="B101" s="272"/>
      <c r="C101" s="238"/>
      <c r="D101" s="187"/>
      <c r="E101" s="179"/>
      <c r="F101" s="180"/>
      <c r="G101" s="180"/>
      <c r="H101" s="187"/>
      <c r="I101" s="185"/>
      <c r="J101" s="185"/>
      <c r="K101" s="65"/>
      <c r="L101" s="65"/>
    </row>
    <row r="102" spans="1:12" ht="48.75" customHeight="1">
      <c r="A102" s="5">
        <v>98</v>
      </c>
      <c r="B102" s="272"/>
      <c r="C102" s="238"/>
      <c r="D102" s="187"/>
      <c r="E102" s="179"/>
      <c r="F102" s="180"/>
      <c r="G102" s="180"/>
      <c r="H102" s="187"/>
      <c r="I102" s="185"/>
      <c r="J102" s="185"/>
      <c r="K102" s="65"/>
      <c r="L102" s="65"/>
    </row>
    <row r="103" spans="1:12" ht="48.75" customHeight="1">
      <c r="A103" s="5">
        <v>99</v>
      </c>
      <c r="B103" s="272"/>
      <c r="C103" s="238"/>
      <c r="D103" s="187"/>
      <c r="E103" s="179"/>
      <c r="F103" s="180"/>
      <c r="G103" s="180"/>
      <c r="H103" s="187"/>
      <c r="I103" s="185"/>
      <c r="J103" s="185"/>
      <c r="K103" s="65"/>
      <c r="L103" s="65"/>
    </row>
    <row r="104" spans="1:12" ht="48.75" customHeight="1">
      <c r="A104" s="5">
        <v>100</v>
      </c>
      <c r="B104" s="272"/>
      <c r="C104" s="238"/>
      <c r="D104" s="187"/>
      <c r="E104" s="179"/>
      <c r="F104" s="180"/>
      <c r="G104" s="180"/>
      <c r="H104" s="187"/>
      <c r="I104" s="185"/>
      <c r="J104" s="185"/>
      <c r="K104" s="65"/>
      <c r="L104" s="65"/>
    </row>
    <row r="105" spans="1:12" ht="48.75" customHeight="1">
      <c r="A105" s="5">
        <v>101</v>
      </c>
      <c r="B105" s="272"/>
      <c r="C105" s="238"/>
      <c r="D105" s="187"/>
      <c r="E105" s="179"/>
      <c r="F105" s="180"/>
      <c r="G105" s="180"/>
      <c r="H105" s="187"/>
      <c r="I105" s="185"/>
      <c r="J105" s="185"/>
      <c r="K105" s="65"/>
      <c r="L105" s="65"/>
    </row>
    <row r="106" spans="1:12" ht="48.75" customHeight="1">
      <c r="A106" s="5">
        <v>102</v>
      </c>
      <c r="B106" s="272"/>
      <c r="C106" s="238"/>
      <c r="D106" s="187"/>
      <c r="E106" s="179"/>
      <c r="F106" s="180"/>
      <c r="G106" s="180"/>
      <c r="H106" s="187"/>
      <c r="I106" s="185"/>
      <c r="J106" s="185"/>
      <c r="K106" s="65"/>
      <c r="L106" s="65"/>
    </row>
    <row r="107" spans="1:12" ht="48.75" customHeight="1">
      <c r="A107" s="5">
        <v>103</v>
      </c>
      <c r="B107" s="272"/>
      <c r="C107" s="238"/>
      <c r="D107" s="187"/>
      <c r="E107" s="179"/>
      <c r="F107" s="180"/>
      <c r="G107" s="180"/>
      <c r="H107" s="187"/>
      <c r="I107" s="185"/>
      <c r="J107" s="185"/>
      <c r="K107" s="65"/>
      <c r="L107" s="65"/>
    </row>
    <row r="108" spans="1:12" ht="48.75" customHeight="1">
      <c r="A108" s="5">
        <v>104</v>
      </c>
      <c r="B108" s="272"/>
      <c r="C108" s="238"/>
      <c r="D108" s="187"/>
      <c r="E108" s="179"/>
      <c r="F108" s="180"/>
      <c r="G108" s="180"/>
      <c r="H108" s="187"/>
      <c r="I108" s="185"/>
      <c r="J108" s="185"/>
      <c r="K108" s="65"/>
      <c r="L108" s="65"/>
    </row>
    <row r="109" spans="1:12" ht="48.75" customHeight="1">
      <c r="A109" s="5">
        <v>105</v>
      </c>
      <c r="B109" s="272"/>
      <c r="C109" s="238"/>
      <c r="D109" s="187"/>
      <c r="E109" s="179"/>
      <c r="F109" s="180"/>
      <c r="G109" s="180"/>
      <c r="H109" s="187"/>
      <c r="I109" s="185"/>
      <c r="J109" s="185"/>
      <c r="K109" s="65"/>
      <c r="L109" s="65"/>
    </row>
    <row r="110" spans="1:12" ht="48.75" customHeight="1">
      <c r="A110" s="5">
        <v>106</v>
      </c>
      <c r="B110" s="272"/>
      <c r="C110" s="238"/>
      <c r="D110" s="187"/>
      <c r="E110" s="179"/>
      <c r="F110" s="180"/>
      <c r="G110" s="180"/>
      <c r="H110" s="187"/>
      <c r="I110" s="185"/>
      <c r="J110" s="185"/>
      <c r="K110" s="65"/>
      <c r="L110" s="65"/>
    </row>
    <row r="111" spans="1:12" ht="48.75" customHeight="1">
      <c r="A111" s="5">
        <v>107</v>
      </c>
      <c r="B111" s="272"/>
      <c r="C111" s="238"/>
      <c r="D111" s="187"/>
      <c r="E111" s="179"/>
      <c r="F111" s="180"/>
      <c r="G111" s="180"/>
      <c r="H111" s="187"/>
      <c r="I111" s="185"/>
      <c r="J111" s="185"/>
      <c r="K111" s="65"/>
      <c r="L111" s="65"/>
    </row>
    <row r="112" spans="1:12" ht="48.75" customHeight="1">
      <c r="A112" s="5">
        <v>108</v>
      </c>
      <c r="B112" s="272"/>
      <c r="C112" s="238"/>
      <c r="D112" s="187"/>
      <c r="E112" s="179"/>
      <c r="F112" s="180"/>
      <c r="G112" s="180"/>
      <c r="H112" s="187"/>
      <c r="I112" s="185"/>
      <c r="J112" s="185"/>
      <c r="K112" s="65"/>
      <c r="L112" s="65"/>
    </row>
    <row r="113" spans="1:12" ht="48.75" customHeight="1">
      <c r="A113" s="5">
        <v>109</v>
      </c>
      <c r="B113" s="272"/>
      <c r="C113" s="238"/>
      <c r="D113" s="187"/>
      <c r="E113" s="179"/>
      <c r="F113" s="180"/>
      <c r="G113" s="180"/>
      <c r="H113" s="187"/>
      <c r="I113" s="185"/>
      <c r="J113" s="185"/>
      <c r="K113" s="65"/>
      <c r="L113" s="65"/>
    </row>
    <row r="114" spans="1:12" ht="48.75" customHeight="1">
      <c r="A114" s="5">
        <v>110</v>
      </c>
      <c r="B114" s="272"/>
      <c r="C114" s="238"/>
      <c r="D114" s="187"/>
      <c r="E114" s="179"/>
      <c r="F114" s="180"/>
      <c r="G114" s="180"/>
      <c r="H114" s="187"/>
      <c r="I114" s="185"/>
      <c r="J114" s="185"/>
      <c r="K114" s="65"/>
      <c r="L114" s="65"/>
    </row>
    <row r="115" spans="1:12" ht="48.75" customHeight="1">
      <c r="A115" s="5">
        <v>111</v>
      </c>
      <c r="B115" s="272"/>
      <c r="C115" s="238"/>
      <c r="D115" s="187"/>
      <c r="E115" s="179"/>
      <c r="F115" s="180"/>
      <c r="G115" s="180"/>
      <c r="H115" s="187"/>
      <c r="I115" s="185"/>
      <c r="J115" s="185"/>
      <c r="K115" s="65"/>
      <c r="L115" s="65"/>
    </row>
    <row r="116" spans="1:12" ht="48.75" customHeight="1">
      <c r="A116" s="5">
        <v>112</v>
      </c>
      <c r="B116" s="272"/>
      <c r="C116" s="238"/>
      <c r="D116" s="187"/>
      <c r="E116" s="179"/>
      <c r="F116" s="180"/>
      <c r="G116" s="180"/>
      <c r="H116" s="187"/>
      <c r="I116" s="185"/>
      <c r="J116" s="185"/>
      <c r="K116" s="65"/>
      <c r="L116" s="65"/>
    </row>
    <row r="117" spans="1:12" ht="48.75" customHeight="1">
      <c r="A117" s="5">
        <v>113</v>
      </c>
      <c r="B117" s="272"/>
      <c r="C117" s="238"/>
      <c r="D117" s="187"/>
      <c r="E117" s="179"/>
      <c r="F117" s="180"/>
      <c r="G117" s="180"/>
      <c r="H117" s="187"/>
      <c r="I117" s="185"/>
      <c r="J117" s="185"/>
      <c r="K117" s="65"/>
      <c r="L117" s="65"/>
    </row>
    <row r="118" spans="1:12" ht="48.75" customHeight="1">
      <c r="A118" s="5">
        <v>114</v>
      </c>
      <c r="B118" s="272"/>
      <c r="C118" s="238"/>
      <c r="D118" s="187"/>
      <c r="E118" s="179"/>
      <c r="F118" s="180"/>
      <c r="G118" s="180"/>
      <c r="H118" s="187"/>
      <c r="I118" s="185"/>
      <c r="J118" s="185"/>
      <c r="K118" s="65"/>
      <c r="L118" s="65"/>
    </row>
    <row r="119" spans="1:12" ht="48.75" customHeight="1">
      <c r="A119" s="5">
        <v>115</v>
      </c>
      <c r="B119" s="272"/>
      <c r="C119" s="238"/>
      <c r="D119" s="187"/>
      <c r="E119" s="179"/>
      <c r="F119" s="180"/>
      <c r="G119" s="180"/>
      <c r="H119" s="187"/>
      <c r="I119" s="185"/>
      <c r="J119" s="185"/>
      <c r="K119" s="65"/>
      <c r="L119" s="65"/>
    </row>
    <row r="120" spans="1:12" ht="48.75" customHeight="1">
      <c r="A120" s="5">
        <v>116</v>
      </c>
      <c r="B120" s="272"/>
      <c r="C120" s="238"/>
      <c r="D120" s="187"/>
      <c r="E120" s="179"/>
      <c r="F120" s="180"/>
      <c r="G120" s="180"/>
      <c r="H120" s="187"/>
      <c r="I120" s="185"/>
      <c r="J120" s="185"/>
      <c r="K120" s="65"/>
      <c r="L120" s="65"/>
    </row>
    <row r="121" spans="1:12" ht="48.75" customHeight="1">
      <c r="A121" s="5">
        <v>117</v>
      </c>
      <c r="B121" s="272"/>
      <c r="C121" s="238"/>
      <c r="D121" s="187"/>
      <c r="E121" s="179"/>
      <c r="F121" s="180"/>
      <c r="G121" s="180"/>
      <c r="H121" s="187"/>
      <c r="I121" s="185"/>
      <c r="J121" s="185"/>
      <c r="K121" s="65"/>
      <c r="L121" s="65"/>
    </row>
    <row r="122" spans="1:12" ht="48.75" customHeight="1">
      <c r="A122" s="5">
        <v>118</v>
      </c>
      <c r="B122" s="272"/>
      <c r="C122" s="238"/>
      <c r="D122" s="187"/>
      <c r="E122" s="179"/>
      <c r="F122" s="180"/>
      <c r="G122" s="180"/>
      <c r="H122" s="187"/>
      <c r="I122" s="185"/>
      <c r="J122" s="185"/>
      <c r="K122" s="65"/>
      <c r="L122" s="65"/>
    </row>
    <row r="123" spans="1:12" ht="48.75" customHeight="1">
      <c r="A123" s="5">
        <v>119</v>
      </c>
      <c r="B123" s="272"/>
      <c r="C123" s="238"/>
      <c r="D123" s="187"/>
      <c r="E123" s="179"/>
      <c r="F123" s="180"/>
      <c r="G123" s="180"/>
      <c r="H123" s="187"/>
      <c r="I123" s="185"/>
      <c r="J123" s="185"/>
      <c r="K123" s="65"/>
      <c r="L123" s="65"/>
    </row>
    <row r="124" spans="1:12" ht="48.75" customHeight="1">
      <c r="A124" s="5">
        <v>120</v>
      </c>
      <c r="B124" s="272"/>
      <c r="C124" s="238"/>
      <c r="D124" s="187"/>
      <c r="E124" s="179"/>
      <c r="F124" s="180"/>
      <c r="G124" s="180"/>
      <c r="H124" s="187"/>
      <c r="I124" s="185"/>
      <c r="J124" s="185"/>
      <c r="K124" s="65"/>
      <c r="L124" s="65"/>
    </row>
    <row r="125" spans="1:12" ht="48.75" customHeight="1">
      <c r="A125" s="5">
        <v>121</v>
      </c>
      <c r="B125" s="272"/>
      <c r="C125" s="238"/>
      <c r="D125" s="187"/>
      <c r="E125" s="179"/>
      <c r="F125" s="180"/>
      <c r="G125" s="180"/>
      <c r="H125" s="187"/>
      <c r="I125" s="185"/>
      <c r="J125" s="185"/>
      <c r="K125" s="65"/>
      <c r="L125" s="65"/>
    </row>
    <row r="126" spans="1:12" ht="48.75" customHeight="1">
      <c r="A126" s="5">
        <v>122</v>
      </c>
      <c r="B126" s="272"/>
      <c r="C126" s="238"/>
      <c r="D126" s="187"/>
      <c r="E126" s="179"/>
      <c r="F126" s="180"/>
      <c r="G126" s="180"/>
      <c r="H126" s="187"/>
      <c r="I126" s="185"/>
      <c r="J126" s="185"/>
      <c r="K126" s="65"/>
      <c r="L126" s="65"/>
    </row>
    <row r="127" spans="1:12" ht="48.75" customHeight="1">
      <c r="A127" s="5">
        <v>123</v>
      </c>
      <c r="B127" s="272"/>
      <c r="C127" s="238"/>
      <c r="D127" s="187"/>
      <c r="E127" s="179"/>
      <c r="F127" s="180"/>
      <c r="G127" s="180"/>
      <c r="H127" s="187"/>
      <c r="I127" s="185"/>
      <c r="J127" s="185"/>
      <c r="K127" s="65"/>
      <c r="L127" s="65"/>
    </row>
    <row r="128" spans="1:12" ht="48.75" customHeight="1">
      <c r="A128" s="5">
        <v>124</v>
      </c>
      <c r="B128" s="272"/>
      <c r="C128" s="238"/>
      <c r="D128" s="187"/>
      <c r="E128" s="179"/>
      <c r="F128" s="180"/>
      <c r="G128" s="180"/>
      <c r="H128" s="187"/>
      <c r="I128" s="185"/>
      <c r="J128" s="185"/>
      <c r="K128" s="65"/>
      <c r="L128" s="65"/>
    </row>
    <row r="129" spans="1:12" ht="48.75" customHeight="1">
      <c r="A129" s="5">
        <v>125</v>
      </c>
      <c r="B129" s="272"/>
      <c r="C129" s="238"/>
      <c r="D129" s="187"/>
      <c r="E129" s="179"/>
      <c r="F129" s="180"/>
      <c r="G129" s="180"/>
      <c r="H129" s="187"/>
      <c r="I129" s="185"/>
      <c r="J129" s="185"/>
      <c r="K129" s="65"/>
      <c r="L129" s="65"/>
    </row>
    <row r="130" spans="1:12" ht="48.75" customHeight="1">
      <c r="A130" s="5">
        <v>126</v>
      </c>
      <c r="B130" s="272"/>
      <c r="C130" s="238"/>
      <c r="D130" s="187"/>
      <c r="E130" s="179"/>
      <c r="F130" s="180"/>
      <c r="G130" s="180"/>
      <c r="H130" s="187"/>
      <c r="I130" s="185"/>
      <c r="J130" s="185"/>
      <c r="K130" s="65"/>
      <c r="L130" s="65"/>
    </row>
    <row r="131" spans="1:12" ht="48.75" customHeight="1">
      <c r="A131" s="5">
        <v>127</v>
      </c>
      <c r="B131" s="272"/>
      <c r="C131" s="238"/>
      <c r="D131" s="187"/>
      <c r="E131" s="179"/>
      <c r="F131" s="180"/>
      <c r="G131" s="180"/>
      <c r="H131" s="187"/>
      <c r="I131" s="185"/>
      <c r="J131" s="185"/>
      <c r="K131" s="65"/>
      <c r="L131" s="65"/>
    </row>
    <row r="132" spans="1:12" ht="48.75" customHeight="1">
      <c r="A132" s="5">
        <v>128</v>
      </c>
      <c r="B132" s="272"/>
      <c r="C132" s="238"/>
      <c r="D132" s="187"/>
      <c r="E132" s="179"/>
      <c r="F132" s="180"/>
      <c r="G132" s="180"/>
      <c r="H132" s="187"/>
      <c r="I132" s="185"/>
      <c r="J132" s="185"/>
      <c r="K132" s="65"/>
      <c r="L132" s="65"/>
    </row>
    <row r="133" spans="1:12" ht="48.75" customHeight="1">
      <c r="A133" s="5">
        <v>129</v>
      </c>
      <c r="B133" s="272"/>
      <c r="C133" s="238"/>
      <c r="D133" s="187"/>
      <c r="E133" s="179"/>
      <c r="F133" s="180"/>
      <c r="G133" s="180"/>
      <c r="H133" s="187"/>
      <c r="I133" s="185"/>
      <c r="J133" s="185"/>
      <c r="K133" s="65"/>
      <c r="L133" s="65"/>
    </row>
    <row r="134" spans="1:12" ht="48.75" customHeight="1">
      <c r="A134" s="5">
        <v>130</v>
      </c>
      <c r="B134" s="272"/>
      <c r="C134" s="238"/>
      <c r="D134" s="187"/>
      <c r="E134" s="179"/>
      <c r="F134" s="180"/>
      <c r="G134" s="180"/>
      <c r="H134" s="187"/>
      <c r="I134" s="185"/>
      <c r="J134" s="185"/>
      <c r="K134" s="65"/>
      <c r="L134" s="65"/>
    </row>
    <row r="135" spans="1:12" ht="48.75" customHeight="1">
      <c r="A135" s="5">
        <v>131</v>
      </c>
      <c r="B135" s="272"/>
      <c r="C135" s="238"/>
      <c r="D135" s="187"/>
      <c r="E135" s="179"/>
      <c r="F135" s="180"/>
      <c r="G135" s="180"/>
      <c r="H135" s="187"/>
      <c r="I135" s="185"/>
      <c r="J135" s="185"/>
      <c r="K135" s="65"/>
      <c r="L135" s="65"/>
    </row>
    <row r="136" spans="1:12" ht="48.75" customHeight="1">
      <c r="A136" s="5">
        <v>132</v>
      </c>
      <c r="B136" s="272"/>
      <c r="C136" s="238"/>
      <c r="D136" s="187"/>
      <c r="E136" s="179"/>
      <c r="F136" s="180"/>
      <c r="G136" s="180"/>
      <c r="H136" s="187"/>
      <c r="I136" s="185"/>
      <c r="J136" s="185"/>
      <c r="K136" s="65"/>
      <c r="L136" s="65"/>
    </row>
    <row r="137" spans="1:12" ht="48.75" customHeight="1">
      <c r="A137" s="5">
        <v>133</v>
      </c>
      <c r="B137" s="272"/>
      <c r="C137" s="238"/>
      <c r="D137" s="187"/>
      <c r="E137" s="179"/>
      <c r="F137" s="180"/>
      <c r="G137" s="180"/>
      <c r="H137" s="187"/>
      <c r="I137" s="185"/>
      <c r="J137" s="185"/>
      <c r="K137" s="65"/>
      <c r="L137" s="65"/>
    </row>
    <row r="138" spans="1:12" ht="48.75" customHeight="1">
      <c r="A138" s="5">
        <v>134</v>
      </c>
      <c r="B138" s="272"/>
      <c r="C138" s="238"/>
      <c r="D138" s="187"/>
      <c r="E138" s="179"/>
      <c r="F138" s="180"/>
      <c r="G138" s="180"/>
      <c r="H138" s="187"/>
      <c r="I138" s="185"/>
      <c r="J138" s="185"/>
      <c r="K138" s="65"/>
      <c r="L138" s="65"/>
    </row>
    <row r="139" spans="1:12" ht="48.75" customHeight="1">
      <c r="A139" s="5">
        <v>135</v>
      </c>
      <c r="B139" s="272"/>
      <c r="C139" s="238"/>
      <c r="D139" s="187"/>
      <c r="E139" s="179"/>
      <c r="F139" s="180"/>
      <c r="G139" s="180"/>
      <c r="H139" s="187"/>
      <c r="I139" s="185"/>
      <c r="J139" s="185"/>
      <c r="K139" s="65"/>
      <c r="L139" s="65"/>
    </row>
    <row r="140" spans="1:12" ht="48.75" customHeight="1">
      <c r="A140" s="5">
        <v>136</v>
      </c>
      <c r="B140" s="272"/>
      <c r="C140" s="238"/>
      <c r="D140" s="187"/>
      <c r="E140" s="179"/>
      <c r="F140" s="180"/>
      <c r="G140" s="180"/>
      <c r="H140" s="187"/>
      <c r="I140" s="185"/>
      <c r="J140" s="185"/>
      <c r="K140" s="65"/>
      <c r="L140" s="65"/>
    </row>
    <row r="141" spans="1:12" ht="48.75" customHeight="1">
      <c r="A141" s="5">
        <v>137</v>
      </c>
      <c r="B141" s="272"/>
      <c r="C141" s="238"/>
      <c r="D141" s="187"/>
      <c r="E141" s="179"/>
      <c r="F141" s="180"/>
      <c r="G141" s="180"/>
      <c r="H141" s="187"/>
      <c r="I141" s="185"/>
      <c r="J141" s="185"/>
      <c r="K141" s="65"/>
      <c r="L141" s="65"/>
    </row>
    <row r="142" spans="1:12" ht="48.75" customHeight="1">
      <c r="A142" s="5">
        <v>138</v>
      </c>
      <c r="B142" s="272"/>
      <c r="C142" s="238"/>
      <c r="D142" s="187"/>
      <c r="E142" s="179"/>
      <c r="F142" s="180"/>
      <c r="G142" s="180"/>
      <c r="H142" s="187"/>
      <c r="I142" s="185"/>
      <c r="J142" s="185"/>
      <c r="K142" s="65"/>
      <c r="L142" s="65"/>
    </row>
    <row r="143" spans="1:12" ht="48.75" customHeight="1">
      <c r="A143" s="5">
        <v>139</v>
      </c>
      <c r="B143" s="272"/>
      <c r="C143" s="238"/>
      <c r="D143" s="187"/>
      <c r="E143" s="179"/>
      <c r="F143" s="180"/>
      <c r="G143" s="180"/>
      <c r="H143" s="187"/>
      <c r="I143" s="185"/>
      <c r="J143" s="185"/>
      <c r="K143" s="65"/>
      <c r="L143" s="65"/>
    </row>
    <row r="144" spans="1:12" ht="48.75" customHeight="1">
      <c r="A144" s="5">
        <v>140</v>
      </c>
      <c r="B144" s="272"/>
      <c r="C144" s="238"/>
      <c r="D144" s="187"/>
      <c r="E144" s="179"/>
      <c r="F144" s="180"/>
      <c r="G144" s="180"/>
      <c r="H144" s="187"/>
      <c r="I144" s="185"/>
      <c r="J144" s="185"/>
      <c r="K144" s="65"/>
      <c r="L144" s="65"/>
    </row>
    <row r="145" spans="1:12" ht="48.75" customHeight="1">
      <c r="A145" s="5">
        <v>141</v>
      </c>
      <c r="B145" s="272"/>
      <c r="C145" s="238"/>
      <c r="D145" s="187"/>
      <c r="E145" s="179"/>
      <c r="F145" s="180"/>
      <c r="G145" s="180"/>
      <c r="H145" s="187"/>
      <c r="I145" s="185"/>
      <c r="J145" s="185"/>
      <c r="K145" s="65"/>
      <c r="L145" s="65"/>
    </row>
    <row r="146" spans="1:12" ht="48.75" customHeight="1">
      <c r="A146" s="5">
        <v>142</v>
      </c>
      <c r="B146" s="272"/>
      <c r="C146" s="238"/>
      <c r="D146" s="187"/>
      <c r="E146" s="179"/>
      <c r="F146" s="180"/>
      <c r="G146" s="180"/>
      <c r="H146" s="187"/>
      <c r="I146" s="185"/>
      <c r="J146" s="185"/>
      <c r="K146" s="65"/>
      <c r="L146" s="65"/>
    </row>
    <row r="147" spans="1:12" ht="48.75" customHeight="1">
      <c r="A147" s="5">
        <v>143</v>
      </c>
      <c r="B147" s="272"/>
      <c r="C147" s="238"/>
      <c r="D147" s="187"/>
      <c r="E147" s="179"/>
      <c r="F147" s="180"/>
      <c r="G147" s="180"/>
      <c r="H147" s="187"/>
      <c r="I147" s="185"/>
      <c r="J147" s="185"/>
      <c r="K147" s="65"/>
      <c r="L147" s="65"/>
    </row>
    <row r="148" spans="1:12" ht="48.75" customHeight="1">
      <c r="A148" s="5">
        <v>144</v>
      </c>
      <c r="B148" s="272"/>
      <c r="C148" s="238"/>
      <c r="D148" s="187"/>
      <c r="E148" s="179"/>
      <c r="F148" s="180"/>
      <c r="G148" s="180"/>
      <c r="H148" s="187"/>
      <c r="I148" s="185"/>
      <c r="J148" s="185"/>
      <c r="K148" s="65"/>
      <c r="L148" s="65"/>
    </row>
    <row r="149" spans="1:12" ht="48.75" customHeight="1">
      <c r="A149" s="5">
        <v>145</v>
      </c>
      <c r="B149" s="272"/>
      <c r="C149" s="238"/>
      <c r="D149" s="187"/>
      <c r="E149" s="179"/>
      <c r="F149" s="180"/>
      <c r="G149" s="180"/>
      <c r="H149" s="187"/>
      <c r="I149" s="185"/>
      <c r="J149" s="185"/>
      <c r="K149" s="65"/>
      <c r="L149" s="65"/>
    </row>
    <row r="150" spans="1:12" ht="48.75" customHeight="1">
      <c r="A150" s="5">
        <v>146</v>
      </c>
      <c r="B150" s="272"/>
      <c r="C150" s="238"/>
      <c r="D150" s="187"/>
      <c r="E150" s="179"/>
      <c r="F150" s="180"/>
      <c r="G150" s="180"/>
      <c r="H150" s="187"/>
      <c r="I150" s="185"/>
      <c r="J150" s="185"/>
      <c r="K150" s="65"/>
      <c r="L150" s="65"/>
    </row>
    <row r="151" spans="1:12" ht="48.75" customHeight="1">
      <c r="A151" s="5">
        <v>147</v>
      </c>
      <c r="B151" s="272"/>
      <c r="C151" s="238"/>
      <c r="D151" s="187"/>
      <c r="E151" s="179"/>
      <c r="F151" s="180"/>
      <c r="G151" s="180"/>
      <c r="H151" s="187"/>
      <c r="I151" s="185"/>
      <c r="J151" s="185"/>
      <c r="K151" s="65"/>
      <c r="L151" s="65"/>
    </row>
    <row r="152" spans="1:12" ht="48.75" customHeight="1">
      <c r="A152" s="5">
        <v>148</v>
      </c>
      <c r="B152" s="272"/>
      <c r="C152" s="238"/>
      <c r="D152" s="187"/>
      <c r="E152" s="179"/>
      <c r="F152" s="180"/>
      <c r="G152" s="180"/>
      <c r="H152" s="187"/>
      <c r="I152" s="185"/>
      <c r="J152" s="185"/>
      <c r="K152" s="65"/>
      <c r="L152" s="65"/>
    </row>
    <row r="153" spans="1:12" ht="48.75" customHeight="1">
      <c r="A153" s="5">
        <v>149</v>
      </c>
      <c r="B153" s="272"/>
      <c r="C153" s="238"/>
      <c r="D153" s="187"/>
      <c r="E153" s="179"/>
      <c r="F153" s="180"/>
      <c r="G153" s="180"/>
      <c r="H153" s="187"/>
      <c r="I153" s="185"/>
      <c r="J153" s="185"/>
      <c r="K153" s="65"/>
      <c r="L153" s="65"/>
    </row>
    <row r="154" spans="1:12" ht="48.75" customHeight="1">
      <c r="A154" s="5">
        <v>150</v>
      </c>
      <c r="B154" s="272"/>
      <c r="C154" s="238"/>
      <c r="D154" s="187"/>
      <c r="E154" s="179"/>
      <c r="F154" s="180"/>
      <c r="G154" s="180"/>
      <c r="H154" s="187"/>
      <c r="I154" s="303"/>
      <c r="J154" s="237"/>
      <c r="K154" s="65"/>
      <c r="L154" s="65"/>
    </row>
    <row r="155" spans="1:12" ht="48.75" customHeight="1">
      <c r="A155" s="5">
        <v>151</v>
      </c>
      <c r="B155" s="272"/>
      <c r="C155" s="238"/>
      <c r="D155" s="187"/>
      <c r="E155" s="179"/>
      <c r="F155" s="180"/>
      <c r="G155" s="180"/>
      <c r="H155" s="187"/>
      <c r="I155" s="295"/>
      <c r="J155" s="186"/>
      <c r="K155" s="65"/>
      <c r="L155" s="65"/>
    </row>
    <row r="156" spans="1:12" ht="48.75" customHeight="1">
      <c r="A156" s="5">
        <v>152</v>
      </c>
      <c r="B156" s="272"/>
      <c r="C156" s="238"/>
      <c r="D156" s="187"/>
      <c r="E156" s="179"/>
      <c r="F156" s="180"/>
      <c r="G156" s="180"/>
      <c r="H156" s="187"/>
      <c r="I156" s="295"/>
      <c r="J156" s="186"/>
      <c r="K156" s="65"/>
      <c r="L156" s="65"/>
    </row>
    <row r="157" spans="1:12" ht="48.75" customHeight="1">
      <c r="A157" s="5">
        <v>153</v>
      </c>
      <c r="B157" s="272"/>
      <c r="C157" s="238"/>
      <c r="D157" s="187"/>
      <c r="E157" s="179"/>
      <c r="F157" s="180"/>
      <c r="G157" s="180"/>
      <c r="H157" s="187"/>
      <c r="I157" s="295"/>
      <c r="J157" s="186"/>
      <c r="K157" s="65"/>
      <c r="L157" s="65"/>
    </row>
    <row r="158" spans="1:12" ht="48.75" customHeight="1">
      <c r="A158" s="5">
        <v>154</v>
      </c>
      <c r="B158" s="272"/>
      <c r="C158" s="238"/>
      <c r="D158" s="187"/>
      <c r="E158" s="179"/>
      <c r="F158" s="180"/>
      <c r="G158" s="180"/>
      <c r="H158" s="187"/>
      <c r="I158" s="295"/>
      <c r="J158" s="186"/>
      <c r="K158" s="65"/>
      <c r="L158" s="65"/>
    </row>
    <row r="159" spans="1:12" ht="48.75" customHeight="1">
      <c r="A159" s="5">
        <v>155</v>
      </c>
      <c r="B159" s="272"/>
      <c r="C159" s="238"/>
      <c r="D159" s="187"/>
      <c r="E159" s="179"/>
      <c r="F159" s="180"/>
      <c r="G159" s="180"/>
      <c r="H159" s="187"/>
      <c r="I159" s="295"/>
      <c r="J159" s="186"/>
      <c r="K159" s="65"/>
      <c r="L159" s="65"/>
    </row>
    <row r="160" spans="1:12" ht="48.75" customHeight="1">
      <c r="A160" s="5">
        <v>156</v>
      </c>
      <c r="B160" s="272"/>
      <c r="C160" s="238"/>
      <c r="D160" s="187"/>
      <c r="E160" s="179"/>
      <c r="F160" s="180"/>
      <c r="G160" s="180"/>
      <c r="H160" s="187"/>
      <c r="I160" s="295"/>
      <c r="J160" s="186"/>
      <c r="K160" s="65"/>
      <c r="L160" s="65"/>
    </row>
    <row r="161" spans="1:12" ht="48.75" customHeight="1">
      <c r="A161" s="5"/>
      <c r="B161" s="272"/>
      <c r="C161" s="294"/>
      <c r="D161" s="299"/>
      <c r="E161" s="286"/>
      <c r="F161" s="275"/>
      <c r="G161" s="275"/>
      <c r="H161" s="299"/>
      <c r="I161" s="295"/>
      <c r="J161" s="186"/>
      <c r="K161" s="65"/>
      <c r="L161" s="65"/>
    </row>
    <row r="162" spans="1:12" ht="48.75" customHeight="1">
      <c r="A162" s="5"/>
      <c r="B162" s="272"/>
      <c r="C162" s="294"/>
      <c r="D162" s="299"/>
      <c r="E162" s="286"/>
      <c r="F162" s="275"/>
      <c r="G162" s="275"/>
      <c r="H162" s="299"/>
      <c r="I162" s="295"/>
      <c r="J162" s="186"/>
      <c r="K162" s="65"/>
      <c r="L162" s="65"/>
    </row>
    <row r="163" spans="1:12" ht="48.75" customHeight="1">
      <c r="A163" s="5"/>
      <c r="B163" s="272"/>
      <c r="C163" s="294"/>
      <c r="D163" s="299"/>
      <c r="E163" s="286"/>
      <c r="F163" s="275"/>
      <c r="G163" s="275"/>
      <c r="H163" s="299"/>
      <c r="I163" s="295"/>
      <c r="J163" s="186"/>
      <c r="K163" s="65"/>
      <c r="L163" s="65"/>
    </row>
    <row r="164" spans="1:12" ht="48.75" customHeight="1">
      <c r="A164" s="5">
        <v>160</v>
      </c>
      <c r="B164" s="281"/>
      <c r="C164" s="238"/>
      <c r="D164" s="187"/>
      <c r="E164" s="179"/>
      <c r="F164" s="180"/>
      <c r="G164" s="180"/>
      <c r="H164" s="187"/>
      <c r="I164" s="186"/>
      <c r="J164" s="186"/>
      <c r="K164" s="65"/>
      <c r="L164" s="65"/>
    </row>
    <row r="165" spans="1:12" ht="48.75" customHeight="1">
      <c r="A165" s="5">
        <v>161</v>
      </c>
      <c r="B165" s="281"/>
      <c r="C165" s="238"/>
      <c r="D165" s="187"/>
      <c r="E165" s="179"/>
      <c r="F165" s="180"/>
      <c r="G165" s="180"/>
      <c r="H165" s="187"/>
      <c r="I165" s="186"/>
      <c r="J165" s="186"/>
      <c r="K165" s="65"/>
      <c r="L165" s="65"/>
    </row>
    <row r="166" spans="1:12" ht="48.75" customHeight="1">
      <c r="A166" s="5">
        <v>162</v>
      </c>
      <c r="B166" s="281"/>
      <c r="C166" s="238"/>
      <c r="D166" s="187"/>
      <c r="E166" s="179"/>
      <c r="F166" s="180"/>
      <c r="G166" s="180"/>
      <c r="H166" s="187"/>
      <c r="I166" s="186"/>
      <c r="J166" s="186"/>
      <c r="K166" s="65"/>
      <c r="L166" s="65"/>
    </row>
    <row r="167" spans="1:12" ht="48.75" customHeight="1">
      <c r="A167" s="5">
        <v>163</v>
      </c>
      <c r="B167" s="281"/>
      <c r="C167" s="238"/>
      <c r="D167" s="187"/>
      <c r="E167" s="179"/>
      <c r="F167" s="180"/>
      <c r="G167" s="180"/>
      <c r="H167" s="187"/>
      <c r="I167" s="186"/>
      <c r="J167" s="186"/>
      <c r="K167" s="65"/>
      <c r="L167" s="65"/>
    </row>
    <row r="168" spans="1:12" ht="48.75" customHeight="1">
      <c r="A168" s="5">
        <v>164</v>
      </c>
      <c r="B168" s="281"/>
      <c r="C168" s="238"/>
      <c r="D168" s="187"/>
      <c r="E168" s="179"/>
      <c r="F168" s="180"/>
      <c r="G168" s="180"/>
      <c r="H168" s="187"/>
      <c r="I168" s="186"/>
      <c r="J168" s="186"/>
      <c r="K168" s="65"/>
      <c r="L168" s="65"/>
    </row>
    <row r="169" spans="1:12" ht="48.75" customHeight="1">
      <c r="A169" s="5">
        <v>165</v>
      </c>
      <c r="B169" s="281"/>
      <c r="C169" s="238"/>
      <c r="D169" s="187"/>
      <c r="E169" s="179"/>
      <c r="F169" s="180"/>
      <c r="G169" s="180"/>
      <c r="H169" s="187"/>
      <c r="I169" s="186"/>
      <c r="J169" s="186"/>
      <c r="K169" s="65"/>
      <c r="L169" s="65"/>
    </row>
    <row r="170" spans="1:12" ht="48.75" customHeight="1">
      <c r="A170" s="5">
        <v>166</v>
      </c>
      <c r="B170" s="281"/>
      <c r="C170" s="238"/>
      <c r="D170" s="187"/>
      <c r="E170" s="179"/>
      <c r="F170" s="180"/>
      <c r="G170" s="180"/>
      <c r="H170" s="187"/>
      <c r="I170" s="186"/>
      <c r="J170" s="186"/>
      <c r="K170" s="65"/>
      <c r="L170" s="65"/>
    </row>
    <row r="171" spans="1:12" ht="48.75" customHeight="1">
      <c r="A171" s="5">
        <v>167</v>
      </c>
      <c r="B171" s="281"/>
      <c r="C171" s="238"/>
      <c r="D171" s="187"/>
      <c r="E171" s="179"/>
      <c r="F171" s="180"/>
      <c r="G171" s="180"/>
      <c r="H171" s="187"/>
      <c r="I171" s="186"/>
      <c r="J171" s="186"/>
      <c r="K171" s="65"/>
      <c r="L171" s="65"/>
    </row>
    <row r="172" spans="1:12" ht="48.75" customHeight="1">
      <c r="A172" s="5">
        <v>168</v>
      </c>
      <c r="B172" s="281"/>
      <c r="C172" s="238"/>
      <c r="D172" s="187"/>
      <c r="E172" s="179"/>
      <c r="F172" s="180"/>
      <c r="G172" s="180"/>
      <c r="H172" s="187"/>
      <c r="I172" s="186"/>
      <c r="J172" s="186"/>
      <c r="K172" s="65"/>
      <c r="L172" s="65"/>
    </row>
    <row r="173" spans="1:12" ht="48.75" customHeight="1">
      <c r="A173" s="5">
        <v>169</v>
      </c>
      <c r="B173" s="281"/>
      <c r="C173" s="238"/>
      <c r="D173" s="187"/>
      <c r="E173" s="179"/>
      <c r="F173" s="180"/>
      <c r="G173" s="180"/>
      <c r="H173" s="187"/>
      <c r="I173" s="186"/>
      <c r="J173" s="186"/>
      <c r="K173" s="65"/>
      <c r="L173" s="65"/>
    </row>
    <row r="174" spans="1:12" ht="48.75" customHeight="1">
      <c r="A174" s="5"/>
      <c r="B174" s="281"/>
      <c r="C174" s="233"/>
      <c r="D174" s="187"/>
      <c r="E174" s="179"/>
      <c r="F174" s="213"/>
      <c r="G174" s="213"/>
      <c r="H174" s="188"/>
      <c r="I174" s="213"/>
      <c r="J174" s="213"/>
      <c r="K174" s="65"/>
      <c r="L174" s="65"/>
    </row>
    <row r="175" spans="1:12" ht="48.75" customHeight="1">
      <c r="A175" s="5"/>
      <c r="B175" s="281"/>
      <c r="C175" s="218"/>
      <c r="D175" s="211"/>
      <c r="E175" s="183"/>
      <c r="F175" s="181"/>
      <c r="G175" s="181"/>
      <c r="H175" s="211"/>
      <c r="I175" s="228"/>
      <c r="J175" s="194"/>
      <c r="K175" s="65"/>
      <c r="L175" s="65"/>
    </row>
    <row r="176" spans="1:12" ht="48.75" customHeight="1">
      <c r="A176" s="5"/>
      <c r="B176" s="281"/>
      <c r="C176" s="218"/>
      <c r="D176" s="211"/>
      <c r="E176" s="183"/>
      <c r="F176" s="181"/>
      <c r="G176" s="181"/>
      <c r="H176" s="211"/>
      <c r="I176" s="228"/>
      <c r="J176" s="194"/>
      <c r="K176" s="65"/>
      <c r="L176" s="65"/>
    </row>
    <row r="177" spans="1:12" ht="48.75" customHeight="1">
      <c r="A177" s="5"/>
      <c r="B177" s="281"/>
      <c r="C177" s="218"/>
      <c r="D177" s="223"/>
      <c r="E177" s="179"/>
      <c r="F177" s="180"/>
      <c r="G177" s="180"/>
      <c r="H177" s="211"/>
      <c r="I177" s="228"/>
      <c r="J177" s="194"/>
      <c r="K177" s="65"/>
      <c r="L177" s="65"/>
    </row>
    <row r="178" spans="1:12" ht="48.75" customHeight="1">
      <c r="A178" s="5"/>
      <c r="B178" s="281"/>
      <c r="C178" s="218"/>
      <c r="D178" s="211"/>
      <c r="E178" s="183"/>
      <c r="F178" s="181"/>
      <c r="G178" s="181"/>
      <c r="H178" s="211"/>
      <c r="I178" s="228"/>
      <c r="J178" s="194"/>
      <c r="K178" s="65"/>
      <c r="L178" s="65"/>
    </row>
    <row r="179" spans="1:12" ht="48.75" customHeight="1">
      <c r="A179" s="5"/>
      <c r="B179" s="281"/>
      <c r="C179" s="218"/>
      <c r="D179" s="211"/>
      <c r="E179" s="183"/>
      <c r="F179" s="181"/>
      <c r="G179" s="181"/>
      <c r="H179" s="211"/>
      <c r="I179" s="228"/>
      <c r="J179" s="194"/>
      <c r="K179" s="65"/>
      <c r="L179" s="65"/>
    </row>
    <row r="180" spans="1:12" ht="48.75" customHeight="1">
      <c r="A180" s="5"/>
      <c r="B180" s="281"/>
      <c r="C180" s="218"/>
      <c r="D180" s="211"/>
      <c r="E180" s="183"/>
      <c r="F180" s="181"/>
      <c r="G180" s="181"/>
      <c r="H180" s="211"/>
      <c r="I180" s="228"/>
      <c r="J180" s="194"/>
      <c r="K180" s="65"/>
      <c r="L180" s="65"/>
    </row>
    <row r="181" spans="1:12" ht="48.75" customHeight="1">
      <c r="A181" s="5"/>
      <c r="B181" s="281"/>
      <c r="C181" s="218"/>
      <c r="D181" s="223"/>
      <c r="E181" s="179"/>
      <c r="F181" s="180"/>
      <c r="G181" s="180"/>
      <c r="H181" s="211"/>
      <c r="I181" s="228"/>
      <c r="J181" s="194"/>
      <c r="K181" s="65"/>
      <c r="L181" s="65"/>
    </row>
    <row r="182" spans="1:12" ht="48.75" customHeight="1">
      <c r="A182" s="5"/>
      <c r="B182" s="281"/>
      <c r="C182" s="218"/>
      <c r="D182" s="223"/>
      <c r="E182" s="179"/>
      <c r="F182" s="180"/>
      <c r="G182" s="180"/>
      <c r="H182" s="211"/>
      <c r="I182" s="228"/>
      <c r="J182" s="194"/>
      <c r="K182" s="65"/>
      <c r="L182" s="65"/>
    </row>
    <row r="183" spans="1:12" ht="48.75" customHeight="1">
      <c r="A183" s="5"/>
      <c r="B183" s="281"/>
      <c r="C183" s="219"/>
      <c r="D183" s="211"/>
      <c r="E183" s="183"/>
      <c r="F183" s="181"/>
      <c r="G183" s="181"/>
      <c r="H183" s="211"/>
      <c r="I183" s="228"/>
      <c r="J183" s="194"/>
      <c r="K183" s="65"/>
      <c r="L183" s="65"/>
    </row>
    <row r="184" spans="1:12" ht="48.75" customHeight="1">
      <c r="A184" s="5"/>
      <c r="B184" s="281"/>
      <c r="C184" s="218"/>
      <c r="D184" s="223"/>
      <c r="E184" s="179"/>
      <c r="F184" s="180"/>
      <c r="G184" s="180"/>
      <c r="H184" s="211"/>
      <c r="I184" s="228"/>
      <c r="J184" s="194"/>
      <c r="K184" s="65"/>
      <c r="L184" s="65"/>
    </row>
    <row r="185" spans="1:12" ht="48.75" customHeight="1">
      <c r="A185" s="5"/>
      <c r="B185" s="281"/>
      <c r="C185" s="219"/>
      <c r="D185" s="223"/>
      <c r="E185" s="179"/>
      <c r="F185" s="180"/>
      <c r="G185" s="180"/>
      <c r="H185" s="211"/>
      <c r="I185" s="228"/>
      <c r="J185" s="194"/>
      <c r="K185" s="65"/>
      <c r="L185" s="65"/>
    </row>
    <row r="186" spans="1:12" ht="48.75" customHeight="1">
      <c r="A186" s="5"/>
      <c r="B186" s="281"/>
      <c r="C186" s="219"/>
      <c r="D186" s="211"/>
      <c r="E186" s="183"/>
      <c r="F186" s="181"/>
      <c r="G186" s="181"/>
      <c r="H186" s="211"/>
      <c r="I186" s="228"/>
      <c r="J186" s="194"/>
      <c r="K186" s="65"/>
      <c r="L186" s="65"/>
    </row>
    <row r="187" spans="1:12" ht="48.75" customHeight="1">
      <c r="A187" s="5"/>
      <c r="B187" s="281"/>
      <c r="C187" s="218"/>
      <c r="D187" s="223"/>
      <c r="E187" s="179"/>
      <c r="F187" s="180"/>
      <c r="G187" s="181"/>
      <c r="H187" s="211"/>
      <c r="I187" s="228"/>
      <c r="J187" s="194"/>
      <c r="K187" s="65"/>
      <c r="L187" s="65"/>
    </row>
    <row r="188" spans="1:12" ht="48.75" customHeight="1">
      <c r="A188" s="5"/>
      <c r="B188" s="281"/>
      <c r="C188" s="218"/>
      <c r="D188" s="223"/>
      <c r="E188" s="179"/>
      <c r="F188" s="180"/>
      <c r="G188" s="181"/>
      <c r="H188" s="211"/>
      <c r="I188" s="228"/>
      <c r="J188" s="194"/>
      <c r="K188" s="65"/>
      <c r="L188" s="65"/>
    </row>
    <row r="189" spans="1:12" ht="48.75" customHeight="1">
      <c r="A189" s="5"/>
      <c r="B189" s="281"/>
      <c r="C189" s="218"/>
      <c r="D189" s="211"/>
      <c r="E189" s="183"/>
      <c r="F189" s="181"/>
      <c r="G189" s="181"/>
      <c r="H189" s="211"/>
      <c r="I189" s="229"/>
      <c r="J189" s="194"/>
      <c r="K189" s="65"/>
      <c r="L189" s="65"/>
    </row>
    <row r="190" spans="1:12" ht="48.75" customHeight="1">
      <c r="A190" s="5"/>
      <c r="B190" s="281"/>
      <c r="C190" s="218"/>
      <c r="D190" s="211"/>
      <c r="E190" s="183"/>
      <c r="F190" s="181"/>
      <c r="G190" s="181"/>
      <c r="H190" s="211"/>
      <c r="I190" s="229"/>
      <c r="J190" s="194"/>
      <c r="K190" s="65"/>
      <c r="L190" s="65"/>
    </row>
    <row r="191" spans="1:12" ht="48.75" customHeight="1">
      <c r="A191" s="5"/>
      <c r="B191" s="281"/>
      <c r="C191" s="218"/>
      <c r="D191" s="223"/>
      <c r="E191" s="179"/>
      <c r="F191" s="180"/>
      <c r="G191" s="181"/>
      <c r="H191" s="211"/>
      <c r="I191" s="228"/>
      <c r="J191" s="198"/>
      <c r="K191" s="65"/>
      <c r="L191" s="65"/>
    </row>
    <row r="192" spans="1:12" ht="48.75" customHeight="1">
      <c r="A192" s="5"/>
      <c r="B192" s="281"/>
      <c r="C192" s="218"/>
      <c r="D192" s="223"/>
      <c r="E192" s="179"/>
      <c r="F192" s="180"/>
      <c r="G192" s="181"/>
      <c r="H192" s="211"/>
      <c r="I192" s="228"/>
      <c r="J192" s="196"/>
      <c r="K192" s="65"/>
      <c r="L192" s="65"/>
    </row>
    <row r="193" spans="1:12" ht="48.75" customHeight="1">
      <c r="A193" s="5"/>
      <c r="B193" s="281"/>
      <c r="C193" s="218"/>
      <c r="D193" s="223"/>
      <c r="E193" s="179"/>
      <c r="F193" s="180"/>
      <c r="G193" s="180"/>
      <c r="H193" s="211"/>
      <c r="I193" s="228"/>
      <c r="J193" s="196"/>
      <c r="K193" s="65"/>
      <c r="L193" s="65"/>
    </row>
    <row r="194" spans="1:12" ht="48.75" customHeight="1">
      <c r="A194" s="5"/>
      <c r="B194" s="281"/>
      <c r="C194" s="218"/>
      <c r="D194" s="223"/>
      <c r="E194" s="179"/>
      <c r="F194" s="180"/>
      <c r="G194" s="180"/>
      <c r="H194" s="211"/>
      <c r="I194" s="228"/>
      <c r="J194" s="196"/>
      <c r="K194" s="65"/>
      <c r="L194" s="65"/>
    </row>
    <row r="195" spans="1:12" ht="48.75" customHeight="1">
      <c r="A195" s="5"/>
      <c r="B195" s="281"/>
      <c r="C195" s="218"/>
      <c r="D195" s="223"/>
      <c r="E195" s="179"/>
      <c r="F195" s="180"/>
      <c r="G195" s="180"/>
      <c r="H195" s="211"/>
      <c r="I195" s="228"/>
      <c r="J195" s="196"/>
      <c r="K195" s="65"/>
      <c r="L195" s="65"/>
    </row>
    <row r="196" spans="1:12" ht="48.75" customHeight="1">
      <c r="A196" s="5"/>
      <c r="B196" s="281"/>
      <c r="C196" s="219"/>
      <c r="D196" s="211"/>
      <c r="E196" s="183"/>
      <c r="F196" s="181"/>
      <c r="G196" s="181"/>
      <c r="H196" s="211"/>
      <c r="I196" s="228"/>
      <c r="J196" s="196"/>
      <c r="K196" s="65"/>
      <c r="L196" s="65"/>
    </row>
    <row r="197" spans="1:12" ht="48.75" customHeight="1">
      <c r="A197" s="5"/>
      <c r="B197" s="281"/>
      <c r="C197" s="218"/>
      <c r="D197" s="223"/>
      <c r="E197" s="179"/>
      <c r="F197" s="180"/>
      <c r="G197" s="181"/>
      <c r="H197" s="211"/>
      <c r="I197" s="228"/>
      <c r="J197" s="196"/>
      <c r="K197" s="65"/>
      <c r="L197" s="65"/>
    </row>
    <row r="198" spans="1:12" ht="48.75" customHeight="1">
      <c r="A198" s="5"/>
      <c r="B198" s="281"/>
      <c r="C198" s="219"/>
      <c r="D198" s="211"/>
      <c r="E198" s="183"/>
      <c r="F198" s="181"/>
      <c r="G198" s="181"/>
      <c r="H198" s="211"/>
      <c r="I198" s="228"/>
      <c r="J198" s="196"/>
      <c r="K198" s="65"/>
      <c r="L198" s="65"/>
    </row>
    <row r="199" spans="1:12" ht="48.75" customHeight="1">
      <c r="A199" s="5"/>
      <c r="B199" s="281"/>
      <c r="C199" s="218"/>
      <c r="D199" s="223"/>
      <c r="E199" s="179"/>
      <c r="F199" s="180"/>
      <c r="G199" s="180"/>
      <c r="H199" s="211"/>
      <c r="I199" s="228"/>
      <c r="J199" s="196"/>
      <c r="K199" s="65"/>
      <c r="L199" s="65"/>
    </row>
    <row r="200" spans="1:12" ht="48.75" customHeight="1">
      <c r="A200" s="5"/>
      <c r="B200" s="281"/>
      <c r="C200" s="219"/>
      <c r="D200" s="211"/>
      <c r="E200" s="183"/>
      <c r="F200" s="181"/>
      <c r="G200" s="181"/>
      <c r="H200" s="211"/>
      <c r="I200" s="228"/>
      <c r="J200" s="196"/>
      <c r="K200" s="65"/>
      <c r="L200" s="65"/>
    </row>
    <row r="201" spans="1:12" ht="48.75" customHeight="1">
      <c r="A201" s="5"/>
      <c r="B201" s="281"/>
      <c r="C201" s="219"/>
      <c r="D201" s="211"/>
      <c r="E201" s="183"/>
      <c r="F201" s="181"/>
      <c r="G201" s="181"/>
      <c r="H201" s="211"/>
      <c r="I201" s="228"/>
      <c r="J201" s="196"/>
      <c r="K201" s="65"/>
      <c r="L201" s="65"/>
    </row>
    <row r="202" spans="1:12" ht="48.75" customHeight="1">
      <c r="A202" s="5"/>
      <c r="B202" s="281"/>
      <c r="C202" s="218"/>
      <c r="D202" s="223"/>
      <c r="E202" s="179"/>
      <c r="F202" s="180"/>
      <c r="G202" s="180"/>
      <c r="H202" s="211"/>
      <c r="I202" s="228"/>
      <c r="J202" s="196"/>
      <c r="K202" s="65"/>
      <c r="L202" s="65"/>
    </row>
    <row r="203" spans="1:12" ht="48.75" customHeight="1">
      <c r="A203" s="5"/>
      <c r="B203" s="281"/>
      <c r="C203" s="218"/>
      <c r="D203" s="223"/>
      <c r="E203" s="179"/>
      <c r="F203" s="180"/>
      <c r="G203" s="180"/>
      <c r="H203" s="211"/>
      <c r="I203" s="228"/>
      <c r="J203" s="196"/>
      <c r="K203" s="65"/>
      <c r="L203" s="65"/>
    </row>
    <row r="204" spans="1:12" ht="48.75" customHeight="1">
      <c r="A204" s="5"/>
      <c r="B204" s="281"/>
      <c r="C204" s="219"/>
      <c r="D204" s="211"/>
      <c r="E204" s="183"/>
      <c r="F204" s="181"/>
      <c r="G204" s="181"/>
      <c r="H204" s="211"/>
      <c r="I204" s="228"/>
      <c r="J204" s="196"/>
      <c r="K204" s="65"/>
      <c r="L204" s="65"/>
    </row>
    <row r="205" spans="1:12" ht="48.75" customHeight="1">
      <c r="A205" s="5"/>
      <c r="B205" s="281"/>
      <c r="C205" s="218"/>
      <c r="D205" s="223"/>
      <c r="E205" s="179"/>
      <c r="F205" s="180"/>
      <c r="G205" s="180"/>
      <c r="H205" s="211"/>
      <c r="I205" s="228"/>
      <c r="J205" s="196"/>
      <c r="K205" s="65"/>
      <c r="L205" s="65"/>
    </row>
    <row r="206" spans="1:12" ht="48.75" customHeight="1">
      <c r="A206" s="5"/>
      <c r="B206" s="281"/>
      <c r="C206" s="219"/>
      <c r="D206" s="211"/>
      <c r="E206" s="183"/>
      <c r="F206" s="181"/>
      <c r="G206" s="181"/>
      <c r="H206" s="211"/>
      <c r="I206" s="228"/>
      <c r="J206" s="196"/>
      <c r="K206" s="65"/>
      <c r="L206" s="65"/>
    </row>
    <row r="207" spans="1:12" ht="48.75" customHeight="1">
      <c r="A207" s="5"/>
      <c r="B207" s="281"/>
      <c r="C207" s="219"/>
      <c r="D207" s="211"/>
      <c r="E207" s="183"/>
      <c r="F207" s="181"/>
      <c r="G207" s="181"/>
      <c r="H207" s="211"/>
      <c r="I207" s="228"/>
      <c r="J207" s="196"/>
      <c r="K207" s="65"/>
      <c r="L207" s="65"/>
    </row>
    <row r="208" spans="1:12" ht="48.75" customHeight="1">
      <c r="A208" s="5"/>
      <c r="B208" s="281"/>
      <c r="C208" s="218"/>
      <c r="D208" s="223"/>
      <c r="E208" s="179"/>
      <c r="F208" s="180"/>
      <c r="G208" s="180"/>
      <c r="H208" s="211"/>
      <c r="I208" s="228"/>
      <c r="J208" s="194"/>
      <c r="K208" s="65"/>
      <c r="L208" s="65"/>
    </row>
    <row r="209" spans="1:12" ht="48.75" customHeight="1">
      <c r="A209" s="5"/>
      <c r="B209" s="281"/>
      <c r="C209" s="218"/>
      <c r="D209" s="223"/>
      <c r="E209" s="179"/>
      <c r="F209" s="180"/>
      <c r="G209" s="180"/>
      <c r="H209" s="211"/>
      <c r="I209" s="228"/>
      <c r="J209" s="194"/>
      <c r="K209" s="65"/>
      <c r="L209" s="65"/>
    </row>
    <row r="210" spans="1:12" ht="48.75" customHeight="1">
      <c r="A210" s="5"/>
      <c r="B210" s="281"/>
      <c r="C210" s="218"/>
      <c r="D210" s="223"/>
      <c r="E210" s="179"/>
      <c r="F210" s="180"/>
      <c r="G210" s="180"/>
      <c r="H210" s="211"/>
      <c r="I210" s="228"/>
      <c r="J210" s="194"/>
      <c r="K210" s="65"/>
      <c r="L210" s="65"/>
    </row>
    <row r="211" spans="1:12" ht="48.75" customHeight="1">
      <c r="A211" s="5"/>
      <c r="B211" s="281"/>
      <c r="C211" s="219"/>
      <c r="D211" s="211"/>
      <c r="E211" s="183"/>
      <c r="F211" s="181"/>
      <c r="G211" s="181"/>
      <c r="H211" s="211"/>
      <c r="I211" s="228"/>
      <c r="J211" s="194"/>
      <c r="K211" s="65"/>
      <c r="L211" s="65"/>
    </row>
    <row r="212" spans="1:12" ht="48.75" customHeight="1">
      <c r="A212" s="5"/>
      <c r="B212" s="281"/>
      <c r="C212" s="219"/>
      <c r="D212" s="211"/>
      <c r="E212" s="183"/>
      <c r="F212" s="181"/>
      <c r="G212" s="181"/>
      <c r="H212" s="211"/>
      <c r="I212" s="228"/>
      <c r="J212" s="195"/>
      <c r="K212" s="65"/>
      <c r="L212" s="65"/>
    </row>
    <row r="213" spans="1:12" ht="48.75" customHeight="1">
      <c r="A213" s="5"/>
      <c r="B213" s="281"/>
      <c r="C213" s="219"/>
      <c r="D213" s="211"/>
      <c r="E213" s="183"/>
      <c r="F213" s="181"/>
      <c r="G213" s="181"/>
      <c r="H213" s="211"/>
      <c r="I213" s="228"/>
      <c r="J213" s="195"/>
      <c r="K213" s="65"/>
      <c r="L213" s="65"/>
    </row>
    <row r="214" spans="1:12" ht="48.75" customHeight="1">
      <c r="A214" s="5"/>
      <c r="B214" s="281"/>
      <c r="C214" s="219"/>
      <c r="D214" s="211"/>
      <c r="E214" s="183"/>
      <c r="F214" s="181"/>
      <c r="G214" s="181"/>
      <c r="H214" s="211"/>
      <c r="I214" s="228"/>
      <c r="J214" s="195"/>
      <c r="K214" s="65"/>
      <c r="L214" s="65"/>
    </row>
    <row r="215" spans="1:12" ht="48.75" customHeight="1">
      <c r="A215" s="5"/>
      <c r="B215" s="281"/>
      <c r="C215" s="219"/>
      <c r="D215" s="211"/>
      <c r="E215" s="183"/>
      <c r="F215" s="181"/>
      <c r="G215" s="181"/>
      <c r="H215" s="211"/>
      <c r="I215" s="228"/>
      <c r="J215" s="196"/>
      <c r="K215" s="65"/>
      <c r="L215" s="65"/>
    </row>
    <row r="216" spans="1:12" ht="48.75" customHeight="1">
      <c r="A216" s="5"/>
      <c r="B216" s="281"/>
      <c r="C216" s="218"/>
      <c r="D216" s="223"/>
      <c r="E216" s="179"/>
      <c r="F216" s="180"/>
      <c r="G216" s="180"/>
      <c r="H216" s="211"/>
      <c r="I216" s="228"/>
      <c r="J216" s="196"/>
      <c r="K216" s="65"/>
      <c r="L216" s="65"/>
    </row>
    <row r="217" spans="1:12" ht="48.75" customHeight="1">
      <c r="A217" s="5"/>
      <c r="B217" s="281"/>
      <c r="C217" s="219"/>
      <c r="D217" s="211"/>
      <c r="E217" s="183"/>
      <c r="F217" s="181"/>
      <c r="G217" s="181"/>
      <c r="H217" s="211"/>
      <c r="I217" s="228"/>
      <c r="J217" s="194"/>
      <c r="K217" s="65"/>
      <c r="L217" s="65"/>
    </row>
    <row r="218" spans="1:12" ht="48.75" customHeight="1">
      <c r="A218" s="5"/>
      <c r="B218" s="281"/>
      <c r="C218" s="219"/>
      <c r="D218" s="211"/>
      <c r="E218" s="183"/>
      <c r="F218" s="181"/>
      <c r="G218" s="181"/>
      <c r="H218" s="211"/>
      <c r="I218" s="228"/>
      <c r="J218" s="196"/>
      <c r="K218" s="65"/>
      <c r="L218" s="65"/>
    </row>
    <row r="219" spans="1:12" ht="48.75" customHeight="1">
      <c r="A219" s="5"/>
      <c r="B219" s="281"/>
      <c r="C219" s="219"/>
      <c r="D219" s="211"/>
      <c r="E219" s="183"/>
      <c r="F219" s="181"/>
      <c r="G219" s="181"/>
      <c r="H219" s="211"/>
      <c r="I219" s="228"/>
      <c r="J219" s="196"/>
      <c r="K219" s="65"/>
      <c r="L219" s="65"/>
    </row>
    <row r="220" spans="1:12" ht="48.75" customHeight="1">
      <c r="A220" s="5"/>
      <c r="B220" s="281"/>
      <c r="C220" s="219"/>
      <c r="D220" s="211"/>
      <c r="E220" s="183"/>
      <c r="F220" s="181"/>
      <c r="G220" s="181"/>
      <c r="H220" s="211"/>
      <c r="I220" s="228"/>
      <c r="J220" s="196"/>
      <c r="K220" s="65"/>
      <c r="L220" s="65"/>
    </row>
    <row r="221" spans="1:12" ht="48.75" customHeight="1">
      <c r="A221" s="5"/>
      <c r="B221" s="281"/>
      <c r="C221" s="219"/>
      <c r="D221" s="211"/>
      <c r="E221" s="183"/>
      <c r="F221" s="181"/>
      <c r="G221" s="181"/>
      <c r="H221" s="211"/>
      <c r="I221" s="228"/>
      <c r="J221" s="196"/>
      <c r="K221" s="65"/>
      <c r="L221" s="65"/>
    </row>
    <row r="222" spans="1:12" ht="48.75" customHeight="1">
      <c r="A222" s="5"/>
      <c r="B222" s="281"/>
      <c r="C222" s="219"/>
      <c r="D222" s="211"/>
      <c r="E222" s="183"/>
      <c r="F222" s="181"/>
      <c r="G222" s="181"/>
      <c r="H222" s="211"/>
      <c r="I222" s="228"/>
      <c r="J222" s="196"/>
      <c r="K222" s="65"/>
      <c r="L222" s="65"/>
    </row>
    <row r="223" spans="1:12" ht="48.75" customHeight="1">
      <c r="A223" s="5"/>
      <c r="B223" s="281"/>
      <c r="C223" s="218"/>
      <c r="D223" s="223"/>
      <c r="E223" s="179"/>
      <c r="F223" s="180"/>
      <c r="G223" s="180"/>
      <c r="H223" s="211"/>
      <c r="I223" s="228"/>
      <c r="J223" s="196"/>
      <c r="K223" s="65"/>
      <c r="L223" s="65"/>
    </row>
    <row r="224" spans="1:12" ht="48.75" customHeight="1">
      <c r="A224" s="5"/>
      <c r="B224" s="281"/>
      <c r="C224" s="219"/>
      <c r="D224" s="211"/>
      <c r="E224" s="183"/>
      <c r="F224" s="181"/>
      <c r="G224" s="180"/>
      <c r="H224" s="211"/>
      <c r="I224" s="228"/>
      <c r="J224" s="196"/>
      <c r="K224" s="65"/>
      <c r="L224" s="65"/>
    </row>
    <row r="225" spans="1:12" ht="48.75" customHeight="1">
      <c r="A225" s="5"/>
      <c r="B225" s="281"/>
      <c r="C225" s="219"/>
      <c r="D225" s="211"/>
      <c r="E225" s="183"/>
      <c r="F225" s="181"/>
      <c r="G225" s="180"/>
      <c r="H225" s="211"/>
      <c r="I225" s="228"/>
      <c r="J225" s="196"/>
      <c r="K225" s="65"/>
      <c r="L225" s="65"/>
    </row>
    <row r="226" spans="1:12" ht="48.75" customHeight="1">
      <c r="A226" s="5"/>
      <c r="B226" s="281"/>
      <c r="C226" s="218"/>
      <c r="D226" s="223"/>
      <c r="E226" s="179"/>
      <c r="F226" s="180"/>
      <c r="G226" s="180"/>
      <c r="H226" s="211"/>
      <c r="I226" s="228"/>
      <c r="J226" s="196"/>
      <c r="K226" s="65"/>
      <c r="L226" s="65"/>
    </row>
    <row r="227" spans="1:12" ht="48.75" customHeight="1">
      <c r="A227" s="5"/>
      <c r="B227" s="281"/>
      <c r="C227" s="219"/>
      <c r="D227" s="211"/>
      <c r="E227" s="183"/>
      <c r="F227" s="181"/>
      <c r="G227" s="181"/>
      <c r="H227" s="211"/>
      <c r="I227" s="228"/>
      <c r="J227" s="196"/>
      <c r="K227" s="65"/>
      <c r="L227" s="65"/>
    </row>
    <row r="228" spans="1:12" ht="48.75" customHeight="1">
      <c r="A228" s="5"/>
      <c r="B228" s="281"/>
      <c r="C228" s="219"/>
      <c r="D228" s="211"/>
      <c r="E228" s="183"/>
      <c r="F228" s="181"/>
      <c r="G228" s="181"/>
      <c r="H228" s="211"/>
      <c r="I228" s="228"/>
      <c r="J228" s="196"/>
      <c r="K228" s="65"/>
      <c r="L228" s="65"/>
    </row>
    <row r="229" spans="1:12" ht="48.75" customHeight="1">
      <c r="A229" s="5"/>
      <c r="B229" s="281"/>
      <c r="C229" s="219"/>
      <c r="D229" s="211"/>
      <c r="E229" s="183"/>
      <c r="F229" s="181"/>
      <c r="G229" s="181"/>
      <c r="H229" s="211"/>
      <c r="I229" s="228"/>
      <c r="J229" s="196"/>
      <c r="K229" s="65"/>
      <c r="L229" s="65"/>
    </row>
    <row r="230" spans="1:12" ht="48.75" customHeight="1">
      <c r="A230" s="5"/>
      <c r="B230" s="281"/>
      <c r="C230" s="219"/>
      <c r="D230" s="211"/>
      <c r="E230" s="183"/>
      <c r="F230" s="181"/>
      <c r="G230" s="181"/>
      <c r="H230" s="211"/>
      <c r="I230" s="228"/>
      <c r="J230" s="196"/>
      <c r="K230" s="65"/>
      <c r="L230" s="65"/>
    </row>
    <row r="231" spans="1:12" ht="48.75" customHeight="1">
      <c r="A231" s="5"/>
      <c r="B231" s="281"/>
      <c r="C231" s="220"/>
      <c r="D231" s="223"/>
      <c r="E231" s="179"/>
      <c r="F231" s="180"/>
      <c r="G231" s="180"/>
      <c r="H231" s="211"/>
      <c r="I231" s="228"/>
      <c r="J231" s="196"/>
      <c r="K231" s="65"/>
      <c r="L231" s="65"/>
    </row>
    <row r="232" spans="1:12" ht="48.75" customHeight="1">
      <c r="A232" s="5"/>
      <c r="B232" s="281"/>
      <c r="C232" s="220"/>
      <c r="D232" s="223"/>
      <c r="E232" s="179"/>
      <c r="F232" s="180"/>
      <c r="G232" s="180"/>
      <c r="H232" s="211"/>
      <c r="I232" s="228"/>
      <c r="J232" s="196"/>
      <c r="K232" s="65"/>
      <c r="L232" s="65"/>
    </row>
    <row r="233" spans="1:12" ht="48.75" customHeight="1">
      <c r="A233" s="5"/>
      <c r="B233" s="281"/>
      <c r="C233" s="220"/>
      <c r="D233" s="223"/>
      <c r="E233" s="179"/>
      <c r="F233" s="180"/>
      <c r="G233" s="180"/>
      <c r="H233" s="211"/>
      <c r="I233" s="228"/>
      <c r="J233" s="196"/>
      <c r="K233" s="65"/>
      <c r="L233" s="65"/>
    </row>
    <row r="234" spans="1:12" ht="48.75" customHeight="1">
      <c r="A234" s="5"/>
      <c r="B234" s="281"/>
      <c r="C234" s="219"/>
      <c r="D234" s="223"/>
      <c r="E234" s="179"/>
      <c r="F234" s="180"/>
      <c r="G234" s="180"/>
      <c r="H234" s="211"/>
      <c r="I234" s="228"/>
      <c r="J234" s="196"/>
      <c r="K234" s="65"/>
      <c r="L234" s="65"/>
    </row>
    <row r="235" spans="1:12" ht="48.75" customHeight="1">
      <c r="A235" s="5"/>
      <c r="B235" s="281"/>
      <c r="C235" s="218"/>
      <c r="D235" s="223"/>
      <c r="E235" s="179"/>
      <c r="F235" s="180"/>
      <c r="G235" s="180"/>
      <c r="H235" s="211"/>
      <c r="I235" s="228"/>
      <c r="J235" s="196"/>
      <c r="K235" s="65"/>
      <c r="L235" s="65"/>
    </row>
    <row r="236" spans="1:12" ht="48.75" customHeight="1">
      <c r="A236" s="5"/>
      <c r="B236" s="281"/>
      <c r="C236" s="218"/>
      <c r="D236" s="223"/>
      <c r="E236" s="179"/>
      <c r="F236" s="180"/>
      <c r="G236" s="180"/>
      <c r="H236" s="211"/>
      <c r="I236" s="228"/>
      <c r="J236" s="196"/>
      <c r="K236" s="65"/>
      <c r="L236" s="65"/>
    </row>
    <row r="237" spans="1:12" ht="48.75" customHeight="1">
      <c r="A237" s="5"/>
      <c r="B237" s="281"/>
      <c r="C237" s="219"/>
      <c r="D237" s="211"/>
      <c r="E237" s="183"/>
      <c r="F237" s="181"/>
      <c r="G237" s="181"/>
      <c r="H237" s="231"/>
      <c r="I237" s="229"/>
      <c r="J237" s="196"/>
      <c r="K237" s="65"/>
      <c r="L237" s="65"/>
    </row>
    <row r="238" spans="1:12" ht="48.75" customHeight="1">
      <c r="A238" s="5"/>
      <c r="B238" s="281"/>
      <c r="C238" s="219"/>
      <c r="D238" s="182"/>
      <c r="E238" s="183"/>
      <c r="F238" s="181"/>
      <c r="G238" s="181"/>
      <c r="H238" s="230"/>
      <c r="I238" s="228"/>
      <c r="J238" s="196"/>
      <c r="K238" s="65"/>
      <c r="L238" s="65"/>
    </row>
    <row r="239" spans="1:12" ht="48.75" customHeight="1">
      <c r="A239" s="5"/>
      <c r="B239" s="281"/>
      <c r="C239" s="219"/>
      <c r="D239" s="182"/>
      <c r="E239" s="179"/>
      <c r="F239" s="180"/>
      <c r="G239" s="180"/>
      <c r="H239" s="230"/>
      <c r="I239" s="228"/>
      <c r="J239" s="196"/>
      <c r="K239" s="65"/>
      <c r="L239" s="65"/>
    </row>
    <row r="240" spans="1:12" ht="48.75" customHeight="1">
      <c r="A240" s="5"/>
      <c r="B240" s="281"/>
      <c r="C240" s="219"/>
      <c r="D240" s="211"/>
      <c r="E240" s="179"/>
      <c r="F240" s="180"/>
      <c r="G240" s="180"/>
      <c r="H240" s="230"/>
      <c r="I240" s="228"/>
      <c r="J240" s="196"/>
      <c r="K240" s="65"/>
      <c r="L240" s="65"/>
    </row>
    <row r="241" spans="1:12" ht="48.75" customHeight="1">
      <c r="A241" s="5"/>
      <c r="B241" s="281"/>
      <c r="C241" s="218"/>
      <c r="D241" s="223"/>
      <c r="E241" s="179"/>
      <c r="F241" s="180"/>
      <c r="G241" s="180"/>
      <c r="H241" s="211"/>
      <c r="I241" s="228"/>
      <c r="J241" s="196"/>
      <c r="K241" s="65"/>
      <c r="L241" s="65"/>
    </row>
    <row r="242" spans="1:12" ht="48.75" customHeight="1">
      <c r="A242" s="5"/>
      <c r="B242" s="281"/>
      <c r="C242" s="219"/>
      <c r="D242" s="211"/>
      <c r="E242" s="183"/>
      <c r="F242" s="181"/>
      <c r="G242" s="181"/>
      <c r="H242" s="211"/>
      <c r="I242" s="228"/>
      <c r="J242" s="196"/>
      <c r="K242" s="65"/>
      <c r="L242" s="65"/>
    </row>
    <row r="243" spans="1:12" ht="48.75" customHeight="1">
      <c r="A243" s="5"/>
      <c r="B243" s="281"/>
      <c r="C243" s="219"/>
      <c r="D243" s="211"/>
      <c r="E243" s="183"/>
      <c r="F243" s="181"/>
      <c r="G243" s="181"/>
      <c r="H243" s="211"/>
      <c r="I243" s="228"/>
      <c r="J243" s="196"/>
      <c r="K243" s="65"/>
      <c r="L243" s="65"/>
    </row>
    <row r="244" spans="1:12" ht="48.75" customHeight="1">
      <c r="A244" s="5"/>
      <c r="B244" s="281"/>
      <c r="C244" s="220"/>
      <c r="D244" s="223"/>
      <c r="E244" s="179"/>
      <c r="F244" s="180"/>
      <c r="G244" s="180"/>
      <c r="H244" s="211"/>
      <c r="I244" s="228"/>
      <c r="J244" s="196"/>
      <c r="K244" s="65"/>
      <c r="L244" s="65"/>
    </row>
    <row r="245" spans="1:12" ht="48.75" customHeight="1">
      <c r="A245" s="5"/>
      <c r="B245" s="281"/>
      <c r="C245" s="218"/>
      <c r="D245" s="223"/>
      <c r="E245" s="179"/>
      <c r="F245" s="180"/>
      <c r="G245" s="180"/>
      <c r="H245" s="211"/>
      <c r="I245" s="228"/>
      <c r="K245" s="65"/>
      <c r="L245" s="65"/>
    </row>
    <row r="246" spans="1:12" ht="48.75" customHeight="1">
      <c r="A246" s="5"/>
      <c r="B246" s="281"/>
      <c r="C246" s="218"/>
      <c r="D246" s="223"/>
      <c r="E246" s="179"/>
      <c r="F246" s="180"/>
      <c r="G246" s="180"/>
      <c r="H246" s="211"/>
      <c r="I246" s="228"/>
      <c r="K246" s="65"/>
      <c r="L246" s="65"/>
    </row>
    <row r="247" spans="1:12" ht="48.75" customHeight="1">
      <c r="A247" s="5"/>
      <c r="B247" s="281"/>
      <c r="C247" s="218"/>
      <c r="D247" s="223"/>
      <c r="E247" s="179"/>
      <c r="F247" s="180"/>
      <c r="G247" s="180"/>
      <c r="H247" s="211"/>
      <c r="I247" s="228"/>
      <c r="K247" s="65"/>
      <c r="L247" s="65"/>
    </row>
    <row r="248" spans="1:12" ht="48.75" customHeight="1">
      <c r="A248" s="5"/>
      <c r="B248" s="281"/>
      <c r="C248" s="219"/>
      <c r="D248" s="211"/>
      <c r="E248" s="183"/>
      <c r="F248" s="181"/>
      <c r="G248" s="181"/>
      <c r="H248" s="211"/>
      <c r="I248" s="228"/>
      <c r="K248" s="65"/>
      <c r="L248" s="65"/>
    </row>
    <row r="249" spans="1:12" ht="48.75" customHeight="1">
      <c r="A249" s="5"/>
      <c r="B249" s="281"/>
      <c r="C249" s="218"/>
      <c r="D249" s="223"/>
      <c r="E249" s="179"/>
      <c r="F249" s="180"/>
      <c r="G249" s="180"/>
      <c r="H249" s="224"/>
      <c r="I249" s="228"/>
      <c r="K249" s="65"/>
      <c r="L249" s="65"/>
    </row>
    <row r="250" spans="1:12" ht="48.75" customHeight="1">
      <c r="A250" s="5"/>
      <c r="B250" s="281"/>
      <c r="C250" s="222"/>
      <c r="D250" s="211"/>
      <c r="E250" s="179"/>
      <c r="F250" s="180"/>
      <c r="G250" s="180"/>
      <c r="H250" s="224"/>
      <c r="I250" s="228"/>
      <c r="K250" s="65"/>
      <c r="L250" s="65"/>
    </row>
    <row r="251" spans="1:12" ht="48.75" customHeight="1">
      <c r="A251" s="5"/>
      <c r="B251" s="281"/>
      <c r="C251" s="218"/>
      <c r="D251" s="223"/>
      <c r="E251" s="179"/>
      <c r="F251" s="180"/>
      <c r="G251" s="180"/>
      <c r="H251" s="224"/>
      <c r="I251" s="228"/>
      <c r="K251" s="65"/>
      <c r="L251" s="65"/>
    </row>
    <row r="252" spans="1:12" ht="48.75" customHeight="1">
      <c r="A252" s="5"/>
      <c r="B252" s="281"/>
      <c r="C252" s="218"/>
      <c r="D252" s="223"/>
      <c r="E252" s="179"/>
      <c r="F252" s="180"/>
      <c r="G252" s="180"/>
      <c r="H252" s="224"/>
      <c r="I252" s="228"/>
      <c r="K252" s="65"/>
      <c r="L252" s="65"/>
    </row>
    <row r="253" spans="1:12" ht="48.75" customHeight="1">
      <c r="A253" s="5"/>
      <c r="B253" s="281"/>
      <c r="C253" s="218"/>
      <c r="D253" s="223"/>
      <c r="E253" s="179"/>
      <c r="F253" s="180"/>
      <c r="G253" s="180"/>
      <c r="H253" s="224"/>
      <c r="I253" s="228"/>
      <c r="K253" s="65"/>
      <c r="L253" s="65"/>
    </row>
    <row r="254" spans="1:12" ht="48.75" customHeight="1">
      <c r="A254" s="5"/>
      <c r="B254" s="281"/>
      <c r="C254" s="221"/>
      <c r="D254" s="224"/>
      <c r="E254" s="225"/>
      <c r="F254" s="226"/>
      <c r="G254" s="226"/>
      <c r="H254" s="224"/>
      <c r="I254" s="232"/>
      <c r="K254" s="65"/>
      <c r="L254" s="65"/>
    </row>
    <row r="255" spans="1:12" ht="48.75" customHeight="1">
      <c r="A255" s="5"/>
      <c r="B255" s="281"/>
      <c r="C255" s="219"/>
      <c r="D255" s="211"/>
      <c r="E255" s="183"/>
      <c r="F255" s="181"/>
      <c r="G255" s="181"/>
      <c r="H255" s="211"/>
      <c r="I255" s="228"/>
    </row>
    <row r="256" spans="1:12" ht="48.75" customHeight="1">
      <c r="A256" s="5"/>
      <c r="B256" s="281"/>
      <c r="C256" s="219"/>
      <c r="D256" s="182"/>
      <c r="E256" s="183"/>
      <c r="F256" s="181"/>
      <c r="G256" s="181"/>
      <c r="H256" s="230"/>
      <c r="I256" s="228"/>
    </row>
    <row r="257" spans="1:9" ht="48.75" customHeight="1">
      <c r="A257" s="5"/>
      <c r="B257" s="281"/>
      <c r="C257" s="222"/>
      <c r="D257" s="223"/>
      <c r="E257" s="179"/>
      <c r="F257" s="180"/>
      <c r="G257" s="180"/>
      <c r="H257" s="224"/>
      <c r="I257" s="228"/>
    </row>
    <row r="258" spans="1:9" ht="48.75" customHeight="1">
      <c r="C258" s="218"/>
      <c r="D258" s="223"/>
      <c r="E258" s="179"/>
      <c r="F258" s="180"/>
      <c r="G258" s="180"/>
      <c r="H258" s="223"/>
      <c r="I258" s="228"/>
    </row>
    <row r="259" spans="1:9" ht="48.75" customHeight="1">
      <c r="C259" s="218"/>
      <c r="D259" s="223"/>
      <c r="E259" s="179"/>
      <c r="F259" s="180"/>
      <c r="G259" s="180"/>
      <c r="H259" s="223"/>
      <c r="I259" s="228"/>
    </row>
    <row r="260" spans="1:9" ht="48.75" customHeight="1">
      <c r="C260" s="218"/>
      <c r="D260" s="223"/>
      <c r="E260" s="179"/>
      <c r="F260" s="180"/>
      <c r="G260" s="180"/>
      <c r="H260" s="223"/>
      <c r="I260" s="228"/>
    </row>
  </sheetData>
  <autoFilter ref="A4:J185" xr:uid="{00000000-0009-0000-0000-000002000000}">
    <filterColumn colId="7" showButton="0"/>
    <sortState ref="A5:J218">
      <sortCondition ref="D4:D186"/>
    </sortState>
  </autoFilter>
  <mergeCells count="7">
    <mergeCell ref="A1:J1"/>
    <mergeCell ref="H3:I3"/>
    <mergeCell ref="K3:K4"/>
    <mergeCell ref="L3:L4"/>
    <mergeCell ref="H4:I4"/>
    <mergeCell ref="B3:C3"/>
    <mergeCell ref="B4:C4"/>
  </mergeCells>
  <phoneticPr fontId="6"/>
  <conditionalFormatting sqref="D18 H16">
    <cfRule type="expression" dxfId="8" priority="8">
      <formula>$H16=3</formula>
    </cfRule>
  </conditionalFormatting>
  <conditionalFormatting sqref="D17">
    <cfRule type="expression" dxfId="7" priority="9">
      <formula>$H17=3</formula>
    </cfRule>
  </conditionalFormatting>
  <conditionalFormatting sqref="H17">
    <cfRule type="expression" dxfId="6" priority="6">
      <formula>$H17=3</formula>
    </cfRule>
  </conditionalFormatting>
  <conditionalFormatting sqref="H18">
    <cfRule type="expression" dxfId="5" priority="5">
      <formula>$H18=3</formula>
    </cfRule>
  </conditionalFormatting>
  <conditionalFormatting sqref="H19:H20">
    <cfRule type="expression" dxfId="4" priority="7">
      <formula>$H19=3</formula>
    </cfRule>
  </conditionalFormatting>
  <conditionalFormatting sqref="D16">
    <cfRule type="expression" dxfId="3" priority="4">
      <formula>$H16=3</formula>
    </cfRule>
  </conditionalFormatting>
  <conditionalFormatting sqref="D16">
    <cfRule type="expression" dxfId="2" priority="3">
      <formula>$H16=3</formula>
    </cfRule>
  </conditionalFormatting>
  <conditionalFormatting sqref="H16">
    <cfRule type="expression" dxfId="1" priority="1">
      <formula>$H16=3</formula>
    </cfRule>
  </conditionalFormatting>
  <conditionalFormatting sqref="H16">
    <cfRule type="expression" dxfId="0" priority="2">
      <formula>$H16=3</formula>
    </cfRule>
  </conditionalFormatting>
  <pageMargins left="0.39370078740157483" right="0.39370078740157483" top="0.55118110236220474" bottom="0.15748031496062992" header="0.35433070866141736" footer="0.15748031496062992"/>
  <pageSetup paperSize="9" scale="96" orientation="landscape" r:id="rId1"/>
  <headerFooter alignWithMargins="0"/>
  <rowBreaks count="11" manualBreakCount="11">
    <brk id="14" max="8" man="1"/>
    <brk id="24" max="8" man="1"/>
    <brk id="34" max="8" man="1"/>
    <brk id="44" max="8" man="1"/>
    <brk id="54" max="8" man="1"/>
    <brk id="64" max="8" man="1"/>
    <brk id="84" max="8" man="1"/>
    <brk id="94" max="8" man="1"/>
    <brk id="104" max="8" man="1"/>
    <brk id="114" max="8" man="1"/>
    <brk id="124" max="8" man="1"/>
  </rowBreak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063EB4-0672-44DE-92C5-4A852614CE21}">
  <sheetPr>
    <tabColor rgb="FFC00000"/>
  </sheetPr>
  <dimension ref="A1:K202"/>
  <sheetViews>
    <sheetView view="pageBreakPreview" topLeftCell="A165" zoomScale="60" zoomScaleNormal="100" workbookViewId="0">
      <selection activeCell="R187" sqref="R187:R188"/>
    </sheetView>
  </sheetViews>
  <sheetFormatPr defaultRowHeight="13.5"/>
  <cols>
    <col min="1" max="1" width="5.5" style="117" customWidth="1"/>
    <col min="2" max="2" width="34.625" style="248" customWidth="1"/>
    <col min="3" max="3" width="1.625" style="130" customWidth="1"/>
    <col min="4" max="4" width="7.125" style="119" customWidth="1"/>
    <col min="5" max="5" width="9.5" style="120" customWidth="1"/>
    <col min="6" max="6" width="10.25" style="135" customWidth="1"/>
    <col min="7" max="8" width="11" style="130" customWidth="1"/>
    <col min="9" max="9" width="12.5" style="130" customWidth="1"/>
    <col min="10" max="10" width="9" style="130"/>
    <col min="11" max="11" width="6.875" style="130" customWidth="1"/>
    <col min="12" max="13" width="9" style="130"/>
    <col min="14" max="14" width="3.5" style="130" bestFit="1" customWidth="1"/>
    <col min="15" max="15" width="2.5" style="130" bestFit="1" customWidth="1"/>
    <col min="16" max="18" width="5.5" style="130" bestFit="1" customWidth="1"/>
    <col min="19" max="19" width="3.5" style="130" bestFit="1" customWidth="1"/>
    <col min="20" max="256" width="9" style="130"/>
    <col min="257" max="257" width="5.5" style="130" customWidth="1"/>
    <col min="258" max="258" width="34.625" style="130" customWidth="1"/>
    <col min="259" max="259" width="1.625" style="130" customWidth="1"/>
    <col min="260" max="260" width="7.125" style="130" customWidth="1"/>
    <col min="261" max="261" width="9.5" style="130" customWidth="1"/>
    <col min="262" max="262" width="10.25" style="130" customWidth="1"/>
    <col min="263" max="264" width="11" style="130" customWidth="1"/>
    <col min="265" max="265" width="12.5" style="130" customWidth="1"/>
    <col min="266" max="266" width="9" style="130"/>
    <col min="267" max="267" width="6.875" style="130" customWidth="1"/>
    <col min="268" max="269" width="9" style="130"/>
    <col min="270" max="270" width="3.5" style="130" bestFit="1" customWidth="1"/>
    <col min="271" max="271" width="2.5" style="130" bestFit="1" customWidth="1"/>
    <col min="272" max="274" width="5.5" style="130" bestFit="1" customWidth="1"/>
    <col min="275" max="275" width="3.5" style="130" bestFit="1" customWidth="1"/>
    <col min="276" max="512" width="9" style="130"/>
    <col min="513" max="513" width="5.5" style="130" customWidth="1"/>
    <col min="514" max="514" width="34.625" style="130" customWidth="1"/>
    <col min="515" max="515" width="1.625" style="130" customWidth="1"/>
    <col min="516" max="516" width="7.125" style="130" customWidth="1"/>
    <col min="517" max="517" width="9.5" style="130" customWidth="1"/>
    <col min="518" max="518" width="10.25" style="130" customWidth="1"/>
    <col min="519" max="520" width="11" style="130" customWidth="1"/>
    <col min="521" max="521" width="12.5" style="130" customWidth="1"/>
    <col min="522" max="522" width="9" style="130"/>
    <col min="523" max="523" width="6.875" style="130" customWidth="1"/>
    <col min="524" max="525" width="9" style="130"/>
    <col min="526" max="526" width="3.5" style="130" bestFit="1" customWidth="1"/>
    <col min="527" max="527" width="2.5" style="130" bestFit="1" customWidth="1"/>
    <col min="528" max="530" width="5.5" style="130" bestFit="1" customWidth="1"/>
    <col min="531" max="531" width="3.5" style="130" bestFit="1" customWidth="1"/>
    <col min="532" max="768" width="9" style="130"/>
    <col min="769" max="769" width="5.5" style="130" customWidth="1"/>
    <col min="770" max="770" width="34.625" style="130" customWidth="1"/>
    <col min="771" max="771" width="1.625" style="130" customWidth="1"/>
    <col min="772" max="772" width="7.125" style="130" customWidth="1"/>
    <col min="773" max="773" width="9.5" style="130" customWidth="1"/>
    <col min="774" max="774" width="10.25" style="130" customWidth="1"/>
    <col min="775" max="776" width="11" style="130" customWidth="1"/>
    <col min="777" max="777" width="12.5" style="130" customWidth="1"/>
    <col min="778" max="778" width="9" style="130"/>
    <col min="779" max="779" width="6.875" style="130" customWidth="1"/>
    <col min="780" max="781" width="9" style="130"/>
    <col min="782" max="782" width="3.5" style="130" bestFit="1" customWidth="1"/>
    <col min="783" max="783" width="2.5" style="130" bestFit="1" customWidth="1"/>
    <col min="784" max="786" width="5.5" style="130" bestFit="1" customWidth="1"/>
    <col min="787" max="787" width="3.5" style="130" bestFit="1" customWidth="1"/>
    <col min="788" max="1024" width="9" style="130"/>
    <col min="1025" max="1025" width="5.5" style="130" customWidth="1"/>
    <col min="1026" max="1026" width="34.625" style="130" customWidth="1"/>
    <col min="1027" max="1027" width="1.625" style="130" customWidth="1"/>
    <col min="1028" max="1028" width="7.125" style="130" customWidth="1"/>
    <col min="1029" max="1029" width="9.5" style="130" customWidth="1"/>
    <col min="1030" max="1030" width="10.25" style="130" customWidth="1"/>
    <col min="1031" max="1032" width="11" style="130" customWidth="1"/>
    <col min="1033" max="1033" width="12.5" style="130" customWidth="1"/>
    <col min="1034" max="1034" width="9" style="130"/>
    <col min="1035" max="1035" width="6.875" style="130" customWidth="1"/>
    <col min="1036" max="1037" width="9" style="130"/>
    <col min="1038" max="1038" width="3.5" style="130" bestFit="1" customWidth="1"/>
    <col min="1039" max="1039" width="2.5" style="130" bestFit="1" customWidth="1"/>
    <col min="1040" max="1042" width="5.5" style="130" bestFit="1" customWidth="1"/>
    <col min="1043" max="1043" width="3.5" style="130" bestFit="1" customWidth="1"/>
    <col min="1044" max="1280" width="9" style="130"/>
    <col min="1281" max="1281" width="5.5" style="130" customWidth="1"/>
    <col min="1282" max="1282" width="34.625" style="130" customWidth="1"/>
    <col min="1283" max="1283" width="1.625" style="130" customWidth="1"/>
    <col min="1284" max="1284" width="7.125" style="130" customWidth="1"/>
    <col min="1285" max="1285" width="9.5" style="130" customWidth="1"/>
    <col min="1286" max="1286" width="10.25" style="130" customWidth="1"/>
    <col min="1287" max="1288" width="11" style="130" customWidth="1"/>
    <col min="1289" max="1289" width="12.5" style="130" customWidth="1"/>
    <col min="1290" max="1290" width="9" style="130"/>
    <col min="1291" max="1291" width="6.875" style="130" customWidth="1"/>
    <col min="1292" max="1293" width="9" style="130"/>
    <col min="1294" max="1294" width="3.5" style="130" bestFit="1" customWidth="1"/>
    <col min="1295" max="1295" width="2.5" style="130" bestFit="1" customWidth="1"/>
    <col min="1296" max="1298" width="5.5" style="130" bestFit="1" customWidth="1"/>
    <col min="1299" max="1299" width="3.5" style="130" bestFit="1" customWidth="1"/>
    <col min="1300" max="1536" width="9" style="130"/>
    <col min="1537" max="1537" width="5.5" style="130" customWidth="1"/>
    <col min="1538" max="1538" width="34.625" style="130" customWidth="1"/>
    <col min="1539" max="1539" width="1.625" style="130" customWidth="1"/>
    <col min="1540" max="1540" width="7.125" style="130" customWidth="1"/>
    <col min="1541" max="1541" width="9.5" style="130" customWidth="1"/>
    <col min="1542" max="1542" width="10.25" style="130" customWidth="1"/>
    <col min="1543" max="1544" width="11" style="130" customWidth="1"/>
    <col min="1545" max="1545" width="12.5" style="130" customWidth="1"/>
    <col min="1546" max="1546" width="9" style="130"/>
    <col min="1547" max="1547" width="6.875" style="130" customWidth="1"/>
    <col min="1548" max="1549" width="9" style="130"/>
    <col min="1550" max="1550" width="3.5" style="130" bestFit="1" customWidth="1"/>
    <col min="1551" max="1551" width="2.5" style="130" bestFit="1" customWidth="1"/>
    <col min="1552" max="1554" width="5.5" style="130" bestFit="1" customWidth="1"/>
    <col min="1555" max="1555" width="3.5" style="130" bestFit="1" customWidth="1"/>
    <col min="1556" max="1792" width="9" style="130"/>
    <col min="1793" max="1793" width="5.5" style="130" customWidth="1"/>
    <col min="1794" max="1794" width="34.625" style="130" customWidth="1"/>
    <col min="1795" max="1795" width="1.625" style="130" customWidth="1"/>
    <col min="1796" max="1796" width="7.125" style="130" customWidth="1"/>
    <col min="1797" max="1797" width="9.5" style="130" customWidth="1"/>
    <col min="1798" max="1798" width="10.25" style="130" customWidth="1"/>
    <col min="1799" max="1800" width="11" style="130" customWidth="1"/>
    <col min="1801" max="1801" width="12.5" style="130" customWidth="1"/>
    <col min="1802" max="1802" width="9" style="130"/>
    <col min="1803" max="1803" width="6.875" style="130" customWidth="1"/>
    <col min="1804" max="1805" width="9" style="130"/>
    <col min="1806" max="1806" width="3.5" style="130" bestFit="1" customWidth="1"/>
    <col min="1807" max="1807" width="2.5" style="130" bestFit="1" customWidth="1"/>
    <col min="1808" max="1810" width="5.5" style="130" bestFit="1" customWidth="1"/>
    <col min="1811" max="1811" width="3.5" style="130" bestFit="1" customWidth="1"/>
    <col min="1812" max="2048" width="9" style="130"/>
    <col min="2049" max="2049" width="5.5" style="130" customWidth="1"/>
    <col min="2050" max="2050" width="34.625" style="130" customWidth="1"/>
    <col min="2051" max="2051" width="1.625" style="130" customWidth="1"/>
    <col min="2052" max="2052" width="7.125" style="130" customWidth="1"/>
    <col min="2053" max="2053" width="9.5" style="130" customWidth="1"/>
    <col min="2054" max="2054" width="10.25" style="130" customWidth="1"/>
    <col min="2055" max="2056" width="11" style="130" customWidth="1"/>
    <col min="2057" max="2057" width="12.5" style="130" customWidth="1"/>
    <col min="2058" max="2058" width="9" style="130"/>
    <col min="2059" max="2059" width="6.875" style="130" customWidth="1"/>
    <col min="2060" max="2061" width="9" style="130"/>
    <col min="2062" max="2062" width="3.5" style="130" bestFit="1" customWidth="1"/>
    <col min="2063" max="2063" width="2.5" style="130" bestFit="1" customWidth="1"/>
    <col min="2064" max="2066" width="5.5" style="130" bestFit="1" customWidth="1"/>
    <col min="2067" max="2067" width="3.5" style="130" bestFit="1" customWidth="1"/>
    <col min="2068" max="2304" width="9" style="130"/>
    <col min="2305" max="2305" width="5.5" style="130" customWidth="1"/>
    <col min="2306" max="2306" width="34.625" style="130" customWidth="1"/>
    <col min="2307" max="2307" width="1.625" style="130" customWidth="1"/>
    <col min="2308" max="2308" width="7.125" style="130" customWidth="1"/>
    <col min="2309" max="2309" width="9.5" style="130" customWidth="1"/>
    <col min="2310" max="2310" width="10.25" style="130" customWidth="1"/>
    <col min="2311" max="2312" width="11" style="130" customWidth="1"/>
    <col min="2313" max="2313" width="12.5" style="130" customWidth="1"/>
    <col min="2314" max="2314" width="9" style="130"/>
    <col min="2315" max="2315" width="6.875" style="130" customWidth="1"/>
    <col min="2316" max="2317" width="9" style="130"/>
    <col min="2318" max="2318" width="3.5" style="130" bestFit="1" customWidth="1"/>
    <col min="2319" max="2319" width="2.5" style="130" bestFit="1" customWidth="1"/>
    <col min="2320" max="2322" width="5.5" style="130" bestFit="1" customWidth="1"/>
    <col min="2323" max="2323" width="3.5" style="130" bestFit="1" customWidth="1"/>
    <col min="2324" max="2560" width="9" style="130"/>
    <col min="2561" max="2561" width="5.5" style="130" customWidth="1"/>
    <col min="2562" max="2562" width="34.625" style="130" customWidth="1"/>
    <col min="2563" max="2563" width="1.625" style="130" customWidth="1"/>
    <col min="2564" max="2564" width="7.125" style="130" customWidth="1"/>
    <col min="2565" max="2565" width="9.5" style="130" customWidth="1"/>
    <col min="2566" max="2566" width="10.25" style="130" customWidth="1"/>
    <col min="2567" max="2568" width="11" style="130" customWidth="1"/>
    <col min="2569" max="2569" width="12.5" style="130" customWidth="1"/>
    <col min="2570" max="2570" width="9" style="130"/>
    <col min="2571" max="2571" width="6.875" style="130" customWidth="1"/>
    <col min="2572" max="2573" width="9" style="130"/>
    <col min="2574" max="2574" width="3.5" style="130" bestFit="1" customWidth="1"/>
    <col min="2575" max="2575" width="2.5" style="130" bestFit="1" customWidth="1"/>
    <col min="2576" max="2578" width="5.5" style="130" bestFit="1" customWidth="1"/>
    <col min="2579" max="2579" width="3.5" style="130" bestFit="1" customWidth="1"/>
    <col min="2580" max="2816" width="9" style="130"/>
    <col min="2817" max="2817" width="5.5" style="130" customWidth="1"/>
    <col min="2818" max="2818" width="34.625" style="130" customWidth="1"/>
    <col min="2819" max="2819" width="1.625" style="130" customWidth="1"/>
    <col min="2820" max="2820" width="7.125" style="130" customWidth="1"/>
    <col min="2821" max="2821" width="9.5" style="130" customWidth="1"/>
    <col min="2822" max="2822" width="10.25" style="130" customWidth="1"/>
    <col min="2823" max="2824" width="11" style="130" customWidth="1"/>
    <col min="2825" max="2825" width="12.5" style="130" customWidth="1"/>
    <col min="2826" max="2826" width="9" style="130"/>
    <col min="2827" max="2827" width="6.875" style="130" customWidth="1"/>
    <col min="2828" max="2829" width="9" style="130"/>
    <col min="2830" max="2830" width="3.5" style="130" bestFit="1" customWidth="1"/>
    <col min="2831" max="2831" width="2.5" style="130" bestFit="1" customWidth="1"/>
    <col min="2832" max="2834" width="5.5" style="130" bestFit="1" customWidth="1"/>
    <col min="2835" max="2835" width="3.5" style="130" bestFit="1" customWidth="1"/>
    <col min="2836" max="3072" width="9" style="130"/>
    <col min="3073" max="3073" width="5.5" style="130" customWidth="1"/>
    <col min="3074" max="3074" width="34.625" style="130" customWidth="1"/>
    <col min="3075" max="3075" width="1.625" style="130" customWidth="1"/>
    <col min="3076" max="3076" width="7.125" style="130" customWidth="1"/>
    <col min="3077" max="3077" width="9.5" style="130" customWidth="1"/>
    <col min="3078" max="3078" width="10.25" style="130" customWidth="1"/>
    <col min="3079" max="3080" width="11" style="130" customWidth="1"/>
    <col min="3081" max="3081" width="12.5" style="130" customWidth="1"/>
    <col min="3082" max="3082" width="9" style="130"/>
    <col min="3083" max="3083" width="6.875" style="130" customWidth="1"/>
    <col min="3084" max="3085" width="9" style="130"/>
    <col min="3086" max="3086" width="3.5" style="130" bestFit="1" customWidth="1"/>
    <col min="3087" max="3087" width="2.5" style="130" bestFit="1" customWidth="1"/>
    <col min="3088" max="3090" width="5.5" style="130" bestFit="1" customWidth="1"/>
    <col min="3091" max="3091" width="3.5" style="130" bestFit="1" customWidth="1"/>
    <col min="3092" max="3328" width="9" style="130"/>
    <col min="3329" max="3329" width="5.5" style="130" customWidth="1"/>
    <col min="3330" max="3330" width="34.625" style="130" customWidth="1"/>
    <col min="3331" max="3331" width="1.625" style="130" customWidth="1"/>
    <col min="3332" max="3332" width="7.125" style="130" customWidth="1"/>
    <col min="3333" max="3333" width="9.5" style="130" customWidth="1"/>
    <col min="3334" max="3334" width="10.25" style="130" customWidth="1"/>
    <col min="3335" max="3336" width="11" style="130" customWidth="1"/>
    <col min="3337" max="3337" width="12.5" style="130" customWidth="1"/>
    <col min="3338" max="3338" width="9" style="130"/>
    <col min="3339" max="3339" width="6.875" style="130" customWidth="1"/>
    <col min="3340" max="3341" width="9" style="130"/>
    <col min="3342" max="3342" width="3.5" style="130" bestFit="1" customWidth="1"/>
    <col min="3343" max="3343" width="2.5" style="130" bestFit="1" customWidth="1"/>
    <col min="3344" max="3346" width="5.5" style="130" bestFit="1" customWidth="1"/>
    <col min="3347" max="3347" width="3.5" style="130" bestFit="1" customWidth="1"/>
    <col min="3348" max="3584" width="9" style="130"/>
    <col min="3585" max="3585" width="5.5" style="130" customWidth="1"/>
    <col min="3586" max="3586" width="34.625" style="130" customWidth="1"/>
    <col min="3587" max="3587" width="1.625" style="130" customWidth="1"/>
    <col min="3588" max="3588" width="7.125" style="130" customWidth="1"/>
    <col min="3589" max="3589" width="9.5" style="130" customWidth="1"/>
    <col min="3590" max="3590" width="10.25" style="130" customWidth="1"/>
    <col min="3591" max="3592" width="11" style="130" customWidth="1"/>
    <col min="3593" max="3593" width="12.5" style="130" customWidth="1"/>
    <col min="3594" max="3594" width="9" style="130"/>
    <col min="3595" max="3595" width="6.875" style="130" customWidth="1"/>
    <col min="3596" max="3597" width="9" style="130"/>
    <col min="3598" max="3598" width="3.5" style="130" bestFit="1" customWidth="1"/>
    <col min="3599" max="3599" width="2.5" style="130" bestFit="1" customWidth="1"/>
    <col min="3600" max="3602" width="5.5" style="130" bestFit="1" customWidth="1"/>
    <col min="3603" max="3603" width="3.5" style="130" bestFit="1" customWidth="1"/>
    <col min="3604" max="3840" width="9" style="130"/>
    <col min="3841" max="3841" width="5.5" style="130" customWidth="1"/>
    <col min="3842" max="3842" width="34.625" style="130" customWidth="1"/>
    <col min="3843" max="3843" width="1.625" style="130" customWidth="1"/>
    <col min="3844" max="3844" width="7.125" style="130" customWidth="1"/>
    <col min="3845" max="3845" width="9.5" style="130" customWidth="1"/>
    <col min="3846" max="3846" width="10.25" style="130" customWidth="1"/>
    <col min="3847" max="3848" width="11" style="130" customWidth="1"/>
    <col min="3849" max="3849" width="12.5" style="130" customWidth="1"/>
    <col min="3850" max="3850" width="9" style="130"/>
    <col min="3851" max="3851" width="6.875" style="130" customWidth="1"/>
    <col min="3852" max="3853" width="9" style="130"/>
    <col min="3854" max="3854" width="3.5" style="130" bestFit="1" customWidth="1"/>
    <col min="3855" max="3855" width="2.5" style="130" bestFit="1" customWidth="1"/>
    <col min="3856" max="3858" width="5.5" style="130" bestFit="1" customWidth="1"/>
    <col min="3859" max="3859" width="3.5" style="130" bestFit="1" customWidth="1"/>
    <col min="3860" max="4096" width="9" style="130"/>
    <col min="4097" max="4097" width="5.5" style="130" customWidth="1"/>
    <col min="4098" max="4098" width="34.625" style="130" customWidth="1"/>
    <col min="4099" max="4099" width="1.625" style="130" customWidth="1"/>
    <col min="4100" max="4100" width="7.125" style="130" customWidth="1"/>
    <col min="4101" max="4101" width="9.5" style="130" customWidth="1"/>
    <col min="4102" max="4102" width="10.25" style="130" customWidth="1"/>
    <col min="4103" max="4104" width="11" style="130" customWidth="1"/>
    <col min="4105" max="4105" width="12.5" style="130" customWidth="1"/>
    <col min="4106" max="4106" width="9" style="130"/>
    <col min="4107" max="4107" width="6.875" style="130" customWidth="1"/>
    <col min="4108" max="4109" width="9" style="130"/>
    <col min="4110" max="4110" width="3.5" style="130" bestFit="1" customWidth="1"/>
    <col min="4111" max="4111" width="2.5" style="130" bestFit="1" customWidth="1"/>
    <col min="4112" max="4114" width="5.5" style="130" bestFit="1" customWidth="1"/>
    <col min="4115" max="4115" width="3.5" style="130" bestFit="1" customWidth="1"/>
    <col min="4116" max="4352" width="9" style="130"/>
    <col min="4353" max="4353" width="5.5" style="130" customWidth="1"/>
    <col min="4354" max="4354" width="34.625" style="130" customWidth="1"/>
    <col min="4355" max="4355" width="1.625" style="130" customWidth="1"/>
    <col min="4356" max="4356" width="7.125" style="130" customWidth="1"/>
    <col min="4357" max="4357" width="9.5" style="130" customWidth="1"/>
    <col min="4358" max="4358" width="10.25" style="130" customWidth="1"/>
    <col min="4359" max="4360" width="11" style="130" customWidth="1"/>
    <col min="4361" max="4361" width="12.5" style="130" customWidth="1"/>
    <col min="4362" max="4362" width="9" style="130"/>
    <col min="4363" max="4363" width="6.875" style="130" customWidth="1"/>
    <col min="4364" max="4365" width="9" style="130"/>
    <col min="4366" max="4366" width="3.5" style="130" bestFit="1" customWidth="1"/>
    <col min="4367" max="4367" width="2.5" style="130" bestFit="1" customWidth="1"/>
    <col min="4368" max="4370" width="5.5" style="130" bestFit="1" customWidth="1"/>
    <col min="4371" max="4371" width="3.5" style="130" bestFit="1" customWidth="1"/>
    <col min="4372" max="4608" width="9" style="130"/>
    <col min="4609" max="4609" width="5.5" style="130" customWidth="1"/>
    <col min="4610" max="4610" width="34.625" style="130" customWidth="1"/>
    <col min="4611" max="4611" width="1.625" style="130" customWidth="1"/>
    <col min="4612" max="4612" width="7.125" style="130" customWidth="1"/>
    <col min="4613" max="4613" width="9.5" style="130" customWidth="1"/>
    <col min="4614" max="4614" width="10.25" style="130" customWidth="1"/>
    <col min="4615" max="4616" width="11" style="130" customWidth="1"/>
    <col min="4617" max="4617" width="12.5" style="130" customWidth="1"/>
    <col min="4618" max="4618" width="9" style="130"/>
    <col min="4619" max="4619" width="6.875" style="130" customWidth="1"/>
    <col min="4620" max="4621" width="9" style="130"/>
    <col min="4622" max="4622" width="3.5" style="130" bestFit="1" customWidth="1"/>
    <col min="4623" max="4623" width="2.5" style="130" bestFit="1" customWidth="1"/>
    <col min="4624" max="4626" width="5.5" style="130" bestFit="1" customWidth="1"/>
    <col min="4627" max="4627" width="3.5" style="130" bestFit="1" customWidth="1"/>
    <col min="4628" max="4864" width="9" style="130"/>
    <col min="4865" max="4865" width="5.5" style="130" customWidth="1"/>
    <col min="4866" max="4866" width="34.625" style="130" customWidth="1"/>
    <col min="4867" max="4867" width="1.625" style="130" customWidth="1"/>
    <col min="4868" max="4868" width="7.125" style="130" customWidth="1"/>
    <col min="4869" max="4869" width="9.5" style="130" customWidth="1"/>
    <col min="4870" max="4870" width="10.25" style="130" customWidth="1"/>
    <col min="4871" max="4872" width="11" style="130" customWidth="1"/>
    <col min="4873" max="4873" width="12.5" style="130" customWidth="1"/>
    <col min="4874" max="4874" width="9" style="130"/>
    <col min="4875" max="4875" width="6.875" style="130" customWidth="1"/>
    <col min="4876" max="4877" width="9" style="130"/>
    <col min="4878" max="4878" width="3.5" style="130" bestFit="1" customWidth="1"/>
    <col min="4879" max="4879" width="2.5" style="130" bestFit="1" customWidth="1"/>
    <col min="4880" max="4882" width="5.5" style="130" bestFit="1" customWidth="1"/>
    <col min="4883" max="4883" width="3.5" style="130" bestFit="1" customWidth="1"/>
    <col min="4884" max="5120" width="9" style="130"/>
    <col min="5121" max="5121" width="5.5" style="130" customWidth="1"/>
    <col min="5122" max="5122" width="34.625" style="130" customWidth="1"/>
    <col min="5123" max="5123" width="1.625" style="130" customWidth="1"/>
    <col min="5124" max="5124" width="7.125" style="130" customWidth="1"/>
    <col min="5125" max="5125" width="9.5" style="130" customWidth="1"/>
    <col min="5126" max="5126" width="10.25" style="130" customWidth="1"/>
    <col min="5127" max="5128" width="11" style="130" customWidth="1"/>
    <col min="5129" max="5129" width="12.5" style="130" customWidth="1"/>
    <col min="5130" max="5130" width="9" style="130"/>
    <col min="5131" max="5131" width="6.875" style="130" customWidth="1"/>
    <col min="5132" max="5133" width="9" style="130"/>
    <col min="5134" max="5134" width="3.5" style="130" bestFit="1" customWidth="1"/>
    <col min="5135" max="5135" width="2.5" style="130" bestFit="1" customWidth="1"/>
    <col min="5136" max="5138" width="5.5" style="130" bestFit="1" customWidth="1"/>
    <col min="5139" max="5139" width="3.5" style="130" bestFit="1" customWidth="1"/>
    <col min="5140" max="5376" width="9" style="130"/>
    <col min="5377" max="5377" width="5.5" style="130" customWidth="1"/>
    <col min="5378" max="5378" width="34.625" style="130" customWidth="1"/>
    <col min="5379" max="5379" width="1.625" style="130" customWidth="1"/>
    <col min="5380" max="5380" width="7.125" style="130" customWidth="1"/>
    <col min="5381" max="5381" width="9.5" style="130" customWidth="1"/>
    <col min="5382" max="5382" width="10.25" style="130" customWidth="1"/>
    <col min="5383" max="5384" width="11" style="130" customWidth="1"/>
    <col min="5385" max="5385" width="12.5" style="130" customWidth="1"/>
    <col min="5386" max="5386" width="9" style="130"/>
    <col min="5387" max="5387" width="6.875" style="130" customWidth="1"/>
    <col min="5388" max="5389" width="9" style="130"/>
    <col min="5390" max="5390" width="3.5" style="130" bestFit="1" customWidth="1"/>
    <col min="5391" max="5391" width="2.5" style="130" bestFit="1" customWidth="1"/>
    <col min="5392" max="5394" width="5.5" style="130" bestFit="1" customWidth="1"/>
    <col min="5395" max="5395" width="3.5" style="130" bestFit="1" customWidth="1"/>
    <col min="5396" max="5632" width="9" style="130"/>
    <col min="5633" max="5633" width="5.5" style="130" customWidth="1"/>
    <col min="5634" max="5634" width="34.625" style="130" customWidth="1"/>
    <col min="5635" max="5635" width="1.625" style="130" customWidth="1"/>
    <col min="5636" max="5636" width="7.125" style="130" customWidth="1"/>
    <col min="5637" max="5637" width="9.5" style="130" customWidth="1"/>
    <col min="5638" max="5638" width="10.25" style="130" customWidth="1"/>
    <col min="5639" max="5640" width="11" style="130" customWidth="1"/>
    <col min="5641" max="5641" width="12.5" style="130" customWidth="1"/>
    <col min="5642" max="5642" width="9" style="130"/>
    <col min="5643" max="5643" width="6.875" style="130" customWidth="1"/>
    <col min="5644" max="5645" width="9" style="130"/>
    <col min="5646" max="5646" width="3.5" style="130" bestFit="1" customWidth="1"/>
    <col min="5647" max="5647" width="2.5" style="130" bestFit="1" customWidth="1"/>
    <col min="5648" max="5650" width="5.5" style="130" bestFit="1" customWidth="1"/>
    <col min="5651" max="5651" width="3.5" style="130" bestFit="1" customWidth="1"/>
    <col min="5652" max="5888" width="9" style="130"/>
    <col min="5889" max="5889" width="5.5" style="130" customWidth="1"/>
    <col min="5890" max="5890" width="34.625" style="130" customWidth="1"/>
    <col min="5891" max="5891" width="1.625" style="130" customWidth="1"/>
    <col min="5892" max="5892" width="7.125" style="130" customWidth="1"/>
    <col min="5893" max="5893" width="9.5" style="130" customWidth="1"/>
    <col min="5894" max="5894" width="10.25" style="130" customWidth="1"/>
    <col min="5895" max="5896" width="11" style="130" customWidth="1"/>
    <col min="5897" max="5897" width="12.5" style="130" customWidth="1"/>
    <col min="5898" max="5898" width="9" style="130"/>
    <col min="5899" max="5899" width="6.875" style="130" customWidth="1"/>
    <col min="5900" max="5901" width="9" style="130"/>
    <col min="5902" max="5902" width="3.5" style="130" bestFit="1" customWidth="1"/>
    <col min="5903" max="5903" width="2.5" style="130" bestFit="1" customWidth="1"/>
    <col min="5904" max="5906" width="5.5" style="130" bestFit="1" customWidth="1"/>
    <col min="5907" max="5907" width="3.5" style="130" bestFit="1" customWidth="1"/>
    <col min="5908" max="6144" width="9" style="130"/>
    <col min="6145" max="6145" width="5.5" style="130" customWidth="1"/>
    <col min="6146" max="6146" width="34.625" style="130" customWidth="1"/>
    <col min="6147" max="6147" width="1.625" style="130" customWidth="1"/>
    <col min="6148" max="6148" width="7.125" style="130" customWidth="1"/>
    <col min="6149" max="6149" width="9.5" style="130" customWidth="1"/>
    <col min="6150" max="6150" width="10.25" style="130" customWidth="1"/>
    <col min="6151" max="6152" width="11" style="130" customWidth="1"/>
    <col min="6153" max="6153" width="12.5" style="130" customWidth="1"/>
    <col min="6154" max="6154" width="9" style="130"/>
    <col min="6155" max="6155" width="6.875" style="130" customWidth="1"/>
    <col min="6156" max="6157" width="9" style="130"/>
    <col min="6158" max="6158" width="3.5" style="130" bestFit="1" customWidth="1"/>
    <col min="6159" max="6159" width="2.5" style="130" bestFit="1" customWidth="1"/>
    <col min="6160" max="6162" width="5.5" style="130" bestFit="1" customWidth="1"/>
    <col min="6163" max="6163" width="3.5" style="130" bestFit="1" customWidth="1"/>
    <col min="6164" max="6400" width="9" style="130"/>
    <col min="6401" max="6401" width="5.5" style="130" customWidth="1"/>
    <col min="6402" max="6402" width="34.625" style="130" customWidth="1"/>
    <col min="6403" max="6403" width="1.625" style="130" customWidth="1"/>
    <col min="6404" max="6404" width="7.125" style="130" customWidth="1"/>
    <col min="6405" max="6405" width="9.5" style="130" customWidth="1"/>
    <col min="6406" max="6406" width="10.25" style="130" customWidth="1"/>
    <col min="6407" max="6408" width="11" style="130" customWidth="1"/>
    <col min="6409" max="6409" width="12.5" style="130" customWidth="1"/>
    <col min="6410" max="6410" width="9" style="130"/>
    <col min="6411" max="6411" width="6.875" style="130" customWidth="1"/>
    <col min="6412" max="6413" width="9" style="130"/>
    <col min="6414" max="6414" width="3.5" style="130" bestFit="1" customWidth="1"/>
    <col min="6415" max="6415" width="2.5" style="130" bestFit="1" customWidth="1"/>
    <col min="6416" max="6418" width="5.5" style="130" bestFit="1" customWidth="1"/>
    <col min="6419" max="6419" width="3.5" style="130" bestFit="1" customWidth="1"/>
    <col min="6420" max="6656" width="9" style="130"/>
    <col min="6657" max="6657" width="5.5" style="130" customWidth="1"/>
    <col min="6658" max="6658" width="34.625" style="130" customWidth="1"/>
    <col min="6659" max="6659" width="1.625" style="130" customWidth="1"/>
    <col min="6660" max="6660" width="7.125" style="130" customWidth="1"/>
    <col min="6661" max="6661" width="9.5" style="130" customWidth="1"/>
    <col min="6662" max="6662" width="10.25" style="130" customWidth="1"/>
    <col min="6663" max="6664" width="11" style="130" customWidth="1"/>
    <col min="6665" max="6665" width="12.5" style="130" customWidth="1"/>
    <col min="6666" max="6666" width="9" style="130"/>
    <col min="6667" max="6667" width="6.875" style="130" customWidth="1"/>
    <col min="6668" max="6669" width="9" style="130"/>
    <col min="6670" max="6670" width="3.5" style="130" bestFit="1" customWidth="1"/>
    <col min="6671" max="6671" width="2.5" style="130" bestFit="1" customWidth="1"/>
    <col min="6672" max="6674" width="5.5" style="130" bestFit="1" customWidth="1"/>
    <col min="6675" max="6675" width="3.5" style="130" bestFit="1" customWidth="1"/>
    <col min="6676" max="6912" width="9" style="130"/>
    <col min="6913" max="6913" width="5.5" style="130" customWidth="1"/>
    <col min="6914" max="6914" width="34.625" style="130" customWidth="1"/>
    <col min="6915" max="6915" width="1.625" style="130" customWidth="1"/>
    <col min="6916" max="6916" width="7.125" style="130" customWidth="1"/>
    <col min="6917" max="6917" width="9.5" style="130" customWidth="1"/>
    <col min="6918" max="6918" width="10.25" style="130" customWidth="1"/>
    <col min="6919" max="6920" width="11" style="130" customWidth="1"/>
    <col min="6921" max="6921" width="12.5" style="130" customWidth="1"/>
    <col min="6922" max="6922" width="9" style="130"/>
    <col min="6923" max="6923" width="6.875" style="130" customWidth="1"/>
    <col min="6924" max="6925" width="9" style="130"/>
    <col min="6926" max="6926" width="3.5" style="130" bestFit="1" customWidth="1"/>
    <col min="6927" max="6927" width="2.5" style="130" bestFit="1" customWidth="1"/>
    <col min="6928" max="6930" width="5.5" style="130" bestFit="1" customWidth="1"/>
    <col min="6931" max="6931" width="3.5" style="130" bestFit="1" customWidth="1"/>
    <col min="6932" max="7168" width="9" style="130"/>
    <col min="7169" max="7169" width="5.5" style="130" customWidth="1"/>
    <col min="7170" max="7170" width="34.625" style="130" customWidth="1"/>
    <col min="7171" max="7171" width="1.625" style="130" customWidth="1"/>
    <col min="7172" max="7172" width="7.125" style="130" customWidth="1"/>
    <col min="7173" max="7173" width="9.5" style="130" customWidth="1"/>
    <col min="7174" max="7174" width="10.25" style="130" customWidth="1"/>
    <col min="7175" max="7176" width="11" style="130" customWidth="1"/>
    <col min="7177" max="7177" width="12.5" style="130" customWidth="1"/>
    <col min="7178" max="7178" width="9" style="130"/>
    <col min="7179" max="7179" width="6.875" style="130" customWidth="1"/>
    <col min="7180" max="7181" width="9" style="130"/>
    <col min="7182" max="7182" width="3.5" style="130" bestFit="1" customWidth="1"/>
    <col min="7183" max="7183" width="2.5" style="130" bestFit="1" customWidth="1"/>
    <col min="7184" max="7186" width="5.5" style="130" bestFit="1" customWidth="1"/>
    <col min="7187" max="7187" width="3.5" style="130" bestFit="1" customWidth="1"/>
    <col min="7188" max="7424" width="9" style="130"/>
    <col min="7425" max="7425" width="5.5" style="130" customWidth="1"/>
    <col min="7426" max="7426" width="34.625" style="130" customWidth="1"/>
    <col min="7427" max="7427" width="1.625" style="130" customWidth="1"/>
    <col min="7428" max="7428" width="7.125" style="130" customWidth="1"/>
    <col min="7429" max="7429" width="9.5" style="130" customWidth="1"/>
    <col min="7430" max="7430" width="10.25" style="130" customWidth="1"/>
    <col min="7431" max="7432" width="11" style="130" customWidth="1"/>
    <col min="7433" max="7433" width="12.5" style="130" customWidth="1"/>
    <col min="7434" max="7434" width="9" style="130"/>
    <col min="7435" max="7435" width="6.875" style="130" customWidth="1"/>
    <col min="7436" max="7437" width="9" style="130"/>
    <col min="7438" max="7438" width="3.5" style="130" bestFit="1" customWidth="1"/>
    <col min="7439" max="7439" width="2.5" style="130" bestFit="1" customWidth="1"/>
    <col min="7440" max="7442" width="5.5" style="130" bestFit="1" customWidth="1"/>
    <col min="7443" max="7443" width="3.5" style="130" bestFit="1" customWidth="1"/>
    <col min="7444" max="7680" width="9" style="130"/>
    <col min="7681" max="7681" width="5.5" style="130" customWidth="1"/>
    <col min="7682" max="7682" width="34.625" style="130" customWidth="1"/>
    <col min="7683" max="7683" width="1.625" style="130" customWidth="1"/>
    <col min="7684" max="7684" width="7.125" style="130" customWidth="1"/>
    <col min="7685" max="7685" width="9.5" style="130" customWidth="1"/>
    <col min="7686" max="7686" width="10.25" style="130" customWidth="1"/>
    <col min="7687" max="7688" width="11" style="130" customWidth="1"/>
    <col min="7689" max="7689" width="12.5" style="130" customWidth="1"/>
    <col min="7690" max="7690" width="9" style="130"/>
    <col min="7691" max="7691" width="6.875" style="130" customWidth="1"/>
    <col min="7692" max="7693" width="9" style="130"/>
    <col min="7694" max="7694" width="3.5" style="130" bestFit="1" customWidth="1"/>
    <col min="7695" max="7695" width="2.5" style="130" bestFit="1" customWidth="1"/>
    <col min="7696" max="7698" width="5.5" style="130" bestFit="1" customWidth="1"/>
    <col min="7699" max="7699" width="3.5" style="130" bestFit="1" customWidth="1"/>
    <col min="7700" max="7936" width="9" style="130"/>
    <col min="7937" max="7937" width="5.5" style="130" customWidth="1"/>
    <col min="7938" max="7938" width="34.625" style="130" customWidth="1"/>
    <col min="7939" max="7939" width="1.625" style="130" customWidth="1"/>
    <col min="7940" max="7940" width="7.125" style="130" customWidth="1"/>
    <col min="7941" max="7941" width="9.5" style="130" customWidth="1"/>
    <col min="7942" max="7942" width="10.25" style="130" customWidth="1"/>
    <col min="7943" max="7944" width="11" style="130" customWidth="1"/>
    <col min="7945" max="7945" width="12.5" style="130" customWidth="1"/>
    <col min="7946" max="7946" width="9" style="130"/>
    <col min="7947" max="7947" width="6.875" style="130" customWidth="1"/>
    <col min="7948" max="7949" width="9" style="130"/>
    <col min="7950" max="7950" width="3.5" style="130" bestFit="1" customWidth="1"/>
    <col min="7951" max="7951" width="2.5" style="130" bestFit="1" customWidth="1"/>
    <col min="7952" max="7954" width="5.5" style="130" bestFit="1" customWidth="1"/>
    <col min="7955" max="7955" width="3.5" style="130" bestFit="1" customWidth="1"/>
    <col min="7956" max="8192" width="9" style="130"/>
    <col min="8193" max="8193" width="5.5" style="130" customWidth="1"/>
    <col min="8194" max="8194" width="34.625" style="130" customWidth="1"/>
    <col min="8195" max="8195" width="1.625" style="130" customWidth="1"/>
    <col min="8196" max="8196" width="7.125" style="130" customWidth="1"/>
    <col min="8197" max="8197" width="9.5" style="130" customWidth="1"/>
    <col min="8198" max="8198" width="10.25" style="130" customWidth="1"/>
    <col min="8199" max="8200" width="11" style="130" customWidth="1"/>
    <col min="8201" max="8201" width="12.5" style="130" customWidth="1"/>
    <col min="8202" max="8202" width="9" style="130"/>
    <col min="8203" max="8203" width="6.875" style="130" customWidth="1"/>
    <col min="8204" max="8205" width="9" style="130"/>
    <col min="8206" max="8206" width="3.5" style="130" bestFit="1" customWidth="1"/>
    <col min="8207" max="8207" width="2.5" style="130" bestFit="1" customWidth="1"/>
    <col min="8208" max="8210" width="5.5" style="130" bestFit="1" customWidth="1"/>
    <col min="8211" max="8211" width="3.5" style="130" bestFit="1" customWidth="1"/>
    <col min="8212" max="8448" width="9" style="130"/>
    <col min="8449" max="8449" width="5.5" style="130" customWidth="1"/>
    <col min="8450" max="8450" width="34.625" style="130" customWidth="1"/>
    <col min="8451" max="8451" width="1.625" style="130" customWidth="1"/>
    <col min="8452" max="8452" width="7.125" style="130" customWidth="1"/>
    <col min="8453" max="8453" width="9.5" style="130" customWidth="1"/>
    <col min="8454" max="8454" width="10.25" style="130" customWidth="1"/>
    <col min="8455" max="8456" width="11" style="130" customWidth="1"/>
    <col min="8457" max="8457" width="12.5" style="130" customWidth="1"/>
    <col min="8458" max="8458" width="9" style="130"/>
    <col min="8459" max="8459" width="6.875" style="130" customWidth="1"/>
    <col min="8460" max="8461" width="9" style="130"/>
    <col min="8462" max="8462" width="3.5" style="130" bestFit="1" customWidth="1"/>
    <col min="8463" max="8463" width="2.5" style="130" bestFit="1" customWidth="1"/>
    <col min="8464" max="8466" width="5.5" style="130" bestFit="1" customWidth="1"/>
    <col min="8467" max="8467" width="3.5" style="130" bestFit="1" customWidth="1"/>
    <col min="8468" max="8704" width="9" style="130"/>
    <col min="8705" max="8705" width="5.5" style="130" customWidth="1"/>
    <col min="8706" max="8706" width="34.625" style="130" customWidth="1"/>
    <col min="8707" max="8707" width="1.625" style="130" customWidth="1"/>
    <col min="8708" max="8708" width="7.125" style="130" customWidth="1"/>
    <col min="8709" max="8709" width="9.5" style="130" customWidth="1"/>
    <col min="8710" max="8710" width="10.25" style="130" customWidth="1"/>
    <col min="8711" max="8712" width="11" style="130" customWidth="1"/>
    <col min="8713" max="8713" width="12.5" style="130" customWidth="1"/>
    <col min="8714" max="8714" width="9" style="130"/>
    <col min="8715" max="8715" width="6.875" style="130" customWidth="1"/>
    <col min="8716" max="8717" width="9" style="130"/>
    <col min="8718" max="8718" width="3.5" style="130" bestFit="1" customWidth="1"/>
    <col min="8719" max="8719" width="2.5" style="130" bestFit="1" customWidth="1"/>
    <col min="8720" max="8722" width="5.5" style="130" bestFit="1" customWidth="1"/>
    <col min="8723" max="8723" width="3.5" style="130" bestFit="1" customWidth="1"/>
    <col min="8724" max="8960" width="9" style="130"/>
    <col min="8961" max="8961" width="5.5" style="130" customWidth="1"/>
    <col min="8962" max="8962" width="34.625" style="130" customWidth="1"/>
    <col min="8963" max="8963" width="1.625" style="130" customWidth="1"/>
    <col min="8964" max="8964" width="7.125" style="130" customWidth="1"/>
    <col min="8965" max="8965" width="9.5" style="130" customWidth="1"/>
    <col min="8966" max="8966" width="10.25" style="130" customWidth="1"/>
    <col min="8967" max="8968" width="11" style="130" customWidth="1"/>
    <col min="8969" max="8969" width="12.5" style="130" customWidth="1"/>
    <col min="8970" max="8970" width="9" style="130"/>
    <col min="8971" max="8971" width="6.875" style="130" customWidth="1"/>
    <col min="8972" max="8973" width="9" style="130"/>
    <col min="8974" max="8974" width="3.5" style="130" bestFit="1" customWidth="1"/>
    <col min="8975" max="8975" width="2.5" style="130" bestFit="1" customWidth="1"/>
    <col min="8976" max="8978" width="5.5" style="130" bestFit="1" customWidth="1"/>
    <col min="8979" max="8979" width="3.5" style="130" bestFit="1" customWidth="1"/>
    <col min="8980" max="9216" width="9" style="130"/>
    <col min="9217" max="9217" width="5.5" style="130" customWidth="1"/>
    <col min="9218" max="9218" width="34.625" style="130" customWidth="1"/>
    <col min="9219" max="9219" width="1.625" style="130" customWidth="1"/>
    <col min="9220" max="9220" width="7.125" style="130" customWidth="1"/>
    <col min="9221" max="9221" width="9.5" style="130" customWidth="1"/>
    <col min="9222" max="9222" width="10.25" style="130" customWidth="1"/>
    <col min="9223" max="9224" width="11" style="130" customWidth="1"/>
    <col min="9225" max="9225" width="12.5" style="130" customWidth="1"/>
    <col min="9226" max="9226" width="9" style="130"/>
    <col min="9227" max="9227" width="6.875" style="130" customWidth="1"/>
    <col min="9228" max="9229" width="9" style="130"/>
    <col min="9230" max="9230" width="3.5" style="130" bestFit="1" customWidth="1"/>
    <col min="9231" max="9231" width="2.5" style="130" bestFit="1" customWidth="1"/>
    <col min="9232" max="9234" width="5.5" style="130" bestFit="1" customWidth="1"/>
    <col min="9235" max="9235" width="3.5" style="130" bestFit="1" customWidth="1"/>
    <col min="9236" max="9472" width="9" style="130"/>
    <col min="9473" max="9473" width="5.5" style="130" customWidth="1"/>
    <col min="9474" max="9474" width="34.625" style="130" customWidth="1"/>
    <col min="9475" max="9475" width="1.625" style="130" customWidth="1"/>
    <col min="9476" max="9476" width="7.125" style="130" customWidth="1"/>
    <col min="9477" max="9477" width="9.5" style="130" customWidth="1"/>
    <col min="9478" max="9478" width="10.25" style="130" customWidth="1"/>
    <col min="9479" max="9480" width="11" style="130" customWidth="1"/>
    <col min="9481" max="9481" width="12.5" style="130" customWidth="1"/>
    <col min="9482" max="9482" width="9" style="130"/>
    <col min="9483" max="9483" width="6.875" style="130" customWidth="1"/>
    <col min="9484" max="9485" width="9" style="130"/>
    <col min="9486" max="9486" width="3.5" style="130" bestFit="1" customWidth="1"/>
    <col min="9487" max="9487" width="2.5" style="130" bestFit="1" customWidth="1"/>
    <col min="9488" max="9490" width="5.5" style="130" bestFit="1" customWidth="1"/>
    <col min="9491" max="9491" width="3.5" style="130" bestFit="1" customWidth="1"/>
    <col min="9492" max="9728" width="9" style="130"/>
    <col min="9729" max="9729" width="5.5" style="130" customWidth="1"/>
    <col min="9730" max="9730" width="34.625" style="130" customWidth="1"/>
    <col min="9731" max="9731" width="1.625" style="130" customWidth="1"/>
    <col min="9732" max="9732" width="7.125" style="130" customWidth="1"/>
    <col min="9733" max="9733" width="9.5" style="130" customWidth="1"/>
    <col min="9734" max="9734" width="10.25" style="130" customWidth="1"/>
    <col min="9735" max="9736" width="11" style="130" customWidth="1"/>
    <col min="9737" max="9737" width="12.5" style="130" customWidth="1"/>
    <col min="9738" max="9738" width="9" style="130"/>
    <col min="9739" max="9739" width="6.875" style="130" customWidth="1"/>
    <col min="9740" max="9741" width="9" style="130"/>
    <col min="9742" max="9742" width="3.5" style="130" bestFit="1" customWidth="1"/>
    <col min="9743" max="9743" width="2.5" style="130" bestFit="1" customWidth="1"/>
    <col min="9744" max="9746" width="5.5" style="130" bestFit="1" customWidth="1"/>
    <col min="9747" max="9747" width="3.5" style="130" bestFit="1" customWidth="1"/>
    <col min="9748" max="9984" width="9" style="130"/>
    <col min="9985" max="9985" width="5.5" style="130" customWidth="1"/>
    <col min="9986" max="9986" width="34.625" style="130" customWidth="1"/>
    <col min="9987" max="9987" width="1.625" style="130" customWidth="1"/>
    <col min="9988" max="9988" width="7.125" style="130" customWidth="1"/>
    <col min="9989" max="9989" width="9.5" style="130" customWidth="1"/>
    <col min="9990" max="9990" width="10.25" style="130" customWidth="1"/>
    <col min="9991" max="9992" width="11" style="130" customWidth="1"/>
    <col min="9993" max="9993" width="12.5" style="130" customWidth="1"/>
    <col min="9994" max="9994" width="9" style="130"/>
    <col min="9995" max="9995" width="6.875" style="130" customWidth="1"/>
    <col min="9996" max="9997" width="9" style="130"/>
    <col min="9998" max="9998" width="3.5" style="130" bestFit="1" customWidth="1"/>
    <col min="9999" max="9999" width="2.5" style="130" bestFit="1" customWidth="1"/>
    <col min="10000" max="10002" width="5.5" style="130" bestFit="1" customWidth="1"/>
    <col min="10003" max="10003" width="3.5" style="130" bestFit="1" customWidth="1"/>
    <col min="10004" max="10240" width="9" style="130"/>
    <col min="10241" max="10241" width="5.5" style="130" customWidth="1"/>
    <col min="10242" max="10242" width="34.625" style="130" customWidth="1"/>
    <col min="10243" max="10243" width="1.625" style="130" customWidth="1"/>
    <col min="10244" max="10244" width="7.125" style="130" customWidth="1"/>
    <col min="10245" max="10245" width="9.5" style="130" customWidth="1"/>
    <col min="10246" max="10246" width="10.25" style="130" customWidth="1"/>
    <col min="10247" max="10248" width="11" style="130" customWidth="1"/>
    <col min="10249" max="10249" width="12.5" style="130" customWidth="1"/>
    <col min="10250" max="10250" width="9" style="130"/>
    <col min="10251" max="10251" width="6.875" style="130" customWidth="1"/>
    <col min="10252" max="10253" width="9" style="130"/>
    <col min="10254" max="10254" width="3.5" style="130" bestFit="1" customWidth="1"/>
    <col min="10255" max="10255" width="2.5" style="130" bestFit="1" customWidth="1"/>
    <col min="10256" max="10258" width="5.5" style="130" bestFit="1" customWidth="1"/>
    <col min="10259" max="10259" width="3.5" style="130" bestFit="1" customWidth="1"/>
    <col min="10260" max="10496" width="9" style="130"/>
    <col min="10497" max="10497" width="5.5" style="130" customWidth="1"/>
    <col min="10498" max="10498" width="34.625" style="130" customWidth="1"/>
    <col min="10499" max="10499" width="1.625" style="130" customWidth="1"/>
    <col min="10500" max="10500" width="7.125" style="130" customWidth="1"/>
    <col min="10501" max="10501" width="9.5" style="130" customWidth="1"/>
    <col min="10502" max="10502" width="10.25" style="130" customWidth="1"/>
    <col min="10503" max="10504" width="11" style="130" customWidth="1"/>
    <col min="10505" max="10505" width="12.5" style="130" customWidth="1"/>
    <col min="10506" max="10506" width="9" style="130"/>
    <col min="10507" max="10507" width="6.875" style="130" customWidth="1"/>
    <col min="10508" max="10509" width="9" style="130"/>
    <col min="10510" max="10510" width="3.5" style="130" bestFit="1" customWidth="1"/>
    <col min="10511" max="10511" width="2.5" style="130" bestFit="1" customWidth="1"/>
    <col min="10512" max="10514" width="5.5" style="130" bestFit="1" customWidth="1"/>
    <col min="10515" max="10515" width="3.5" style="130" bestFit="1" customWidth="1"/>
    <col min="10516" max="10752" width="9" style="130"/>
    <col min="10753" max="10753" width="5.5" style="130" customWidth="1"/>
    <col min="10754" max="10754" width="34.625" style="130" customWidth="1"/>
    <col min="10755" max="10755" width="1.625" style="130" customWidth="1"/>
    <col min="10756" max="10756" width="7.125" style="130" customWidth="1"/>
    <col min="10757" max="10757" width="9.5" style="130" customWidth="1"/>
    <col min="10758" max="10758" width="10.25" style="130" customWidth="1"/>
    <col min="10759" max="10760" width="11" style="130" customWidth="1"/>
    <col min="10761" max="10761" width="12.5" style="130" customWidth="1"/>
    <col min="10762" max="10762" width="9" style="130"/>
    <col min="10763" max="10763" width="6.875" style="130" customWidth="1"/>
    <col min="10764" max="10765" width="9" style="130"/>
    <col min="10766" max="10766" width="3.5" style="130" bestFit="1" customWidth="1"/>
    <col min="10767" max="10767" width="2.5" style="130" bestFit="1" customWidth="1"/>
    <col min="10768" max="10770" width="5.5" style="130" bestFit="1" customWidth="1"/>
    <col min="10771" max="10771" width="3.5" style="130" bestFit="1" customWidth="1"/>
    <col min="10772" max="11008" width="9" style="130"/>
    <col min="11009" max="11009" width="5.5" style="130" customWidth="1"/>
    <col min="11010" max="11010" width="34.625" style="130" customWidth="1"/>
    <col min="11011" max="11011" width="1.625" style="130" customWidth="1"/>
    <col min="11012" max="11012" width="7.125" style="130" customWidth="1"/>
    <col min="11013" max="11013" width="9.5" style="130" customWidth="1"/>
    <col min="11014" max="11014" width="10.25" style="130" customWidth="1"/>
    <col min="11015" max="11016" width="11" style="130" customWidth="1"/>
    <col min="11017" max="11017" width="12.5" style="130" customWidth="1"/>
    <col min="11018" max="11018" width="9" style="130"/>
    <col min="11019" max="11019" width="6.875" style="130" customWidth="1"/>
    <col min="11020" max="11021" width="9" style="130"/>
    <col min="11022" max="11022" width="3.5" style="130" bestFit="1" customWidth="1"/>
    <col min="11023" max="11023" width="2.5" style="130" bestFit="1" customWidth="1"/>
    <col min="11024" max="11026" width="5.5" style="130" bestFit="1" customWidth="1"/>
    <col min="11027" max="11027" width="3.5" style="130" bestFit="1" customWidth="1"/>
    <col min="11028" max="11264" width="9" style="130"/>
    <col min="11265" max="11265" width="5.5" style="130" customWidth="1"/>
    <col min="11266" max="11266" width="34.625" style="130" customWidth="1"/>
    <col min="11267" max="11267" width="1.625" style="130" customWidth="1"/>
    <col min="11268" max="11268" width="7.125" style="130" customWidth="1"/>
    <col min="11269" max="11269" width="9.5" style="130" customWidth="1"/>
    <col min="11270" max="11270" width="10.25" style="130" customWidth="1"/>
    <col min="11271" max="11272" width="11" style="130" customWidth="1"/>
    <col min="11273" max="11273" width="12.5" style="130" customWidth="1"/>
    <col min="11274" max="11274" width="9" style="130"/>
    <col min="11275" max="11275" width="6.875" style="130" customWidth="1"/>
    <col min="11276" max="11277" width="9" style="130"/>
    <col min="11278" max="11278" width="3.5" style="130" bestFit="1" customWidth="1"/>
    <col min="11279" max="11279" width="2.5" style="130" bestFit="1" customWidth="1"/>
    <col min="11280" max="11282" width="5.5" style="130" bestFit="1" customWidth="1"/>
    <col min="11283" max="11283" width="3.5" style="130" bestFit="1" customWidth="1"/>
    <col min="11284" max="11520" width="9" style="130"/>
    <col min="11521" max="11521" width="5.5" style="130" customWidth="1"/>
    <col min="11522" max="11522" width="34.625" style="130" customWidth="1"/>
    <col min="11523" max="11523" width="1.625" style="130" customWidth="1"/>
    <col min="11524" max="11524" width="7.125" style="130" customWidth="1"/>
    <col min="11525" max="11525" width="9.5" style="130" customWidth="1"/>
    <col min="11526" max="11526" width="10.25" style="130" customWidth="1"/>
    <col min="11527" max="11528" width="11" style="130" customWidth="1"/>
    <col min="11529" max="11529" width="12.5" style="130" customWidth="1"/>
    <col min="11530" max="11530" width="9" style="130"/>
    <col min="11531" max="11531" width="6.875" style="130" customWidth="1"/>
    <col min="11532" max="11533" width="9" style="130"/>
    <col min="11534" max="11534" width="3.5" style="130" bestFit="1" customWidth="1"/>
    <col min="11535" max="11535" width="2.5" style="130" bestFit="1" customWidth="1"/>
    <col min="11536" max="11538" width="5.5" style="130" bestFit="1" customWidth="1"/>
    <col min="11539" max="11539" width="3.5" style="130" bestFit="1" customWidth="1"/>
    <col min="11540" max="11776" width="9" style="130"/>
    <col min="11777" max="11777" width="5.5" style="130" customWidth="1"/>
    <col min="11778" max="11778" width="34.625" style="130" customWidth="1"/>
    <col min="11779" max="11779" width="1.625" style="130" customWidth="1"/>
    <col min="11780" max="11780" width="7.125" style="130" customWidth="1"/>
    <col min="11781" max="11781" width="9.5" style="130" customWidth="1"/>
    <col min="11782" max="11782" width="10.25" style="130" customWidth="1"/>
    <col min="11783" max="11784" width="11" style="130" customWidth="1"/>
    <col min="11785" max="11785" width="12.5" style="130" customWidth="1"/>
    <col min="11786" max="11786" width="9" style="130"/>
    <col min="11787" max="11787" width="6.875" style="130" customWidth="1"/>
    <col min="11788" max="11789" width="9" style="130"/>
    <col min="11790" max="11790" width="3.5" style="130" bestFit="1" customWidth="1"/>
    <col min="11791" max="11791" width="2.5" style="130" bestFit="1" customWidth="1"/>
    <col min="11792" max="11794" width="5.5" style="130" bestFit="1" customWidth="1"/>
    <col min="11795" max="11795" width="3.5" style="130" bestFit="1" customWidth="1"/>
    <col min="11796" max="12032" width="9" style="130"/>
    <col min="12033" max="12033" width="5.5" style="130" customWidth="1"/>
    <col min="12034" max="12034" width="34.625" style="130" customWidth="1"/>
    <col min="12035" max="12035" width="1.625" style="130" customWidth="1"/>
    <col min="12036" max="12036" width="7.125" style="130" customWidth="1"/>
    <col min="12037" max="12037" width="9.5" style="130" customWidth="1"/>
    <col min="12038" max="12038" width="10.25" style="130" customWidth="1"/>
    <col min="12039" max="12040" width="11" style="130" customWidth="1"/>
    <col min="12041" max="12041" width="12.5" style="130" customWidth="1"/>
    <col min="12042" max="12042" width="9" style="130"/>
    <col min="12043" max="12043" width="6.875" style="130" customWidth="1"/>
    <col min="12044" max="12045" width="9" style="130"/>
    <col min="12046" max="12046" width="3.5" style="130" bestFit="1" customWidth="1"/>
    <col min="12047" max="12047" width="2.5" style="130" bestFit="1" customWidth="1"/>
    <col min="12048" max="12050" width="5.5" style="130" bestFit="1" customWidth="1"/>
    <col min="12051" max="12051" width="3.5" style="130" bestFit="1" customWidth="1"/>
    <col min="12052" max="12288" width="9" style="130"/>
    <col min="12289" max="12289" width="5.5" style="130" customWidth="1"/>
    <col min="12290" max="12290" width="34.625" style="130" customWidth="1"/>
    <col min="12291" max="12291" width="1.625" style="130" customWidth="1"/>
    <col min="12292" max="12292" width="7.125" style="130" customWidth="1"/>
    <col min="12293" max="12293" width="9.5" style="130" customWidth="1"/>
    <col min="12294" max="12294" width="10.25" style="130" customWidth="1"/>
    <col min="12295" max="12296" width="11" style="130" customWidth="1"/>
    <col min="12297" max="12297" width="12.5" style="130" customWidth="1"/>
    <col min="12298" max="12298" width="9" style="130"/>
    <col min="12299" max="12299" width="6.875" style="130" customWidth="1"/>
    <col min="12300" max="12301" width="9" style="130"/>
    <col min="12302" max="12302" width="3.5" style="130" bestFit="1" customWidth="1"/>
    <col min="12303" max="12303" width="2.5" style="130" bestFit="1" customWidth="1"/>
    <col min="12304" max="12306" width="5.5" style="130" bestFit="1" customWidth="1"/>
    <col min="12307" max="12307" width="3.5" style="130" bestFit="1" customWidth="1"/>
    <col min="12308" max="12544" width="9" style="130"/>
    <col min="12545" max="12545" width="5.5" style="130" customWidth="1"/>
    <col min="12546" max="12546" width="34.625" style="130" customWidth="1"/>
    <col min="12547" max="12547" width="1.625" style="130" customWidth="1"/>
    <col min="12548" max="12548" width="7.125" style="130" customWidth="1"/>
    <col min="12549" max="12549" width="9.5" style="130" customWidth="1"/>
    <col min="12550" max="12550" width="10.25" style="130" customWidth="1"/>
    <col min="12551" max="12552" width="11" style="130" customWidth="1"/>
    <col min="12553" max="12553" width="12.5" style="130" customWidth="1"/>
    <col min="12554" max="12554" width="9" style="130"/>
    <col min="12555" max="12555" width="6.875" style="130" customWidth="1"/>
    <col min="12556" max="12557" width="9" style="130"/>
    <col min="12558" max="12558" width="3.5" style="130" bestFit="1" customWidth="1"/>
    <col min="12559" max="12559" width="2.5" style="130" bestFit="1" customWidth="1"/>
    <col min="12560" max="12562" width="5.5" style="130" bestFit="1" customWidth="1"/>
    <col min="12563" max="12563" width="3.5" style="130" bestFit="1" customWidth="1"/>
    <col min="12564" max="12800" width="9" style="130"/>
    <col min="12801" max="12801" width="5.5" style="130" customWidth="1"/>
    <col min="12802" max="12802" width="34.625" style="130" customWidth="1"/>
    <col min="12803" max="12803" width="1.625" style="130" customWidth="1"/>
    <col min="12804" max="12804" width="7.125" style="130" customWidth="1"/>
    <col min="12805" max="12805" width="9.5" style="130" customWidth="1"/>
    <col min="12806" max="12806" width="10.25" style="130" customWidth="1"/>
    <col min="12807" max="12808" width="11" style="130" customWidth="1"/>
    <col min="12809" max="12809" width="12.5" style="130" customWidth="1"/>
    <col min="12810" max="12810" width="9" style="130"/>
    <col min="12811" max="12811" width="6.875" style="130" customWidth="1"/>
    <col min="12812" max="12813" width="9" style="130"/>
    <col min="12814" max="12814" width="3.5" style="130" bestFit="1" customWidth="1"/>
    <col min="12815" max="12815" width="2.5" style="130" bestFit="1" customWidth="1"/>
    <col min="12816" max="12818" width="5.5" style="130" bestFit="1" customWidth="1"/>
    <col min="12819" max="12819" width="3.5" style="130" bestFit="1" customWidth="1"/>
    <col min="12820" max="13056" width="9" style="130"/>
    <col min="13057" max="13057" width="5.5" style="130" customWidth="1"/>
    <col min="13058" max="13058" width="34.625" style="130" customWidth="1"/>
    <col min="13059" max="13059" width="1.625" style="130" customWidth="1"/>
    <col min="13060" max="13060" width="7.125" style="130" customWidth="1"/>
    <col min="13061" max="13061" width="9.5" style="130" customWidth="1"/>
    <col min="13062" max="13062" width="10.25" style="130" customWidth="1"/>
    <col min="13063" max="13064" width="11" style="130" customWidth="1"/>
    <col min="13065" max="13065" width="12.5" style="130" customWidth="1"/>
    <col min="13066" max="13066" width="9" style="130"/>
    <col min="13067" max="13067" width="6.875" style="130" customWidth="1"/>
    <col min="13068" max="13069" width="9" style="130"/>
    <col min="13070" max="13070" width="3.5" style="130" bestFit="1" customWidth="1"/>
    <col min="13071" max="13071" width="2.5" style="130" bestFit="1" customWidth="1"/>
    <col min="13072" max="13074" width="5.5" style="130" bestFit="1" customWidth="1"/>
    <col min="13075" max="13075" width="3.5" style="130" bestFit="1" customWidth="1"/>
    <col min="13076" max="13312" width="9" style="130"/>
    <col min="13313" max="13313" width="5.5" style="130" customWidth="1"/>
    <col min="13314" max="13314" width="34.625" style="130" customWidth="1"/>
    <col min="13315" max="13315" width="1.625" style="130" customWidth="1"/>
    <col min="13316" max="13316" width="7.125" style="130" customWidth="1"/>
    <col min="13317" max="13317" width="9.5" style="130" customWidth="1"/>
    <col min="13318" max="13318" width="10.25" style="130" customWidth="1"/>
    <col min="13319" max="13320" width="11" style="130" customWidth="1"/>
    <col min="13321" max="13321" width="12.5" style="130" customWidth="1"/>
    <col min="13322" max="13322" width="9" style="130"/>
    <col min="13323" max="13323" width="6.875" style="130" customWidth="1"/>
    <col min="13324" max="13325" width="9" style="130"/>
    <col min="13326" max="13326" width="3.5" style="130" bestFit="1" customWidth="1"/>
    <col min="13327" max="13327" width="2.5" style="130" bestFit="1" customWidth="1"/>
    <col min="13328" max="13330" width="5.5" style="130" bestFit="1" customWidth="1"/>
    <col min="13331" max="13331" width="3.5" style="130" bestFit="1" customWidth="1"/>
    <col min="13332" max="13568" width="9" style="130"/>
    <col min="13569" max="13569" width="5.5" style="130" customWidth="1"/>
    <col min="13570" max="13570" width="34.625" style="130" customWidth="1"/>
    <col min="13571" max="13571" width="1.625" style="130" customWidth="1"/>
    <col min="13572" max="13572" width="7.125" style="130" customWidth="1"/>
    <col min="13573" max="13573" width="9.5" style="130" customWidth="1"/>
    <col min="13574" max="13574" width="10.25" style="130" customWidth="1"/>
    <col min="13575" max="13576" width="11" style="130" customWidth="1"/>
    <col min="13577" max="13577" width="12.5" style="130" customWidth="1"/>
    <col min="13578" max="13578" width="9" style="130"/>
    <col min="13579" max="13579" width="6.875" style="130" customWidth="1"/>
    <col min="13580" max="13581" width="9" style="130"/>
    <col min="13582" max="13582" width="3.5" style="130" bestFit="1" customWidth="1"/>
    <col min="13583" max="13583" width="2.5" style="130" bestFit="1" customWidth="1"/>
    <col min="13584" max="13586" width="5.5" style="130" bestFit="1" customWidth="1"/>
    <col min="13587" max="13587" width="3.5" style="130" bestFit="1" customWidth="1"/>
    <col min="13588" max="13824" width="9" style="130"/>
    <col min="13825" max="13825" width="5.5" style="130" customWidth="1"/>
    <col min="13826" max="13826" width="34.625" style="130" customWidth="1"/>
    <col min="13827" max="13827" width="1.625" style="130" customWidth="1"/>
    <col min="13828" max="13828" width="7.125" style="130" customWidth="1"/>
    <col min="13829" max="13829" width="9.5" style="130" customWidth="1"/>
    <col min="13830" max="13830" width="10.25" style="130" customWidth="1"/>
    <col min="13831" max="13832" width="11" style="130" customWidth="1"/>
    <col min="13833" max="13833" width="12.5" style="130" customWidth="1"/>
    <col min="13834" max="13834" width="9" style="130"/>
    <col min="13835" max="13835" width="6.875" style="130" customWidth="1"/>
    <col min="13836" max="13837" width="9" style="130"/>
    <col min="13838" max="13838" width="3.5" style="130" bestFit="1" customWidth="1"/>
    <col min="13839" max="13839" width="2.5" style="130" bestFit="1" customWidth="1"/>
    <col min="13840" max="13842" width="5.5" style="130" bestFit="1" customWidth="1"/>
    <col min="13843" max="13843" width="3.5" style="130" bestFit="1" customWidth="1"/>
    <col min="13844" max="14080" width="9" style="130"/>
    <col min="14081" max="14081" width="5.5" style="130" customWidth="1"/>
    <col min="14082" max="14082" width="34.625" style="130" customWidth="1"/>
    <col min="14083" max="14083" width="1.625" style="130" customWidth="1"/>
    <col min="14084" max="14084" width="7.125" style="130" customWidth="1"/>
    <col min="14085" max="14085" width="9.5" style="130" customWidth="1"/>
    <col min="14086" max="14086" width="10.25" style="130" customWidth="1"/>
    <col min="14087" max="14088" width="11" style="130" customWidth="1"/>
    <col min="14089" max="14089" width="12.5" style="130" customWidth="1"/>
    <col min="14090" max="14090" width="9" style="130"/>
    <col min="14091" max="14091" width="6.875" style="130" customWidth="1"/>
    <col min="14092" max="14093" width="9" style="130"/>
    <col min="14094" max="14094" width="3.5" style="130" bestFit="1" customWidth="1"/>
    <col min="14095" max="14095" width="2.5" style="130" bestFit="1" customWidth="1"/>
    <col min="14096" max="14098" width="5.5" style="130" bestFit="1" customWidth="1"/>
    <col min="14099" max="14099" width="3.5" style="130" bestFit="1" customWidth="1"/>
    <col min="14100" max="14336" width="9" style="130"/>
    <col min="14337" max="14337" width="5.5" style="130" customWidth="1"/>
    <col min="14338" max="14338" width="34.625" style="130" customWidth="1"/>
    <col min="14339" max="14339" width="1.625" style="130" customWidth="1"/>
    <col min="14340" max="14340" width="7.125" style="130" customWidth="1"/>
    <col min="14341" max="14341" width="9.5" style="130" customWidth="1"/>
    <col min="14342" max="14342" width="10.25" style="130" customWidth="1"/>
    <col min="14343" max="14344" width="11" style="130" customWidth="1"/>
    <col min="14345" max="14345" width="12.5" style="130" customWidth="1"/>
    <col min="14346" max="14346" width="9" style="130"/>
    <col min="14347" max="14347" width="6.875" style="130" customWidth="1"/>
    <col min="14348" max="14349" width="9" style="130"/>
    <col min="14350" max="14350" width="3.5" style="130" bestFit="1" customWidth="1"/>
    <col min="14351" max="14351" width="2.5" style="130" bestFit="1" customWidth="1"/>
    <col min="14352" max="14354" width="5.5" style="130" bestFit="1" customWidth="1"/>
    <col min="14355" max="14355" width="3.5" style="130" bestFit="1" customWidth="1"/>
    <col min="14356" max="14592" width="9" style="130"/>
    <col min="14593" max="14593" width="5.5" style="130" customWidth="1"/>
    <col min="14594" max="14594" width="34.625" style="130" customWidth="1"/>
    <col min="14595" max="14595" width="1.625" style="130" customWidth="1"/>
    <col min="14596" max="14596" width="7.125" style="130" customWidth="1"/>
    <col min="14597" max="14597" width="9.5" style="130" customWidth="1"/>
    <col min="14598" max="14598" width="10.25" style="130" customWidth="1"/>
    <col min="14599" max="14600" width="11" style="130" customWidth="1"/>
    <col min="14601" max="14601" width="12.5" style="130" customWidth="1"/>
    <col min="14602" max="14602" width="9" style="130"/>
    <col min="14603" max="14603" width="6.875" style="130" customWidth="1"/>
    <col min="14604" max="14605" width="9" style="130"/>
    <col min="14606" max="14606" width="3.5" style="130" bestFit="1" customWidth="1"/>
    <col min="14607" max="14607" width="2.5" style="130" bestFit="1" customWidth="1"/>
    <col min="14608" max="14610" width="5.5" style="130" bestFit="1" customWidth="1"/>
    <col min="14611" max="14611" width="3.5" style="130" bestFit="1" customWidth="1"/>
    <col min="14612" max="14848" width="9" style="130"/>
    <col min="14849" max="14849" width="5.5" style="130" customWidth="1"/>
    <col min="14850" max="14850" width="34.625" style="130" customWidth="1"/>
    <col min="14851" max="14851" width="1.625" style="130" customWidth="1"/>
    <col min="14852" max="14852" width="7.125" style="130" customWidth="1"/>
    <col min="14853" max="14853" width="9.5" style="130" customWidth="1"/>
    <col min="14854" max="14854" width="10.25" style="130" customWidth="1"/>
    <col min="14855" max="14856" width="11" style="130" customWidth="1"/>
    <col min="14857" max="14857" width="12.5" style="130" customWidth="1"/>
    <col min="14858" max="14858" width="9" style="130"/>
    <col min="14859" max="14859" width="6.875" style="130" customWidth="1"/>
    <col min="14860" max="14861" width="9" style="130"/>
    <col min="14862" max="14862" width="3.5" style="130" bestFit="1" customWidth="1"/>
    <col min="14863" max="14863" width="2.5" style="130" bestFit="1" customWidth="1"/>
    <col min="14864" max="14866" width="5.5" style="130" bestFit="1" customWidth="1"/>
    <col min="14867" max="14867" width="3.5" style="130" bestFit="1" customWidth="1"/>
    <col min="14868" max="15104" width="9" style="130"/>
    <col min="15105" max="15105" width="5.5" style="130" customWidth="1"/>
    <col min="15106" max="15106" width="34.625" style="130" customWidth="1"/>
    <col min="15107" max="15107" width="1.625" style="130" customWidth="1"/>
    <col min="15108" max="15108" width="7.125" style="130" customWidth="1"/>
    <col min="15109" max="15109" width="9.5" style="130" customWidth="1"/>
    <col min="15110" max="15110" width="10.25" style="130" customWidth="1"/>
    <col min="15111" max="15112" width="11" style="130" customWidth="1"/>
    <col min="15113" max="15113" width="12.5" style="130" customWidth="1"/>
    <col min="15114" max="15114" width="9" style="130"/>
    <col min="15115" max="15115" width="6.875" style="130" customWidth="1"/>
    <col min="15116" max="15117" width="9" style="130"/>
    <col min="15118" max="15118" width="3.5" style="130" bestFit="1" customWidth="1"/>
    <col min="15119" max="15119" width="2.5" style="130" bestFit="1" customWidth="1"/>
    <col min="15120" max="15122" width="5.5" style="130" bestFit="1" customWidth="1"/>
    <col min="15123" max="15123" width="3.5" style="130" bestFit="1" customWidth="1"/>
    <col min="15124" max="15360" width="9" style="130"/>
    <col min="15361" max="15361" width="5.5" style="130" customWidth="1"/>
    <col min="15362" max="15362" width="34.625" style="130" customWidth="1"/>
    <col min="15363" max="15363" width="1.625" style="130" customWidth="1"/>
    <col min="15364" max="15364" width="7.125" style="130" customWidth="1"/>
    <col min="15365" max="15365" width="9.5" style="130" customWidth="1"/>
    <col min="15366" max="15366" width="10.25" style="130" customWidth="1"/>
    <col min="15367" max="15368" width="11" style="130" customWidth="1"/>
    <col min="15369" max="15369" width="12.5" style="130" customWidth="1"/>
    <col min="15370" max="15370" width="9" style="130"/>
    <col min="15371" max="15371" width="6.875" style="130" customWidth="1"/>
    <col min="15372" max="15373" width="9" style="130"/>
    <col min="15374" max="15374" width="3.5" style="130" bestFit="1" customWidth="1"/>
    <col min="15375" max="15375" width="2.5" style="130" bestFit="1" customWidth="1"/>
    <col min="15376" max="15378" width="5.5" style="130" bestFit="1" customWidth="1"/>
    <col min="15379" max="15379" width="3.5" style="130" bestFit="1" customWidth="1"/>
    <col min="15380" max="15616" width="9" style="130"/>
    <col min="15617" max="15617" width="5.5" style="130" customWidth="1"/>
    <col min="15618" max="15618" width="34.625" style="130" customWidth="1"/>
    <col min="15619" max="15619" width="1.625" style="130" customWidth="1"/>
    <col min="15620" max="15620" width="7.125" style="130" customWidth="1"/>
    <col min="15621" max="15621" width="9.5" style="130" customWidth="1"/>
    <col min="15622" max="15622" width="10.25" style="130" customWidth="1"/>
    <col min="15623" max="15624" width="11" style="130" customWidth="1"/>
    <col min="15625" max="15625" width="12.5" style="130" customWidth="1"/>
    <col min="15626" max="15626" width="9" style="130"/>
    <col min="15627" max="15627" width="6.875" style="130" customWidth="1"/>
    <col min="15628" max="15629" width="9" style="130"/>
    <col min="15630" max="15630" width="3.5" style="130" bestFit="1" customWidth="1"/>
    <col min="15631" max="15631" width="2.5" style="130" bestFit="1" customWidth="1"/>
    <col min="15632" max="15634" width="5.5" style="130" bestFit="1" customWidth="1"/>
    <col min="15635" max="15635" width="3.5" style="130" bestFit="1" customWidth="1"/>
    <col min="15636" max="15872" width="9" style="130"/>
    <col min="15873" max="15873" width="5.5" style="130" customWidth="1"/>
    <col min="15874" max="15874" width="34.625" style="130" customWidth="1"/>
    <col min="15875" max="15875" width="1.625" style="130" customWidth="1"/>
    <col min="15876" max="15876" width="7.125" style="130" customWidth="1"/>
    <col min="15877" max="15877" width="9.5" style="130" customWidth="1"/>
    <col min="15878" max="15878" width="10.25" style="130" customWidth="1"/>
    <col min="15879" max="15880" width="11" style="130" customWidth="1"/>
    <col min="15881" max="15881" width="12.5" style="130" customWidth="1"/>
    <col min="15882" max="15882" width="9" style="130"/>
    <col min="15883" max="15883" width="6.875" style="130" customWidth="1"/>
    <col min="15884" max="15885" width="9" style="130"/>
    <col min="15886" max="15886" width="3.5" style="130" bestFit="1" customWidth="1"/>
    <col min="15887" max="15887" width="2.5" style="130" bestFit="1" customWidth="1"/>
    <col min="15888" max="15890" width="5.5" style="130" bestFit="1" customWidth="1"/>
    <col min="15891" max="15891" width="3.5" style="130" bestFit="1" customWidth="1"/>
    <col min="15892" max="16128" width="9" style="130"/>
    <col min="16129" max="16129" width="5.5" style="130" customWidth="1"/>
    <col min="16130" max="16130" width="34.625" style="130" customWidth="1"/>
    <col min="16131" max="16131" width="1.625" style="130" customWidth="1"/>
    <col min="16132" max="16132" width="7.125" style="130" customWidth="1"/>
    <col min="16133" max="16133" width="9.5" style="130" customWidth="1"/>
    <col min="16134" max="16134" width="10.25" style="130" customWidth="1"/>
    <col min="16135" max="16136" width="11" style="130" customWidth="1"/>
    <col min="16137" max="16137" width="12.5" style="130" customWidth="1"/>
    <col min="16138" max="16138" width="9" style="130"/>
    <col min="16139" max="16139" width="6.875" style="130" customWidth="1"/>
    <col min="16140" max="16141" width="9" style="130"/>
    <col min="16142" max="16142" width="3.5" style="130" bestFit="1" customWidth="1"/>
    <col min="16143" max="16143" width="2.5" style="130" bestFit="1" customWidth="1"/>
    <col min="16144" max="16146" width="5.5" style="130" bestFit="1" customWidth="1"/>
    <col min="16147" max="16147" width="3.5" style="130" bestFit="1" customWidth="1"/>
    <col min="16148" max="16384" width="9" style="130"/>
  </cols>
  <sheetData>
    <row r="1" spans="1:11" s="116" customFormat="1" ht="45" customHeight="1">
      <c r="A1" s="115"/>
      <c r="B1" s="436" t="s">
        <v>47</v>
      </c>
      <c r="C1" s="436"/>
      <c r="D1" s="436"/>
      <c r="E1" s="436"/>
      <c r="F1" s="436"/>
      <c r="G1" s="436"/>
      <c r="H1" s="436"/>
    </row>
    <row r="2" spans="1:11" s="118" customFormat="1" ht="18" customHeight="1">
      <c r="A2" s="117"/>
      <c r="B2" s="248"/>
      <c r="D2" s="119"/>
      <c r="E2" s="120"/>
      <c r="F2" s="121"/>
    </row>
    <row r="3" spans="1:11" s="115" customFormat="1" ht="30" customHeight="1">
      <c r="A3" s="122" t="s">
        <v>48</v>
      </c>
      <c r="B3" s="437" t="s">
        <v>49</v>
      </c>
      <c r="C3" s="438"/>
      <c r="D3" s="123" t="s">
        <v>50</v>
      </c>
      <c r="E3" s="124" t="s">
        <v>51</v>
      </c>
      <c r="F3" s="125" t="s">
        <v>52</v>
      </c>
      <c r="G3" s="122" t="s">
        <v>53</v>
      </c>
      <c r="H3" s="123" t="s">
        <v>54</v>
      </c>
    </row>
    <row r="4" spans="1:11" ht="30" customHeight="1">
      <c r="A4" s="123">
        <v>1</v>
      </c>
      <c r="B4" s="176">
        <f>IF($A4="","",VLOOKUP($A4,ｽｲｯﾁﾍﾟﾝ!$A$5:$L$550,4))</f>
        <v>0</v>
      </c>
      <c r="C4" s="126"/>
      <c r="D4" s="136">
        <f>IF($A4="","",VLOOKUP($A4,ｽｲｯﾁﾍﾟﾝ!$A$5:$L$550,6))</f>
        <v>0</v>
      </c>
      <c r="E4" s="136">
        <f>IF($A4="","",VLOOKUP($A4,ｽｲｯﾁﾍﾟﾝ!$A$5:$L$550,7))</f>
        <v>0</v>
      </c>
      <c r="F4" s="127"/>
      <c r="G4" s="128"/>
      <c r="H4" s="129"/>
      <c r="J4" s="142" t="s">
        <v>56</v>
      </c>
      <c r="K4" s="139"/>
    </row>
    <row r="5" spans="1:11" ht="30" customHeight="1">
      <c r="A5" s="123">
        <v>2</v>
      </c>
      <c r="B5" s="176">
        <f>IF($A5="","",VLOOKUP($A5,ｽｲｯﾁﾍﾟﾝ!$A$5:$L$550,4))</f>
        <v>0</v>
      </c>
      <c r="C5" s="126"/>
      <c r="D5" s="136">
        <f>IF($A5="","",VLOOKUP($A5,ｽｲｯﾁﾍﾟﾝ!$A$5:$L$550,6))</f>
        <v>0</v>
      </c>
      <c r="E5" s="136">
        <f>IF($A5="","",VLOOKUP($A5,ｽｲｯﾁﾍﾟﾝ!$A$5:$L$550,7))</f>
        <v>0</v>
      </c>
      <c r="F5" s="127"/>
      <c r="G5" s="128"/>
      <c r="H5" s="129"/>
      <c r="J5" s="142" t="s">
        <v>64</v>
      </c>
      <c r="K5" s="139"/>
    </row>
    <row r="6" spans="1:11" ht="30" customHeight="1">
      <c r="A6" s="123">
        <v>3</v>
      </c>
      <c r="B6" s="176">
        <f>IF($A6="","",VLOOKUP($A6,ｽｲｯﾁﾍﾟﾝ!$A$5:$L$550,4))</f>
        <v>0</v>
      </c>
      <c r="C6" s="126"/>
      <c r="D6" s="136">
        <f>IF($A6="","",VLOOKUP($A6,ｽｲｯﾁﾍﾟﾝ!$A$5:$L$550,6))</f>
        <v>0</v>
      </c>
      <c r="E6" s="136">
        <f>IF($A6="","",VLOOKUP($A6,ｽｲｯﾁﾍﾟﾝ!$A$5:$L$550,7))</f>
        <v>0</v>
      </c>
      <c r="F6" s="127"/>
      <c r="G6" s="128"/>
      <c r="H6" s="129"/>
      <c r="J6" s="142" t="s">
        <v>62</v>
      </c>
      <c r="K6" s="139"/>
    </row>
    <row r="7" spans="1:11" s="116" customFormat="1" ht="30" customHeight="1">
      <c r="A7" s="123">
        <v>4</v>
      </c>
      <c r="B7" s="176">
        <f>IF($A7="","",VLOOKUP($A7,ｽｲｯﾁﾍﾟﾝ!$A$5:$L$550,4))</f>
        <v>0</v>
      </c>
      <c r="C7" s="126"/>
      <c r="D7" s="136">
        <f>IF($A7="","",VLOOKUP($A7,ｽｲｯﾁﾍﾟﾝ!$A$5:$L$550,6))</f>
        <v>0</v>
      </c>
      <c r="E7" s="136">
        <f>IF($A7="","",VLOOKUP($A7,ｽｲｯﾁﾍﾟﾝ!$A$5:$L$550,7))</f>
        <v>0</v>
      </c>
      <c r="F7" s="127"/>
      <c r="G7" s="128"/>
      <c r="H7" s="129"/>
      <c r="J7" s="142" t="s">
        <v>55</v>
      </c>
      <c r="K7" s="139"/>
    </row>
    <row r="8" spans="1:11" s="116" customFormat="1" ht="30" customHeight="1">
      <c r="A8" s="123">
        <v>5</v>
      </c>
      <c r="B8" s="176">
        <f>IF($A8="","",VLOOKUP($A8,ｽｲｯﾁﾍﾟﾝ!$A$5:$L$550,4))</f>
        <v>0</v>
      </c>
      <c r="C8" s="126"/>
      <c r="D8" s="136">
        <f>IF($A8="","",VLOOKUP($A8,ｽｲｯﾁﾍﾟﾝ!$A$5:$L$550,6))</f>
        <v>0</v>
      </c>
      <c r="E8" s="136">
        <f>IF($A8="","",VLOOKUP($A8,ｽｲｯﾁﾍﾟﾝ!$A$5:$L$550,7))</f>
        <v>0</v>
      </c>
      <c r="F8" s="127"/>
      <c r="G8" s="128"/>
      <c r="H8" s="129"/>
    </row>
    <row r="9" spans="1:11" s="116" customFormat="1" ht="30" customHeight="1">
      <c r="A9" s="123">
        <v>6</v>
      </c>
      <c r="B9" s="176">
        <f>IF($A9="","",VLOOKUP($A9,ｽｲｯﾁﾍﾟﾝ!$A$5:$L$550,4))</f>
        <v>0</v>
      </c>
      <c r="C9" s="126"/>
      <c r="D9" s="136">
        <f>IF($A9="","",VLOOKUP($A9,ｽｲｯﾁﾍﾟﾝ!$A$5:$L$550,6))</f>
        <v>0</v>
      </c>
      <c r="E9" s="136">
        <f>IF($A9="","",VLOOKUP($A9,ｽｲｯﾁﾍﾟﾝ!$A$5:$L$550,7))</f>
        <v>0</v>
      </c>
      <c r="F9" s="127"/>
      <c r="G9" s="128"/>
      <c r="H9" s="129"/>
    </row>
    <row r="10" spans="1:11" s="116" customFormat="1" ht="30" customHeight="1">
      <c r="A10" s="123">
        <v>7</v>
      </c>
      <c r="B10" s="176">
        <f>IF($A10="","",VLOOKUP($A10,ｽｲｯﾁﾍﾟﾝ!$A$5:$L$550,4))</f>
        <v>0</v>
      </c>
      <c r="C10" s="126"/>
      <c r="D10" s="136">
        <f>IF($A10="","",VLOOKUP($A10,ｽｲｯﾁﾍﾟﾝ!$A$5:$L$550,6))</f>
        <v>0</v>
      </c>
      <c r="E10" s="136">
        <f>IF($A10="","",VLOOKUP($A10,ｽｲｯﾁﾍﾟﾝ!$A$5:$L$550,7))</f>
        <v>0</v>
      </c>
      <c r="F10" s="127"/>
      <c r="G10" s="128"/>
      <c r="H10" s="129"/>
    </row>
    <row r="11" spans="1:11" s="116" customFormat="1" ht="30" customHeight="1">
      <c r="A11" s="123">
        <v>8</v>
      </c>
      <c r="B11" s="176">
        <f>IF($A11="","",VLOOKUP($A11,ｽｲｯﾁﾍﾟﾝ!$A$5:$L$550,4))</f>
        <v>0</v>
      </c>
      <c r="C11" s="126"/>
      <c r="D11" s="136">
        <f>IF($A11="","",VLOOKUP($A11,ｽｲｯﾁﾍﾟﾝ!$A$5:$L$550,6))</f>
        <v>0</v>
      </c>
      <c r="E11" s="136">
        <f>IF($A11="","",VLOOKUP($A11,ｽｲｯﾁﾍﾟﾝ!$A$5:$L$550,7))</f>
        <v>0</v>
      </c>
      <c r="F11" s="127"/>
      <c r="G11" s="128"/>
      <c r="H11" s="129"/>
    </row>
    <row r="12" spans="1:11" s="116" customFormat="1" ht="30" customHeight="1">
      <c r="A12" s="123">
        <v>9</v>
      </c>
      <c r="B12" s="176">
        <f>IF($A12="","",VLOOKUP($A12,ｽｲｯﾁﾍﾟﾝ!$A$5:$L$550,4))</f>
        <v>0</v>
      </c>
      <c r="C12" s="126"/>
      <c r="D12" s="136">
        <f>IF($A12="","",VLOOKUP($A12,ｽｲｯﾁﾍﾟﾝ!$A$5:$L$550,6))</f>
        <v>0</v>
      </c>
      <c r="E12" s="136">
        <f>IF($A12="","",VLOOKUP($A12,ｽｲｯﾁﾍﾟﾝ!$A$5:$L$550,7))</f>
        <v>0</v>
      </c>
      <c r="F12" s="127"/>
      <c r="G12" s="128"/>
      <c r="H12" s="129"/>
    </row>
    <row r="13" spans="1:11" s="116" customFormat="1" ht="30" customHeight="1">
      <c r="A13" s="123">
        <v>10</v>
      </c>
      <c r="B13" s="176">
        <f>IF($A13="","",VLOOKUP($A13,ｽｲｯﾁﾍﾟﾝ!$A$5:$L$550,4))</f>
        <v>0</v>
      </c>
      <c r="C13" s="126"/>
      <c r="D13" s="136">
        <f>IF($A13="","",VLOOKUP($A13,ｽｲｯﾁﾍﾟﾝ!$A$5:$L$550,6))</f>
        <v>0</v>
      </c>
      <c r="E13" s="136">
        <f>IF($A13="","",VLOOKUP($A13,ｽｲｯﾁﾍﾟﾝ!$A$5:$L$550,7))</f>
        <v>0</v>
      </c>
      <c r="F13" s="127"/>
      <c r="G13" s="128"/>
      <c r="H13" s="129"/>
    </row>
    <row r="14" spans="1:11" s="116" customFormat="1" ht="30" customHeight="1">
      <c r="A14" s="123">
        <v>11</v>
      </c>
      <c r="B14" s="176">
        <f>IF($A14="","",VLOOKUP($A14,ｽｲｯﾁﾍﾟﾝ!$A$5:$L$550,4))</f>
        <v>0</v>
      </c>
      <c r="C14" s="126"/>
      <c r="D14" s="136">
        <f>IF($A14="","",VLOOKUP($A14,ｽｲｯﾁﾍﾟﾝ!$A$5:$L$550,6))</f>
        <v>0</v>
      </c>
      <c r="E14" s="136">
        <f>IF($A14="","",VLOOKUP($A14,ｽｲｯﾁﾍﾟﾝ!$A$5:$L$550,7))</f>
        <v>0</v>
      </c>
      <c r="F14" s="127"/>
      <c r="G14" s="128"/>
      <c r="H14" s="129"/>
    </row>
    <row r="15" spans="1:11" s="116" customFormat="1" ht="30" customHeight="1">
      <c r="A15" s="123">
        <v>12</v>
      </c>
      <c r="B15" s="176">
        <f>IF($A15="","",VLOOKUP($A15,ｽｲｯﾁﾍﾟﾝ!$A$5:$L$550,4))</f>
        <v>0</v>
      </c>
      <c r="C15" s="126"/>
      <c r="D15" s="136">
        <f>IF($A15="","",VLOOKUP($A15,ｽｲｯﾁﾍﾟﾝ!$A$5:$L$550,6))</f>
        <v>0</v>
      </c>
      <c r="E15" s="136">
        <f>IF($A15="","",VLOOKUP($A15,ｽｲｯﾁﾍﾟﾝ!$A$5:$L$550,7))</f>
        <v>0</v>
      </c>
      <c r="F15" s="127"/>
      <c r="G15" s="128"/>
      <c r="H15" s="129"/>
    </row>
    <row r="16" spans="1:11" s="116" customFormat="1" ht="30" customHeight="1">
      <c r="A16" s="123">
        <v>13</v>
      </c>
      <c r="B16" s="176">
        <f>IF($A16="","",VLOOKUP($A16,ｽｲｯﾁﾍﾟﾝ!$A$5:$L$550,4))</f>
        <v>0</v>
      </c>
      <c r="C16" s="126"/>
      <c r="D16" s="136">
        <f>IF($A16="","",VLOOKUP($A16,ｽｲｯﾁﾍﾟﾝ!$A$5:$L$550,6))</f>
        <v>0</v>
      </c>
      <c r="E16" s="136">
        <f>IF($A16="","",VLOOKUP($A16,ｽｲｯﾁﾍﾟﾝ!$A$5:$L$550,7))</f>
        <v>0</v>
      </c>
      <c r="F16" s="127"/>
      <c r="G16" s="128"/>
      <c r="H16" s="129"/>
    </row>
    <row r="17" spans="1:8" s="116" customFormat="1" ht="30" customHeight="1">
      <c r="A17" s="123">
        <v>14</v>
      </c>
      <c r="B17" s="176">
        <f>IF($A17="","",VLOOKUP($A17,ｽｲｯﾁﾍﾟﾝ!$A$5:$L$550,4))</f>
        <v>0</v>
      </c>
      <c r="C17" s="126"/>
      <c r="D17" s="136">
        <f>IF($A17="","",VLOOKUP($A17,ｽｲｯﾁﾍﾟﾝ!$A$5:$L$550,6))</f>
        <v>0</v>
      </c>
      <c r="E17" s="136">
        <f>IF($A17="","",VLOOKUP($A17,ｽｲｯﾁﾍﾟﾝ!$A$5:$L$550,7))</f>
        <v>0</v>
      </c>
      <c r="F17" s="127"/>
      <c r="G17" s="128"/>
      <c r="H17" s="129"/>
    </row>
    <row r="18" spans="1:8" s="116" customFormat="1" ht="30" customHeight="1">
      <c r="A18" s="123">
        <v>15</v>
      </c>
      <c r="B18" s="176">
        <f>IF($A18="","",VLOOKUP($A18,ｽｲｯﾁﾍﾟﾝ!$A$5:$L$550,4))</f>
        <v>0</v>
      </c>
      <c r="C18" s="126"/>
      <c r="D18" s="136">
        <f>IF($A18="","",VLOOKUP($A18,ｽｲｯﾁﾍﾟﾝ!$A$5:$L$550,6))</f>
        <v>0</v>
      </c>
      <c r="E18" s="136">
        <f>IF($A18="","",VLOOKUP($A18,ｽｲｯﾁﾍﾟﾝ!$A$5:$L$550,7))</f>
        <v>0</v>
      </c>
      <c r="F18" s="127"/>
      <c r="G18" s="128"/>
      <c r="H18" s="129"/>
    </row>
    <row r="19" spans="1:8" s="116" customFormat="1" ht="30" customHeight="1">
      <c r="A19" s="123">
        <v>16</v>
      </c>
      <c r="B19" s="176">
        <f>IF($A19="","",VLOOKUP($A19,ｽｲｯﾁﾍﾟﾝ!$A$5:$L$550,4))</f>
        <v>0</v>
      </c>
      <c r="C19" s="126"/>
      <c r="D19" s="136">
        <f>IF($A19="","",VLOOKUP($A19,ｽｲｯﾁﾍﾟﾝ!$A$5:$L$550,6))</f>
        <v>0</v>
      </c>
      <c r="E19" s="136">
        <f>IF($A19="","",VLOOKUP($A19,ｽｲｯﾁﾍﾟﾝ!$A$5:$L$550,7))</f>
        <v>0</v>
      </c>
      <c r="F19" s="127"/>
      <c r="G19" s="128"/>
      <c r="H19" s="129"/>
    </row>
    <row r="20" spans="1:8" s="116" customFormat="1" ht="30" customHeight="1">
      <c r="A20" s="123">
        <v>17</v>
      </c>
      <c r="B20" s="176">
        <f>IF($A20="","",VLOOKUP($A20,ｽｲｯﾁﾍﾟﾝ!$A$5:$L$550,4))</f>
        <v>0</v>
      </c>
      <c r="C20" s="126"/>
      <c r="D20" s="136">
        <f>IF($A20="","",VLOOKUP($A20,ｽｲｯﾁﾍﾟﾝ!$A$5:$L$550,6))</f>
        <v>0</v>
      </c>
      <c r="E20" s="136">
        <f>IF($A20="","",VLOOKUP($A20,ｽｲｯﾁﾍﾟﾝ!$A$5:$L$550,7))</f>
        <v>0</v>
      </c>
      <c r="F20" s="127"/>
      <c r="G20" s="128"/>
      <c r="H20" s="129"/>
    </row>
    <row r="21" spans="1:8" s="116" customFormat="1" ht="30" customHeight="1">
      <c r="A21" s="123">
        <v>18</v>
      </c>
      <c r="B21" s="176">
        <f>IF($A21="","",VLOOKUP($A21,ｽｲｯﾁﾍﾟﾝ!$A$5:$L$550,4))</f>
        <v>0</v>
      </c>
      <c r="C21" s="126"/>
      <c r="D21" s="136">
        <f>IF($A21="","",VLOOKUP($A21,ｽｲｯﾁﾍﾟﾝ!$A$5:$L$550,6))</f>
        <v>0</v>
      </c>
      <c r="E21" s="136">
        <f>IF($A21="","",VLOOKUP($A21,ｽｲｯﾁﾍﾟﾝ!$A$5:$L$550,7))</f>
        <v>0</v>
      </c>
      <c r="F21" s="127"/>
      <c r="G21" s="128"/>
      <c r="H21" s="129"/>
    </row>
    <row r="22" spans="1:8" s="116" customFormat="1" ht="30" customHeight="1">
      <c r="A22" s="123">
        <v>19</v>
      </c>
      <c r="B22" s="176">
        <f>IF($A22="","",VLOOKUP($A22,ｽｲｯﾁﾍﾟﾝ!$A$5:$L$550,4))</f>
        <v>0</v>
      </c>
      <c r="C22" s="126"/>
      <c r="D22" s="136">
        <f>IF($A22="","",VLOOKUP($A22,ｽｲｯﾁﾍﾟﾝ!$A$5:$L$550,6))</f>
        <v>0</v>
      </c>
      <c r="E22" s="136">
        <f>IF($A22="","",VLOOKUP($A22,ｽｲｯﾁﾍﾟﾝ!$A$5:$L$550,7))</f>
        <v>0</v>
      </c>
      <c r="F22" s="127"/>
      <c r="G22" s="128"/>
      <c r="H22" s="129"/>
    </row>
    <row r="23" spans="1:8" s="116" customFormat="1" ht="30" customHeight="1">
      <c r="A23" s="123">
        <v>20</v>
      </c>
      <c r="B23" s="176">
        <f>IF($A23="","",VLOOKUP($A23,ｽｲｯﾁﾍﾟﾝ!$A$5:$L$550,4))</f>
        <v>0</v>
      </c>
      <c r="C23" s="126"/>
      <c r="D23" s="136">
        <f>IF($A23="","",VLOOKUP($A23,ｽｲｯﾁﾍﾟﾝ!$A$5:$L$550,6))</f>
        <v>0</v>
      </c>
      <c r="E23" s="136">
        <f>IF($A23="","",VLOOKUP($A23,ｽｲｯﾁﾍﾟﾝ!$A$5:$L$550,7))</f>
        <v>0</v>
      </c>
      <c r="F23" s="127"/>
      <c r="G23" s="128"/>
      <c r="H23" s="129"/>
    </row>
    <row r="24" spans="1:8" s="116" customFormat="1" ht="30" customHeight="1">
      <c r="A24" s="123">
        <v>21</v>
      </c>
      <c r="B24" s="176">
        <f>IF($A24="","",VLOOKUP($A24,ｽｲｯﾁﾍﾟﾝ!$A$5:$L$550,4))</f>
        <v>0</v>
      </c>
      <c r="C24" s="126"/>
      <c r="D24" s="136">
        <f>IF($A24="","",VLOOKUP($A24,ｽｲｯﾁﾍﾟﾝ!$A$5:$L$550,6))</f>
        <v>0</v>
      </c>
      <c r="E24" s="136">
        <f>IF($A24="","",VLOOKUP($A24,ｽｲｯﾁﾍﾟﾝ!$A$5:$L$550,7))</f>
        <v>0</v>
      </c>
      <c r="F24" s="127"/>
      <c r="G24" s="128"/>
      <c r="H24" s="129"/>
    </row>
    <row r="25" spans="1:8" s="116" customFormat="1" ht="30" customHeight="1">
      <c r="A25" s="123">
        <v>22</v>
      </c>
      <c r="B25" s="176">
        <f>IF($A25="","",VLOOKUP($A25,ｽｲｯﾁﾍﾟﾝ!$A$5:$L$550,4))</f>
        <v>0</v>
      </c>
      <c r="C25" s="126"/>
      <c r="D25" s="136">
        <f>IF($A25="","",VLOOKUP($A25,ｽｲｯﾁﾍﾟﾝ!$A$5:$L$550,6))</f>
        <v>0</v>
      </c>
      <c r="E25" s="136">
        <f>IF($A25="","",VLOOKUP($A25,ｽｲｯﾁﾍﾟﾝ!$A$5:$L$550,7))</f>
        <v>0</v>
      </c>
      <c r="F25" s="127"/>
      <c r="G25" s="128"/>
      <c r="H25" s="129"/>
    </row>
    <row r="26" spans="1:8" s="116" customFormat="1" ht="30" customHeight="1">
      <c r="A26" s="123">
        <v>23</v>
      </c>
      <c r="B26" s="176">
        <f>IF($A26="","",VLOOKUP($A26,ｽｲｯﾁﾍﾟﾝ!$A$5:$L$550,4))</f>
        <v>0</v>
      </c>
      <c r="C26" s="126"/>
      <c r="D26" s="136">
        <f>IF($A26="","",VLOOKUP($A26,ｽｲｯﾁﾍﾟﾝ!$A$5:$L$550,6))</f>
        <v>0</v>
      </c>
      <c r="E26" s="136">
        <f>IF($A26="","",VLOOKUP($A26,ｽｲｯﾁﾍﾟﾝ!$A$5:$L$550,7))</f>
        <v>0</v>
      </c>
      <c r="F26" s="127"/>
      <c r="G26" s="128"/>
      <c r="H26" s="129"/>
    </row>
    <row r="27" spans="1:8" s="116" customFormat="1" ht="30" customHeight="1">
      <c r="A27" s="123">
        <v>24</v>
      </c>
      <c r="B27" s="176">
        <f>IF($A27="","",VLOOKUP($A27,ｽｲｯﾁﾍﾟﾝ!$A$5:$L$550,4))</f>
        <v>0</v>
      </c>
      <c r="C27" s="126"/>
      <c r="D27" s="136">
        <f>IF($A27="","",VLOOKUP($A27,ｽｲｯﾁﾍﾟﾝ!$A$5:$L$550,6))</f>
        <v>0</v>
      </c>
      <c r="E27" s="136">
        <f>IF($A27="","",VLOOKUP($A27,ｽｲｯﾁﾍﾟﾝ!$A$5:$L$550,7))</f>
        <v>0</v>
      </c>
      <c r="F27" s="127"/>
      <c r="G27" s="128"/>
      <c r="H27" s="129"/>
    </row>
    <row r="28" spans="1:8" s="116" customFormat="1" ht="30" customHeight="1">
      <c r="A28" s="123">
        <v>25</v>
      </c>
      <c r="B28" s="177">
        <f>IF($A28="","",VLOOKUP($A28,ｽｲｯﾁﾍﾟﾝ!$A$5:$L$550,4))</f>
        <v>0</v>
      </c>
      <c r="C28" s="126"/>
      <c r="D28" s="137">
        <f>IF($A28="","",VLOOKUP($A28,ｽｲｯﾁﾍﾟﾝ!$A$5:$L$550,6))</f>
        <v>0</v>
      </c>
      <c r="E28" s="137">
        <f>IF($A28="","",VLOOKUP($A28,ｽｲｯﾁﾍﾟﾝ!$A$5:$L$550,7))</f>
        <v>0</v>
      </c>
      <c r="F28" s="127"/>
      <c r="G28" s="128"/>
      <c r="H28" s="129"/>
    </row>
    <row r="30" spans="1:8" s="116" customFormat="1" ht="45" customHeight="1">
      <c r="A30" s="115"/>
      <c r="B30" s="436" t="s">
        <v>47</v>
      </c>
      <c r="C30" s="436"/>
      <c r="D30" s="436"/>
      <c r="E30" s="436"/>
      <c r="F30" s="436"/>
      <c r="G30" s="436"/>
      <c r="H30" s="436"/>
    </row>
    <row r="31" spans="1:8" s="118" customFormat="1" ht="18" customHeight="1">
      <c r="A31" s="117"/>
      <c r="B31" s="248"/>
      <c r="D31" s="119"/>
      <c r="E31" s="120"/>
      <c r="F31" s="121"/>
    </row>
    <row r="32" spans="1:8" s="115" customFormat="1" ht="30" customHeight="1">
      <c r="A32" s="122" t="s">
        <v>48</v>
      </c>
      <c r="B32" s="437" t="s">
        <v>49</v>
      </c>
      <c r="C32" s="438"/>
      <c r="D32" s="123" t="s">
        <v>50</v>
      </c>
      <c r="E32" s="124" t="s">
        <v>51</v>
      </c>
      <c r="F32" s="125" t="s">
        <v>52</v>
      </c>
      <c r="G32" s="122" t="s">
        <v>53</v>
      </c>
      <c r="H32" s="123" t="s">
        <v>54</v>
      </c>
    </row>
    <row r="33" spans="1:11" ht="30" customHeight="1">
      <c r="A33" s="123">
        <v>26</v>
      </c>
      <c r="B33" s="176">
        <f>IF($A33="","",VLOOKUP($A33,ｽｲｯﾁﾍﾟﾝ!$A$5:$L$550,4))</f>
        <v>0</v>
      </c>
      <c r="C33" s="126"/>
      <c r="D33" s="136">
        <f>IF($A33="","",VLOOKUP($A33,ｽｲｯﾁﾍﾟﾝ!$A$5:$L$550,6))</f>
        <v>0</v>
      </c>
      <c r="E33" s="136">
        <f>IF($A33="","",VLOOKUP($A33,ｽｲｯﾁﾍﾟﾝ!$A$5:$L$550,7))</f>
        <v>0</v>
      </c>
      <c r="F33" s="127"/>
      <c r="G33" s="128"/>
      <c r="H33" s="129"/>
      <c r="J33" s="142" t="s">
        <v>56</v>
      </c>
      <c r="K33" s="139"/>
    </row>
    <row r="34" spans="1:11" ht="30" customHeight="1">
      <c r="A34" s="123">
        <v>27</v>
      </c>
      <c r="B34" s="176">
        <f>IF($A34="","",VLOOKUP($A34,ｽｲｯﾁﾍﾟﾝ!$A$5:$L$550,4))</f>
        <v>0</v>
      </c>
      <c r="C34" s="126"/>
      <c r="D34" s="136">
        <f>IF($A34="","",VLOOKUP($A34,ｽｲｯﾁﾍﾟﾝ!$A$5:$L$550,6))</f>
        <v>0</v>
      </c>
      <c r="E34" s="136">
        <f>IF($A34="","",VLOOKUP($A34,ｽｲｯﾁﾍﾟﾝ!$A$5:$L$550,7))</f>
        <v>0</v>
      </c>
      <c r="F34" s="127"/>
      <c r="G34" s="128"/>
      <c r="H34" s="129"/>
      <c r="J34" s="142" t="s">
        <v>64</v>
      </c>
      <c r="K34" s="139"/>
    </row>
    <row r="35" spans="1:11" ht="30" customHeight="1">
      <c r="A35" s="123">
        <v>28</v>
      </c>
      <c r="B35" s="176">
        <f>IF($A35="","",VLOOKUP($A35,ｽｲｯﾁﾍﾟﾝ!$A$5:$L$550,4))</f>
        <v>0</v>
      </c>
      <c r="C35" s="126"/>
      <c r="D35" s="136">
        <f>IF($A35="","",VLOOKUP($A35,ｽｲｯﾁﾍﾟﾝ!$A$5:$L$550,6))</f>
        <v>0</v>
      </c>
      <c r="E35" s="136">
        <f>IF($A35="","",VLOOKUP($A35,ｽｲｯﾁﾍﾟﾝ!$A$5:$L$550,7))</f>
        <v>0</v>
      </c>
      <c r="F35" s="127"/>
      <c r="G35" s="128"/>
      <c r="H35" s="129"/>
      <c r="J35" s="142" t="s">
        <v>62</v>
      </c>
      <c r="K35" s="139"/>
    </row>
    <row r="36" spans="1:11" s="116" customFormat="1" ht="30" customHeight="1">
      <c r="A36" s="123">
        <v>29</v>
      </c>
      <c r="B36" s="176">
        <f>IF($A36="","",VLOOKUP($A36,ｽｲｯﾁﾍﾟﾝ!$A$5:$L$550,4))</f>
        <v>0</v>
      </c>
      <c r="C36" s="126"/>
      <c r="D36" s="136">
        <f>IF($A36="","",VLOOKUP($A36,ｽｲｯﾁﾍﾟﾝ!$A$5:$L$550,6))</f>
        <v>0</v>
      </c>
      <c r="E36" s="136">
        <f>IF($A36="","",VLOOKUP($A36,ｽｲｯﾁﾍﾟﾝ!$A$5:$L$550,7))</f>
        <v>0</v>
      </c>
      <c r="F36" s="127"/>
      <c r="G36" s="128"/>
      <c r="H36" s="129"/>
      <c r="J36" s="142" t="s">
        <v>55</v>
      </c>
      <c r="K36" s="139"/>
    </row>
    <row r="37" spans="1:11" s="116" customFormat="1" ht="30" customHeight="1">
      <c r="A37" s="123">
        <v>30</v>
      </c>
      <c r="B37" s="176">
        <f>IF($A37="","",VLOOKUP($A37,ｽｲｯﾁﾍﾟﾝ!$A$5:$L$550,4))</f>
        <v>0</v>
      </c>
      <c r="C37" s="126"/>
      <c r="D37" s="136">
        <f>IF($A37="","",VLOOKUP($A37,ｽｲｯﾁﾍﾟﾝ!$A$5:$L$550,6))</f>
        <v>0</v>
      </c>
      <c r="E37" s="136">
        <f>IF($A37="","",VLOOKUP($A37,ｽｲｯﾁﾍﾟﾝ!$A$5:$L$550,7))</f>
        <v>0</v>
      </c>
      <c r="F37" s="127"/>
      <c r="G37" s="128"/>
      <c r="H37" s="129"/>
    </row>
    <row r="38" spans="1:11" s="116" customFormat="1" ht="30" customHeight="1">
      <c r="A38" s="123">
        <v>31</v>
      </c>
      <c r="B38" s="176">
        <f>IF($A38="","",VLOOKUP($A38,ｽｲｯﾁﾍﾟﾝ!$A$5:$L$550,4))</f>
        <v>0</v>
      </c>
      <c r="C38" s="126"/>
      <c r="D38" s="136">
        <f>IF($A38="","",VLOOKUP($A38,ｽｲｯﾁﾍﾟﾝ!$A$5:$L$550,6))</f>
        <v>0</v>
      </c>
      <c r="E38" s="136">
        <f>IF($A38="","",VLOOKUP($A38,ｽｲｯﾁﾍﾟﾝ!$A$5:$L$550,7))</f>
        <v>0</v>
      </c>
      <c r="F38" s="127"/>
      <c r="G38" s="128"/>
      <c r="H38" s="129"/>
    </row>
    <row r="39" spans="1:11" s="116" customFormat="1" ht="30" customHeight="1">
      <c r="A39" s="123">
        <v>32</v>
      </c>
      <c r="B39" s="176">
        <f>IF($A39="","",VLOOKUP($A39,ｽｲｯﾁﾍﾟﾝ!$A$5:$L$550,4))</f>
        <v>0</v>
      </c>
      <c r="C39" s="126"/>
      <c r="D39" s="136">
        <f>IF($A39="","",VLOOKUP($A39,ｽｲｯﾁﾍﾟﾝ!$A$5:$L$550,6))</f>
        <v>0</v>
      </c>
      <c r="E39" s="136">
        <f>IF($A39="","",VLOOKUP($A39,ｽｲｯﾁﾍﾟﾝ!$A$5:$L$550,7))</f>
        <v>0</v>
      </c>
      <c r="F39" s="127"/>
      <c r="G39" s="128"/>
      <c r="H39" s="129"/>
    </row>
    <row r="40" spans="1:11" s="116" customFormat="1" ht="30" customHeight="1">
      <c r="A40" s="123">
        <v>33</v>
      </c>
      <c r="B40" s="176">
        <f>IF($A40="","",VLOOKUP($A40,ｽｲｯﾁﾍﾟﾝ!$A$5:$L$550,4))</f>
        <v>0</v>
      </c>
      <c r="C40" s="126"/>
      <c r="D40" s="136">
        <f>IF($A40="","",VLOOKUP($A40,ｽｲｯﾁﾍﾟﾝ!$A$5:$L$550,6))</f>
        <v>0</v>
      </c>
      <c r="E40" s="136">
        <f>IF($A40="","",VLOOKUP($A40,ｽｲｯﾁﾍﾟﾝ!$A$5:$L$550,7))</f>
        <v>0</v>
      </c>
      <c r="F40" s="127"/>
      <c r="G40" s="128"/>
      <c r="H40" s="129"/>
    </row>
    <row r="41" spans="1:11" s="116" customFormat="1" ht="30" customHeight="1">
      <c r="A41" s="123">
        <v>34</v>
      </c>
      <c r="B41" s="176">
        <f>IF($A41="","",VLOOKUP($A41,ｽｲｯﾁﾍﾟﾝ!$A$5:$L$550,4))</f>
        <v>0</v>
      </c>
      <c r="C41" s="126"/>
      <c r="D41" s="136">
        <f>IF($A41="","",VLOOKUP($A41,ｽｲｯﾁﾍﾟﾝ!$A$5:$L$550,6))</f>
        <v>0</v>
      </c>
      <c r="E41" s="136">
        <f>IF($A41="","",VLOOKUP($A41,ｽｲｯﾁﾍﾟﾝ!$A$5:$L$550,7))</f>
        <v>0</v>
      </c>
      <c r="F41" s="127"/>
      <c r="G41" s="128"/>
      <c r="H41" s="129"/>
    </row>
    <row r="42" spans="1:11" s="116" customFormat="1" ht="30" customHeight="1">
      <c r="A42" s="123">
        <v>35</v>
      </c>
      <c r="B42" s="176">
        <f>IF($A42="","",VLOOKUP($A42,ｽｲｯﾁﾍﾟﾝ!$A$5:$L$550,4))</f>
        <v>0</v>
      </c>
      <c r="C42" s="126"/>
      <c r="D42" s="136">
        <f>IF($A42="","",VLOOKUP($A42,ｽｲｯﾁﾍﾟﾝ!$A$5:$L$550,6))</f>
        <v>0</v>
      </c>
      <c r="E42" s="136">
        <f>IF($A42="","",VLOOKUP($A42,ｽｲｯﾁﾍﾟﾝ!$A$5:$L$550,7))</f>
        <v>0</v>
      </c>
      <c r="F42" s="127"/>
      <c r="G42" s="128"/>
      <c r="H42" s="129"/>
    </row>
    <row r="43" spans="1:11" s="116" customFormat="1" ht="30" customHeight="1">
      <c r="A43" s="123">
        <v>36</v>
      </c>
      <c r="B43" s="176">
        <f>IF($A43="","",VLOOKUP($A43,ｽｲｯﾁﾍﾟﾝ!$A$5:$L$550,4))</f>
        <v>0</v>
      </c>
      <c r="C43" s="126"/>
      <c r="D43" s="136">
        <f>IF($A43="","",VLOOKUP($A43,ｽｲｯﾁﾍﾟﾝ!$A$5:$L$550,6))</f>
        <v>0</v>
      </c>
      <c r="E43" s="136">
        <f>IF($A43="","",VLOOKUP($A43,ｽｲｯﾁﾍﾟﾝ!$A$5:$L$550,7))</f>
        <v>0</v>
      </c>
      <c r="F43" s="127"/>
      <c r="G43" s="128"/>
      <c r="H43" s="129"/>
    </row>
    <row r="44" spans="1:11" s="116" customFormat="1" ht="30" customHeight="1">
      <c r="A44" s="123">
        <v>37</v>
      </c>
      <c r="B44" s="176">
        <f>IF($A44="","",VLOOKUP($A44,ｽｲｯﾁﾍﾟﾝ!$A$5:$L$550,4))</f>
        <v>0</v>
      </c>
      <c r="C44" s="126"/>
      <c r="D44" s="136">
        <f>IF($A44="","",VLOOKUP($A44,ｽｲｯﾁﾍﾟﾝ!$A$5:$L$550,6))</f>
        <v>0</v>
      </c>
      <c r="E44" s="136">
        <f>IF($A44="","",VLOOKUP($A44,ｽｲｯﾁﾍﾟﾝ!$A$5:$L$550,7))</f>
        <v>0</v>
      </c>
      <c r="F44" s="127"/>
      <c r="G44" s="128"/>
      <c r="H44" s="129"/>
    </row>
    <row r="45" spans="1:11" s="116" customFormat="1" ht="30" customHeight="1">
      <c r="A45" s="123">
        <v>38</v>
      </c>
      <c r="B45" s="176">
        <f>IF($A45="","",VLOOKUP($A45,ｽｲｯﾁﾍﾟﾝ!$A$5:$L$550,4))</f>
        <v>0</v>
      </c>
      <c r="C45" s="126"/>
      <c r="D45" s="136">
        <f>IF($A45="","",VLOOKUP($A45,ｽｲｯﾁﾍﾟﾝ!$A$5:$L$550,6))</f>
        <v>0</v>
      </c>
      <c r="E45" s="136">
        <f>IF($A45="","",VLOOKUP($A45,ｽｲｯﾁﾍﾟﾝ!$A$5:$L$550,7))</f>
        <v>0</v>
      </c>
      <c r="F45" s="127"/>
      <c r="G45" s="128"/>
      <c r="H45" s="129"/>
    </row>
    <row r="46" spans="1:11" s="116" customFormat="1" ht="30" customHeight="1">
      <c r="A46" s="123">
        <v>39</v>
      </c>
      <c r="B46" s="176">
        <f>IF($A46="","",VLOOKUP($A46,ｽｲｯﾁﾍﾟﾝ!$A$5:$L$550,4))</f>
        <v>0</v>
      </c>
      <c r="C46" s="126"/>
      <c r="D46" s="136">
        <f>IF($A46="","",VLOOKUP($A46,ｽｲｯﾁﾍﾟﾝ!$A$5:$L$550,6))</f>
        <v>0</v>
      </c>
      <c r="E46" s="136">
        <f>IF($A46="","",VLOOKUP($A46,ｽｲｯﾁﾍﾟﾝ!$A$5:$L$550,7))</f>
        <v>0</v>
      </c>
      <c r="F46" s="127"/>
      <c r="G46" s="128"/>
      <c r="H46" s="129"/>
    </row>
    <row r="47" spans="1:11" s="116" customFormat="1" ht="30" customHeight="1">
      <c r="A47" s="123">
        <v>40</v>
      </c>
      <c r="B47" s="176">
        <f>IF($A47="","",VLOOKUP($A47,ｽｲｯﾁﾍﾟﾝ!$A$5:$L$550,4))</f>
        <v>0</v>
      </c>
      <c r="C47" s="126"/>
      <c r="D47" s="136">
        <f>IF($A47="","",VLOOKUP($A47,ｽｲｯﾁﾍﾟﾝ!$A$5:$L$550,6))</f>
        <v>0</v>
      </c>
      <c r="E47" s="136">
        <f>IF($A47="","",VLOOKUP($A47,ｽｲｯﾁﾍﾟﾝ!$A$5:$L$550,7))</f>
        <v>0</v>
      </c>
      <c r="F47" s="127"/>
      <c r="G47" s="128"/>
      <c r="H47" s="129"/>
    </row>
    <row r="48" spans="1:11" s="116" customFormat="1" ht="30" customHeight="1">
      <c r="A48" s="123">
        <v>41</v>
      </c>
      <c r="B48" s="176">
        <f>IF($A48="","",VLOOKUP($A48,ｽｲｯﾁﾍﾟﾝ!$A$5:$L$550,4))</f>
        <v>0</v>
      </c>
      <c r="C48" s="126"/>
      <c r="D48" s="136">
        <f>IF($A48="","",VLOOKUP($A48,ｽｲｯﾁﾍﾟﾝ!$A$5:$L$550,6))</f>
        <v>0</v>
      </c>
      <c r="E48" s="136">
        <f>IF($A48="","",VLOOKUP($A48,ｽｲｯﾁﾍﾟﾝ!$A$5:$L$550,7))</f>
        <v>0</v>
      </c>
      <c r="F48" s="127"/>
      <c r="G48" s="128"/>
      <c r="H48" s="129"/>
    </row>
    <row r="49" spans="1:11" s="116" customFormat="1" ht="30" customHeight="1">
      <c r="A49" s="123">
        <v>42</v>
      </c>
      <c r="B49" s="176">
        <f>IF($A49="","",VLOOKUP($A49,ｽｲｯﾁﾍﾟﾝ!$A$5:$L$550,4))</f>
        <v>0</v>
      </c>
      <c r="C49" s="126"/>
      <c r="D49" s="136">
        <f>IF($A49="","",VLOOKUP($A49,ｽｲｯﾁﾍﾟﾝ!$A$5:$L$550,6))</f>
        <v>0</v>
      </c>
      <c r="E49" s="136">
        <f>IF($A49="","",VLOOKUP($A49,ｽｲｯﾁﾍﾟﾝ!$A$5:$L$550,7))</f>
        <v>0</v>
      </c>
      <c r="F49" s="127"/>
      <c r="G49" s="128"/>
      <c r="H49" s="129"/>
    </row>
    <row r="50" spans="1:11" s="116" customFormat="1" ht="30" customHeight="1">
      <c r="A50" s="123">
        <v>43</v>
      </c>
      <c r="B50" s="176">
        <f>IF($A50="","",VLOOKUP($A50,ｽｲｯﾁﾍﾟﾝ!$A$5:$L$550,4))</f>
        <v>0</v>
      </c>
      <c r="C50" s="126"/>
      <c r="D50" s="136">
        <f>IF($A50="","",VLOOKUP($A50,ｽｲｯﾁﾍﾟﾝ!$A$5:$L$550,6))</f>
        <v>0</v>
      </c>
      <c r="E50" s="136">
        <f>IF($A50="","",VLOOKUP($A50,ｽｲｯﾁﾍﾟﾝ!$A$5:$L$550,7))</f>
        <v>0</v>
      </c>
      <c r="F50" s="127"/>
      <c r="G50" s="128"/>
      <c r="H50" s="129"/>
    </row>
    <row r="51" spans="1:11" s="116" customFormat="1" ht="30" customHeight="1">
      <c r="A51" s="123">
        <v>44</v>
      </c>
      <c r="B51" s="176">
        <f>IF($A51="","",VLOOKUP($A51,ｽｲｯﾁﾍﾟﾝ!$A$5:$L$550,4))</f>
        <v>0</v>
      </c>
      <c r="C51" s="126"/>
      <c r="D51" s="136">
        <f>IF($A51="","",VLOOKUP($A51,ｽｲｯﾁﾍﾟﾝ!$A$5:$L$550,6))</f>
        <v>0</v>
      </c>
      <c r="E51" s="136">
        <f>IF($A51="","",VLOOKUP($A51,ｽｲｯﾁﾍﾟﾝ!$A$5:$L$550,7))</f>
        <v>0</v>
      </c>
      <c r="F51" s="127"/>
      <c r="G51" s="128"/>
      <c r="H51" s="129"/>
    </row>
    <row r="52" spans="1:11" s="116" customFormat="1" ht="30" customHeight="1">
      <c r="A52" s="123">
        <v>45</v>
      </c>
      <c r="B52" s="176">
        <f>IF($A52="","",VLOOKUP($A52,ｽｲｯﾁﾍﾟﾝ!$A$5:$L$550,4))</f>
        <v>0</v>
      </c>
      <c r="C52" s="126"/>
      <c r="D52" s="136">
        <f>IF($A52="","",VLOOKUP($A52,ｽｲｯﾁﾍﾟﾝ!$A$5:$L$550,6))</f>
        <v>0</v>
      </c>
      <c r="E52" s="136">
        <f>IF($A52="","",VLOOKUP($A52,ｽｲｯﾁﾍﾟﾝ!$A$5:$L$550,7))</f>
        <v>0</v>
      </c>
      <c r="F52" s="127"/>
      <c r="G52" s="128"/>
      <c r="H52" s="129"/>
    </row>
    <row r="53" spans="1:11" s="116" customFormat="1" ht="30" customHeight="1">
      <c r="A53" s="123">
        <v>46</v>
      </c>
      <c r="B53" s="176">
        <f>IF($A53="","",VLOOKUP($A53,ｽｲｯﾁﾍﾟﾝ!$A$5:$L$550,4))</f>
        <v>0</v>
      </c>
      <c r="C53" s="126"/>
      <c r="D53" s="136">
        <f>IF($A53="","",VLOOKUP($A53,ｽｲｯﾁﾍﾟﾝ!$A$5:$L$550,6))</f>
        <v>0</v>
      </c>
      <c r="E53" s="136">
        <f>IF($A53="","",VLOOKUP($A53,ｽｲｯﾁﾍﾟﾝ!$A$5:$L$550,7))</f>
        <v>0</v>
      </c>
      <c r="F53" s="127"/>
      <c r="G53" s="128"/>
      <c r="H53" s="129"/>
    </row>
    <row r="54" spans="1:11" s="116" customFormat="1" ht="30" customHeight="1">
      <c r="A54" s="123">
        <v>47</v>
      </c>
      <c r="B54" s="176">
        <f>IF($A54="","",VLOOKUP($A54,ｽｲｯﾁﾍﾟﾝ!$A$5:$L$550,4))</f>
        <v>0</v>
      </c>
      <c r="C54" s="126"/>
      <c r="D54" s="136">
        <f>IF($A54="","",VLOOKUP($A54,ｽｲｯﾁﾍﾟﾝ!$A$5:$L$550,6))</f>
        <v>0</v>
      </c>
      <c r="E54" s="136">
        <f>IF($A54="","",VLOOKUP($A54,ｽｲｯﾁﾍﾟﾝ!$A$5:$L$550,7))</f>
        <v>0</v>
      </c>
      <c r="F54" s="127"/>
      <c r="G54" s="128"/>
      <c r="H54" s="129"/>
    </row>
    <row r="55" spans="1:11" s="116" customFormat="1" ht="30" customHeight="1">
      <c r="A55" s="123">
        <v>48</v>
      </c>
      <c r="B55" s="176">
        <f>IF($A55="","",VLOOKUP($A55,ｽｲｯﾁﾍﾟﾝ!$A$5:$L$550,4))</f>
        <v>0</v>
      </c>
      <c r="C55" s="126"/>
      <c r="D55" s="136">
        <f>IF($A55="","",VLOOKUP($A55,ｽｲｯﾁﾍﾟﾝ!$A$5:$L$550,6))</f>
        <v>0</v>
      </c>
      <c r="E55" s="136">
        <f>IF($A55="","",VLOOKUP($A55,ｽｲｯﾁﾍﾟﾝ!$A$5:$L$550,7))</f>
        <v>0</v>
      </c>
      <c r="F55" s="127"/>
      <c r="G55" s="128"/>
      <c r="H55" s="129"/>
    </row>
    <row r="56" spans="1:11" s="116" customFormat="1" ht="30" customHeight="1">
      <c r="A56" s="123">
        <v>49</v>
      </c>
      <c r="B56" s="176">
        <f>IF($A56="","",VLOOKUP($A56,ｽｲｯﾁﾍﾟﾝ!$A$5:$L$550,4))</f>
        <v>0</v>
      </c>
      <c r="C56" s="126"/>
      <c r="D56" s="136">
        <f>IF($A56="","",VLOOKUP($A56,ｽｲｯﾁﾍﾟﾝ!$A$5:$L$550,6))</f>
        <v>0</v>
      </c>
      <c r="E56" s="136">
        <f>IF($A56="","",VLOOKUP($A56,ｽｲｯﾁﾍﾟﾝ!$A$5:$L$550,7))</f>
        <v>0</v>
      </c>
      <c r="F56" s="127"/>
      <c r="G56" s="128"/>
      <c r="H56" s="129"/>
    </row>
    <row r="57" spans="1:11" s="116" customFormat="1" ht="30" customHeight="1">
      <c r="A57" s="123">
        <v>50</v>
      </c>
      <c r="B57" s="177">
        <f>IF($A57="","",VLOOKUP($A57,ｽｲｯﾁﾍﾟﾝ!$A$5:$L$550,4))</f>
        <v>0</v>
      </c>
      <c r="C57" s="126"/>
      <c r="D57" s="137">
        <f>IF($A57="","",VLOOKUP($A57,ｽｲｯﾁﾍﾟﾝ!$A$5:$L$550,6))</f>
        <v>0</v>
      </c>
      <c r="E57" s="137">
        <f>IF($A57="","",VLOOKUP($A57,ｽｲｯﾁﾍﾟﾝ!$A$5:$L$550,7))</f>
        <v>0</v>
      </c>
      <c r="F57" s="127"/>
      <c r="G57" s="128"/>
      <c r="H57" s="129"/>
    </row>
    <row r="59" spans="1:11" s="116" customFormat="1" ht="45" customHeight="1">
      <c r="A59" s="115"/>
      <c r="B59" s="436" t="s">
        <v>47</v>
      </c>
      <c r="C59" s="436"/>
      <c r="D59" s="436"/>
      <c r="E59" s="436"/>
      <c r="F59" s="436"/>
      <c r="G59" s="436"/>
      <c r="H59" s="436"/>
    </row>
    <row r="60" spans="1:11" s="118" customFormat="1" ht="18" customHeight="1">
      <c r="A60" s="117"/>
      <c r="B60" s="248"/>
      <c r="D60" s="119"/>
      <c r="E60" s="120"/>
      <c r="F60" s="121"/>
    </row>
    <row r="61" spans="1:11" s="115" customFormat="1" ht="30" customHeight="1">
      <c r="A61" s="122" t="s">
        <v>48</v>
      </c>
      <c r="B61" s="437" t="s">
        <v>49</v>
      </c>
      <c r="C61" s="438"/>
      <c r="D61" s="123" t="s">
        <v>50</v>
      </c>
      <c r="E61" s="124" t="s">
        <v>51</v>
      </c>
      <c r="F61" s="125" t="s">
        <v>52</v>
      </c>
      <c r="G61" s="122" t="s">
        <v>53</v>
      </c>
      <c r="H61" s="123" t="s">
        <v>54</v>
      </c>
    </row>
    <row r="62" spans="1:11" ht="30" customHeight="1">
      <c r="A62" s="123">
        <v>51</v>
      </c>
      <c r="B62" s="176">
        <f>IF($A62="","",VLOOKUP($A62,ｽｲｯﾁﾍﾟﾝ!$A$5:$L$550,4))</f>
        <v>0</v>
      </c>
      <c r="C62" s="126"/>
      <c r="D62" s="136">
        <f>IF($A62="","",VLOOKUP($A62,ｽｲｯﾁﾍﾟﾝ!$A$5:$L$550,6))</f>
        <v>0</v>
      </c>
      <c r="E62" s="136">
        <f>IF($A62="","",VLOOKUP($A62,ｽｲｯﾁﾍﾟﾝ!$A$5:$L$550,7))</f>
        <v>0</v>
      </c>
      <c r="F62" s="127"/>
      <c r="G62" s="128"/>
      <c r="H62" s="129"/>
      <c r="J62" s="142" t="s">
        <v>56</v>
      </c>
      <c r="K62" s="139"/>
    </row>
    <row r="63" spans="1:11" ht="30" customHeight="1">
      <c r="A63" s="123">
        <v>52</v>
      </c>
      <c r="B63" s="176">
        <f>IF($A63="","",VLOOKUP($A63,ｽｲｯﾁﾍﾟﾝ!$A$5:$L$550,4))</f>
        <v>0</v>
      </c>
      <c r="C63" s="126"/>
      <c r="D63" s="136">
        <f>IF($A63="","",VLOOKUP($A63,ｽｲｯﾁﾍﾟﾝ!$A$5:$L$550,6))</f>
        <v>0</v>
      </c>
      <c r="E63" s="136">
        <f>IF($A63="","",VLOOKUP($A63,ｽｲｯﾁﾍﾟﾝ!$A$5:$L$550,7))</f>
        <v>0</v>
      </c>
      <c r="F63" s="127"/>
      <c r="G63" s="128"/>
      <c r="H63" s="129"/>
      <c r="J63" s="142" t="s">
        <v>64</v>
      </c>
      <c r="K63" s="139"/>
    </row>
    <row r="64" spans="1:11" ht="30" customHeight="1">
      <c r="A64" s="123">
        <v>53</v>
      </c>
      <c r="B64" s="176">
        <f>IF($A64="","",VLOOKUP($A64,ｽｲｯﾁﾍﾟﾝ!$A$5:$L$550,4))</f>
        <v>0</v>
      </c>
      <c r="C64" s="126"/>
      <c r="D64" s="136">
        <f>IF($A64="","",VLOOKUP($A64,ｽｲｯﾁﾍﾟﾝ!$A$5:$L$550,6))</f>
        <v>0</v>
      </c>
      <c r="E64" s="136">
        <f>IF($A64="","",VLOOKUP($A64,ｽｲｯﾁﾍﾟﾝ!$A$5:$L$550,7))</f>
        <v>0</v>
      </c>
      <c r="F64" s="127"/>
      <c r="G64" s="128"/>
      <c r="H64" s="129"/>
      <c r="J64" s="142" t="s">
        <v>62</v>
      </c>
      <c r="K64" s="139"/>
    </row>
    <row r="65" spans="1:11" s="116" customFormat="1" ht="30" customHeight="1">
      <c r="A65" s="123">
        <v>54</v>
      </c>
      <c r="B65" s="176">
        <f>IF($A65="","",VLOOKUP($A65,ｽｲｯﾁﾍﾟﾝ!$A$5:$L$550,4))</f>
        <v>0</v>
      </c>
      <c r="C65" s="126"/>
      <c r="D65" s="136">
        <f>IF($A65="","",VLOOKUP($A65,ｽｲｯﾁﾍﾟﾝ!$A$5:$L$550,6))</f>
        <v>0</v>
      </c>
      <c r="E65" s="136">
        <f>IF($A65="","",VLOOKUP($A65,ｽｲｯﾁﾍﾟﾝ!$A$5:$L$550,7))</f>
        <v>0</v>
      </c>
      <c r="F65" s="127"/>
      <c r="G65" s="128"/>
      <c r="H65" s="129"/>
      <c r="J65" s="142" t="s">
        <v>55</v>
      </c>
      <c r="K65" s="139"/>
    </row>
    <row r="66" spans="1:11" s="116" customFormat="1" ht="30" customHeight="1">
      <c r="A66" s="123">
        <v>55</v>
      </c>
      <c r="B66" s="176">
        <f>IF($A66="","",VLOOKUP($A66,ｽｲｯﾁﾍﾟﾝ!$A$5:$L$550,4))</f>
        <v>0</v>
      </c>
      <c r="C66" s="126"/>
      <c r="D66" s="136">
        <f>IF($A66="","",VLOOKUP($A66,ｽｲｯﾁﾍﾟﾝ!$A$5:$L$550,6))</f>
        <v>0</v>
      </c>
      <c r="E66" s="136">
        <f>IF($A66="","",VLOOKUP($A66,ｽｲｯﾁﾍﾟﾝ!$A$5:$L$550,7))</f>
        <v>0</v>
      </c>
      <c r="F66" s="127"/>
      <c r="G66" s="128"/>
      <c r="H66" s="129"/>
    </row>
    <row r="67" spans="1:11" s="116" customFormat="1" ht="30" customHeight="1">
      <c r="A67" s="123">
        <v>56</v>
      </c>
      <c r="B67" s="176">
        <f>IF($A67="","",VLOOKUP($A67,ｽｲｯﾁﾍﾟﾝ!$A$5:$L$550,4))</f>
        <v>0</v>
      </c>
      <c r="C67" s="126"/>
      <c r="D67" s="136">
        <f>IF($A67="","",VLOOKUP($A67,ｽｲｯﾁﾍﾟﾝ!$A$5:$L$550,6))</f>
        <v>0</v>
      </c>
      <c r="E67" s="136">
        <f>IF($A67="","",VLOOKUP($A67,ｽｲｯﾁﾍﾟﾝ!$A$5:$L$550,7))</f>
        <v>0</v>
      </c>
      <c r="F67" s="127"/>
      <c r="G67" s="128"/>
      <c r="H67" s="129"/>
    </row>
    <row r="68" spans="1:11" s="116" customFormat="1" ht="30" customHeight="1">
      <c r="A68" s="123">
        <v>57</v>
      </c>
      <c r="B68" s="176">
        <f>IF($A68="","",VLOOKUP($A68,ｽｲｯﾁﾍﾟﾝ!$A$5:$L$550,4))</f>
        <v>0</v>
      </c>
      <c r="C68" s="126"/>
      <c r="D68" s="136">
        <f>IF($A68="","",VLOOKUP($A68,ｽｲｯﾁﾍﾟﾝ!$A$5:$L$550,6))</f>
        <v>0</v>
      </c>
      <c r="E68" s="136">
        <f>IF($A68="","",VLOOKUP($A68,ｽｲｯﾁﾍﾟﾝ!$A$5:$L$550,7))</f>
        <v>0</v>
      </c>
      <c r="F68" s="127"/>
      <c r="G68" s="128"/>
      <c r="H68" s="129"/>
    </row>
    <row r="69" spans="1:11" s="116" customFormat="1" ht="30" customHeight="1">
      <c r="A69" s="123">
        <v>58</v>
      </c>
      <c r="B69" s="176">
        <f>IF($A69="","",VLOOKUP($A69,ｽｲｯﾁﾍﾟﾝ!$A$5:$L$550,4))</f>
        <v>0</v>
      </c>
      <c r="C69" s="126"/>
      <c r="D69" s="136">
        <f>IF($A69="","",VLOOKUP($A69,ｽｲｯﾁﾍﾟﾝ!$A$5:$L$550,6))</f>
        <v>0</v>
      </c>
      <c r="E69" s="136">
        <f>IF($A69="","",VLOOKUP($A69,ｽｲｯﾁﾍﾟﾝ!$A$5:$L$550,7))</f>
        <v>0</v>
      </c>
      <c r="F69" s="127"/>
      <c r="G69" s="128"/>
      <c r="H69" s="129"/>
    </row>
    <row r="70" spans="1:11" s="116" customFormat="1" ht="30" customHeight="1">
      <c r="A70" s="123">
        <v>59</v>
      </c>
      <c r="B70" s="176">
        <f>IF($A70="","",VLOOKUP($A70,ｽｲｯﾁﾍﾟﾝ!$A$5:$L$550,4))</f>
        <v>0</v>
      </c>
      <c r="C70" s="126"/>
      <c r="D70" s="136">
        <f>IF($A70="","",VLOOKUP($A70,ｽｲｯﾁﾍﾟﾝ!$A$5:$L$550,6))</f>
        <v>0</v>
      </c>
      <c r="E70" s="136">
        <f>IF($A70="","",VLOOKUP($A70,ｽｲｯﾁﾍﾟﾝ!$A$5:$L$550,7))</f>
        <v>0</v>
      </c>
      <c r="F70" s="127"/>
      <c r="G70" s="128"/>
      <c r="H70" s="129"/>
    </row>
    <row r="71" spans="1:11" s="116" customFormat="1" ht="30" customHeight="1">
      <c r="A71" s="123">
        <v>60</v>
      </c>
      <c r="B71" s="176">
        <f>IF($A71="","",VLOOKUP($A71,ｽｲｯﾁﾍﾟﾝ!$A$5:$L$550,4))</f>
        <v>0</v>
      </c>
      <c r="C71" s="126"/>
      <c r="D71" s="136">
        <f>IF($A71="","",VLOOKUP($A71,ｽｲｯﾁﾍﾟﾝ!$A$5:$L$550,6))</f>
        <v>0</v>
      </c>
      <c r="E71" s="136">
        <f>IF($A71="","",VLOOKUP($A71,ｽｲｯﾁﾍﾟﾝ!$A$5:$L$550,7))</f>
        <v>0</v>
      </c>
      <c r="F71" s="127"/>
      <c r="G71" s="128"/>
      <c r="H71" s="129"/>
    </row>
    <row r="72" spans="1:11" s="116" customFormat="1" ht="30" customHeight="1">
      <c r="A72" s="123">
        <v>61</v>
      </c>
      <c r="B72" s="176">
        <f>IF($A72="","",VLOOKUP($A72,ｽｲｯﾁﾍﾟﾝ!$A$5:$L$550,4))</f>
        <v>0</v>
      </c>
      <c r="C72" s="126"/>
      <c r="D72" s="136">
        <f>IF($A72="","",VLOOKUP($A72,ｽｲｯﾁﾍﾟﾝ!$A$5:$L$550,6))</f>
        <v>0</v>
      </c>
      <c r="E72" s="136">
        <f>IF($A72="","",VLOOKUP($A72,ｽｲｯﾁﾍﾟﾝ!$A$5:$L$550,7))</f>
        <v>0</v>
      </c>
      <c r="F72" s="127"/>
      <c r="G72" s="128"/>
      <c r="H72" s="129"/>
    </row>
    <row r="73" spans="1:11" s="116" customFormat="1" ht="30" customHeight="1">
      <c r="A73" s="123">
        <v>62</v>
      </c>
      <c r="B73" s="176">
        <f>IF($A73="","",VLOOKUP($A73,ｽｲｯﾁﾍﾟﾝ!$A$5:$L$550,4))</f>
        <v>0</v>
      </c>
      <c r="C73" s="126"/>
      <c r="D73" s="136">
        <f>IF($A73="","",VLOOKUP($A73,ｽｲｯﾁﾍﾟﾝ!$A$5:$L$550,6))</f>
        <v>0</v>
      </c>
      <c r="E73" s="136">
        <f>IF($A73="","",VLOOKUP($A73,ｽｲｯﾁﾍﾟﾝ!$A$5:$L$550,7))</f>
        <v>0</v>
      </c>
      <c r="F73" s="127"/>
      <c r="G73" s="128"/>
      <c r="H73" s="129"/>
    </row>
    <row r="74" spans="1:11" s="116" customFormat="1" ht="30" customHeight="1">
      <c r="A74" s="123">
        <v>63</v>
      </c>
      <c r="B74" s="176">
        <f>IF($A74="","",VLOOKUP($A74,ｽｲｯﾁﾍﾟﾝ!$A$5:$L$550,4))</f>
        <v>0</v>
      </c>
      <c r="C74" s="126"/>
      <c r="D74" s="136">
        <f>IF($A74="","",VLOOKUP($A74,ｽｲｯﾁﾍﾟﾝ!$A$5:$L$550,6))</f>
        <v>0</v>
      </c>
      <c r="E74" s="136">
        <f>IF($A74="","",VLOOKUP($A74,ｽｲｯﾁﾍﾟﾝ!$A$5:$L$550,7))</f>
        <v>0</v>
      </c>
      <c r="F74" s="127"/>
      <c r="G74" s="128"/>
      <c r="H74" s="129"/>
    </row>
    <row r="75" spans="1:11" s="116" customFormat="1" ht="30" customHeight="1">
      <c r="A75" s="123">
        <v>64</v>
      </c>
      <c r="B75" s="176">
        <f>IF($A75="","",VLOOKUP($A75,ｽｲｯﾁﾍﾟﾝ!$A$5:$L$550,4))</f>
        <v>0</v>
      </c>
      <c r="C75" s="126"/>
      <c r="D75" s="136">
        <f>IF($A75="","",VLOOKUP($A75,ｽｲｯﾁﾍﾟﾝ!$A$5:$L$550,6))</f>
        <v>0</v>
      </c>
      <c r="E75" s="136">
        <f>IF($A75="","",VLOOKUP($A75,ｽｲｯﾁﾍﾟﾝ!$A$5:$L$550,7))</f>
        <v>0</v>
      </c>
      <c r="F75" s="127"/>
      <c r="G75" s="128"/>
      <c r="H75" s="129"/>
    </row>
    <row r="76" spans="1:11" s="116" customFormat="1" ht="30" customHeight="1">
      <c r="A76" s="123">
        <v>65</v>
      </c>
      <c r="B76" s="176">
        <f>IF($A76="","",VLOOKUP($A76,ｽｲｯﾁﾍﾟﾝ!$A$5:$L$550,4))</f>
        <v>0</v>
      </c>
      <c r="C76" s="126"/>
      <c r="D76" s="136">
        <f>IF($A76="","",VLOOKUP($A76,ｽｲｯﾁﾍﾟﾝ!$A$5:$L$550,6))</f>
        <v>0</v>
      </c>
      <c r="E76" s="136">
        <f>IF($A76="","",VLOOKUP($A76,ｽｲｯﾁﾍﾟﾝ!$A$5:$L$550,7))</f>
        <v>0</v>
      </c>
      <c r="F76" s="127"/>
      <c r="G76" s="128"/>
      <c r="H76" s="129"/>
    </row>
    <row r="77" spans="1:11" s="116" customFormat="1" ht="30" customHeight="1">
      <c r="A77" s="123">
        <v>66</v>
      </c>
      <c r="B77" s="176">
        <f>IF($A77="","",VLOOKUP($A77,ｽｲｯﾁﾍﾟﾝ!$A$5:$L$550,4))</f>
        <v>0</v>
      </c>
      <c r="C77" s="126"/>
      <c r="D77" s="136">
        <f>IF($A77="","",VLOOKUP($A77,ｽｲｯﾁﾍﾟﾝ!$A$5:$L$550,6))</f>
        <v>0</v>
      </c>
      <c r="E77" s="136">
        <f>IF($A77="","",VLOOKUP($A77,ｽｲｯﾁﾍﾟﾝ!$A$5:$L$550,7))</f>
        <v>0</v>
      </c>
      <c r="F77" s="127"/>
      <c r="G77" s="128"/>
      <c r="H77" s="129"/>
    </row>
    <row r="78" spans="1:11" s="116" customFormat="1" ht="30" customHeight="1">
      <c r="A78" s="123">
        <v>67</v>
      </c>
      <c r="B78" s="176">
        <f>IF($A78="","",VLOOKUP($A78,ｽｲｯﾁﾍﾟﾝ!$A$5:$L$550,4))</f>
        <v>0</v>
      </c>
      <c r="C78" s="126"/>
      <c r="D78" s="136">
        <f>IF($A78="","",VLOOKUP($A78,ｽｲｯﾁﾍﾟﾝ!$A$5:$L$550,6))</f>
        <v>0</v>
      </c>
      <c r="E78" s="136">
        <f>IF($A78="","",VLOOKUP($A78,ｽｲｯﾁﾍﾟﾝ!$A$5:$L$550,7))</f>
        <v>0</v>
      </c>
      <c r="F78" s="127"/>
      <c r="G78" s="128"/>
      <c r="H78" s="129"/>
    </row>
    <row r="79" spans="1:11" s="116" customFormat="1" ht="30" customHeight="1">
      <c r="A79" s="123">
        <v>68</v>
      </c>
      <c r="B79" s="176">
        <f>IF($A79="","",VLOOKUP($A79,ｽｲｯﾁﾍﾟﾝ!$A$5:$L$550,4))</f>
        <v>0</v>
      </c>
      <c r="C79" s="126"/>
      <c r="D79" s="136">
        <f>IF($A79="","",VLOOKUP($A79,ｽｲｯﾁﾍﾟﾝ!$A$5:$L$550,6))</f>
        <v>0</v>
      </c>
      <c r="E79" s="136">
        <f>IF($A79="","",VLOOKUP($A79,ｽｲｯﾁﾍﾟﾝ!$A$5:$L$550,7))</f>
        <v>0</v>
      </c>
      <c r="F79" s="127"/>
      <c r="G79" s="128"/>
      <c r="H79" s="129"/>
    </row>
    <row r="80" spans="1:11" s="116" customFormat="1" ht="30" customHeight="1">
      <c r="A80" s="123">
        <v>69</v>
      </c>
      <c r="B80" s="176">
        <f>IF($A80="","",VLOOKUP($A80,ｽｲｯﾁﾍﾟﾝ!$A$5:$L$550,4))</f>
        <v>0</v>
      </c>
      <c r="C80" s="126"/>
      <c r="D80" s="136">
        <f>IF($A80="","",VLOOKUP($A80,ｽｲｯﾁﾍﾟﾝ!$A$5:$L$550,6))</f>
        <v>0</v>
      </c>
      <c r="E80" s="136">
        <f>IF($A80="","",VLOOKUP($A80,ｽｲｯﾁﾍﾟﾝ!$A$5:$L$550,7))</f>
        <v>0</v>
      </c>
      <c r="F80" s="127"/>
      <c r="G80" s="128"/>
      <c r="H80" s="129"/>
    </row>
    <row r="81" spans="1:11" s="116" customFormat="1" ht="30" customHeight="1">
      <c r="A81" s="123">
        <v>70</v>
      </c>
      <c r="B81" s="176">
        <f>IF($A81="","",VLOOKUP($A81,ｽｲｯﾁﾍﾟﾝ!$A$5:$L$550,4))</f>
        <v>0</v>
      </c>
      <c r="C81" s="126"/>
      <c r="D81" s="136">
        <f>IF($A81="","",VLOOKUP($A81,ｽｲｯﾁﾍﾟﾝ!$A$5:$L$550,6))</f>
        <v>0</v>
      </c>
      <c r="E81" s="136">
        <f>IF($A81="","",VLOOKUP($A81,ｽｲｯﾁﾍﾟﾝ!$A$5:$L$550,7))</f>
        <v>0</v>
      </c>
      <c r="F81" s="127"/>
      <c r="G81" s="128"/>
      <c r="H81" s="129"/>
    </row>
    <row r="82" spans="1:11" s="116" customFormat="1" ht="30" customHeight="1">
      <c r="A82" s="123">
        <v>71</v>
      </c>
      <c r="B82" s="176">
        <f>IF($A82="","",VLOOKUP($A82,ｽｲｯﾁﾍﾟﾝ!$A$5:$L$550,4))</f>
        <v>0</v>
      </c>
      <c r="C82" s="126"/>
      <c r="D82" s="136">
        <f>IF($A82="","",VLOOKUP($A82,ｽｲｯﾁﾍﾟﾝ!$A$5:$L$550,6))</f>
        <v>0</v>
      </c>
      <c r="E82" s="136">
        <f>IF($A82="","",VLOOKUP($A82,ｽｲｯﾁﾍﾟﾝ!$A$5:$L$550,7))</f>
        <v>0</v>
      </c>
      <c r="F82" s="127"/>
      <c r="G82" s="128"/>
      <c r="H82" s="129"/>
    </row>
    <row r="83" spans="1:11" s="116" customFormat="1" ht="30" customHeight="1">
      <c r="A83" s="123">
        <v>72</v>
      </c>
      <c r="B83" s="176">
        <f>IF($A83="","",VLOOKUP($A83,ｽｲｯﾁﾍﾟﾝ!$A$5:$L$550,4))</f>
        <v>0</v>
      </c>
      <c r="C83" s="126"/>
      <c r="D83" s="136">
        <f>IF($A83="","",VLOOKUP($A83,ｽｲｯﾁﾍﾟﾝ!$A$5:$L$550,6))</f>
        <v>0</v>
      </c>
      <c r="E83" s="136">
        <f>IF($A83="","",VLOOKUP($A83,ｽｲｯﾁﾍﾟﾝ!$A$5:$L$550,7))</f>
        <v>0</v>
      </c>
      <c r="F83" s="127"/>
      <c r="G83" s="128"/>
      <c r="H83" s="129"/>
    </row>
    <row r="84" spans="1:11" s="116" customFormat="1" ht="30" customHeight="1">
      <c r="A84" s="123">
        <v>73</v>
      </c>
      <c r="B84" s="176">
        <f>IF($A84="","",VLOOKUP($A84,ｽｲｯﾁﾍﾟﾝ!$A$5:$L$550,4))</f>
        <v>0</v>
      </c>
      <c r="C84" s="126"/>
      <c r="D84" s="136">
        <f>IF($A84="","",VLOOKUP($A84,ｽｲｯﾁﾍﾟﾝ!$A$5:$L$550,6))</f>
        <v>0</v>
      </c>
      <c r="E84" s="136">
        <f>IF($A84="","",VLOOKUP($A84,ｽｲｯﾁﾍﾟﾝ!$A$5:$L$550,7))</f>
        <v>0</v>
      </c>
      <c r="F84" s="127"/>
      <c r="G84" s="128"/>
      <c r="H84" s="129"/>
    </row>
    <row r="85" spans="1:11" s="116" customFormat="1" ht="30" customHeight="1">
      <c r="A85" s="123">
        <v>74</v>
      </c>
      <c r="B85" s="176">
        <f>IF($A85="","",VLOOKUP($A85,ｽｲｯﾁﾍﾟﾝ!$A$5:$L$550,4))</f>
        <v>0</v>
      </c>
      <c r="C85" s="126"/>
      <c r="D85" s="136">
        <f>IF($A85="","",VLOOKUP($A85,ｽｲｯﾁﾍﾟﾝ!$A$5:$L$550,6))</f>
        <v>0</v>
      </c>
      <c r="E85" s="136">
        <f>IF($A85="","",VLOOKUP($A85,ｽｲｯﾁﾍﾟﾝ!$A$5:$L$550,7))</f>
        <v>0</v>
      </c>
      <c r="F85" s="127"/>
      <c r="G85" s="128"/>
      <c r="H85" s="129"/>
    </row>
    <row r="86" spans="1:11" s="116" customFormat="1" ht="30" customHeight="1">
      <c r="A86" s="123">
        <v>75</v>
      </c>
      <c r="B86" s="177">
        <f>IF($A86="","",VLOOKUP($A86,ｽｲｯﾁﾍﾟﾝ!$A$5:$L$550,4))</f>
        <v>0</v>
      </c>
      <c r="C86" s="126"/>
      <c r="D86" s="137">
        <f>IF($A86="","",VLOOKUP($A86,ｽｲｯﾁﾍﾟﾝ!$A$5:$L$550,6))</f>
        <v>0</v>
      </c>
      <c r="E86" s="137">
        <f>IF($A86="","",VLOOKUP($A86,ｽｲｯﾁﾍﾟﾝ!$A$5:$L$550,7))</f>
        <v>0</v>
      </c>
      <c r="F86" s="127"/>
      <c r="G86" s="128"/>
      <c r="H86" s="129"/>
    </row>
    <row r="88" spans="1:11" s="116" customFormat="1" ht="45" customHeight="1">
      <c r="A88" s="115"/>
      <c r="B88" s="436" t="s">
        <v>47</v>
      </c>
      <c r="C88" s="436"/>
      <c r="D88" s="436"/>
      <c r="E88" s="436"/>
      <c r="F88" s="436"/>
      <c r="G88" s="436"/>
      <c r="H88" s="436"/>
    </row>
    <row r="89" spans="1:11" s="118" customFormat="1" ht="18" customHeight="1">
      <c r="A89" s="117"/>
      <c r="B89" s="248"/>
      <c r="D89" s="119"/>
      <c r="E89" s="120"/>
      <c r="F89" s="121"/>
    </row>
    <row r="90" spans="1:11" s="115" customFormat="1" ht="30" customHeight="1">
      <c r="A90" s="122" t="s">
        <v>48</v>
      </c>
      <c r="B90" s="437" t="s">
        <v>49</v>
      </c>
      <c r="C90" s="438"/>
      <c r="D90" s="123" t="s">
        <v>50</v>
      </c>
      <c r="E90" s="124" t="s">
        <v>51</v>
      </c>
      <c r="F90" s="125" t="s">
        <v>52</v>
      </c>
      <c r="G90" s="122" t="s">
        <v>53</v>
      </c>
      <c r="H90" s="123" t="s">
        <v>54</v>
      </c>
    </row>
    <row r="91" spans="1:11" ht="30" customHeight="1">
      <c r="A91" s="123">
        <v>76</v>
      </c>
      <c r="B91" s="176">
        <f>IF($A91="","",VLOOKUP($A91,ｽｲｯﾁﾍﾟﾝ!$A$5:$L$550,4))</f>
        <v>0</v>
      </c>
      <c r="C91" s="126"/>
      <c r="D91" s="136">
        <f>IF($A91="","",VLOOKUP($A91,ｽｲｯﾁﾍﾟﾝ!$A$5:$L$550,6))</f>
        <v>0</v>
      </c>
      <c r="E91" s="136">
        <f>IF($A91="","",VLOOKUP($A91,ｽｲｯﾁﾍﾟﾝ!$A$5:$L$550,7))</f>
        <v>0</v>
      </c>
      <c r="F91" s="127"/>
      <c r="G91" s="128"/>
      <c r="H91" s="129"/>
      <c r="J91" s="142" t="s">
        <v>56</v>
      </c>
      <c r="K91" s="139"/>
    </row>
    <row r="92" spans="1:11" ht="30" customHeight="1">
      <c r="A92" s="123">
        <v>77</v>
      </c>
      <c r="B92" s="176">
        <f>IF($A92="","",VLOOKUP($A92,ｽｲｯﾁﾍﾟﾝ!$A$5:$L$550,4))</f>
        <v>0</v>
      </c>
      <c r="C92" s="126"/>
      <c r="D92" s="136">
        <f>IF($A92="","",VLOOKUP($A92,ｽｲｯﾁﾍﾟﾝ!$A$5:$L$550,6))</f>
        <v>0</v>
      </c>
      <c r="E92" s="136">
        <f>IF($A92="","",VLOOKUP($A92,ｽｲｯﾁﾍﾟﾝ!$A$5:$L$550,7))</f>
        <v>0</v>
      </c>
      <c r="F92" s="127"/>
      <c r="G92" s="128"/>
      <c r="H92" s="129"/>
      <c r="J92" s="142" t="s">
        <v>64</v>
      </c>
      <c r="K92" s="139"/>
    </row>
    <row r="93" spans="1:11" ht="30" customHeight="1">
      <c r="A93" s="123">
        <v>78</v>
      </c>
      <c r="B93" s="176">
        <f>IF($A93="","",VLOOKUP($A93,ｽｲｯﾁﾍﾟﾝ!$A$5:$L$550,4))</f>
        <v>0</v>
      </c>
      <c r="C93" s="126"/>
      <c r="D93" s="136">
        <f>IF($A93="","",VLOOKUP($A93,ｽｲｯﾁﾍﾟﾝ!$A$5:$L$550,6))</f>
        <v>0</v>
      </c>
      <c r="E93" s="136">
        <f>IF($A93="","",VLOOKUP($A93,ｽｲｯﾁﾍﾟﾝ!$A$5:$L$550,7))</f>
        <v>0</v>
      </c>
      <c r="F93" s="127"/>
      <c r="G93" s="128"/>
      <c r="H93" s="129"/>
      <c r="J93" s="142" t="s">
        <v>62</v>
      </c>
      <c r="K93" s="139"/>
    </row>
    <row r="94" spans="1:11" s="116" customFormat="1" ht="30" customHeight="1">
      <c r="A94" s="123">
        <v>79</v>
      </c>
      <c r="B94" s="176">
        <f>IF($A94="","",VLOOKUP($A94,ｽｲｯﾁﾍﾟﾝ!$A$5:$L$550,4))</f>
        <v>0</v>
      </c>
      <c r="C94" s="126"/>
      <c r="D94" s="136">
        <f>IF($A94="","",VLOOKUP($A94,ｽｲｯﾁﾍﾟﾝ!$A$5:$L$550,6))</f>
        <v>0</v>
      </c>
      <c r="E94" s="136">
        <f>IF($A94="","",VLOOKUP($A94,ｽｲｯﾁﾍﾟﾝ!$A$5:$L$550,7))</f>
        <v>0</v>
      </c>
      <c r="F94" s="127"/>
      <c r="G94" s="128"/>
      <c r="H94" s="129"/>
      <c r="J94" s="142" t="s">
        <v>55</v>
      </c>
      <c r="K94" s="139"/>
    </row>
    <row r="95" spans="1:11" s="116" customFormat="1" ht="30" customHeight="1">
      <c r="A95" s="123">
        <v>80</v>
      </c>
      <c r="B95" s="176">
        <f>IF($A95="","",VLOOKUP($A95,ｽｲｯﾁﾍﾟﾝ!$A$5:$L$550,4))</f>
        <v>0</v>
      </c>
      <c r="C95" s="126"/>
      <c r="D95" s="136">
        <f>IF($A95="","",VLOOKUP($A95,ｽｲｯﾁﾍﾟﾝ!$A$5:$L$550,6))</f>
        <v>0</v>
      </c>
      <c r="E95" s="136">
        <f>IF($A95="","",VLOOKUP($A95,ｽｲｯﾁﾍﾟﾝ!$A$5:$L$550,7))</f>
        <v>0</v>
      </c>
      <c r="F95" s="127"/>
      <c r="G95" s="128"/>
      <c r="H95" s="129"/>
    </row>
    <row r="96" spans="1:11" s="116" customFormat="1" ht="30" customHeight="1">
      <c r="A96" s="123">
        <v>81</v>
      </c>
      <c r="B96" s="176">
        <f>IF($A96="","",VLOOKUP($A96,ｽｲｯﾁﾍﾟﾝ!$A$5:$L$550,4))</f>
        <v>0</v>
      </c>
      <c r="C96" s="126"/>
      <c r="D96" s="136">
        <f>IF($A96="","",VLOOKUP($A96,ｽｲｯﾁﾍﾟﾝ!$A$5:$L$550,6))</f>
        <v>0</v>
      </c>
      <c r="E96" s="136">
        <f>IF($A96="","",VLOOKUP($A96,ｽｲｯﾁﾍﾟﾝ!$A$5:$L$550,7))</f>
        <v>0</v>
      </c>
      <c r="F96" s="127"/>
      <c r="G96" s="128"/>
      <c r="H96" s="129"/>
    </row>
    <row r="97" spans="1:8" s="116" customFormat="1" ht="30" customHeight="1">
      <c r="A97" s="123">
        <v>82</v>
      </c>
      <c r="B97" s="176">
        <f>IF($A97="","",VLOOKUP($A97,ｽｲｯﾁﾍﾟﾝ!$A$5:$L$550,4))</f>
        <v>0</v>
      </c>
      <c r="C97" s="126"/>
      <c r="D97" s="136">
        <f>IF($A97="","",VLOOKUP($A97,ｽｲｯﾁﾍﾟﾝ!$A$5:$L$550,6))</f>
        <v>0</v>
      </c>
      <c r="E97" s="136">
        <f>IF($A97="","",VLOOKUP($A97,ｽｲｯﾁﾍﾟﾝ!$A$5:$L$550,7))</f>
        <v>0</v>
      </c>
      <c r="F97" s="127"/>
      <c r="G97" s="128"/>
      <c r="H97" s="129"/>
    </row>
    <row r="98" spans="1:8" s="116" customFormat="1" ht="30" customHeight="1">
      <c r="A98" s="123">
        <v>83</v>
      </c>
      <c r="B98" s="176">
        <f>IF($A98="","",VLOOKUP($A98,ｽｲｯﾁﾍﾟﾝ!$A$5:$L$550,4))</f>
        <v>0</v>
      </c>
      <c r="C98" s="126"/>
      <c r="D98" s="136">
        <f>IF($A98="","",VLOOKUP($A98,ｽｲｯﾁﾍﾟﾝ!$A$5:$L$550,6))</f>
        <v>0</v>
      </c>
      <c r="E98" s="136">
        <f>IF($A98="","",VLOOKUP($A98,ｽｲｯﾁﾍﾟﾝ!$A$5:$L$550,7))</f>
        <v>0</v>
      </c>
      <c r="F98" s="127"/>
      <c r="G98" s="128"/>
      <c r="H98" s="129"/>
    </row>
    <row r="99" spans="1:8" s="116" customFormat="1" ht="30" customHeight="1">
      <c r="A99" s="123">
        <v>84</v>
      </c>
      <c r="B99" s="176">
        <f>IF($A99="","",VLOOKUP($A99,ｽｲｯﾁﾍﾟﾝ!$A$5:$L$550,4))</f>
        <v>0</v>
      </c>
      <c r="C99" s="126"/>
      <c r="D99" s="136">
        <f>IF($A99="","",VLOOKUP($A99,ｽｲｯﾁﾍﾟﾝ!$A$5:$L$550,6))</f>
        <v>0</v>
      </c>
      <c r="E99" s="136">
        <f>IF($A99="","",VLOOKUP($A99,ｽｲｯﾁﾍﾟﾝ!$A$5:$L$550,7))</f>
        <v>0</v>
      </c>
      <c r="F99" s="127"/>
      <c r="G99" s="128"/>
      <c r="H99" s="129"/>
    </row>
    <row r="100" spans="1:8" s="116" customFormat="1" ht="30" customHeight="1">
      <c r="A100" s="123">
        <v>85</v>
      </c>
      <c r="B100" s="176">
        <f>IF($A100="","",VLOOKUP($A100,ｽｲｯﾁﾍﾟﾝ!$A$5:$L$550,4))</f>
        <v>0</v>
      </c>
      <c r="C100" s="126"/>
      <c r="D100" s="136">
        <f>IF($A100="","",VLOOKUP($A100,ｽｲｯﾁﾍﾟﾝ!$A$5:$L$550,6))</f>
        <v>0</v>
      </c>
      <c r="E100" s="136">
        <f>IF($A100="","",VLOOKUP($A100,ｽｲｯﾁﾍﾟﾝ!$A$5:$L$550,7))</f>
        <v>0</v>
      </c>
      <c r="F100" s="127"/>
      <c r="G100" s="128"/>
      <c r="H100" s="129"/>
    </row>
    <row r="101" spans="1:8" s="116" customFormat="1" ht="30" customHeight="1">
      <c r="A101" s="123">
        <v>86</v>
      </c>
      <c r="B101" s="176">
        <f>IF($A101="","",VLOOKUP($A101,ｽｲｯﾁﾍﾟﾝ!$A$5:$L$550,4))</f>
        <v>0</v>
      </c>
      <c r="C101" s="126"/>
      <c r="D101" s="136">
        <f>IF($A101="","",VLOOKUP($A101,ｽｲｯﾁﾍﾟﾝ!$A$5:$L$550,6))</f>
        <v>0</v>
      </c>
      <c r="E101" s="136">
        <f>IF($A101="","",VLOOKUP($A101,ｽｲｯﾁﾍﾟﾝ!$A$5:$L$550,7))</f>
        <v>0</v>
      </c>
      <c r="F101" s="127"/>
      <c r="G101" s="128"/>
      <c r="H101" s="129"/>
    </row>
    <row r="102" spans="1:8" s="116" customFormat="1" ht="30" customHeight="1">
      <c r="A102" s="123">
        <v>87</v>
      </c>
      <c r="B102" s="176">
        <f>IF($A102="","",VLOOKUP($A102,ｽｲｯﾁﾍﾟﾝ!$A$5:$L$550,4))</f>
        <v>0</v>
      </c>
      <c r="C102" s="126"/>
      <c r="D102" s="136">
        <f>IF($A102="","",VLOOKUP($A102,ｽｲｯﾁﾍﾟﾝ!$A$5:$L$550,6))</f>
        <v>0</v>
      </c>
      <c r="E102" s="136">
        <f>IF($A102="","",VLOOKUP($A102,ｽｲｯﾁﾍﾟﾝ!$A$5:$L$550,7))</f>
        <v>0</v>
      </c>
      <c r="F102" s="127"/>
      <c r="G102" s="128"/>
      <c r="H102" s="129"/>
    </row>
    <row r="103" spans="1:8" s="116" customFormat="1" ht="30" customHeight="1">
      <c r="A103" s="123">
        <v>88</v>
      </c>
      <c r="B103" s="176">
        <f>IF($A103="","",VLOOKUP($A103,ｽｲｯﾁﾍﾟﾝ!$A$5:$L$550,4))</f>
        <v>0</v>
      </c>
      <c r="C103" s="126"/>
      <c r="D103" s="136">
        <f>IF($A103="","",VLOOKUP($A103,ｽｲｯﾁﾍﾟﾝ!$A$5:$L$550,6))</f>
        <v>0</v>
      </c>
      <c r="E103" s="136">
        <f>IF($A103="","",VLOOKUP($A103,ｽｲｯﾁﾍﾟﾝ!$A$5:$L$550,7))</f>
        <v>0</v>
      </c>
      <c r="F103" s="127"/>
      <c r="G103" s="128"/>
      <c r="H103" s="129"/>
    </row>
    <row r="104" spans="1:8" s="116" customFormat="1" ht="30" customHeight="1">
      <c r="A104" s="123">
        <v>89</v>
      </c>
      <c r="B104" s="176">
        <f>IF($A104="","",VLOOKUP($A104,ｽｲｯﾁﾍﾟﾝ!$A$5:$L$550,4))</f>
        <v>0</v>
      </c>
      <c r="C104" s="126"/>
      <c r="D104" s="136">
        <f>IF($A104="","",VLOOKUP($A104,ｽｲｯﾁﾍﾟﾝ!$A$5:$L$550,6))</f>
        <v>0</v>
      </c>
      <c r="E104" s="136">
        <f>IF($A104="","",VLOOKUP($A104,ｽｲｯﾁﾍﾟﾝ!$A$5:$L$550,7))</f>
        <v>0</v>
      </c>
      <c r="F104" s="127"/>
      <c r="G104" s="128"/>
      <c r="H104" s="129"/>
    </row>
    <row r="105" spans="1:8" s="116" customFormat="1" ht="30" customHeight="1">
      <c r="A105" s="123">
        <v>90</v>
      </c>
      <c r="B105" s="176">
        <f>IF($A105="","",VLOOKUP($A105,ｽｲｯﾁﾍﾟﾝ!$A$5:$L$550,4))</f>
        <v>0</v>
      </c>
      <c r="C105" s="126"/>
      <c r="D105" s="136">
        <f>IF($A105="","",VLOOKUP($A105,ｽｲｯﾁﾍﾟﾝ!$A$5:$L$550,6))</f>
        <v>0</v>
      </c>
      <c r="E105" s="136">
        <f>IF($A105="","",VLOOKUP($A105,ｽｲｯﾁﾍﾟﾝ!$A$5:$L$550,7))</f>
        <v>0</v>
      </c>
      <c r="F105" s="127"/>
      <c r="G105" s="128"/>
      <c r="H105" s="129"/>
    </row>
    <row r="106" spans="1:8" s="116" customFormat="1" ht="30" customHeight="1">
      <c r="A106" s="123">
        <v>91</v>
      </c>
      <c r="B106" s="176">
        <f>IF($A106="","",VLOOKUP($A106,ｽｲｯﾁﾍﾟﾝ!$A$5:$L$550,4))</f>
        <v>0</v>
      </c>
      <c r="C106" s="126"/>
      <c r="D106" s="136">
        <f>IF($A106="","",VLOOKUP($A106,ｽｲｯﾁﾍﾟﾝ!$A$5:$L$550,6))</f>
        <v>0</v>
      </c>
      <c r="E106" s="136">
        <f>IF($A106="","",VLOOKUP($A106,ｽｲｯﾁﾍﾟﾝ!$A$5:$L$550,7))</f>
        <v>0</v>
      </c>
      <c r="F106" s="127"/>
      <c r="G106" s="128"/>
      <c r="H106" s="129"/>
    </row>
    <row r="107" spans="1:8" s="116" customFormat="1" ht="30" customHeight="1">
      <c r="A107" s="123">
        <v>92</v>
      </c>
      <c r="B107" s="176">
        <f>IF($A107="","",VLOOKUP($A107,ｽｲｯﾁﾍﾟﾝ!$A$5:$L$550,4))</f>
        <v>0</v>
      </c>
      <c r="C107" s="126"/>
      <c r="D107" s="136">
        <f>IF($A107="","",VLOOKUP($A107,ｽｲｯﾁﾍﾟﾝ!$A$5:$L$550,6))</f>
        <v>0</v>
      </c>
      <c r="E107" s="136">
        <f>IF($A107="","",VLOOKUP($A107,ｽｲｯﾁﾍﾟﾝ!$A$5:$L$550,7))</f>
        <v>0</v>
      </c>
      <c r="F107" s="127"/>
      <c r="G107" s="128"/>
      <c r="H107" s="129"/>
    </row>
    <row r="108" spans="1:8" s="116" customFormat="1" ht="30" customHeight="1">
      <c r="A108" s="123">
        <v>93</v>
      </c>
      <c r="B108" s="176">
        <f>IF($A108="","",VLOOKUP($A108,ｽｲｯﾁﾍﾟﾝ!$A$5:$L$550,4))</f>
        <v>0</v>
      </c>
      <c r="C108" s="126"/>
      <c r="D108" s="136">
        <f>IF($A108="","",VLOOKUP($A108,ｽｲｯﾁﾍﾟﾝ!$A$5:$L$550,6))</f>
        <v>0</v>
      </c>
      <c r="E108" s="136">
        <f>IF($A108="","",VLOOKUP($A108,ｽｲｯﾁﾍﾟﾝ!$A$5:$L$550,7))</f>
        <v>0</v>
      </c>
      <c r="F108" s="127"/>
      <c r="G108" s="128"/>
      <c r="H108" s="129"/>
    </row>
    <row r="109" spans="1:8" s="116" customFormat="1" ht="30" customHeight="1">
      <c r="A109" s="123">
        <v>94</v>
      </c>
      <c r="B109" s="176">
        <f>IF($A109="","",VLOOKUP($A109,ｽｲｯﾁﾍﾟﾝ!$A$5:$L$550,4))</f>
        <v>0</v>
      </c>
      <c r="C109" s="126"/>
      <c r="D109" s="136">
        <f>IF($A109="","",VLOOKUP($A109,ｽｲｯﾁﾍﾟﾝ!$A$5:$L$550,6))</f>
        <v>0</v>
      </c>
      <c r="E109" s="136">
        <f>IF($A109="","",VLOOKUP($A109,ｽｲｯﾁﾍﾟﾝ!$A$5:$L$550,7))</f>
        <v>0</v>
      </c>
      <c r="F109" s="127"/>
      <c r="G109" s="128"/>
      <c r="H109" s="129"/>
    </row>
    <row r="110" spans="1:8" s="116" customFormat="1" ht="30" customHeight="1">
      <c r="A110" s="123">
        <v>95</v>
      </c>
      <c r="B110" s="176">
        <f>IF($A110="","",VLOOKUP($A110,ｽｲｯﾁﾍﾟﾝ!$A$5:$L$550,4))</f>
        <v>0</v>
      </c>
      <c r="C110" s="126"/>
      <c r="D110" s="136">
        <f>IF($A110="","",VLOOKUP($A110,ｽｲｯﾁﾍﾟﾝ!$A$5:$L$550,6))</f>
        <v>0</v>
      </c>
      <c r="E110" s="136">
        <f>IF($A110="","",VLOOKUP($A110,ｽｲｯﾁﾍﾟﾝ!$A$5:$L$550,7))</f>
        <v>0</v>
      </c>
      <c r="F110" s="127"/>
      <c r="G110" s="128"/>
      <c r="H110" s="129"/>
    </row>
    <row r="111" spans="1:8" s="116" customFormat="1" ht="30" customHeight="1">
      <c r="A111" s="123">
        <v>96</v>
      </c>
      <c r="B111" s="176">
        <f>IF($A111="","",VLOOKUP($A111,ｽｲｯﾁﾍﾟﾝ!$A$5:$L$550,4))</f>
        <v>0</v>
      </c>
      <c r="C111" s="126"/>
      <c r="D111" s="136">
        <f>IF($A111="","",VLOOKUP($A111,ｽｲｯﾁﾍﾟﾝ!$A$5:$L$550,6))</f>
        <v>0</v>
      </c>
      <c r="E111" s="136">
        <f>IF($A111="","",VLOOKUP($A111,ｽｲｯﾁﾍﾟﾝ!$A$5:$L$550,7))</f>
        <v>0</v>
      </c>
      <c r="F111" s="127"/>
      <c r="G111" s="128"/>
      <c r="H111" s="129"/>
    </row>
    <row r="112" spans="1:8" s="116" customFormat="1" ht="30" customHeight="1">
      <c r="A112" s="123">
        <v>97</v>
      </c>
      <c r="B112" s="176">
        <f>IF($A112="","",VLOOKUP($A112,ｽｲｯﾁﾍﾟﾝ!$A$5:$L$550,4))</f>
        <v>0</v>
      </c>
      <c r="C112" s="126"/>
      <c r="D112" s="136">
        <f>IF($A112="","",VLOOKUP($A112,ｽｲｯﾁﾍﾟﾝ!$A$5:$L$550,6))</f>
        <v>0</v>
      </c>
      <c r="E112" s="136">
        <f>IF($A112="","",VLOOKUP($A112,ｽｲｯﾁﾍﾟﾝ!$A$5:$L$550,7))</f>
        <v>0</v>
      </c>
      <c r="F112" s="127"/>
      <c r="G112" s="128"/>
      <c r="H112" s="129"/>
    </row>
    <row r="113" spans="1:11" s="116" customFormat="1" ht="30" customHeight="1">
      <c r="A113" s="123">
        <v>98</v>
      </c>
      <c r="B113" s="176">
        <f>IF($A113="","",VLOOKUP($A113,ｽｲｯﾁﾍﾟﾝ!$A$5:$L$550,4))</f>
        <v>0</v>
      </c>
      <c r="C113" s="126"/>
      <c r="D113" s="136">
        <f>IF($A113="","",VLOOKUP($A113,ｽｲｯﾁﾍﾟﾝ!$A$5:$L$550,6))</f>
        <v>0</v>
      </c>
      <c r="E113" s="136">
        <f>IF($A113="","",VLOOKUP($A113,ｽｲｯﾁﾍﾟﾝ!$A$5:$L$550,7))</f>
        <v>0</v>
      </c>
      <c r="F113" s="127"/>
      <c r="G113" s="128"/>
      <c r="H113" s="129"/>
    </row>
    <row r="114" spans="1:11" s="116" customFormat="1" ht="30" customHeight="1">
      <c r="A114" s="123">
        <v>99</v>
      </c>
      <c r="B114" s="176">
        <f>IF($A114="","",VLOOKUP($A114,ｽｲｯﾁﾍﾟﾝ!$A$5:$L$550,4))</f>
        <v>0</v>
      </c>
      <c r="C114" s="126"/>
      <c r="D114" s="136">
        <f>IF($A114="","",VLOOKUP($A114,ｽｲｯﾁﾍﾟﾝ!$A$5:$L$550,6))</f>
        <v>0</v>
      </c>
      <c r="E114" s="136">
        <f>IF($A114="","",VLOOKUP($A114,ｽｲｯﾁﾍﾟﾝ!$A$5:$L$550,7))</f>
        <v>0</v>
      </c>
      <c r="F114" s="127"/>
      <c r="G114" s="128"/>
      <c r="H114" s="129"/>
    </row>
    <row r="115" spans="1:11" s="116" customFormat="1" ht="30" customHeight="1">
      <c r="A115" s="123">
        <v>100</v>
      </c>
      <c r="B115" s="177">
        <f>IF($A115="","",VLOOKUP($A115,ｽｲｯﾁﾍﾟﾝ!$A$5:$L$550,4))</f>
        <v>0</v>
      </c>
      <c r="C115" s="126"/>
      <c r="D115" s="137">
        <f>IF($A115="","",VLOOKUP($A115,ｽｲｯﾁﾍﾟﾝ!$A$5:$L$550,6))</f>
        <v>0</v>
      </c>
      <c r="E115" s="137">
        <f>IF($A115="","",VLOOKUP($A115,ｽｲｯﾁﾍﾟﾝ!$A$5:$L$550,7))</f>
        <v>0</v>
      </c>
      <c r="F115" s="127"/>
      <c r="G115" s="128"/>
      <c r="H115" s="129"/>
    </row>
    <row r="117" spans="1:11" s="116" customFormat="1" ht="45" customHeight="1">
      <c r="A117" s="115"/>
      <c r="B117" s="436" t="s">
        <v>47</v>
      </c>
      <c r="C117" s="436"/>
      <c r="D117" s="436"/>
      <c r="E117" s="436"/>
      <c r="F117" s="436"/>
      <c r="G117" s="436"/>
      <c r="H117" s="436"/>
    </row>
    <row r="118" spans="1:11" s="118" customFormat="1" ht="18" customHeight="1">
      <c r="A118" s="117"/>
      <c r="B118" s="248"/>
      <c r="D118" s="119"/>
      <c r="E118" s="120"/>
      <c r="F118" s="121"/>
    </row>
    <row r="119" spans="1:11" s="115" customFormat="1" ht="30" customHeight="1">
      <c r="A119" s="122" t="s">
        <v>48</v>
      </c>
      <c r="B119" s="437" t="s">
        <v>49</v>
      </c>
      <c r="C119" s="438"/>
      <c r="D119" s="123" t="s">
        <v>50</v>
      </c>
      <c r="E119" s="124" t="s">
        <v>51</v>
      </c>
      <c r="F119" s="125" t="s">
        <v>52</v>
      </c>
      <c r="G119" s="122" t="s">
        <v>53</v>
      </c>
      <c r="H119" s="123" t="s">
        <v>54</v>
      </c>
    </row>
    <row r="120" spans="1:11" ht="30" customHeight="1">
      <c r="A120" s="123">
        <v>101</v>
      </c>
      <c r="B120" s="176">
        <f>IF($A120="","",VLOOKUP($A120,ｽｲｯﾁﾍﾟﾝ!$A$5:$L$550,4))</f>
        <v>0</v>
      </c>
      <c r="C120" s="126"/>
      <c r="D120" s="136">
        <f>IF($A120="","",VLOOKUP($A120,ｽｲｯﾁﾍﾟﾝ!$A$5:$L$550,6))</f>
        <v>0</v>
      </c>
      <c r="E120" s="136">
        <f>IF($A120="","",VLOOKUP($A120,ｽｲｯﾁﾍﾟﾝ!$A$5:$L$550,7))</f>
        <v>0</v>
      </c>
      <c r="F120" s="127"/>
      <c r="G120" s="128"/>
      <c r="H120" s="129"/>
      <c r="J120" s="142" t="s">
        <v>56</v>
      </c>
      <c r="K120" s="139"/>
    </row>
    <row r="121" spans="1:11" ht="30" customHeight="1">
      <c r="A121" s="123">
        <v>102</v>
      </c>
      <c r="B121" s="176">
        <f>IF($A121="","",VLOOKUP($A121,ｽｲｯﾁﾍﾟﾝ!$A$5:$L$550,4))</f>
        <v>0</v>
      </c>
      <c r="C121" s="126"/>
      <c r="D121" s="136">
        <f>IF($A121="","",VLOOKUP($A121,ｽｲｯﾁﾍﾟﾝ!$A$5:$L$550,6))</f>
        <v>0</v>
      </c>
      <c r="E121" s="136">
        <f>IF($A121="","",VLOOKUP($A121,ｽｲｯﾁﾍﾟﾝ!$A$5:$L$550,7))</f>
        <v>0</v>
      </c>
      <c r="F121" s="127"/>
      <c r="G121" s="128"/>
      <c r="H121" s="129"/>
      <c r="J121" s="142" t="s">
        <v>64</v>
      </c>
      <c r="K121" s="139"/>
    </row>
    <row r="122" spans="1:11" ht="30" customHeight="1">
      <c r="A122" s="123">
        <v>103</v>
      </c>
      <c r="B122" s="176">
        <f>IF($A122="","",VLOOKUP($A122,ｽｲｯﾁﾍﾟﾝ!$A$5:$L$550,4))</f>
        <v>0</v>
      </c>
      <c r="C122" s="126"/>
      <c r="D122" s="136">
        <f>IF($A122="","",VLOOKUP($A122,ｽｲｯﾁﾍﾟﾝ!$A$5:$L$550,6))</f>
        <v>0</v>
      </c>
      <c r="E122" s="136">
        <f>IF($A122="","",VLOOKUP($A122,ｽｲｯﾁﾍﾟﾝ!$A$5:$L$550,7))</f>
        <v>0</v>
      </c>
      <c r="F122" s="127"/>
      <c r="G122" s="128"/>
      <c r="H122" s="129"/>
      <c r="J122" s="142" t="s">
        <v>62</v>
      </c>
      <c r="K122" s="139"/>
    </row>
    <row r="123" spans="1:11" s="116" customFormat="1" ht="30" customHeight="1">
      <c r="A123" s="123">
        <v>104</v>
      </c>
      <c r="B123" s="176">
        <f>IF($A123="","",VLOOKUP($A123,ｽｲｯﾁﾍﾟﾝ!$A$5:$L$550,4))</f>
        <v>0</v>
      </c>
      <c r="C123" s="126"/>
      <c r="D123" s="136">
        <f>IF($A123="","",VLOOKUP($A123,ｽｲｯﾁﾍﾟﾝ!$A$5:$L$550,6))</f>
        <v>0</v>
      </c>
      <c r="E123" s="136">
        <f>IF($A123="","",VLOOKUP($A123,ｽｲｯﾁﾍﾟﾝ!$A$5:$L$550,7))</f>
        <v>0</v>
      </c>
      <c r="F123" s="127"/>
      <c r="G123" s="128"/>
      <c r="H123" s="129"/>
      <c r="J123" s="142" t="s">
        <v>55</v>
      </c>
      <c r="K123" s="139"/>
    </row>
    <row r="124" spans="1:11" s="116" customFormat="1" ht="30" customHeight="1">
      <c r="A124" s="123">
        <v>105</v>
      </c>
      <c r="B124" s="176">
        <f>IF($A124="","",VLOOKUP($A124,ｽｲｯﾁﾍﾟﾝ!$A$5:$L$550,4))</f>
        <v>0</v>
      </c>
      <c r="C124" s="126"/>
      <c r="D124" s="136">
        <f>IF($A124="","",VLOOKUP($A124,ｽｲｯﾁﾍﾟﾝ!$A$5:$L$550,6))</f>
        <v>0</v>
      </c>
      <c r="E124" s="136">
        <f>IF($A124="","",VLOOKUP($A124,ｽｲｯﾁﾍﾟﾝ!$A$5:$L$550,7))</f>
        <v>0</v>
      </c>
      <c r="F124" s="127"/>
      <c r="G124" s="128"/>
      <c r="H124" s="129"/>
    </row>
    <row r="125" spans="1:11" s="116" customFormat="1" ht="30" customHeight="1">
      <c r="A125" s="123">
        <v>106</v>
      </c>
      <c r="B125" s="176">
        <f>IF($A125="","",VLOOKUP($A125,ｽｲｯﾁﾍﾟﾝ!$A$5:$L$550,4))</f>
        <v>0</v>
      </c>
      <c r="C125" s="126"/>
      <c r="D125" s="136">
        <f>IF($A125="","",VLOOKUP($A125,ｽｲｯﾁﾍﾟﾝ!$A$5:$L$550,6))</f>
        <v>0</v>
      </c>
      <c r="E125" s="136">
        <f>IF($A125="","",VLOOKUP($A125,ｽｲｯﾁﾍﾟﾝ!$A$5:$L$550,7))</f>
        <v>0</v>
      </c>
      <c r="F125" s="127"/>
      <c r="G125" s="128"/>
      <c r="H125" s="129"/>
    </row>
    <row r="126" spans="1:11" s="116" customFormat="1" ht="30" customHeight="1">
      <c r="A126" s="123">
        <v>107</v>
      </c>
      <c r="B126" s="176">
        <f>IF($A126="","",VLOOKUP($A126,ｽｲｯﾁﾍﾟﾝ!$A$5:$L$550,4))</f>
        <v>0</v>
      </c>
      <c r="C126" s="126"/>
      <c r="D126" s="136">
        <f>IF($A126="","",VLOOKUP($A126,ｽｲｯﾁﾍﾟﾝ!$A$5:$L$550,6))</f>
        <v>0</v>
      </c>
      <c r="E126" s="136">
        <f>IF($A126="","",VLOOKUP($A126,ｽｲｯﾁﾍﾟﾝ!$A$5:$L$550,7))</f>
        <v>0</v>
      </c>
      <c r="F126" s="127"/>
      <c r="G126" s="128"/>
      <c r="H126" s="129"/>
    </row>
    <row r="127" spans="1:11" s="116" customFormat="1" ht="30" customHeight="1">
      <c r="A127" s="123">
        <v>108</v>
      </c>
      <c r="B127" s="176">
        <f>IF($A127="","",VLOOKUP($A127,ｽｲｯﾁﾍﾟﾝ!$A$5:$L$550,4))</f>
        <v>0</v>
      </c>
      <c r="C127" s="126"/>
      <c r="D127" s="136">
        <f>IF($A127="","",VLOOKUP($A127,ｽｲｯﾁﾍﾟﾝ!$A$5:$L$550,6))</f>
        <v>0</v>
      </c>
      <c r="E127" s="136">
        <f>IF($A127="","",VLOOKUP($A127,ｽｲｯﾁﾍﾟﾝ!$A$5:$L$550,7))</f>
        <v>0</v>
      </c>
      <c r="F127" s="127"/>
      <c r="G127" s="128"/>
      <c r="H127" s="129"/>
    </row>
    <row r="128" spans="1:11" s="116" customFormat="1" ht="30" customHeight="1">
      <c r="A128" s="123">
        <v>109</v>
      </c>
      <c r="B128" s="176">
        <f>IF($A128="","",VLOOKUP($A128,ｽｲｯﾁﾍﾟﾝ!$A$5:$L$550,4))</f>
        <v>0</v>
      </c>
      <c r="C128" s="126"/>
      <c r="D128" s="136">
        <f>IF($A128="","",VLOOKUP($A128,ｽｲｯﾁﾍﾟﾝ!$A$5:$L$550,6))</f>
        <v>0</v>
      </c>
      <c r="E128" s="136">
        <f>IF($A128="","",VLOOKUP($A128,ｽｲｯﾁﾍﾟﾝ!$A$5:$L$550,7))</f>
        <v>0</v>
      </c>
      <c r="F128" s="127"/>
      <c r="G128" s="128"/>
      <c r="H128" s="129"/>
    </row>
    <row r="129" spans="1:8" s="116" customFormat="1" ht="30" customHeight="1">
      <c r="A129" s="123">
        <v>110</v>
      </c>
      <c r="B129" s="176">
        <f>IF($A129="","",VLOOKUP($A129,ｽｲｯﾁﾍﾟﾝ!$A$5:$L$550,4))</f>
        <v>0</v>
      </c>
      <c r="C129" s="126"/>
      <c r="D129" s="136">
        <f>IF($A129="","",VLOOKUP($A129,ｽｲｯﾁﾍﾟﾝ!$A$5:$L$550,6))</f>
        <v>0</v>
      </c>
      <c r="E129" s="136">
        <f>IF($A129="","",VLOOKUP($A129,ｽｲｯﾁﾍﾟﾝ!$A$5:$L$550,7))</f>
        <v>0</v>
      </c>
      <c r="F129" s="127"/>
      <c r="G129" s="128"/>
      <c r="H129" s="129"/>
    </row>
    <row r="130" spans="1:8" s="116" customFormat="1" ht="30" customHeight="1">
      <c r="A130" s="123">
        <v>111</v>
      </c>
      <c r="B130" s="176">
        <f>IF($A130="","",VLOOKUP($A130,ｽｲｯﾁﾍﾟﾝ!$A$5:$L$550,4))</f>
        <v>0</v>
      </c>
      <c r="C130" s="126"/>
      <c r="D130" s="136">
        <f>IF($A130="","",VLOOKUP($A130,ｽｲｯﾁﾍﾟﾝ!$A$5:$L$550,6))</f>
        <v>0</v>
      </c>
      <c r="E130" s="136">
        <f>IF($A130="","",VLOOKUP($A130,ｽｲｯﾁﾍﾟﾝ!$A$5:$L$550,7))</f>
        <v>0</v>
      </c>
      <c r="F130" s="127"/>
      <c r="G130" s="128"/>
      <c r="H130" s="129"/>
    </row>
    <row r="131" spans="1:8" s="116" customFormat="1" ht="30" customHeight="1">
      <c r="A131" s="123">
        <v>112</v>
      </c>
      <c r="B131" s="176">
        <f>IF($A131="","",VLOOKUP($A131,ｽｲｯﾁﾍﾟﾝ!$A$5:$L$550,4))</f>
        <v>0</v>
      </c>
      <c r="C131" s="126"/>
      <c r="D131" s="136">
        <f>IF($A131="","",VLOOKUP($A131,ｽｲｯﾁﾍﾟﾝ!$A$5:$L$550,6))</f>
        <v>0</v>
      </c>
      <c r="E131" s="136">
        <f>IF($A131="","",VLOOKUP($A131,ｽｲｯﾁﾍﾟﾝ!$A$5:$L$550,7))</f>
        <v>0</v>
      </c>
      <c r="F131" s="127"/>
      <c r="G131" s="128"/>
      <c r="H131" s="129"/>
    </row>
    <row r="132" spans="1:8" s="116" customFormat="1" ht="30" customHeight="1">
      <c r="A132" s="123">
        <v>113</v>
      </c>
      <c r="B132" s="176">
        <f>IF($A132="","",VLOOKUP($A132,ｽｲｯﾁﾍﾟﾝ!$A$5:$L$550,4))</f>
        <v>0</v>
      </c>
      <c r="C132" s="126"/>
      <c r="D132" s="136">
        <f>IF($A132="","",VLOOKUP($A132,ｽｲｯﾁﾍﾟﾝ!$A$5:$L$550,6))</f>
        <v>0</v>
      </c>
      <c r="E132" s="136">
        <f>IF($A132="","",VLOOKUP($A132,ｽｲｯﾁﾍﾟﾝ!$A$5:$L$550,7))</f>
        <v>0</v>
      </c>
      <c r="F132" s="127"/>
      <c r="G132" s="128"/>
      <c r="H132" s="129"/>
    </row>
    <row r="133" spans="1:8" s="116" customFormat="1" ht="30" customHeight="1">
      <c r="A133" s="123">
        <v>114</v>
      </c>
      <c r="B133" s="176">
        <f>IF($A133="","",VLOOKUP($A133,ｽｲｯﾁﾍﾟﾝ!$A$5:$L$550,4))</f>
        <v>0</v>
      </c>
      <c r="C133" s="126"/>
      <c r="D133" s="136">
        <f>IF($A133="","",VLOOKUP($A133,ｽｲｯﾁﾍﾟﾝ!$A$5:$L$550,6))</f>
        <v>0</v>
      </c>
      <c r="E133" s="136">
        <f>IF($A133="","",VLOOKUP($A133,ｽｲｯﾁﾍﾟﾝ!$A$5:$L$550,7))</f>
        <v>0</v>
      </c>
      <c r="F133" s="127"/>
      <c r="G133" s="128"/>
      <c r="H133" s="129"/>
    </row>
    <row r="134" spans="1:8" s="116" customFormat="1" ht="30" customHeight="1">
      <c r="A134" s="123">
        <v>115</v>
      </c>
      <c r="B134" s="176">
        <f>IF($A134="","",VLOOKUP($A134,ｽｲｯﾁﾍﾟﾝ!$A$5:$L$550,4))</f>
        <v>0</v>
      </c>
      <c r="C134" s="126"/>
      <c r="D134" s="136">
        <f>IF($A134="","",VLOOKUP($A134,ｽｲｯﾁﾍﾟﾝ!$A$5:$L$550,6))</f>
        <v>0</v>
      </c>
      <c r="E134" s="136">
        <f>IF($A134="","",VLOOKUP($A134,ｽｲｯﾁﾍﾟﾝ!$A$5:$L$550,7))</f>
        <v>0</v>
      </c>
      <c r="F134" s="127"/>
      <c r="G134" s="128"/>
      <c r="H134" s="129"/>
    </row>
    <row r="135" spans="1:8" s="116" customFormat="1" ht="30" customHeight="1">
      <c r="A135" s="123">
        <v>116</v>
      </c>
      <c r="B135" s="176">
        <f>IF($A135="","",VLOOKUP($A135,ｽｲｯﾁﾍﾟﾝ!$A$5:$L$550,4))</f>
        <v>0</v>
      </c>
      <c r="C135" s="126"/>
      <c r="D135" s="136">
        <f>IF($A135="","",VLOOKUP($A135,ｽｲｯﾁﾍﾟﾝ!$A$5:$L$550,6))</f>
        <v>0</v>
      </c>
      <c r="E135" s="136">
        <f>IF($A135="","",VLOOKUP($A135,ｽｲｯﾁﾍﾟﾝ!$A$5:$L$550,7))</f>
        <v>0</v>
      </c>
      <c r="F135" s="127"/>
      <c r="G135" s="128"/>
      <c r="H135" s="129"/>
    </row>
    <row r="136" spans="1:8" s="116" customFormat="1" ht="30" customHeight="1">
      <c r="A136" s="123">
        <v>117</v>
      </c>
      <c r="B136" s="176">
        <f>IF($A136="","",VLOOKUP($A136,ｽｲｯﾁﾍﾟﾝ!$A$5:$L$550,4))</f>
        <v>0</v>
      </c>
      <c r="C136" s="126"/>
      <c r="D136" s="136">
        <f>IF($A136="","",VLOOKUP($A136,ｽｲｯﾁﾍﾟﾝ!$A$5:$L$550,6))</f>
        <v>0</v>
      </c>
      <c r="E136" s="136">
        <f>IF($A136="","",VLOOKUP($A136,ｽｲｯﾁﾍﾟﾝ!$A$5:$L$550,7))</f>
        <v>0</v>
      </c>
      <c r="F136" s="127"/>
      <c r="G136" s="128"/>
      <c r="H136" s="129"/>
    </row>
    <row r="137" spans="1:8" s="116" customFormat="1" ht="30" customHeight="1">
      <c r="A137" s="123">
        <v>118</v>
      </c>
      <c r="B137" s="176">
        <f>IF($A137="","",VLOOKUP($A137,ｽｲｯﾁﾍﾟﾝ!$A$5:$L$550,4))</f>
        <v>0</v>
      </c>
      <c r="C137" s="126"/>
      <c r="D137" s="136">
        <f>IF($A137="","",VLOOKUP($A137,ｽｲｯﾁﾍﾟﾝ!$A$5:$L$550,6))</f>
        <v>0</v>
      </c>
      <c r="E137" s="136">
        <f>IF($A137="","",VLOOKUP($A137,ｽｲｯﾁﾍﾟﾝ!$A$5:$L$550,7))</f>
        <v>0</v>
      </c>
      <c r="F137" s="127"/>
      <c r="G137" s="128"/>
      <c r="H137" s="129"/>
    </row>
    <row r="138" spans="1:8" s="116" customFormat="1" ht="30" customHeight="1">
      <c r="A138" s="123">
        <v>119</v>
      </c>
      <c r="B138" s="176">
        <f>IF($A138="","",VLOOKUP($A138,ｽｲｯﾁﾍﾟﾝ!$A$5:$L$550,4))</f>
        <v>0</v>
      </c>
      <c r="C138" s="126"/>
      <c r="D138" s="136">
        <f>IF($A138="","",VLOOKUP($A138,ｽｲｯﾁﾍﾟﾝ!$A$5:$L$550,6))</f>
        <v>0</v>
      </c>
      <c r="E138" s="136">
        <f>IF($A138="","",VLOOKUP($A138,ｽｲｯﾁﾍﾟﾝ!$A$5:$L$550,7))</f>
        <v>0</v>
      </c>
      <c r="F138" s="127"/>
      <c r="G138" s="128"/>
      <c r="H138" s="129"/>
    </row>
    <row r="139" spans="1:8" s="116" customFormat="1" ht="30" customHeight="1">
      <c r="A139" s="123">
        <v>120</v>
      </c>
      <c r="B139" s="176">
        <f>IF($A139="","",VLOOKUP($A139,ｽｲｯﾁﾍﾟﾝ!$A$5:$L$550,4))</f>
        <v>0</v>
      </c>
      <c r="C139" s="126"/>
      <c r="D139" s="136">
        <f>IF($A139="","",VLOOKUP($A139,ｽｲｯﾁﾍﾟﾝ!$A$5:$L$550,6))</f>
        <v>0</v>
      </c>
      <c r="E139" s="136">
        <f>IF($A139="","",VLOOKUP($A139,ｽｲｯﾁﾍﾟﾝ!$A$5:$L$550,7))</f>
        <v>0</v>
      </c>
      <c r="F139" s="127"/>
      <c r="G139" s="128"/>
      <c r="H139" s="129"/>
    </row>
    <row r="140" spans="1:8" s="116" customFormat="1" ht="30" customHeight="1">
      <c r="A140" s="123">
        <v>121</v>
      </c>
      <c r="B140" s="176">
        <f>IF($A140="","",VLOOKUP($A140,ｽｲｯﾁﾍﾟﾝ!$A$5:$L$550,4))</f>
        <v>0</v>
      </c>
      <c r="C140" s="126"/>
      <c r="D140" s="136">
        <f>IF($A140="","",VLOOKUP($A140,ｽｲｯﾁﾍﾟﾝ!$A$5:$L$550,6))</f>
        <v>0</v>
      </c>
      <c r="E140" s="136">
        <f>IF($A140="","",VLOOKUP($A140,ｽｲｯﾁﾍﾟﾝ!$A$5:$L$550,7))</f>
        <v>0</v>
      </c>
      <c r="F140" s="127"/>
      <c r="G140" s="128"/>
      <c r="H140" s="129"/>
    </row>
    <row r="141" spans="1:8" s="116" customFormat="1" ht="30" customHeight="1">
      <c r="A141" s="123">
        <v>122</v>
      </c>
      <c r="B141" s="176">
        <f>IF($A141="","",VLOOKUP($A141,ｽｲｯﾁﾍﾟﾝ!$A$5:$L$550,4))</f>
        <v>0</v>
      </c>
      <c r="C141" s="126"/>
      <c r="D141" s="136">
        <f>IF($A141="","",VLOOKUP($A141,ｽｲｯﾁﾍﾟﾝ!$A$5:$L$550,6))</f>
        <v>0</v>
      </c>
      <c r="E141" s="136">
        <f>IF($A141="","",VLOOKUP($A141,ｽｲｯﾁﾍﾟﾝ!$A$5:$L$550,7))</f>
        <v>0</v>
      </c>
      <c r="F141" s="127"/>
      <c r="G141" s="128"/>
      <c r="H141" s="129"/>
    </row>
    <row r="142" spans="1:8" s="116" customFormat="1" ht="30" customHeight="1">
      <c r="A142" s="123">
        <v>123</v>
      </c>
      <c r="B142" s="176">
        <f>IF($A142="","",VLOOKUP($A142,ｽｲｯﾁﾍﾟﾝ!$A$5:$L$550,4))</f>
        <v>0</v>
      </c>
      <c r="C142" s="126"/>
      <c r="D142" s="136">
        <f>IF($A142="","",VLOOKUP($A142,ｽｲｯﾁﾍﾟﾝ!$A$5:$L$550,6))</f>
        <v>0</v>
      </c>
      <c r="E142" s="136">
        <f>IF($A142="","",VLOOKUP($A142,ｽｲｯﾁﾍﾟﾝ!$A$5:$L$550,7))</f>
        <v>0</v>
      </c>
      <c r="F142" s="127"/>
      <c r="G142" s="128"/>
      <c r="H142" s="129"/>
    </row>
    <row r="143" spans="1:8" s="116" customFormat="1" ht="30" customHeight="1">
      <c r="A143" s="123">
        <v>124</v>
      </c>
      <c r="B143" s="176">
        <f>IF($A143="","",VLOOKUP($A143,ｽｲｯﾁﾍﾟﾝ!$A$5:$L$550,4))</f>
        <v>0</v>
      </c>
      <c r="C143" s="126"/>
      <c r="D143" s="136">
        <f>IF($A143="","",VLOOKUP($A143,ｽｲｯﾁﾍﾟﾝ!$A$5:$L$550,6))</f>
        <v>0</v>
      </c>
      <c r="E143" s="136">
        <f>IF($A143="","",VLOOKUP($A143,ｽｲｯﾁﾍﾟﾝ!$A$5:$L$550,7))</f>
        <v>0</v>
      </c>
      <c r="F143" s="127"/>
      <c r="G143" s="128"/>
      <c r="H143" s="129"/>
    </row>
    <row r="144" spans="1:8" s="116" customFormat="1" ht="30" customHeight="1">
      <c r="A144" s="123">
        <v>125</v>
      </c>
      <c r="B144" s="177">
        <f>IF($A144="","",VLOOKUP($A144,ｽｲｯﾁﾍﾟﾝ!$A$5:$L$550,4))</f>
        <v>0</v>
      </c>
      <c r="C144" s="126"/>
      <c r="D144" s="137">
        <f>IF($A144="","",VLOOKUP($A144,ｽｲｯﾁﾍﾟﾝ!$A$5:$L$550,6))</f>
        <v>0</v>
      </c>
      <c r="E144" s="137">
        <f>IF($A144="","",VLOOKUP($A144,ｽｲｯﾁﾍﾟﾝ!$A$5:$L$550,7))</f>
        <v>0</v>
      </c>
      <c r="F144" s="127"/>
      <c r="G144" s="128"/>
      <c r="H144" s="129"/>
    </row>
    <row r="146" spans="1:11" s="116" customFormat="1" ht="45" customHeight="1">
      <c r="A146" s="115"/>
      <c r="B146" s="436" t="s">
        <v>47</v>
      </c>
      <c r="C146" s="436"/>
      <c r="D146" s="436"/>
      <c r="E146" s="436"/>
      <c r="F146" s="436"/>
      <c r="G146" s="436"/>
      <c r="H146" s="436"/>
    </row>
    <row r="147" spans="1:11" s="118" customFormat="1" ht="18" customHeight="1">
      <c r="A147" s="117"/>
      <c r="B147" s="248"/>
      <c r="D147" s="119"/>
      <c r="E147" s="120"/>
      <c r="F147" s="121"/>
    </row>
    <row r="148" spans="1:11" s="115" customFormat="1" ht="30" customHeight="1">
      <c r="A148" s="122" t="s">
        <v>48</v>
      </c>
      <c r="B148" s="437" t="s">
        <v>49</v>
      </c>
      <c r="C148" s="438"/>
      <c r="D148" s="123" t="s">
        <v>50</v>
      </c>
      <c r="E148" s="124" t="s">
        <v>51</v>
      </c>
      <c r="F148" s="125" t="s">
        <v>52</v>
      </c>
      <c r="G148" s="122" t="s">
        <v>53</v>
      </c>
      <c r="H148" s="123" t="s">
        <v>54</v>
      </c>
    </row>
    <row r="149" spans="1:11" ht="30" customHeight="1">
      <c r="A149" s="123">
        <v>126</v>
      </c>
      <c r="B149" s="176">
        <f>IF($A149="","",VLOOKUP($A149,ｽｲｯﾁﾍﾟﾝ!$A$5:$L$550,4))</f>
        <v>0</v>
      </c>
      <c r="C149" s="126"/>
      <c r="D149" s="136">
        <f>IF($A149="","",VLOOKUP($A149,ｽｲｯﾁﾍﾟﾝ!$A$5:$L$550,6))</f>
        <v>0</v>
      </c>
      <c r="E149" s="136">
        <f>IF($A149="","",VLOOKUP($A149,ｽｲｯﾁﾍﾟﾝ!$A$5:$L$550,7))</f>
        <v>0</v>
      </c>
      <c r="F149" s="127"/>
      <c r="G149" s="128"/>
      <c r="H149" s="129"/>
      <c r="J149" s="142" t="s">
        <v>56</v>
      </c>
      <c r="K149" s="139"/>
    </row>
    <row r="150" spans="1:11" ht="30" customHeight="1">
      <c r="A150" s="123">
        <v>127</v>
      </c>
      <c r="B150" s="176">
        <f>IF($A150="","",VLOOKUP($A150,ｽｲｯﾁﾍﾟﾝ!$A$5:$L$550,4))</f>
        <v>0</v>
      </c>
      <c r="C150" s="126"/>
      <c r="D150" s="136">
        <f>IF($A150="","",VLOOKUP($A150,ｽｲｯﾁﾍﾟﾝ!$A$5:$L$550,6))</f>
        <v>0</v>
      </c>
      <c r="E150" s="136">
        <f>IF($A150="","",VLOOKUP($A150,ｽｲｯﾁﾍﾟﾝ!$A$5:$L$550,7))</f>
        <v>0</v>
      </c>
      <c r="F150" s="127"/>
      <c r="G150" s="128"/>
      <c r="H150" s="129"/>
      <c r="J150" s="142" t="s">
        <v>64</v>
      </c>
      <c r="K150" s="139"/>
    </row>
    <row r="151" spans="1:11" ht="30" customHeight="1">
      <c r="A151" s="123">
        <v>128</v>
      </c>
      <c r="B151" s="176">
        <f>IF($A151="","",VLOOKUP($A151,ｽｲｯﾁﾍﾟﾝ!$A$5:$L$550,4))</f>
        <v>0</v>
      </c>
      <c r="C151" s="126"/>
      <c r="D151" s="136">
        <f>IF($A151="","",VLOOKUP($A151,ｽｲｯﾁﾍﾟﾝ!$A$5:$L$550,6))</f>
        <v>0</v>
      </c>
      <c r="E151" s="136">
        <f>IF($A151="","",VLOOKUP($A151,ｽｲｯﾁﾍﾟﾝ!$A$5:$L$550,7))</f>
        <v>0</v>
      </c>
      <c r="F151" s="127"/>
      <c r="G151" s="128"/>
      <c r="H151" s="129"/>
      <c r="J151" s="142" t="s">
        <v>62</v>
      </c>
      <c r="K151" s="139"/>
    </row>
    <row r="152" spans="1:11" s="116" customFormat="1" ht="30" customHeight="1">
      <c r="A152" s="123">
        <v>129</v>
      </c>
      <c r="B152" s="176">
        <f>IF($A152="","",VLOOKUP($A152,ｽｲｯﾁﾍﾟﾝ!$A$5:$L$550,4))</f>
        <v>0</v>
      </c>
      <c r="C152" s="126"/>
      <c r="D152" s="136">
        <f>IF($A152="","",VLOOKUP($A152,ｽｲｯﾁﾍﾟﾝ!$A$5:$L$550,6))</f>
        <v>0</v>
      </c>
      <c r="E152" s="136">
        <f>IF($A152="","",VLOOKUP($A152,ｽｲｯﾁﾍﾟﾝ!$A$5:$L$550,7))</f>
        <v>0</v>
      </c>
      <c r="F152" s="127"/>
      <c r="G152" s="128"/>
      <c r="H152" s="129"/>
      <c r="J152" s="142" t="s">
        <v>55</v>
      </c>
      <c r="K152" s="139"/>
    </row>
    <row r="153" spans="1:11" s="116" customFormat="1" ht="30" customHeight="1">
      <c r="A153" s="123">
        <v>130</v>
      </c>
      <c r="B153" s="176">
        <f>IF($A153="","",VLOOKUP($A153,ｽｲｯﾁﾍﾟﾝ!$A$5:$L$550,4))</f>
        <v>0</v>
      </c>
      <c r="C153" s="126"/>
      <c r="D153" s="136">
        <f>IF($A153="","",VLOOKUP($A153,ｽｲｯﾁﾍﾟﾝ!$A$5:$L$550,6))</f>
        <v>0</v>
      </c>
      <c r="E153" s="136">
        <f>IF($A153="","",VLOOKUP($A153,ｽｲｯﾁﾍﾟﾝ!$A$5:$L$550,7))</f>
        <v>0</v>
      </c>
      <c r="F153" s="127"/>
      <c r="G153" s="128"/>
      <c r="H153" s="129"/>
    </row>
    <row r="154" spans="1:11" s="116" customFormat="1" ht="30" customHeight="1">
      <c r="A154" s="123">
        <v>131</v>
      </c>
      <c r="B154" s="176">
        <f>IF($A154="","",VLOOKUP($A154,ｽｲｯﾁﾍﾟﾝ!$A$5:$L$550,4))</f>
        <v>0</v>
      </c>
      <c r="C154" s="126"/>
      <c r="D154" s="136">
        <f>IF($A154="","",VLOOKUP($A154,ｽｲｯﾁﾍﾟﾝ!$A$5:$L$550,6))</f>
        <v>0</v>
      </c>
      <c r="E154" s="136">
        <f>IF($A154="","",VLOOKUP($A154,ｽｲｯﾁﾍﾟﾝ!$A$5:$L$550,7))</f>
        <v>0</v>
      </c>
      <c r="F154" s="127"/>
      <c r="G154" s="128"/>
      <c r="H154" s="129"/>
    </row>
    <row r="155" spans="1:11" s="116" customFormat="1" ht="30" customHeight="1">
      <c r="A155" s="123">
        <v>132</v>
      </c>
      <c r="B155" s="176">
        <f>IF($A155="","",VLOOKUP($A155,ｽｲｯﾁﾍﾟﾝ!$A$5:$L$550,4))</f>
        <v>0</v>
      </c>
      <c r="C155" s="126"/>
      <c r="D155" s="136">
        <f>IF($A155="","",VLOOKUP($A155,ｽｲｯﾁﾍﾟﾝ!$A$5:$L$550,6))</f>
        <v>0</v>
      </c>
      <c r="E155" s="136">
        <f>IF($A155="","",VLOOKUP($A155,ｽｲｯﾁﾍﾟﾝ!$A$5:$L$550,7))</f>
        <v>0</v>
      </c>
      <c r="F155" s="127"/>
      <c r="G155" s="128"/>
      <c r="H155" s="129"/>
    </row>
    <row r="156" spans="1:11" s="116" customFormat="1" ht="30" customHeight="1">
      <c r="A156" s="123">
        <v>133</v>
      </c>
      <c r="B156" s="176">
        <f>IF($A156="","",VLOOKUP($A156,ｽｲｯﾁﾍﾟﾝ!$A$5:$L$550,4))</f>
        <v>0</v>
      </c>
      <c r="C156" s="126"/>
      <c r="D156" s="136">
        <f>IF($A156="","",VLOOKUP($A156,ｽｲｯﾁﾍﾟﾝ!$A$5:$L$550,6))</f>
        <v>0</v>
      </c>
      <c r="E156" s="136">
        <f>IF($A156="","",VLOOKUP($A156,ｽｲｯﾁﾍﾟﾝ!$A$5:$L$550,7))</f>
        <v>0</v>
      </c>
      <c r="F156" s="127"/>
      <c r="G156" s="128"/>
      <c r="H156" s="129"/>
    </row>
    <row r="157" spans="1:11" s="116" customFormat="1" ht="30" customHeight="1">
      <c r="A157" s="123">
        <v>134</v>
      </c>
      <c r="B157" s="176">
        <f>IF($A157="","",VLOOKUP($A157,ｽｲｯﾁﾍﾟﾝ!$A$5:$L$550,4))</f>
        <v>0</v>
      </c>
      <c r="C157" s="126"/>
      <c r="D157" s="136">
        <f>IF($A157="","",VLOOKUP($A157,ｽｲｯﾁﾍﾟﾝ!$A$5:$L$550,6))</f>
        <v>0</v>
      </c>
      <c r="E157" s="136">
        <f>IF($A157="","",VLOOKUP($A157,ｽｲｯﾁﾍﾟﾝ!$A$5:$L$550,7))</f>
        <v>0</v>
      </c>
      <c r="F157" s="127"/>
      <c r="G157" s="128"/>
      <c r="H157" s="129"/>
    </row>
    <row r="158" spans="1:11" s="116" customFormat="1" ht="30" customHeight="1">
      <c r="A158" s="123">
        <v>135</v>
      </c>
      <c r="B158" s="176">
        <f>IF($A158="","",VLOOKUP($A158,ｽｲｯﾁﾍﾟﾝ!$A$5:$L$550,4))</f>
        <v>0</v>
      </c>
      <c r="C158" s="126"/>
      <c r="D158" s="136">
        <f>IF($A158="","",VLOOKUP($A158,ｽｲｯﾁﾍﾟﾝ!$A$5:$L$550,6))</f>
        <v>0</v>
      </c>
      <c r="E158" s="136">
        <f>IF($A158="","",VLOOKUP($A158,ｽｲｯﾁﾍﾟﾝ!$A$5:$L$550,7))</f>
        <v>0</v>
      </c>
      <c r="F158" s="127"/>
      <c r="G158" s="128"/>
      <c r="H158" s="129"/>
    </row>
    <row r="159" spans="1:11" s="116" customFormat="1" ht="30" customHeight="1">
      <c r="A159" s="123">
        <v>136</v>
      </c>
      <c r="B159" s="176">
        <f>IF($A159="","",VLOOKUP($A159,ｽｲｯﾁﾍﾟﾝ!$A$5:$L$550,4))</f>
        <v>0</v>
      </c>
      <c r="C159" s="126"/>
      <c r="D159" s="136">
        <f>IF($A159="","",VLOOKUP($A159,ｽｲｯﾁﾍﾟﾝ!$A$5:$L$550,6))</f>
        <v>0</v>
      </c>
      <c r="E159" s="136">
        <f>IF($A159="","",VLOOKUP($A159,ｽｲｯﾁﾍﾟﾝ!$A$5:$L$550,7))</f>
        <v>0</v>
      </c>
      <c r="F159" s="127"/>
      <c r="G159" s="128"/>
      <c r="H159" s="129"/>
    </row>
    <row r="160" spans="1:11" s="116" customFormat="1" ht="30" customHeight="1">
      <c r="A160" s="123">
        <v>137</v>
      </c>
      <c r="B160" s="176">
        <f>IF($A160="","",VLOOKUP($A160,ｽｲｯﾁﾍﾟﾝ!$A$5:$L$550,4))</f>
        <v>0</v>
      </c>
      <c r="C160" s="126"/>
      <c r="D160" s="136">
        <f>IF($A160="","",VLOOKUP($A160,ｽｲｯﾁﾍﾟﾝ!$A$5:$L$550,6))</f>
        <v>0</v>
      </c>
      <c r="E160" s="136">
        <f>IF($A160="","",VLOOKUP($A160,ｽｲｯﾁﾍﾟﾝ!$A$5:$L$550,7))</f>
        <v>0</v>
      </c>
      <c r="F160" s="127"/>
      <c r="G160" s="128"/>
      <c r="H160" s="129"/>
    </row>
    <row r="161" spans="1:8" s="116" customFormat="1" ht="30" customHeight="1">
      <c r="A161" s="123">
        <v>138</v>
      </c>
      <c r="B161" s="176">
        <f>IF($A161="","",VLOOKUP($A161,ｽｲｯﾁﾍﾟﾝ!$A$5:$L$550,4))</f>
        <v>0</v>
      </c>
      <c r="C161" s="126"/>
      <c r="D161" s="136">
        <f>IF($A161="","",VLOOKUP($A161,ｽｲｯﾁﾍﾟﾝ!$A$5:$L$550,6))</f>
        <v>0</v>
      </c>
      <c r="E161" s="136">
        <f>IF($A161="","",VLOOKUP($A161,ｽｲｯﾁﾍﾟﾝ!$A$5:$L$550,7))</f>
        <v>0</v>
      </c>
      <c r="F161" s="127"/>
      <c r="G161" s="128"/>
      <c r="H161" s="129"/>
    </row>
    <row r="162" spans="1:8" s="116" customFormat="1" ht="30" customHeight="1">
      <c r="A162" s="123">
        <v>139</v>
      </c>
      <c r="B162" s="176">
        <f>IF($A162="","",VLOOKUP($A162,ｽｲｯﾁﾍﾟﾝ!$A$5:$L$550,4))</f>
        <v>0</v>
      </c>
      <c r="C162" s="126"/>
      <c r="D162" s="136">
        <f>IF($A162="","",VLOOKUP($A162,ｽｲｯﾁﾍﾟﾝ!$A$5:$L$550,6))</f>
        <v>0</v>
      </c>
      <c r="E162" s="136">
        <f>IF($A162="","",VLOOKUP($A162,ｽｲｯﾁﾍﾟﾝ!$A$5:$L$550,7))</f>
        <v>0</v>
      </c>
      <c r="F162" s="127"/>
      <c r="G162" s="128"/>
      <c r="H162" s="129"/>
    </row>
    <row r="163" spans="1:8" s="116" customFormat="1" ht="30" customHeight="1">
      <c r="A163" s="123">
        <v>140</v>
      </c>
      <c r="B163" s="176">
        <f>IF($A163="","",VLOOKUP($A163,ｽｲｯﾁﾍﾟﾝ!$A$5:$L$550,4))</f>
        <v>0</v>
      </c>
      <c r="C163" s="126"/>
      <c r="D163" s="136">
        <f>IF($A163="","",VLOOKUP($A163,ｽｲｯﾁﾍﾟﾝ!$A$5:$L$550,6))</f>
        <v>0</v>
      </c>
      <c r="E163" s="136">
        <f>IF($A163="","",VLOOKUP($A163,ｽｲｯﾁﾍﾟﾝ!$A$5:$L$550,7))</f>
        <v>0</v>
      </c>
      <c r="F163" s="127"/>
      <c r="G163" s="128"/>
      <c r="H163" s="129"/>
    </row>
    <row r="164" spans="1:8" s="116" customFormat="1" ht="30" customHeight="1">
      <c r="A164" s="123">
        <v>141</v>
      </c>
      <c r="B164" s="176">
        <f>IF($A164="","",VLOOKUP($A164,ｽｲｯﾁﾍﾟﾝ!$A$5:$L$550,4))</f>
        <v>0</v>
      </c>
      <c r="C164" s="126"/>
      <c r="D164" s="136">
        <f>IF($A164="","",VLOOKUP($A164,ｽｲｯﾁﾍﾟﾝ!$A$5:$L$550,6))</f>
        <v>0</v>
      </c>
      <c r="E164" s="136">
        <f>IF($A164="","",VLOOKUP($A164,ｽｲｯﾁﾍﾟﾝ!$A$5:$L$550,7))</f>
        <v>0</v>
      </c>
      <c r="F164" s="127"/>
      <c r="G164" s="128"/>
      <c r="H164" s="129"/>
    </row>
    <row r="165" spans="1:8" s="116" customFormat="1" ht="30" customHeight="1">
      <c r="A165" s="123">
        <v>142</v>
      </c>
      <c r="B165" s="176">
        <f>IF($A165="","",VLOOKUP($A165,ｽｲｯﾁﾍﾟﾝ!$A$5:$L$550,4))</f>
        <v>0</v>
      </c>
      <c r="C165" s="126"/>
      <c r="D165" s="136">
        <f>IF($A165="","",VLOOKUP($A165,ｽｲｯﾁﾍﾟﾝ!$A$5:$L$550,6))</f>
        <v>0</v>
      </c>
      <c r="E165" s="136">
        <f>IF($A165="","",VLOOKUP($A165,ｽｲｯﾁﾍﾟﾝ!$A$5:$L$550,7))</f>
        <v>0</v>
      </c>
      <c r="F165" s="127"/>
      <c r="G165" s="128"/>
      <c r="H165" s="129"/>
    </row>
    <row r="166" spans="1:8" s="116" customFormat="1" ht="30" customHeight="1">
      <c r="A166" s="123">
        <v>143</v>
      </c>
      <c r="B166" s="176">
        <f>IF($A166="","",VLOOKUP($A166,ｽｲｯﾁﾍﾟﾝ!$A$5:$L$550,4))</f>
        <v>0</v>
      </c>
      <c r="C166" s="126"/>
      <c r="D166" s="136">
        <f>IF($A166="","",VLOOKUP($A166,ｽｲｯﾁﾍﾟﾝ!$A$5:$L$550,6))</f>
        <v>0</v>
      </c>
      <c r="E166" s="136">
        <f>IF($A166="","",VLOOKUP($A166,ｽｲｯﾁﾍﾟﾝ!$A$5:$L$550,7))</f>
        <v>0</v>
      </c>
      <c r="F166" s="127"/>
      <c r="G166" s="128"/>
      <c r="H166" s="129"/>
    </row>
    <row r="167" spans="1:8" s="116" customFormat="1" ht="30" customHeight="1">
      <c r="A167" s="123">
        <v>144</v>
      </c>
      <c r="B167" s="176">
        <f>IF($A167="","",VLOOKUP($A167,ｽｲｯﾁﾍﾟﾝ!$A$5:$L$550,4))</f>
        <v>0</v>
      </c>
      <c r="C167" s="126"/>
      <c r="D167" s="136">
        <f>IF($A167="","",VLOOKUP($A167,ｽｲｯﾁﾍﾟﾝ!$A$5:$L$550,6))</f>
        <v>0</v>
      </c>
      <c r="E167" s="136">
        <f>IF($A167="","",VLOOKUP($A167,ｽｲｯﾁﾍﾟﾝ!$A$5:$L$550,7))</f>
        <v>0</v>
      </c>
      <c r="F167" s="127"/>
      <c r="G167" s="128"/>
      <c r="H167" s="129"/>
    </row>
    <row r="168" spans="1:8" s="116" customFormat="1" ht="30" customHeight="1">
      <c r="A168" s="123">
        <v>145</v>
      </c>
      <c r="B168" s="176">
        <f>IF($A168="","",VLOOKUP($A168,ｽｲｯﾁﾍﾟﾝ!$A$5:$L$550,4))</f>
        <v>0</v>
      </c>
      <c r="C168" s="126"/>
      <c r="D168" s="136">
        <f>IF($A168="","",VLOOKUP($A168,ｽｲｯﾁﾍﾟﾝ!$A$5:$L$550,6))</f>
        <v>0</v>
      </c>
      <c r="E168" s="136">
        <f>IF($A168="","",VLOOKUP($A168,ｽｲｯﾁﾍﾟﾝ!$A$5:$L$550,7))</f>
        <v>0</v>
      </c>
      <c r="F168" s="127"/>
      <c r="G168" s="128"/>
      <c r="H168" s="129"/>
    </row>
    <row r="169" spans="1:8" s="116" customFormat="1" ht="30" customHeight="1">
      <c r="A169" s="123">
        <v>146</v>
      </c>
      <c r="B169" s="176">
        <f>IF($A169="","",VLOOKUP($A169,ｽｲｯﾁﾍﾟﾝ!$A$5:$L$550,4))</f>
        <v>0</v>
      </c>
      <c r="C169" s="126"/>
      <c r="D169" s="136">
        <f>IF($A169="","",VLOOKUP($A169,ｽｲｯﾁﾍﾟﾝ!$A$5:$L$550,6))</f>
        <v>0</v>
      </c>
      <c r="E169" s="136">
        <f>IF($A169="","",VLOOKUP($A169,ｽｲｯﾁﾍﾟﾝ!$A$5:$L$550,7))</f>
        <v>0</v>
      </c>
      <c r="F169" s="127"/>
      <c r="G169" s="128"/>
      <c r="H169" s="129"/>
    </row>
    <row r="170" spans="1:8" s="116" customFormat="1" ht="30" customHeight="1">
      <c r="A170" s="123">
        <v>147</v>
      </c>
      <c r="B170" s="176">
        <f>IF($A170="","",VLOOKUP($A170,ｽｲｯﾁﾍﾟﾝ!$A$5:$L$550,4))</f>
        <v>0</v>
      </c>
      <c r="C170" s="126"/>
      <c r="D170" s="136">
        <f>IF($A170="","",VLOOKUP($A170,ｽｲｯﾁﾍﾟﾝ!$A$5:$L$550,6))</f>
        <v>0</v>
      </c>
      <c r="E170" s="136">
        <f>IF($A170="","",VLOOKUP($A170,ｽｲｯﾁﾍﾟﾝ!$A$5:$L$550,7))</f>
        <v>0</v>
      </c>
      <c r="F170" s="127"/>
      <c r="G170" s="128"/>
      <c r="H170" s="129"/>
    </row>
    <row r="171" spans="1:8" s="116" customFormat="1" ht="30" customHeight="1">
      <c r="A171" s="123">
        <v>148</v>
      </c>
      <c r="B171" s="176">
        <f>IF($A171="","",VLOOKUP($A171,ｽｲｯﾁﾍﾟﾝ!$A$5:$L$550,4))</f>
        <v>0</v>
      </c>
      <c r="C171" s="126"/>
      <c r="D171" s="136">
        <f>IF($A171="","",VLOOKUP($A171,ｽｲｯﾁﾍﾟﾝ!$A$5:$L$550,6))</f>
        <v>0</v>
      </c>
      <c r="E171" s="136">
        <f>IF($A171="","",VLOOKUP($A171,ｽｲｯﾁﾍﾟﾝ!$A$5:$L$550,7))</f>
        <v>0</v>
      </c>
      <c r="F171" s="127"/>
      <c r="G171" s="128"/>
      <c r="H171" s="129"/>
    </row>
    <row r="172" spans="1:8" s="116" customFormat="1" ht="30" customHeight="1">
      <c r="A172" s="123">
        <v>149</v>
      </c>
      <c r="B172" s="176">
        <f>IF($A172="","",VLOOKUP($A172,ｽｲｯﾁﾍﾟﾝ!$A$5:$L$550,4))</f>
        <v>0</v>
      </c>
      <c r="C172" s="126"/>
      <c r="D172" s="136">
        <f>IF($A172="","",VLOOKUP($A172,ｽｲｯﾁﾍﾟﾝ!$A$5:$L$550,6))</f>
        <v>0</v>
      </c>
      <c r="E172" s="136">
        <f>IF($A172="","",VLOOKUP($A172,ｽｲｯﾁﾍﾟﾝ!$A$5:$L$550,7))</f>
        <v>0</v>
      </c>
      <c r="F172" s="127"/>
      <c r="G172" s="128"/>
      <c r="H172" s="129"/>
    </row>
    <row r="173" spans="1:8" s="116" customFormat="1" ht="30" customHeight="1">
      <c r="A173" s="123">
        <v>150</v>
      </c>
      <c r="B173" s="177">
        <f>IF($A173="","",VLOOKUP($A173,ｽｲｯﾁﾍﾟﾝ!$A$5:$L$550,4))</f>
        <v>0</v>
      </c>
      <c r="C173" s="126"/>
      <c r="D173" s="137">
        <f>IF($A173="","",VLOOKUP($A173,ｽｲｯﾁﾍﾟﾝ!$A$5:$L$550,6))</f>
        <v>0</v>
      </c>
      <c r="E173" s="137">
        <f>IF($A173="","",VLOOKUP($A173,ｽｲｯﾁﾍﾟﾝ!$A$5:$L$550,7))</f>
        <v>0</v>
      </c>
      <c r="F173" s="127"/>
      <c r="G173" s="128"/>
      <c r="H173" s="129"/>
    </row>
    <row r="175" spans="1:8" s="116" customFormat="1" ht="45" customHeight="1">
      <c r="A175" s="115"/>
      <c r="B175" s="436" t="s">
        <v>47</v>
      </c>
      <c r="C175" s="436"/>
      <c r="D175" s="436"/>
      <c r="E175" s="436"/>
      <c r="F175" s="436"/>
      <c r="G175" s="436"/>
      <c r="H175" s="436"/>
    </row>
    <row r="176" spans="1:8" s="118" customFormat="1" ht="18" customHeight="1">
      <c r="A176" s="117"/>
      <c r="B176" s="248"/>
      <c r="D176" s="119"/>
      <c r="E176" s="120"/>
      <c r="F176" s="121"/>
    </row>
    <row r="177" spans="1:11" s="115" customFormat="1" ht="30" customHeight="1">
      <c r="A177" s="122" t="s">
        <v>48</v>
      </c>
      <c r="B177" s="437" t="s">
        <v>49</v>
      </c>
      <c r="C177" s="438"/>
      <c r="D177" s="123" t="s">
        <v>50</v>
      </c>
      <c r="E177" s="124" t="s">
        <v>51</v>
      </c>
      <c r="F177" s="125" t="s">
        <v>52</v>
      </c>
      <c r="G177" s="122" t="s">
        <v>53</v>
      </c>
      <c r="H177" s="123" t="s">
        <v>54</v>
      </c>
    </row>
    <row r="178" spans="1:11" ht="30" customHeight="1">
      <c r="A178" s="123">
        <v>151</v>
      </c>
      <c r="B178" s="176">
        <f>IF($A178="","",VLOOKUP($A178,ｽｲｯﾁﾍﾟﾝ!$A$5:$L$550,4))</f>
        <v>0</v>
      </c>
      <c r="C178" s="126"/>
      <c r="D178" s="136">
        <f>IF($A178="","",VLOOKUP($A178,ｽｲｯﾁﾍﾟﾝ!$A$5:$L$550,6))</f>
        <v>0</v>
      </c>
      <c r="E178" s="136">
        <f>IF($A178="","",VLOOKUP($A178,ｽｲｯﾁﾍﾟﾝ!$A$5:$L$550,7))</f>
        <v>0</v>
      </c>
      <c r="F178" s="127"/>
      <c r="G178" s="128"/>
      <c r="H178" s="129"/>
      <c r="J178" s="142" t="s">
        <v>56</v>
      </c>
      <c r="K178" s="139"/>
    </row>
    <row r="179" spans="1:11" ht="30" customHeight="1">
      <c r="A179" s="123">
        <v>152</v>
      </c>
      <c r="B179" s="176">
        <f>IF($A179="","",VLOOKUP($A179,ｽｲｯﾁﾍﾟﾝ!$A$5:$L$550,4))</f>
        <v>0</v>
      </c>
      <c r="C179" s="126"/>
      <c r="D179" s="136">
        <f>IF($A179="","",VLOOKUP($A179,ｽｲｯﾁﾍﾟﾝ!$A$5:$L$550,6))</f>
        <v>0</v>
      </c>
      <c r="E179" s="136">
        <f>IF($A179="","",VLOOKUP($A179,ｽｲｯﾁﾍﾟﾝ!$A$5:$L$550,7))</f>
        <v>0</v>
      </c>
      <c r="F179" s="127"/>
      <c r="G179" s="128"/>
      <c r="H179" s="129"/>
      <c r="J179" s="142" t="s">
        <v>64</v>
      </c>
      <c r="K179" s="139"/>
    </row>
    <row r="180" spans="1:11" ht="30" customHeight="1">
      <c r="A180" s="123">
        <v>153</v>
      </c>
      <c r="B180" s="176">
        <f>IF($A180="","",VLOOKUP($A180,ｽｲｯﾁﾍﾟﾝ!$A$5:$L$550,4))</f>
        <v>0</v>
      </c>
      <c r="C180" s="126"/>
      <c r="D180" s="136">
        <f>IF($A180="","",VLOOKUP($A180,ｽｲｯﾁﾍﾟﾝ!$A$5:$L$550,6))</f>
        <v>0</v>
      </c>
      <c r="E180" s="136">
        <f>IF($A180="","",VLOOKUP($A180,ｽｲｯﾁﾍﾟﾝ!$A$5:$L$550,7))</f>
        <v>0</v>
      </c>
      <c r="F180" s="127"/>
      <c r="G180" s="128"/>
      <c r="H180" s="129"/>
      <c r="J180" s="142" t="s">
        <v>62</v>
      </c>
      <c r="K180" s="139"/>
    </row>
    <row r="181" spans="1:11" s="116" customFormat="1" ht="30" customHeight="1">
      <c r="A181" s="123">
        <v>154</v>
      </c>
      <c r="B181" s="176">
        <f>IF($A181="","",VLOOKUP($A181,ｽｲｯﾁﾍﾟﾝ!$A$5:$L$550,4))</f>
        <v>0</v>
      </c>
      <c r="C181" s="126"/>
      <c r="D181" s="136">
        <f>IF($A181="","",VLOOKUP($A181,ｽｲｯﾁﾍﾟﾝ!$A$5:$L$550,6))</f>
        <v>0</v>
      </c>
      <c r="E181" s="136">
        <f>IF($A181="","",VLOOKUP($A181,ｽｲｯﾁﾍﾟﾝ!$A$5:$L$550,7))</f>
        <v>0</v>
      </c>
      <c r="F181" s="127"/>
      <c r="G181" s="128"/>
      <c r="H181" s="129"/>
      <c r="J181" s="142" t="s">
        <v>55</v>
      </c>
      <c r="K181" s="139"/>
    </row>
    <row r="182" spans="1:11" s="116" customFormat="1" ht="30" customHeight="1">
      <c r="A182" s="123">
        <v>155</v>
      </c>
      <c r="B182" s="176">
        <f>IF($A182="","",VLOOKUP($A182,ｽｲｯﾁﾍﾟﾝ!$A$5:$L$550,4))</f>
        <v>0</v>
      </c>
      <c r="C182" s="126"/>
      <c r="D182" s="136">
        <f>IF($A182="","",VLOOKUP($A182,ｽｲｯﾁﾍﾟﾝ!$A$5:$L$550,6))</f>
        <v>0</v>
      </c>
      <c r="E182" s="136">
        <f>IF($A182="","",VLOOKUP($A182,ｽｲｯﾁﾍﾟﾝ!$A$5:$L$550,7))</f>
        <v>0</v>
      </c>
      <c r="F182" s="127"/>
      <c r="G182" s="128"/>
      <c r="H182" s="129"/>
    </row>
    <row r="183" spans="1:11" s="116" customFormat="1" ht="30" customHeight="1">
      <c r="A183" s="123">
        <v>156</v>
      </c>
      <c r="B183" s="176">
        <f>IF($A183="","",VLOOKUP($A183,ｽｲｯﾁﾍﾟﾝ!$A$5:$L$550,4))</f>
        <v>0</v>
      </c>
      <c r="C183" s="126"/>
      <c r="D183" s="136">
        <f>IF($A183="","",VLOOKUP($A183,ｽｲｯﾁﾍﾟﾝ!$A$5:$L$550,6))</f>
        <v>0</v>
      </c>
      <c r="E183" s="136">
        <f>IF($A183="","",VLOOKUP($A183,ｽｲｯﾁﾍﾟﾝ!$A$5:$L$550,7))</f>
        <v>0</v>
      </c>
      <c r="F183" s="127"/>
      <c r="G183" s="128"/>
      <c r="H183" s="129"/>
    </row>
    <row r="184" spans="1:11" s="116" customFormat="1" ht="30" customHeight="1">
      <c r="A184" s="123">
        <v>157</v>
      </c>
      <c r="B184" s="176">
        <f>IF($A184="","",VLOOKUP($A184,ｽｲｯﾁﾍﾟﾝ!$A$5:$L$550,4))</f>
        <v>0</v>
      </c>
      <c r="C184" s="126"/>
      <c r="D184" s="136">
        <f>IF($A184="","",VLOOKUP($A184,ｽｲｯﾁﾍﾟﾝ!$A$5:$L$550,6))</f>
        <v>0</v>
      </c>
      <c r="E184" s="136">
        <f>IF($A184="","",VLOOKUP($A184,ｽｲｯﾁﾍﾟﾝ!$A$5:$L$550,7))</f>
        <v>0</v>
      </c>
      <c r="F184" s="127"/>
      <c r="G184" s="128"/>
      <c r="H184" s="129"/>
    </row>
    <row r="185" spans="1:11" s="116" customFormat="1" ht="30" customHeight="1">
      <c r="A185" s="123">
        <v>158</v>
      </c>
      <c r="B185" s="176">
        <f>IF($A185="","",VLOOKUP($A185,ｽｲｯﾁﾍﾟﾝ!$A$5:$L$550,4))</f>
        <v>0</v>
      </c>
      <c r="C185" s="126"/>
      <c r="D185" s="136">
        <f>IF($A185="","",VLOOKUP($A185,ｽｲｯﾁﾍﾟﾝ!$A$5:$L$550,6))</f>
        <v>0</v>
      </c>
      <c r="E185" s="136">
        <f>IF($A185="","",VLOOKUP($A185,ｽｲｯﾁﾍﾟﾝ!$A$5:$L$550,7))</f>
        <v>0</v>
      </c>
      <c r="F185" s="127"/>
      <c r="G185" s="128"/>
      <c r="H185" s="129"/>
    </row>
    <row r="186" spans="1:11" s="116" customFormat="1" ht="30" customHeight="1">
      <c r="A186" s="123">
        <v>159</v>
      </c>
      <c r="B186" s="176">
        <f>IF($A186="","",VLOOKUP($A186,ｽｲｯﾁﾍﾟﾝ!$A$5:$L$550,4))</f>
        <v>0</v>
      </c>
      <c r="C186" s="126"/>
      <c r="D186" s="136">
        <f>IF($A186="","",VLOOKUP($A186,ｽｲｯﾁﾍﾟﾝ!$A$5:$L$550,6))</f>
        <v>0</v>
      </c>
      <c r="E186" s="136">
        <f>IF($A186="","",VLOOKUP($A186,ｽｲｯﾁﾍﾟﾝ!$A$5:$L$550,7))</f>
        <v>0</v>
      </c>
      <c r="F186" s="127"/>
      <c r="G186" s="128"/>
      <c r="H186" s="129"/>
    </row>
    <row r="187" spans="1:11" s="116" customFormat="1" ht="30" customHeight="1">
      <c r="A187" s="123"/>
      <c r="B187" s="176" t="str">
        <f>IF($A187="","",VLOOKUP($A187,ｽｲｯﾁﾍﾟﾝ!$A$5:$L$550,4))</f>
        <v/>
      </c>
      <c r="C187" s="126"/>
      <c r="D187" s="136" t="str">
        <f>IF($A187="","",VLOOKUP($A187,ｽｲｯﾁﾍﾟﾝ!$A$5:$L$550,6))</f>
        <v/>
      </c>
      <c r="E187" s="136" t="str">
        <f>IF($A187="","",VLOOKUP($A187,ｽｲｯﾁﾍﾟﾝ!$A$5:$L$550,7))</f>
        <v/>
      </c>
      <c r="F187" s="127"/>
      <c r="G187" s="128"/>
      <c r="H187" s="129"/>
    </row>
    <row r="188" spans="1:11" s="116" customFormat="1" ht="30" customHeight="1">
      <c r="A188" s="123"/>
      <c r="B188" s="176" t="str">
        <f>IF($A188="","",VLOOKUP($A188,ｽｲｯﾁﾍﾟﾝ!$A$5:$L$550,4))</f>
        <v/>
      </c>
      <c r="C188" s="126"/>
      <c r="D188" s="136" t="str">
        <f>IF($A188="","",VLOOKUP($A188,ｽｲｯﾁﾍﾟﾝ!$A$5:$L$550,6))</f>
        <v/>
      </c>
      <c r="E188" s="136" t="str">
        <f>IF($A188="","",VLOOKUP($A188,ｽｲｯﾁﾍﾟﾝ!$A$5:$L$550,7))</f>
        <v/>
      </c>
      <c r="F188" s="127"/>
      <c r="G188" s="128"/>
      <c r="H188" s="129"/>
    </row>
    <row r="189" spans="1:11" s="116" customFormat="1" ht="30" customHeight="1">
      <c r="A189" s="123"/>
      <c r="B189" s="176" t="str">
        <f>IF($A189="","",VLOOKUP($A189,ｽｲｯﾁﾍﾟﾝ!$A$5:$L$550,4))</f>
        <v/>
      </c>
      <c r="C189" s="126"/>
      <c r="D189" s="136" t="str">
        <f>IF($A189="","",VLOOKUP($A189,ｽｲｯﾁﾍﾟﾝ!$A$5:$L$550,6))</f>
        <v/>
      </c>
      <c r="E189" s="136" t="str">
        <f>IF($A189="","",VLOOKUP($A189,ｽｲｯﾁﾍﾟﾝ!$A$5:$L$550,7))</f>
        <v/>
      </c>
      <c r="F189" s="127"/>
      <c r="G189" s="128"/>
      <c r="H189" s="129"/>
    </row>
    <row r="190" spans="1:11" s="116" customFormat="1" ht="30" customHeight="1">
      <c r="A190" s="123"/>
      <c r="B190" s="176" t="str">
        <f>IF($A190="","",VLOOKUP($A190,ｽｲｯﾁﾍﾟﾝ!$A$5:$L$550,4))</f>
        <v/>
      </c>
      <c r="C190" s="126"/>
      <c r="D190" s="136" t="str">
        <f>IF($A190="","",VLOOKUP($A190,ｽｲｯﾁﾍﾟﾝ!$A$5:$L$550,6))</f>
        <v/>
      </c>
      <c r="E190" s="136" t="str">
        <f>IF($A190="","",VLOOKUP($A190,ｽｲｯﾁﾍﾟﾝ!$A$5:$L$550,7))</f>
        <v/>
      </c>
      <c r="F190" s="127"/>
      <c r="G190" s="128"/>
      <c r="H190" s="129"/>
    </row>
    <row r="191" spans="1:11" s="116" customFormat="1" ht="30" customHeight="1">
      <c r="A191" s="123"/>
      <c r="B191" s="176" t="str">
        <f>IF($A191="","",VLOOKUP($A191,ｽｲｯﾁﾍﾟﾝ!$A$5:$L$550,4))</f>
        <v/>
      </c>
      <c r="C191" s="126"/>
      <c r="D191" s="136" t="str">
        <f>IF($A191="","",VLOOKUP($A191,ｽｲｯﾁﾍﾟﾝ!$A$5:$L$550,6))</f>
        <v/>
      </c>
      <c r="E191" s="136" t="str">
        <f>IF($A191="","",VLOOKUP($A191,ｽｲｯﾁﾍﾟﾝ!$A$5:$L$550,7))</f>
        <v/>
      </c>
      <c r="F191" s="127"/>
      <c r="G191" s="128"/>
      <c r="H191" s="129"/>
    </row>
    <row r="192" spans="1:11" s="116" customFormat="1" ht="30" customHeight="1">
      <c r="A192" s="123"/>
      <c r="B192" s="176" t="str">
        <f>IF($A192="","",VLOOKUP($A192,ｽｲｯﾁﾍﾟﾝ!$A$5:$L$550,4))</f>
        <v/>
      </c>
      <c r="C192" s="126"/>
      <c r="D192" s="136" t="str">
        <f>IF($A192="","",VLOOKUP($A192,ｽｲｯﾁﾍﾟﾝ!$A$5:$L$550,6))</f>
        <v/>
      </c>
      <c r="E192" s="136" t="str">
        <f>IF($A192="","",VLOOKUP($A192,ｽｲｯﾁﾍﾟﾝ!$A$5:$L$550,7))</f>
        <v/>
      </c>
      <c r="F192" s="127"/>
      <c r="G192" s="128"/>
      <c r="H192" s="129"/>
    </row>
    <row r="193" spans="1:8" s="116" customFormat="1" ht="30" customHeight="1">
      <c r="A193" s="123"/>
      <c r="B193" s="176" t="str">
        <f>IF($A193="","",VLOOKUP($A193,ｽｲｯﾁﾍﾟﾝ!$A$5:$L$550,4))</f>
        <v/>
      </c>
      <c r="C193" s="126"/>
      <c r="D193" s="136" t="str">
        <f>IF($A193="","",VLOOKUP($A193,ｽｲｯﾁﾍﾟﾝ!$A$5:$L$550,6))</f>
        <v/>
      </c>
      <c r="E193" s="136" t="str">
        <f>IF($A193="","",VLOOKUP($A193,ｽｲｯﾁﾍﾟﾝ!$A$5:$L$550,7))</f>
        <v/>
      </c>
      <c r="F193" s="127"/>
      <c r="G193" s="128"/>
      <c r="H193" s="129"/>
    </row>
    <row r="194" spans="1:8" s="116" customFormat="1" ht="30" customHeight="1">
      <c r="A194" s="123"/>
      <c r="B194" s="176" t="str">
        <f>IF($A194="","",VLOOKUP($A194,ｽｲｯﾁﾍﾟﾝ!$A$5:$L$550,4))</f>
        <v/>
      </c>
      <c r="C194" s="126"/>
      <c r="D194" s="136" t="str">
        <f>IF($A194="","",VLOOKUP($A194,ｽｲｯﾁﾍﾟﾝ!$A$5:$L$550,6))</f>
        <v/>
      </c>
      <c r="E194" s="136" t="str">
        <f>IF($A194="","",VLOOKUP($A194,ｽｲｯﾁﾍﾟﾝ!$A$5:$L$550,7))</f>
        <v/>
      </c>
      <c r="F194" s="127"/>
      <c r="G194" s="128"/>
      <c r="H194" s="129"/>
    </row>
    <row r="195" spans="1:8" s="116" customFormat="1" ht="30" customHeight="1">
      <c r="A195" s="123"/>
      <c r="B195" s="176" t="str">
        <f>IF($A195="","",VLOOKUP($A195,ｽｲｯﾁﾍﾟﾝ!$A$5:$L$550,4))</f>
        <v/>
      </c>
      <c r="C195" s="126"/>
      <c r="D195" s="136" t="str">
        <f>IF($A195="","",VLOOKUP($A195,ｽｲｯﾁﾍﾟﾝ!$A$5:$L$550,6))</f>
        <v/>
      </c>
      <c r="E195" s="136" t="str">
        <f>IF($A195="","",VLOOKUP($A195,ｽｲｯﾁﾍﾟﾝ!$A$5:$L$550,7))</f>
        <v/>
      </c>
      <c r="F195" s="127"/>
      <c r="G195" s="128"/>
      <c r="H195" s="129"/>
    </row>
    <row r="196" spans="1:8" s="116" customFormat="1" ht="30" customHeight="1">
      <c r="A196" s="123"/>
      <c r="B196" s="176" t="str">
        <f>IF($A196="","",VLOOKUP($A196,ｽｲｯﾁﾍﾟﾝ!$A$5:$L$550,4))</f>
        <v/>
      </c>
      <c r="C196" s="126"/>
      <c r="D196" s="136" t="str">
        <f>IF($A196="","",VLOOKUP($A196,ｽｲｯﾁﾍﾟﾝ!$A$5:$L$550,6))</f>
        <v/>
      </c>
      <c r="E196" s="136" t="str">
        <f>IF($A196="","",VLOOKUP($A196,ｽｲｯﾁﾍﾟﾝ!$A$5:$L$550,7))</f>
        <v/>
      </c>
      <c r="F196" s="127"/>
      <c r="G196" s="128"/>
      <c r="H196" s="129"/>
    </row>
    <row r="197" spans="1:8" s="116" customFormat="1" ht="30" customHeight="1">
      <c r="A197" s="123"/>
      <c r="B197" s="176" t="str">
        <f>IF($A197="","",VLOOKUP($A197,ｽｲｯﾁﾍﾟﾝ!$A$5:$L$550,4))</f>
        <v/>
      </c>
      <c r="C197" s="126"/>
      <c r="D197" s="136" t="str">
        <f>IF($A197="","",VLOOKUP($A197,ｽｲｯﾁﾍﾟﾝ!$A$5:$L$550,6))</f>
        <v/>
      </c>
      <c r="E197" s="136" t="str">
        <f>IF($A197="","",VLOOKUP($A197,ｽｲｯﾁﾍﾟﾝ!$A$5:$L$550,7))</f>
        <v/>
      </c>
      <c r="F197" s="127"/>
      <c r="G197" s="128"/>
      <c r="H197" s="129"/>
    </row>
    <row r="198" spans="1:8" s="116" customFormat="1" ht="30" customHeight="1">
      <c r="A198" s="123"/>
      <c r="B198" s="176" t="str">
        <f>IF($A198="","",VLOOKUP($A198,ｽｲｯﾁﾍﾟﾝ!$A$5:$L$550,4))</f>
        <v/>
      </c>
      <c r="C198" s="126"/>
      <c r="D198" s="136" t="str">
        <f>IF($A198="","",VLOOKUP($A198,ｽｲｯﾁﾍﾟﾝ!$A$5:$L$550,6))</f>
        <v/>
      </c>
      <c r="E198" s="136" t="str">
        <f>IF($A198="","",VLOOKUP($A198,ｽｲｯﾁﾍﾟﾝ!$A$5:$L$550,7))</f>
        <v/>
      </c>
      <c r="F198" s="127"/>
      <c r="G198" s="128"/>
      <c r="H198" s="129"/>
    </row>
    <row r="199" spans="1:8" s="116" customFormat="1" ht="30" customHeight="1">
      <c r="A199" s="123"/>
      <c r="B199" s="176" t="str">
        <f>IF($A199="","",VLOOKUP($A199,ｽｲｯﾁﾍﾟﾝ!$A$5:$L$550,4))</f>
        <v/>
      </c>
      <c r="C199" s="126"/>
      <c r="D199" s="136" t="str">
        <f>IF($A199="","",VLOOKUP($A199,ｽｲｯﾁﾍﾟﾝ!$A$5:$L$550,6))</f>
        <v/>
      </c>
      <c r="E199" s="136" t="str">
        <f>IF($A199="","",VLOOKUP($A199,ｽｲｯﾁﾍﾟﾝ!$A$5:$L$550,7))</f>
        <v/>
      </c>
      <c r="F199" s="127"/>
      <c r="G199" s="128"/>
      <c r="H199" s="129"/>
    </row>
    <row r="200" spans="1:8" s="116" customFormat="1" ht="30" customHeight="1">
      <c r="A200" s="123"/>
      <c r="B200" s="176" t="str">
        <f>IF($A200="","",VLOOKUP($A200,ｽｲｯﾁﾍﾟﾝ!$A$5:$L$550,4))</f>
        <v/>
      </c>
      <c r="C200" s="126"/>
      <c r="D200" s="136" t="str">
        <f>IF($A200="","",VLOOKUP($A200,ｽｲｯﾁﾍﾟﾝ!$A$5:$L$550,6))</f>
        <v/>
      </c>
      <c r="E200" s="136" t="str">
        <f>IF($A200="","",VLOOKUP($A200,ｽｲｯﾁﾍﾟﾝ!$A$5:$L$550,7))</f>
        <v/>
      </c>
      <c r="F200" s="127"/>
      <c r="G200" s="128"/>
      <c r="H200" s="129"/>
    </row>
    <row r="201" spans="1:8" s="116" customFormat="1" ht="30" customHeight="1">
      <c r="A201" s="123"/>
      <c r="B201" s="176" t="str">
        <f>IF($A201="","",VLOOKUP($A201,ｽｲｯﾁﾍﾟﾝ!$A$5:$L$550,4))</f>
        <v/>
      </c>
      <c r="C201" s="126"/>
      <c r="D201" s="136" t="str">
        <f>IF($A201="","",VLOOKUP($A201,ｽｲｯﾁﾍﾟﾝ!$A$5:$L$550,6))</f>
        <v/>
      </c>
      <c r="E201" s="136" t="str">
        <f>IF($A201="","",VLOOKUP($A201,ｽｲｯﾁﾍﾟﾝ!$A$5:$L$550,7))</f>
        <v/>
      </c>
      <c r="F201" s="127"/>
      <c r="G201" s="128"/>
      <c r="H201" s="129"/>
    </row>
    <row r="202" spans="1:8" s="116" customFormat="1" ht="30" customHeight="1">
      <c r="A202" s="123"/>
      <c r="B202" s="177" t="str">
        <f>IF($A202="","",VLOOKUP($A202,ｽｲｯﾁﾍﾟﾝ!$A$5:$L$550,4))</f>
        <v/>
      </c>
      <c r="C202" s="126"/>
      <c r="D202" s="137" t="str">
        <f>IF($A202="","",VLOOKUP($A202,ｽｲｯﾁﾍﾟﾝ!$A$5:$L$550,6))</f>
        <v/>
      </c>
      <c r="E202" s="137" t="str">
        <f>IF($A202="","",VLOOKUP($A202,ｽｲｯﾁﾍﾟﾝ!$A$5:$L$550,7))</f>
        <v/>
      </c>
      <c r="F202" s="127"/>
      <c r="G202" s="128"/>
      <c r="H202" s="129"/>
    </row>
  </sheetData>
  <mergeCells count="14">
    <mergeCell ref="B175:H175"/>
    <mergeCell ref="B177:C177"/>
    <mergeCell ref="B148:C148"/>
    <mergeCell ref="B1:H1"/>
    <mergeCell ref="B3:C3"/>
    <mergeCell ref="B30:H30"/>
    <mergeCell ref="B32:C32"/>
    <mergeCell ref="B59:H59"/>
    <mergeCell ref="B61:C61"/>
    <mergeCell ref="B88:H88"/>
    <mergeCell ref="B90:C90"/>
    <mergeCell ref="B117:H117"/>
    <mergeCell ref="B119:C119"/>
    <mergeCell ref="B146:H146"/>
  </mergeCells>
  <phoneticPr fontId="6"/>
  <printOptions horizontalCentered="1" verticalCentered="1"/>
  <pageMargins left="0.19685039370078741" right="0.19685039370078741" top="0.59055118110236227" bottom="0.19685039370078741" header="0.19685039370078741" footer="0.19685039370078741"/>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45C1B0-87A8-4D7A-A70D-4AEBBD42555A}">
  <sheetPr>
    <tabColor rgb="FFC00000"/>
  </sheetPr>
  <dimension ref="A1:M50"/>
  <sheetViews>
    <sheetView showZeros="0" view="pageBreakPreview" zoomScaleNormal="100" zoomScaleSheetLayoutView="100" workbookViewId="0">
      <selection activeCell="A8" sqref="A8"/>
    </sheetView>
  </sheetViews>
  <sheetFormatPr defaultRowHeight="13.5"/>
  <cols>
    <col min="1" max="1" width="5.5" style="30" bestFit="1" customWidth="1"/>
    <col min="2" max="2" width="3.125" style="30" customWidth="1"/>
    <col min="3" max="3" width="16.625" style="30" customWidth="1"/>
    <col min="4" max="4" width="30.625" style="30" customWidth="1"/>
    <col min="5" max="5" width="10.625" style="30" customWidth="1"/>
    <col min="6" max="6" width="40.625" style="30" customWidth="1"/>
    <col min="7" max="7" width="5.625" style="51" customWidth="1"/>
    <col min="8" max="8" width="7.625" style="30" customWidth="1"/>
    <col min="9" max="9" width="11.625" style="49" bestFit="1" customWidth="1"/>
    <col min="10" max="10" width="16.125" style="49" customWidth="1"/>
    <col min="11" max="11" width="13.125" style="30" customWidth="1"/>
    <col min="12" max="16384" width="9" style="30"/>
  </cols>
  <sheetData>
    <row r="1" spans="1:13" ht="24">
      <c r="A1" s="439" t="s">
        <v>21</v>
      </c>
      <c r="B1" s="439"/>
      <c r="C1" s="439"/>
      <c r="D1" s="439"/>
      <c r="E1" s="439"/>
      <c r="F1" s="439"/>
      <c r="G1" s="439"/>
      <c r="H1" s="439"/>
      <c r="I1" s="439"/>
      <c r="J1" s="439"/>
      <c r="K1" s="439"/>
    </row>
    <row r="2" spans="1:13" s="32" customFormat="1" ht="13.5" customHeight="1">
      <c r="A2" s="208"/>
      <c r="B2" s="267"/>
      <c r="C2" s="208"/>
      <c r="D2" s="255"/>
      <c r="E2" s="208"/>
      <c r="F2" s="208"/>
      <c r="G2" s="208"/>
      <c r="H2" s="208"/>
      <c r="I2" s="208"/>
      <c r="J2" s="440" t="s">
        <v>22</v>
      </c>
      <c r="K2" s="440"/>
    </row>
    <row r="3" spans="1:13" s="32" customFormat="1" ht="5.0999999999999996" customHeight="1">
      <c r="A3" s="33"/>
      <c r="B3" s="33"/>
      <c r="C3" s="33"/>
      <c r="D3" s="33"/>
      <c r="E3" s="33"/>
      <c r="F3" s="33"/>
      <c r="G3" s="33"/>
      <c r="H3" s="33"/>
      <c r="I3" s="33"/>
      <c r="J3" s="33"/>
      <c r="K3" s="34"/>
    </row>
    <row r="4" spans="1:13" ht="30" customHeight="1">
      <c r="A4" s="35" t="s">
        <v>23</v>
      </c>
      <c r="B4" s="501" t="s">
        <v>24</v>
      </c>
      <c r="C4" s="502"/>
      <c r="D4" s="486" t="s">
        <v>25</v>
      </c>
      <c r="E4" s="487"/>
      <c r="F4" s="37" t="s">
        <v>8</v>
      </c>
      <c r="G4" s="36" t="s">
        <v>6</v>
      </c>
      <c r="H4" s="36" t="s">
        <v>7</v>
      </c>
      <c r="I4" s="38" t="s">
        <v>2</v>
      </c>
      <c r="J4" s="39" t="s">
        <v>3</v>
      </c>
      <c r="K4" s="40" t="s">
        <v>26</v>
      </c>
      <c r="M4" s="80" t="s">
        <v>33</v>
      </c>
    </row>
    <row r="5" spans="1:13" ht="27.95" customHeight="1">
      <c r="A5" s="41">
        <v>6</v>
      </c>
      <c r="B5" s="270">
        <f>IF($A5="","",VLOOKUP($A5,ｽｲｯﾁﾍﾟﾝ!$A$5:$L$500,2))</f>
        <v>0</v>
      </c>
      <c r="C5" s="271">
        <f>IF($A5="","",VLOOKUP($A5,ｽｲｯﾁﾍﾟﾝ!$A$5:$L$500,3))</f>
        <v>0</v>
      </c>
      <c r="D5" s="257">
        <f>IF($A5="","",VLOOKUP($A5,ｽｲｯﾁﾍﾟﾝ!$A$5:$L$500,8))</f>
        <v>0</v>
      </c>
      <c r="E5" s="263">
        <f>IF($A5="","",VLOOKUP($A5,ｽｲｯﾁﾍﾟﾝ!$A$5:$L$500,9))</f>
        <v>0</v>
      </c>
      <c r="F5" s="156">
        <f>IF($A5="","",VLOOKUP($A5,ｽｲｯﾁﾍﾟﾝ!$A$5:$L$500,4))</f>
        <v>0</v>
      </c>
      <c r="G5" s="43">
        <f>IF($A5="","",VLOOKUP($A5,ｽｲｯﾁﾍﾟﾝ!$A$5:$L$500,6))</f>
        <v>0</v>
      </c>
      <c r="H5" s="148">
        <f>IF($A5="","",VLOOKUP($A5,ｽｲｯﾁﾍﾟﾝ!$A$5:$L$500,12))</f>
        <v>0</v>
      </c>
      <c r="I5" s="148">
        <f>IF($A5="","",VLOOKUP($A5,ｽｲｯﾁﾍﾟﾝ!$A$5:$L$500,11))</f>
        <v>0</v>
      </c>
      <c r="J5" s="45">
        <f>IFERROR(INT(H5*I5),"")</f>
        <v>0</v>
      </c>
      <c r="K5" s="41"/>
      <c r="M5" s="80" t="s">
        <v>34</v>
      </c>
    </row>
    <row r="6" spans="1:13" ht="27.95" customHeight="1">
      <c r="A6" s="41"/>
      <c r="B6" s="270" t="str">
        <f>IF($A6="","",VLOOKUP($A6,ｽｲｯﾁﾍﾟﾝ!$A$5:$L$500,2))</f>
        <v/>
      </c>
      <c r="C6" s="271" t="str">
        <f>IF($A6="","",VLOOKUP($A6,ｽｲｯﾁﾍﾟﾝ!$A$5:$L$500,3))</f>
        <v/>
      </c>
      <c r="D6" s="257" t="str">
        <f>IF($A6="","",VLOOKUP($A6,ｽｲｯﾁﾍﾟﾝ!$A$5:$L$500,8))</f>
        <v/>
      </c>
      <c r="E6" s="263" t="str">
        <f>IF($A6="","",VLOOKUP($A6,ｽｲｯﾁﾍﾟﾝ!$A$5:$L$500,9))</f>
        <v/>
      </c>
      <c r="F6" s="156" t="str">
        <f>IF($A6="","",VLOOKUP($A6,ｽｲｯﾁﾍﾟﾝ!$A$5:$L$500,4))</f>
        <v/>
      </c>
      <c r="G6" s="43" t="str">
        <f>IF($A6="","",VLOOKUP($A6,ｽｲｯﾁﾍﾟﾝ!$A$5:$L$500,6))</f>
        <v/>
      </c>
      <c r="H6" s="148" t="str">
        <f>IF($A6="","",VLOOKUP($A6,ｽｲｯﾁﾍﾟﾝ!$A$5:$L$500,12))</f>
        <v/>
      </c>
      <c r="I6" s="148" t="str">
        <f>IF($A6="","",VLOOKUP($A6,ｽｲｯﾁﾍﾟﾝ!$A$5:$L$500,11))</f>
        <v/>
      </c>
      <c r="J6" s="45" t="str">
        <f t="shared" ref="J6:J24" si="0">IFERROR(INT(H6*I6),"")</f>
        <v/>
      </c>
      <c r="K6" s="41"/>
      <c r="M6" s="80" t="s">
        <v>30</v>
      </c>
    </row>
    <row r="7" spans="1:13" ht="27.95" customHeight="1">
      <c r="A7" s="41"/>
      <c r="B7" s="270" t="str">
        <f>IF($A7="","",VLOOKUP($A7,ｽｲｯﾁﾍﾟﾝ!$A$5:$L$500,2))</f>
        <v/>
      </c>
      <c r="C7" s="271" t="str">
        <f>IF($A7="","",VLOOKUP($A7,ｽｲｯﾁﾍﾟﾝ!$A$5:$L$500,3))</f>
        <v/>
      </c>
      <c r="D7" s="257" t="str">
        <f>IF($A7="","",VLOOKUP($A7,ｽｲｯﾁﾍﾟﾝ!$A$5:$L$500,8))</f>
        <v/>
      </c>
      <c r="E7" s="263" t="str">
        <f>IF($A7="","",VLOOKUP($A7,ｽｲｯﾁﾍﾟﾝ!$A$5:$L$500,9))</f>
        <v/>
      </c>
      <c r="F7" s="156" t="str">
        <f>IF($A7="","",VLOOKUP($A7,ｽｲｯﾁﾍﾟﾝ!$A$5:$L$500,4))</f>
        <v/>
      </c>
      <c r="G7" s="43" t="str">
        <f>IF($A7="","",VLOOKUP($A7,ｽｲｯﾁﾍﾟﾝ!$A$5:$L$500,6))</f>
        <v/>
      </c>
      <c r="H7" s="148" t="str">
        <f>IF($A7="","",VLOOKUP($A7,ｽｲｯﾁﾍﾟﾝ!$A$5:$L$500,12))</f>
        <v/>
      </c>
      <c r="I7" s="148" t="str">
        <f>IF($A7="","",VLOOKUP($A7,ｽｲｯﾁﾍﾟﾝ!$A$5:$L$500,11))</f>
        <v/>
      </c>
      <c r="J7" s="45" t="str">
        <f t="shared" si="0"/>
        <v/>
      </c>
      <c r="K7" s="41"/>
      <c r="M7" s="80" t="s">
        <v>67</v>
      </c>
    </row>
    <row r="8" spans="1:13" ht="27.95" customHeight="1">
      <c r="A8" s="41"/>
      <c r="B8" s="270" t="str">
        <f>IF($A8="","",VLOOKUP($A8,ｽｲｯﾁﾍﾟﾝ!$A$5:$L$500,2))</f>
        <v/>
      </c>
      <c r="C8" s="271" t="str">
        <f>IF($A8="","",VLOOKUP($A8,ｽｲｯﾁﾍﾟﾝ!$A$5:$L$500,3))</f>
        <v/>
      </c>
      <c r="D8" s="257" t="str">
        <f>IF($A8="","",VLOOKUP($A8,ｽｲｯﾁﾍﾟﾝ!$A$5:$L$500,8))</f>
        <v/>
      </c>
      <c r="E8" s="263" t="str">
        <f>IF($A8="","",VLOOKUP($A8,ｽｲｯﾁﾍﾟﾝ!$A$5:$L$500,9))</f>
        <v/>
      </c>
      <c r="F8" s="156" t="str">
        <f>IF($A8="","",VLOOKUP($A8,ｽｲｯﾁﾍﾟﾝ!$A$5:$L$500,4))</f>
        <v/>
      </c>
      <c r="G8" s="43" t="str">
        <f>IF($A8="","",VLOOKUP($A8,ｽｲｯﾁﾍﾟﾝ!$A$5:$L$500,6))</f>
        <v/>
      </c>
      <c r="H8" s="148" t="str">
        <f>IF($A8="","",VLOOKUP($A8,ｽｲｯﾁﾍﾟﾝ!$A$5:$L$500,12))</f>
        <v/>
      </c>
      <c r="I8" s="148" t="str">
        <f>IF($A8="","",VLOOKUP($A8,ｽｲｯﾁﾍﾟﾝ!$A$5:$L$500,11))</f>
        <v/>
      </c>
      <c r="J8" s="45" t="str">
        <f t="shared" si="0"/>
        <v/>
      </c>
      <c r="K8" s="41"/>
      <c r="M8" s="80" t="s">
        <v>81</v>
      </c>
    </row>
    <row r="9" spans="1:13" ht="27.95" customHeight="1">
      <c r="A9" s="41"/>
      <c r="B9" s="270" t="str">
        <f>IF($A9="","",VLOOKUP($A9,ｽｲｯﾁﾍﾟﾝ!$A$5:$L$500,2))</f>
        <v/>
      </c>
      <c r="C9" s="271" t="str">
        <f>IF($A9="","",VLOOKUP($A9,ｽｲｯﾁﾍﾟﾝ!$A$5:$L$500,3))</f>
        <v/>
      </c>
      <c r="D9" s="257" t="str">
        <f>IF($A9="","",VLOOKUP($A9,ｽｲｯﾁﾍﾟﾝ!$A$5:$L$500,8))</f>
        <v/>
      </c>
      <c r="E9" s="263" t="str">
        <f>IF($A9="","",VLOOKUP($A9,ｽｲｯﾁﾍﾟﾝ!$A$5:$L$500,9))</f>
        <v/>
      </c>
      <c r="F9" s="156" t="str">
        <f>IF($A9="","",VLOOKUP($A9,ｽｲｯﾁﾍﾟﾝ!$A$5:$L$500,4))</f>
        <v/>
      </c>
      <c r="G9" s="43" t="str">
        <f>IF($A9="","",VLOOKUP($A9,ｽｲｯﾁﾍﾟﾝ!$A$5:$L$500,6))</f>
        <v/>
      </c>
      <c r="H9" s="148" t="str">
        <f>IF($A9="","",VLOOKUP($A9,ｽｲｯﾁﾍﾟﾝ!$A$5:$L$500,12))</f>
        <v/>
      </c>
      <c r="I9" s="148" t="str">
        <f>IF($A9="","",VLOOKUP($A9,ｽｲｯﾁﾍﾟﾝ!$A$5:$L$500,11))</f>
        <v/>
      </c>
      <c r="J9" s="45" t="str">
        <f t="shared" si="0"/>
        <v/>
      </c>
      <c r="K9" s="41"/>
      <c r="M9" s="80" t="s">
        <v>31</v>
      </c>
    </row>
    <row r="10" spans="1:13" ht="27.95" customHeight="1">
      <c r="A10" s="41"/>
      <c r="B10" s="270" t="str">
        <f>IF($A10="","",VLOOKUP($A10,ｽｲｯﾁﾍﾟﾝ!$A$5:$L$500,2))</f>
        <v/>
      </c>
      <c r="C10" s="271" t="str">
        <f>IF($A10="","",VLOOKUP($A10,ｽｲｯﾁﾍﾟﾝ!$A$5:$L$500,3))</f>
        <v/>
      </c>
      <c r="D10" s="257" t="str">
        <f>IF($A10="","",VLOOKUP($A10,ｽｲｯﾁﾍﾟﾝ!$A$5:$L$500,8))</f>
        <v/>
      </c>
      <c r="E10" s="263" t="str">
        <f>IF($A10="","",VLOOKUP($A10,ｽｲｯﾁﾍﾟﾝ!$A$5:$L$500,9))</f>
        <v/>
      </c>
      <c r="F10" s="156" t="str">
        <f>IF($A10="","",VLOOKUP($A10,ｽｲｯﾁﾍﾟﾝ!$A$5:$L$500,4))</f>
        <v/>
      </c>
      <c r="G10" s="43" t="str">
        <f>IF($A10="","",VLOOKUP($A10,ｽｲｯﾁﾍﾟﾝ!$A$5:$L$500,6))</f>
        <v/>
      </c>
      <c r="H10" s="148" t="str">
        <f>IF($A10="","",VLOOKUP($A10,ｽｲｯﾁﾍﾟﾝ!$A$5:$L$500,12))</f>
        <v/>
      </c>
      <c r="I10" s="148" t="str">
        <f>IF($A10="","",VLOOKUP($A10,ｽｲｯﾁﾍﾟﾝ!$A$5:$L$500,11))</f>
        <v/>
      </c>
      <c r="J10" s="45" t="str">
        <f t="shared" si="0"/>
        <v/>
      </c>
      <c r="K10" s="41"/>
      <c r="M10" s="80" t="s">
        <v>63</v>
      </c>
    </row>
    <row r="11" spans="1:13" ht="27.95" customHeight="1">
      <c r="A11" s="41"/>
      <c r="B11" s="270" t="str">
        <f>IF($A11="","",VLOOKUP($A11,ｽｲｯﾁﾍﾟﾝ!$A$5:$L$500,2))</f>
        <v/>
      </c>
      <c r="C11" s="271" t="str">
        <f>IF($A11="","",VLOOKUP($A11,ｽｲｯﾁﾍﾟﾝ!$A$5:$L$500,3))</f>
        <v/>
      </c>
      <c r="D11" s="257" t="str">
        <f>IF($A11="","",VLOOKUP($A11,ｽｲｯﾁﾍﾟﾝ!$A$5:$L$500,8))</f>
        <v/>
      </c>
      <c r="E11" s="263" t="str">
        <f>IF($A11="","",VLOOKUP($A11,ｽｲｯﾁﾍﾟﾝ!$A$5:$L$500,9))</f>
        <v/>
      </c>
      <c r="F11" s="156" t="str">
        <f>IF($A11="","",VLOOKUP($A11,ｽｲｯﾁﾍﾟﾝ!$A$5:$L$500,4))</f>
        <v/>
      </c>
      <c r="G11" s="43" t="str">
        <f>IF($A11="","",VLOOKUP($A11,ｽｲｯﾁﾍﾟﾝ!$A$5:$L$500,6))</f>
        <v/>
      </c>
      <c r="H11" s="148" t="str">
        <f>IF($A11="","",VLOOKUP($A11,ｽｲｯﾁﾍﾟﾝ!$A$5:$L$500,12))</f>
        <v/>
      </c>
      <c r="I11" s="148" t="str">
        <f>IF($A11="","",VLOOKUP($A11,ｽｲｯﾁﾍﾟﾝ!$A$5:$L$500,11))</f>
        <v/>
      </c>
      <c r="J11" s="45" t="str">
        <f t="shared" si="0"/>
        <v/>
      </c>
      <c r="K11" s="41"/>
      <c r="M11" s="80" t="s">
        <v>77</v>
      </c>
    </row>
    <row r="12" spans="1:13" ht="27.95" customHeight="1">
      <c r="A12" s="41"/>
      <c r="B12" s="270" t="str">
        <f>IF($A12="","",VLOOKUP($A12,ｽｲｯﾁﾍﾟﾝ!$A$5:$L$500,2))</f>
        <v/>
      </c>
      <c r="C12" s="271" t="str">
        <f>IF($A12="","",VLOOKUP($A12,ｽｲｯﾁﾍﾟﾝ!$A$5:$L$500,3))</f>
        <v/>
      </c>
      <c r="D12" s="257" t="str">
        <f>IF($A12="","",VLOOKUP($A12,ｽｲｯﾁﾍﾟﾝ!$A$5:$L$500,8))</f>
        <v/>
      </c>
      <c r="E12" s="263" t="str">
        <f>IF($A12="","",VLOOKUP($A12,ｽｲｯﾁﾍﾟﾝ!$A$5:$L$500,9))</f>
        <v/>
      </c>
      <c r="F12" s="156" t="str">
        <f>IF($A12="","",VLOOKUP($A12,ｽｲｯﾁﾍﾟﾝ!$A$5:$L$500,4))</f>
        <v/>
      </c>
      <c r="G12" s="43" t="str">
        <f>IF($A12="","",VLOOKUP($A12,ｽｲｯﾁﾍﾟﾝ!$A$5:$L$500,6))</f>
        <v/>
      </c>
      <c r="H12" s="148" t="str">
        <f>IF($A12="","",VLOOKUP($A12,ｽｲｯﾁﾍﾟﾝ!$A$5:$L$500,12))</f>
        <v/>
      </c>
      <c r="I12" s="148" t="str">
        <f>IF($A12="","",VLOOKUP($A12,ｽｲｯﾁﾍﾟﾝ!$A$5:$L$500,11))</f>
        <v/>
      </c>
      <c r="J12" s="45" t="str">
        <f t="shared" si="0"/>
        <v/>
      </c>
      <c r="K12" s="41"/>
      <c r="M12" s="80"/>
    </row>
    <row r="13" spans="1:13" ht="27.95" customHeight="1">
      <c r="A13" s="41"/>
      <c r="B13" s="270" t="str">
        <f>IF($A13="","",VLOOKUP($A13,ｽｲｯﾁﾍﾟﾝ!$A$5:$L$500,2))</f>
        <v/>
      </c>
      <c r="C13" s="271" t="str">
        <f>IF($A13="","",VLOOKUP($A13,ｽｲｯﾁﾍﾟﾝ!$A$5:$L$500,3))</f>
        <v/>
      </c>
      <c r="D13" s="257" t="str">
        <f>IF($A13="","",VLOOKUP($A13,ｽｲｯﾁﾍﾟﾝ!$A$5:$L$500,8))</f>
        <v/>
      </c>
      <c r="E13" s="263" t="str">
        <f>IF($A13="","",VLOOKUP($A13,ｽｲｯﾁﾍﾟﾝ!$A$5:$L$500,9))</f>
        <v/>
      </c>
      <c r="F13" s="156" t="str">
        <f>IF($A13="","",VLOOKUP($A13,ｽｲｯﾁﾍﾟﾝ!$A$5:$L$500,4))</f>
        <v/>
      </c>
      <c r="G13" s="43" t="str">
        <f>IF($A13="","",VLOOKUP($A13,ｽｲｯﾁﾍﾟﾝ!$A$5:$L$500,6))</f>
        <v/>
      </c>
      <c r="H13" s="148" t="str">
        <f>IF($A13="","",VLOOKUP($A13,ｽｲｯﾁﾍﾟﾝ!$A$5:$L$500,12))</f>
        <v/>
      </c>
      <c r="I13" s="148" t="str">
        <f>IF($A13="","",VLOOKUP($A13,ｽｲｯﾁﾍﾟﾝ!$A$5:$L$500,11))</f>
        <v/>
      </c>
      <c r="J13" s="45" t="str">
        <f t="shared" si="0"/>
        <v/>
      </c>
      <c r="K13" s="41"/>
    </row>
    <row r="14" spans="1:13" ht="27.95" customHeight="1">
      <c r="A14" s="41"/>
      <c r="B14" s="270" t="str">
        <f>IF($A14="","",VLOOKUP($A14,ｽｲｯﾁﾍﾟﾝ!$A$5:$L$500,2))</f>
        <v/>
      </c>
      <c r="C14" s="271" t="str">
        <f>IF($A14="","",VLOOKUP($A14,ｽｲｯﾁﾍﾟﾝ!$A$5:$L$500,3))</f>
        <v/>
      </c>
      <c r="D14" s="257" t="str">
        <f>IF($A14="","",VLOOKUP($A14,ｽｲｯﾁﾍﾟﾝ!$A$5:$L$500,8))</f>
        <v/>
      </c>
      <c r="E14" s="263" t="str">
        <f>IF($A14="","",VLOOKUP($A14,ｽｲｯﾁﾍﾟﾝ!$A$5:$L$500,9))</f>
        <v/>
      </c>
      <c r="F14" s="156" t="str">
        <f>IF($A14="","",VLOOKUP($A14,ｽｲｯﾁﾍﾟﾝ!$A$5:$L$500,4))</f>
        <v/>
      </c>
      <c r="G14" s="43" t="str">
        <f>IF($A14="","",VLOOKUP($A14,ｽｲｯﾁﾍﾟﾝ!$A$5:$L$500,6))</f>
        <v/>
      </c>
      <c r="H14" s="148" t="str">
        <f>IF($A14="","",VLOOKUP($A14,ｽｲｯﾁﾍﾟﾝ!$A$5:$L$500,12))</f>
        <v/>
      </c>
      <c r="I14" s="148" t="str">
        <f>IF($A14="","",VLOOKUP($A14,ｽｲｯﾁﾍﾟﾝ!$A$5:$L$500,11))</f>
        <v/>
      </c>
      <c r="J14" s="45" t="str">
        <f t="shared" si="0"/>
        <v/>
      </c>
      <c r="K14" s="41"/>
    </row>
    <row r="15" spans="1:13" ht="27.95" customHeight="1">
      <c r="A15" s="41"/>
      <c r="B15" s="270" t="str">
        <f>IF($A15="","",VLOOKUP($A15,ｽｲｯﾁﾍﾟﾝ!$A$5:$L$500,2))</f>
        <v/>
      </c>
      <c r="C15" s="271" t="str">
        <f>IF($A15="","",VLOOKUP($A15,ｽｲｯﾁﾍﾟﾝ!$A$5:$L$500,3))</f>
        <v/>
      </c>
      <c r="D15" s="257" t="str">
        <f>IF($A15="","",VLOOKUP($A15,ｽｲｯﾁﾍﾟﾝ!$A$5:$L$500,8))</f>
        <v/>
      </c>
      <c r="E15" s="263" t="str">
        <f>IF($A15="","",VLOOKUP($A15,ｽｲｯﾁﾍﾟﾝ!$A$5:$L$500,9))</f>
        <v/>
      </c>
      <c r="F15" s="156" t="str">
        <f>IF($A15="","",VLOOKUP($A15,ｽｲｯﾁﾍﾟﾝ!$A$5:$L$500,4))</f>
        <v/>
      </c>
      <c r="G15" s="43" t="str">
        <f>IF($A15="","",VLOOKUP($A15,ｽｲｯﾁﾍﾟﾝ!$A$5:$L$500,6))</f>
        <v/>
      </c>
      <c r="H15" s="148" t="str">
        <f>IF($A15="","",VLOOKUP($A15,ｽｲｯﾁﾍﾟﾝ!$A$5:$L$500,12))</f>
        <v/>
      </c>
      <c r="I15" s="148" t="str">
        <f>IF($A15="","",VLOOKUP($A15,ｽｲｯﾁﾍﾟﾝ!$A$5:$L$500,11))</f>
        <v/>
      </c>
      <c r="J15" s="45" t="str">
        <f t="shared" si="0"/>
        <v/>
      </c>
      <c r="K15" s="41"/>
    </row>
    <row r="16" spans="1:13" ht="27.95" customHeight="1">
      <c r="A16" s="41"/>
      <c r="B16" s="270" t="str">
        <f>IF($A16="","",VLOOKUP($A16,ｽｲｯﾁﾍﾟﾝ!$A$5:$L$500,2))</f>
        <v/>
      </c>
      <c r="C16" s="271" t="str">
        <f>IF($A16="","",VLOOKUP($A16,ｽｲｯﾁﾍﾟﾝ!$A$5:$L$500,3))</f>
        <v/>
      </c>
      <c r="D16" s="257" t="str">
        <f>IF($A16="","",VLOOKUP($A16,ｽｲｯﾁﾍﾟﾝ!$A$5:$L$500,8))</f>
        <v/>
      </c>
      <c r="E16" s="263" t="str">
        <f>IF($A16="","",VLOOKUP($A16,ｽｲｯﾁﾍﾟﾝ!$A$5:$L$500,9))</f>
        <v/>
      </c>
      <c r="F16" s="156" t="str">
        <f>IF($A16="","",VLOOKUP($A16,ｽｲｯﾁﾍﾟﾝ!$A$5:$L$500,4))</f>
        <v/>
      </c>
      <c r="G16" s="43" t="str">
        <f>IF($A16="","",VLOOKUP($A16,ｽｲｯﾁﾍﾟﾝ!$A$5:$L$500,6))</f>
        <v/>
      </c>
      <c r="H16" s="148" t="str">
        <f>IF($A16="","",VLOOKUP($A16,ｽｲｯﾁﾍﾟﾝ!$A$5:$L$500,12))</f>
        <v/>
      </c>
      <c r="I16" s="148" t="str">
        <f>IF($A16="","",VLOOKUP($A16,ｽｲｯﾁﾍﾟﾝ!$A$5:$L$500,11))</f>
        <v/>
      </c>
      <c r="J16" s="45" t="str">
        <f t="shared" si="0"/>
        <v/>
      </c>
      <c r="K16" s="41"/>
    </row>
    <row r="17" spans="1:13" ht="27.95" customHeight="1">
      <c r="A17" s="41"/>
      <c r="B17" s="270" t="str">
        <f>IF($A17="","",VLOOKUP($A17,ｽｲｯﾁﾍﾟﾝ!$A$5:$L$500,2))</f>
        <v/>
      </c>
      <c r="C17" s="271" t="str">
        <f>IF($A17="","",VLOOKUP($A17,ｽｲｯﾁﾍﾟﾝ!$A$5:$L$500,3))</f>
        <v/>
      </c>
      <c r="D17" s="257" t="str">
        <f>IF($A17="","",VLOOKUP($A17,ｽｲｯﾁﾍﾟﾝ!$A$5:$L$500,8))</f>
        <v/>
      </c>
      <c r="E17" s="263" t="str">
        <f>IF($A17="","",VLOOKUP($A17,ｽｲｯﾁﾍﾟﾝ!$A$5:$L$500,9))</f>
        <v/>
      </c>
      <c r="F17" s="156" t="str">
        <f>IF($A17="","",VLOOKUP($A17,ｽｲｯﾁﾍﾟﾝ!$A$5:$L$500,4))</f>
        <v/>
      </c>
      <c r="G17" s="43" t="str">
        <f>IF($A17="","",VLOOKUP($A17,ｽｲｯﾁﾍﾟﾝ!$A$5:$L$500,6))</f>
        <v/>
      </c>
      <c r="H17" s="148" t="str">
        <f>IF($A17="","",VLOOKUP($A17,ｽｲｯﾁﾍﾟﾝ!$A$5:$L$500,12))</f>
        <v/>
      </c>
      <c r="I17" s="148" t="str">
        <f>IF($A17="","",VLOOKUP($A17,ｽｲｯﾁﾍﾟﾝ!$A$5:$L$500,11))</f>
        <v/>
      </c>
      <c r="J17" s="45" t="str">
        <f t="shared" si="0"/>
        <v/>
      </c>
      <c r="K17" s="41"/>
    </row>
    <row r="18" spans="1:13" ht="27.95" customHeight="1">
      <c r="A18" s="41"/>
      <c r="B18" s="270" t="str">
        <f>IF($A18="","",VLOOKUP($A18,ｽｲｯﾁﾍﾟﾝ!$A$5:$L$500,2))</f>
        <v/>
      </c>
      <c r="C18" s="271" t="str">
        <f>IF($A18="","",VLOOKUP($A18,ｽｲｯﾁﾍﾟﾝ!$A$5:$L$500,3))</f>
        <v/>
      </c>
      <c r="D18" s="257" t="str">
        <f>IF($A18="","",VLOOKUP($A18,ｽｲｯﾁﾍﾟﾝ!$A$5:$L$500,8))</f>
        <v/>
      </c>
      <c r="E18" s="263" t="str">
        <f>IF($A18="","",VLOOKUP($A18,ｽｲｯﾁﾍﾟﾝ!$A$5:$L$500,9))</f>
        <v/>
      </c>
      <c r="F18" s="156" t="str">
        <f>IF($A18="","",VLOOKUP($A18,ｽｲｯﾁﾍﾟﾝ!$A$5:$L$500,4))</f>
        <v/>
      </c>
      <c r="G18" s="43" t="str">
        <f>IF($A18="","",VLOOKUP($A18,ｽｲｯﾁﾍﾟﾝ!$A$5:$L$500,6))</f>
        <v/>
      </c>
      <c r="H18" s="148" t="str">
        <f>IF($A18="","",VLOOKUP($A18,ｽｲｯﾁﾍﾟﾝ!$A$5:$L$500,12))</f>
        <v/>
      </c>
      <c r="I18" s="148" t="str">
        <f>IF($A18="","",VLOOKUP($A18,ｽｲｯﾁﾍﾟﾝ!$A$5:$L$500,11))</f>
        <v/>
      </c>
      <c r="J18" s="45" t="str">
        <f t="shared" si="0"/>
        <v/>
      </c>
      <c r="K18" s="41"/>
    </row>
    <row r="19" spans="1:13" ht="27.95" customHeight="1">
      <c r="A19" s="41"/>
      <c r="B19" s="270" t="str">
        <f>IF($A19="","",VLOOKUP($A19,ｽｲｯﾁﾍﾟﾝ!$A$5:$L$500,2))</f>
        <v/>
      </c>
      <c r="C19" s="271" t="str">
        <f>IF($A19="","",VLOOKUP($A19,ｽｲｯﾁﾍﾟﾝ!$A$5:$L$500,3))</f>
        <v/>
      </c>
      <c r="D19" s="257" t="str">
        <f>IF($A19="","",VLOOKUP($A19,ｽｲｯﾁﾍﾟﾝ!$A$5:$L$500,8))</f>
        <v/>
      </c>
      <c r="E19" s="263" t="str">
        <f>IF($A19="","",VLOOKUP($A19,ｽｲｯﾁﾍﾟﾝ!$A$5:$L$500,9))</f>
        <v/>
      </c>
      <c r="F19" s="156" t="str">
        <f>IF($A19="","",VLOOKUP($A19,ｽｲｯﾁﾍﾟﾝ!$A$5:$L$500,4))</f>
        <v/>
      </c>
      <c r="G19" s="43" t="str">
        <f>IF($A19="","",VLOOKUP($A19,ｽｲｯﾁﾍﾟﾝ!$A$5:$L$500,6))</f>
        <v/>
      </c>
      <c r="H19" s="148" t="str">
        <f>IF($A19="","",VLOOKUP($A19,ｽｲｯﾁﾍﾟﾝ!$A$5:$L$500,12))</f>
        <v/>
      </c>
      <c r="I19" s="148" t="str">
        <f>IF($A19="","",VLOOKUP($A19,ｽｲｯﾁﾍﾟﾝ!$A$5:$L$500,11))</f>
        <v/>
      </c>
      <c r="J19" s="45" t="str">
        <f t="shared" si="0"/>
        <v/>
      </c>
      <c r="K19" s="41"/>
    </row>
    <row r="20" spans="1:13" ht="27.95" customHeight="1">
      <c r="A20" s="41"/>
      <c r="B20" s="270" t="str">
        <f>IF($A20="","",VLOOKUP($A20,ｽｲｯﾁﾍﾟﾝ!$A$5:$L$500,2))</f>
        <v/>
      </c>
      <c r="C20" s="271" t="str">
        <f>IF($A20="","",VLOOKUP($A20,ｽｲｯﾁﾍﾟﾝ!$A$5:$L$500,3))</f>
        <v/>
      </c>
      <c r="D20" s="257" t="str">
        <f>IF($A20="","",VLOOKUP($A20,ｽｲｯﾁﾍﾟﾝ!$A$5:$L$500,8))</f>
        <v/>
      </c>
      <c r="E20" s="263" t="str">
        <f>IF($A20="","",VLOOKUP($A20,ｽｲｯﾁﾍﾟﾝ!$A$5:$L$500,9))</f>
        <v/>
      </c>
      <c r="F20" s="156" t="str">
        <f>IF($A20="","",VLOOKUP($A20,ｽｲｯﾁﾍﾟﾝ!$A$5:$L$500,4))</f>
        <v/>
      </c>
      <c r="G20" s="43" t="str">
        <f>IF($A20="","",VLOOKUP($A20,ｽｲｯﾁﾍﾟﾝ!$A$5:$L$500,6))</f>
        <v/>
      </c>
      <c r="H20" s="148" t="str">
        <f>IF($A20="","",VLOOKUP($A20,ｽｲｯﾁﾍﾟﾝ!$A$5:$L$500,12))</f>
        <v/>
      </c>
      <c r="I20" s="148" t="str">
        <f>IF($A20="","",VLOOKUP($A20,ｽｲｯﾁﾍﾟﾝ!$A$5:$L$500,11))</f>
        <v/>
      </c>
      <c r="J20" s="45" t="str">
        <f t="shared" si="0"/>
        <v/>
      </c>
      <c r="K20" s="41"/>
    </row>
    <row r="21" spans="1:13" ht="27.95" customHeight="1">
      <c r="A21" s="41"/>
      <c r="B21" s="270" t="str">
        <f>IF($A21="","",VLOOKUP($A21,ｽｲｯﾁﾍﾟﾝ!$A$5:$L$500,2))</f>
        <v/>
      </c>
      <c r="C21" s="271" t="str">
        <f>IF($A21="","",VLOOKUP($A21,ｽｲｯﾁﾍﾟﾝ!$A$5:$L$500,3))</f>
        <v/>
      </c>
      <c r="D21" s="257" t="str">
        <f>IF($A21="","",VLOOKUP($A21,ｽｲｯﾁﾍﾟﾝ!$A$5:$L$500,8))</f>
        <v/>
      </c>
      <c r="E21" s="263" t="str">
        <f>IF($A21="","",VLOOKUP($A21,ｽｲｯﾁﾍﾟﾝ!$A$5:$L$500,9))</f>
        <v/>
      </c>
      <c r="F21" s="156" t="str">
        <f>IF($A21="","",VLOOKUP($A21,ｽｲｯﾁﾍﾟﾝ!$A$5:$L$500,4))</f>
        <v/>
      </c>
      <c r="G21" s="43" t="str">
        <f>IF($A21="","",VLOOKUP($A21,ｽｲｯﾁﾍﾟﾝ!$A$5:$L$500,6))</f>
        <v/>
      </c>
      <c r="H21" s="148" t="str">
        <f>IF($A21="","",VLOOKUP($A21,ｽｲｯﾁﾍﾟﾝ!$A$5:$L$500,12))</f>
        <v/>
      </c>
      <c r="I21" s="148" t="str">
        <f>IF($A21="","",VLOOKUP($A21,ｽｲｯﾁﾍﾟﾝ!$A$5:$L$500,11))</f>
        <v/>
      </c>
      <c r="J21" s="45" t="str">
        <f t="shared" si="0"/>
        <v/>
      </c>
      <c r="K21" s="41"/>
    </row>
    <row r="22" spans="1:13" ht="27.95" customHeight="1">
      <c r="A22" s="41"/>
      <c r="B22" s="270" t="str">
        <f>IF($A22="","",VLOOKUP($A22,ｽｲｯﾁﾍﾟﾝ!$A$5:$L$500,2))</f>
        <v/>
      </c>
      <c r="C22" s="271" t="str">
        <f>IF($A22="","",VLOOKUP($A22,ｽｲｯﾁﾍﾟﾝ!$A$5:$L$500,3))</f>
        <v/>
      </c>
      <c r="D22" s="257" t="str">
        <f>IF($A22="","",VLOOKUP($A22,ｽｲｯﾁﾍﾟﾝ!$A$5:$L$500,8))</f>
        <v/>
      </c>
      <c r="E22" s="263" t="str">
        <f>IF($A22="","",VLOOKUP($A22,ｽｲｯﾁﾍﾟﾝ!$A$5:$L$500,9))</f>
        <v/>
      </c>
      <c r="F22" s="156" t="str">
        <f>IF($A22="","",VLOOKUP($A22,ｽｲｯﾁﾍﾟﾝ!$A$5:$L$500,4))</f>
        <v/>
      </c>
      <c r="G22" s="43" t="str">
        <f>IF($A22="","",VLOOKUP($A22,ｽｲｯﾁﾍﾟﾝ!$A$5:$L$500,6))</f>
        <v/>
      </c>
      <c r="H22" s="148" t="str">
        <f>IF($A22="","",VLOOKUP($A22,ｽｲｯﾁﾍﾟﾝ!$A$5:$L$500,12))</f>
        <v/>
      </c>
      <c r="I22" s="148" t="str">
        <f>IF($A22="","",VLOOKUP($A22,ｽｲｯﾁﾍﾟﾝ!$A$5:$L$500,11))</f>
        <v/>
      </c>
      <c r="J22" s="45" t="str">
        <f t="shared" si="0"/>
        <v/>
      </c>
      <c r="K22" s="41"/>
    </row>
    <row r="23" spans="1:13" ht="27.95" customHeight="1">
      <c r="A23" s="41"/>
      <c r="B23" s="270" t="str">
        <f>IF($A23="","",VLOOKUP($A23,ｽｲｯﾁﾍﾟﾝ!$A$5:$L$500,2))</f>
        <v/>
      </c>
      <c r="C23" s="271" t="str">
        <f>IF($A23="","",VLOOKUP($A23,ｽｲｯﾁﾍﾟﾝ!$A$5:$L$500,3))</f>
        <v/>
      </c>
      <c r="D23" s="257" t="str">
        <f>IF($A23="","",VLOOKUP($A23,ｽｲｯﾁﾍﾟﾝ!$A$5:$L$500,8))</f>
        <v/>
      </c>
      <c r="E23" s="263" t="str">
        <f>IF($A23="","",VLOOKUP($A23,ｽｲｯﾁﾍﾟﾝ!$A$5:$L$500,9))</f>
        <v/>
      </c>
      <c r="F23" s="156" t="str">
        <f>IF($A23="","",VLOOKUP($A23,ｽｲｯﾁﾍﾟﾝ!$A$5:$L$500,4))</f>
        <v/>
      </c>
      <c r="G23" s="43" t="str">
        <f>IF($A23="","",VLOOKUP($A23,ｽｲｯﾁﾍﾟﾝ!$A$5:$L$500,6))</f>
        <v/>
      </c>
      <c r="H23" s="148" t="str">
        <f>IF($A23="","",VLOOKUP($A23,ｽｲｯﾁﾍﾟﾝ!$A$5:$L$500,12))</f>
        <v/>
      </c>
      <c r="I23" s="148" t="str">
        <f>IF($A23="","",VLOOKUP($A23,ｽｲｯﾁﾍﾟﾝ!$A$5:$L$500,11))</f>
        <v/>
      </c>
      <c r="J23" s="45" t="str">
        <f t="shared" si="0"/>
        <v/>
      </c>
      <c r="K23" s="41"/>
    </row>
    <row r="24" spans="1:13" ht="27.95" customHeight="1">
      <c r="A24" s="41"/>
      <c r="B24" s="270" t="str">
        <f>IF($A24="","",VLOOKUP($A24,ｽｲｯﾁﾍﾟﾝ!$A$5:$L$500,2))</f>
        <v/>
      </c>
      <c r="C24" s="271" t="str">
        <f>IF($A24="","",VLOOKUP($A24,ｽｲｯﾁﾍﾟﾝ!$A$5:$L$500,3))</f>
        <v/>
      </c>
      <c r="D24" s="257" t="str">
        <f>IF($A24="","",VLOOKUP($A24,ｽｲｯﾁﾍﾟﾝ!$A$5:$L$500,8))</f>
        <v/>
      </c>
      <c r="E24" s="263" t="str">
        <f>IF($A24="","",VLOOKUP($A24,ｽｲｯﾁﾍﾟﾝ!$A$5:$L$500,9))</f>
        <v/>
      </c>
      <c r="F24" s="156" t="str">
        <f>IF($A24="","",VLOOKUP($A24,ｽｲｯﾁﾍﾟﾝ!$A$5:$L$500,4))</f>
        <v/>
      </c>
      <c r="G24" s="43" t="str">
        <f>IF($A24="","",VLOOKUP($A24,ｽｲｯﾁﾍﾟﾝ!$A$5:$L$500,6))</f>
        <v/>
      </c>
      <c r="H24" s="148" t="str">
        <f>IF($A24="","",VLOOKUP($A24,ｽｲｯﾁﾍﾟﾝ!$A$5:$L$500,12))</f>
        <v/>
      </c>
      <c r="I24" s="148" t="str">
        <f>IF($A24="","",VLOOKUP($A24,ｽｲｯﾁﾍﾟﾝ!$A$5:$L$500,11))</f>
        <v/>
      </c>
      <c r="J24" s="45" t="str">
        <f t="shared" si="0"/>
        <v/>
      </c>
      <c r="K24" s="41"/>
    </row>
    <row r="25" spans="1:13" ht="27.95" customHeight="1">
      <c r="A25" s="36"/>
      <c r="B25" s="269"/>
      <c r="C25" s="256"/>
      <c r="D25" s="261"/>
      <c r="E25" s="256"/>
      <c r="F25" s="46" t="s">
        <v>32</v>
      </c>
      <c r="G25" s="50"/>
      <c r="H25" s="149"/>
      <c r="I25" s="48"/>
      <c r="J25" s="52">
        <f>SUM(J5:J24)</f>
        <v>0</v>
      </c>
      <c r="K25" s="41"/>
    </row>
    <row r="26" spans="1:13" ht="24">
      <c r="A26" s="439" t="s">
        <v>21</v>
      </c>
      <c r="B26" s="439"/>
      <c r="C26" s="439"/>
      <c r="D26" s="439"/>
      <c r="E26" s="439"/>
      <c r="F26" s="439"/>
      <c r="G26" s="439"/>
      <c r="H26" s="439"/>
      <c r="I26" s="439"/>
      <c r="J26" s="439"/>
      <c r="K26" s="439"/>
    </row>
    <row r="27" spans="1:13" s="32" customFormat="1" ht="13.5" customHeight="1">
      <c r="A27" s="208"/>
      <c r="B27" s="267"/>
      <c r="C27" s="208"/>
      <c r="D27" s="255"/>
      <c r="E27" s="208"/>
      <c r="F27" s="208"/>
      <c r="G27" s="208"/>
      <c r="H27" s="208"/>
      <c r="I27" s="208"/>
      <c r="J27" s="440" t="s">
        <v>22</v>
      </c>
      <c r="K27" s="440"/>
    </row>
    <row r="28" spans="1:13" s="32" customFormat="1" ht="5.0999999999999996" customHeight="1">
      <c r="A28" s="33"/>
      <c r="B28" s="33"/>
      <c r="C28" s="33"/>
      <c r="D28" s="33"/>
      <c r="E28" s="33"/>
      <c r="F28" s="33"/>
      <c r="G28" s="33"/>
      <c r="H28" s="33"/>
      <c r="I28" s="33"/>
      <c r="J28" s="33"/>
      <c r="K28" s="34"/>
    </row>
    <row r="29" spans="1:13" ht="30" customHeight="1">
      <c r="A29" s="35" t="s">
        <v>23</v>
      </c>
      <c r="B29" s="501" t="s">
        <v>24</v>
      </c>
      <c r="C29" s="502"/>
      <c r="D29" s="486" t="s">
        <v>25</v>
      </c>
      <c r="E29" s="487"/>
      <c r="F29" s="37" t="s">
        <v>8</v>
      </c>
      <c r="G29" s="36" t="s">
        <v>6</v>
      </c>
      <c r="H29" s="36" t="s">
        <v>7</v>
      </c>
      <c r="I29" s="38" t="s">
        <v>2</v>
      </c>
      <c r="J29" s="39" t="s">
        <v>3</v>
      </c>
      <c r="K29" s="40" t="s">
        <v>26</v>
      </c>
      <c r="M29" s="80" t="s">
        <v>33</v>
      </c>
    </row>
    <row r="30" spans="1:13" ht="27.95" customHeight="1">
      <c r="A30" s="41"/>
      <c r="B30" s="270" t="str">
        <f>IF($A30="","",VLOOKUP($A30,ｽｲｯﾁﾍﾟﾝ!$A$5:$L$500,2))</f>
        <v/>
      </c>
      <c r="C30" s="271" t="str">
        <f>IF($A30="","",VLOOKUP($A30,ｽｲｯﾁﾍﾟﾝ!$A$5:$L$500,3))</f>
        <v/>
      </c>
      <c r="D30" s="257" t="str">
        <f>IF($A30="","",VLOOKUP($A30,ｽｲｯﾁﾍﾟﾝ!$A$5:$L$500,8))</f>
        <v/>
      </c>
      <c r="E30" s="263" t="str">
        <f>IF($A30="","",VLOOKUP($A30,ｽｲｯﾁﾍﾟﾝ!$A$5:$L$500,9))</f>
        <v/>
      </c>
      <c r="F30" s="156" t="str">
        <f>IF($A30="","",VLOOKUP($A30,ｽｲｯﾁﾍﾟﾝ!$A$5:$L$500,4))</f>
        <v/>
      </c>
      <c r="G30" s="43" t="str">
        <f>IF($A30="","",VLOOKUP($A30,ｽｲｯﾁﾍﾟﾝ!$A$5:$L$500,6))</f>
        <v/>
      </c>
      <c r="H30" s="148" t="str">
        <f>IF($A30="","",VLOOKUP($A30,ｽｲｯﾁﾍﾟﾝ!$A$5:$L$500,12))</f>
        <v/>
      </c>
      <c r="I30" s="148" t="str">
        <f>IF($A30="","",VLOOKUP($A30,ｽｲｯﾁﾍﾟﾝ!$A$5:$L$500,11))</f>
        <v/>
      </c>
      <c r="J30" s="45" t="str">
        <f t="shared" ref="J30:J48" si="1">IFERROR(INT(H30*I30),"")</f>
        <v/>
      </c>
      <c r="K30" s="41"/>
    </row>
    <row r="31" spans="1:13" ht="27.95" customHeight="1">
      <c r="A31" s="41"/>
      <c r="B31" s="270" t="str">
        <f>IF($A31="","",VLOOKUP($A31,ｽｲｯﾁﾍﾟﾝ!$A$5:$L$500,2))</f>
        <v/>
      </c>
      <c r="C31" s="271" t="str">
        <f>IF($A31="","",VLOOKUP($A31,ｽｲｯﾁﾍﾟﾝ!$A$5:$L$500,3))</f>
        <v/>
      </c>
      <c r="D31" s="257" t="str">
        <f>IF($A31="","",VLOOKUP($A31,ｽｲｯﾁﾍﾟﾝ!$A$5:$L$500,8))</f>
        <v/>
      </c>
      <c r="E31" s="263" t="str">
        <f>IF($A31="","",VLOOKUP($A31,ｽｲｯﾁﾍﾟﾝ!$A$5:$L$500,9))</f>
        <v/>
      </c>
      <c r="F31" s="156" t="str">
        <f>IF($A31="","",VLOOKUP($A31,ｽｲｯﾁﾍﾟﾝ!$A$5:$L$500,4))</f>
        <v/>
      </c>
      <c r="G31" s="43" t="str">
        <f>IF($A31="","",VLOOKUP($A31,ｽｲｯﾁﾍﾟﾝ!$A$5:$L$500,6))</f>
        <v/>
      </c>
      <c r="H31" s="148" t="str">
        <f>IF($A31="","",VLOOKUP($A31,ｽｲｯﾁﾍﾟﾝ!$A$5:$L$500,12))</f>
        <v/>
      </c>
      <c r="I31" s="148" t="str">
        <f>IF($A31="","",VLOOKUP($A31,ｽｲｯﾁﾍﾟﾝ!$A$5:$L$500,11))</f>
        <v/>
      </c>
      <c r="J31" s="45" t="str">
        <f t="shared" si="1"/>
        <v/>
      </c>
      <c r="K31" s="41"/>
    </row>
    <row r="32" spans="1:13" ht="27.95" customHeight="1">
      <c r="A32" s="41"/>
      <c r="B32" s="270" t="str">
        <f>IF($A32="","",VLOOKUP($A32,ｽｲｯﾁﾍﾟﾝ!$A$5:$L$500,2))</f>
        <v/>
      </c>
      <c r="C32" s="271" t="str">
        <f>IF($A32="","",VLOOKUP($A32,ｽｲｯﾁﾍﾟﾝ!$A$5:$L$500,3))</f>
        <v/>
      </c>
      <c r="D32" s="257" t="str">
        <f>IF($A32="","",VLOOKUP($A32,ｽｲｯﾁﾍﾟﾝ!$A$5:$L$500,8))</f>
        <v/>
      </c>
      <c r="E32" s="263" t="str">
        <f>IF($A32="","",VLOOKUP($A32,ｽｲｯﾁﾍﾟﾝ!$A$5:$L$500,9))</f>
        <v/>
      </c>
      <c r="F32" s="156" t="str">
        <f>IF($A32="","",VLOOKUP($A32,ｽｲｯﾁﾍﾟﾝ!$A$5:$L$500,4))</f>
        <v/>
      </c>
      <c r="G32" s="43" t="str">
        <f>IF($A32="","",VLOOKUP($A32,ｽｲｯﾁﾍﾟﾝ!$A$5:$L$500,6))</f>
        <v/>
      </c>
      <c r="H32" s="148" t="str">
        <f>IF($A32="","",VLOOKUP($A32,ｽｲｯﾁﾍﾟﾝ!$A$5:$L$500,12))</f>
        <v/>
      </c>
      <c r="I32" s="148" t="str">
        <f>IF($A32="","",VLOOKUP($A32,ｽｲｯﾁﾍﾟﾝ!$A$5:$L$500,11))</f>
        <v/>
      </c>
      <c r="J32" s="45" t="str">
        <f t="shared" si="1"/>
        <v/>
      </c>
      <c r="K32" s="41"/>
    </row>
    <row r="33" spans="1:11" ht="27.95" customHeight="1">
      <c r="A33" s="41"/>
      <c r="B33" s="270" t="str">
        <f>IF($A33="","",VLOOKUP($A33,ｽｲｯﾁﾍﾟﾝ!$A$5:$L$500,2))</f>
        <v/>
      </c>
      <c r="C33" s="271" t="str">
        <f>IF($A33="","",VLOOKUP($A33,ｽｲｯﾁﾍﾟﾝ!$A$5:$L$500,3))</f>
        <v/>
      </c>
      <c r="D33" s="257" t="str">
        <f>IF($A33="","",VLOOKUP($A33,ｽｲｯﾁﾍﾟﾝ!$A$5:$L$500,8))</f>
        <v/>
      </c>
      <c r="E33" s="263" t="str">
        <f>IF($A33="","",VLOOKUP($A33,ｽｲｯﾁﾍﾟﾝ!$A$5:$L$500,9))</f>
        <v/>
      </c>
      <c r="F33" s="156" t="str">
        <f>IF($A33="","",VLOOKUP($A33,ｽｲｯﾁﾍﾟﾝ!$A$5:$L$500,4))</f>
        <v/>
      </c>
      <c r="G33" s="43" t="str">
        <f>IF($A33="","",VLOOKUP($A33,ｽｲｯﾁﾍﾟﾝ!$A$5:$L$500,6))</f>
        <v/>
      </c>
      <c r="H33" s="148" t="str">
        <f>IF($A33="","",VLOOKUP($A33,ｽｲｯﾁﾍﾟﾝ!$A$5:$L$500,12))</f>
        <v/>
      </c>
      <c r="I33" s="148" t="str">
        <f>IF($A33="","",VLOOKUP($A33,ｽｲｯﾁﾍﾟﾝ!$A$5:$L$500,11))</f>
        <v/>
      </c>
      <c r="J33" s="45" t="str">
        <f t="shared" si="1"/>
        <v/>
      </c>
      <c r="K33" s="41"/>
    </row>
    <row r="34" spans="1:11" ht="27.95" customHeight="1">
      <c r="A34" s="41"/>
      <c r="B34" s="270" t="str">
        <f>IF($A34="","",VLOOKUP($A34,ｽｲｯﾁﾍﾟﾝ!$A$5:$L$500,2))</f>
        <v/>
      </c>
      <c r="C34" s="271" t="str">
        <f>IF($A34="","",VLOOKUP($A34,ｽｲｯﾁﾍﾟﾝ!$A$5:$L$500,3))</f>
        <v/>
      </c>
      <c r="D34" s="257" t="str">
        <f>IF($A34="","",VLOOKUP($A34,ｽｲｯﾁﾍﾟﾝ!$A$5:$L$500,8))</f>
        <v/>
      </c>
      <c r="E34" s="263" t="str">
        <f>IF($A34="","",VLOOKUP($A34,ｽｲｯﾁﾍﾟﾝ!$A$5:$L$500,9))</f>
        <v/>
      </c>
      <c r="F34" s="156" t="str">
        <f>IF($A34="","",VLOOKUP($A34,ｽｲｯﾁﾍﾟﾝ!$A$5:$L$500,4))</f>
        <v/>
      </c>
      <c r="G34" s="43" t="str">
        <f>IF($A34="","",VLOOKUP($A34,ｽｲｯﾁﾍﾟﾝ!$A$5:$L$500,6))</f>
        <v/>
      </c>
      <c r="H34" s="148" t="str">
        <f>IF($A34="","",VLOOKUP($A34,ｽｲｯﾁﾍﾟﾝ!$A$5:$L$500,12))</f>
        <v/>
      </c>
      <c r="I34" s="148" t="str">
        <f>IF($A34="","",VLOOKUP($A34,ｽｲｯﾁﾍﾟﾝ!$A$5:$L$500,11))</f>
        <v/>
      </c>
      <c r="J34" s="45" t="str">
        <f t="shared" si="1"/>
        <v/>
      </c>
      <c r="K34" s="41"/>
    </row>
    <row r="35" spans="1:11" ht="27.95" customHeight="1">
      <c r="A35" s="41"/>
      <c r="B35" s="270" t="str">
        <f>IF($A35="","",VLOOKUP($A35,ｽｲｯﾁﾍﾟﾝ!$A$5:$L$500,2))</f>
        <v/>
      </c>
      <c r="C35" s="271" t="str">
        <f>IF($A35="","",VLOOKUP($A35,ｽｲｯﾁﾍﾟﾝ!$A$5:$L$500,3))</f>
        <v/>
      </c>
      <c r="D35" s="257" t="str">
        <f>IF($A35="","",VLOOKUP($A35,ｽｲｯﾁﾍﾟﾝ!$A$5:$L$500,8))</f>
        <v/>
      </c>
      <c r="E35" s="263" t="str">
        <f>IF($A35="","",VLOOKUP($A35,ｽｲｯﾁﾍﾟﾝ!$A$5:$L$500,9))</f>
        <v/>
      </c>
      <c r="F35" s="156" t="str">
        <f>IF($A35="","",VLOOKUP($A35,ｽｲｯﾁﾍﾟﾝ!$A$5:$L$500,4))</f>
        <v/>
      </c>
      <c r="G35" s="43" t="str">
        <f>IF($A35="","",VLOOKUP($A35,ｽｲｯﾁﾍﾟﾝ!$A$5:$L$500,6))</f>
        <v/>
      </c>
      <c r="H35" s="148" t="str">
        <f>IF($A35="","",VLOOKUP($A35,ｽｲｯﾁﾍﾟﾝ!$A$5:$L$500,12))</f>
        <v/>
      </c>
      <c r="I35" s="148" t="str">
        <f>IF($A35="","",VLOOKUP($A35,ｽｲｯﾁﾍﾟﾝ!$A$5:$L$500,11))</f>
        <v/>
      </c>
      <c r="J35" s="45" t="str">
        <f t="shared" si="1"/>
        <v/>
      </c>
      <c r="K35" s="41"/>
    </row>
    <row r="36" spans="1:11" ht="27.95" customHeight="1">
      <c r="A36" s="41"/>
      <c r="B36" s="270" t="str">
        <f>IF($A36="","",VLOOKUP($A36,ｽｲｯﾁﾍﾟﾝ!$A$5:$L$500,2))</f>
        <v/>
      </c>
      <c r="C36" s="271" t="str">
        <f>IF($A36="","",VLOOKUP($A36,ｽｲｯﾁﾍﾟﾝ!$A$5:$L$500,3))</f>
        <v/>
      </c>
      <c r="D36" s="257" t="str">
        <f>IF($A36="","",VLOOKUP($A36,ｽｲｯﾁﾍﾟﾝ!$A$5:$L$500,8))</f>
        <v/>
      </c>
      <c r="E36" s="263" t="str">
        <f>IF($A36="","",VLOOKUP($A36,ｽｲｯﾁﾍﾟﾝ!$A$5:$L$500,9))</f>
        <v/>
      </c>
      <c r="F36" s="156" t="str">
        <f>IF($A36="","",VLOOKUP($A36,ｽｲｯﾁﾍﾟﾝ!$A$5:$L$500,4))</f>
        <v/>
      </c>
      <c r="G36" s="43" t="str">
        <f>IF($A36="","",VLOOKUP($A36,ｽｲｯﾁﾍﾟﾝ!$A$5:$L$500,6))</f>
        <v/>
      </c>
      <c r="H36" s="148" t="str">
        <f>IF($A36="","",VLOOKUP($A36,ｽｲｯﾁﾍﾟﾝ!$A$5:$L$500,12))</f>
        <v/>
      </c>
      <c r="I36" s="148" t="str">
        <f>IF($A36="","",VLOOKUP($A36,ｽｲｯﾁﾍﾟﾝ!$A$5:$L$500,11))</f>
        <v/>
      </c>
      <c r="J36" s="45" t="str">
        <f t="shared" si="1"/>
        <v/>
      </c>
      <c r="K36" s="41"/>
    </row>
    <row r="37" spans="1:11" ht="27.95" customHeight="1">
      <c r="A37" s="41"/>
      <c r="B37" s="270" t="str">
        <f>IF($A37="","",VLOOKUP($A37,ｽｲｯﾁﾍﾟﾝ!$A$5:$L$500,2))</f>
        <v/>
      </c>
      <c r="C37" s="271" t="str">
        <f>IF($A37="","",VLOOKUP($A37,ｽｲｯﾁﾍﾟﾝ!$A$5:$L$500,3))</f>
        <v/>
      </c>
      <c r="D37" s="257" t="str">
        <f>IF($A37="","",VLOOKUP($A37,ｽｲｯﾁﾍﾟﾝ!$A$5:$L$500,8))</f>
        <v/>
      </c>
      <c r="E37" s="263" t="str">
        <f>IF($A37="","",VLOOKUP($A37,ｽｲｯﾁﾍﾟﾝ!$A$5:$L$500,9))</f>
        <v/>
      </c>
      <c r="F37" s="156" t="str">
        <f>IF($A37="","",VLOOKUP($A37,ｽｲｯﾁﾍﾟﾝ!$A$5:$L$500,4))</f>
        <v/>
      </c>
      <c r="G37" s="43" t="str">
        <f>IF($A37="","",VLOOKUP($A37,ｽｲｯﾁﾍﾟﾝ!$A$5:$L$500,6))</f>
        <v/>
      </c>
      <c r="H37" s="148" t="str">
        <f>IF($A37="","",VLOOKUP($A37,ｽｲｯﾁﾍﾟﾝ!$A$5:$L$500,12))</f>
        <v/>
      </c>
      <c r="I37" s="148" t="str">
        <f>IF($A37="","",VLOOKUP($A37,ｽｲｯﾁﾍﾟﾝ!$A$5:$L$500,11))</f>
        <v/>
      </c>
      <c r="J37" s="45" t="str">
        <f t="shared" si="1"/>
        <v/>
      </c>
      <c r="K37" s="41"/>
    </row>
    <row r="38" spans="1:11" ht="27.95" customHeight="1">
      <c r="A38" s="41"/>
      <c r="B38" s="270" t="str">
        <f>IF($A38="","",VLOOKUP($A38,ｽｲｯﾁﾍﾟﾝ!$A$5:$L$500,2))</f>
        <v/>
      </c>
      <c r="C38" s="271" t="str">
        <f>IF($A38="","",VLOOKUP($A38,ｽｲｯﾁﾍﾟﾝ!$A$5:$L$500,3))</f>
        <v/>
      </c>
      <c r="D38" s="257" t="str">
        <f>IF($A38="","",VLOOKUP($A38,ｽｲｯﾁﾍﾟﾝ!$A$5:$L$500,8))</f>
        <v/>
      </c>
      <c r="E38" s="263" t="str">
        <f>IF($A38="","",VLOOKUP($A38,ｽｲｯﾁﾍﾟﾝ!$A$5:$L$500,9))</f>
        <v/>
      </c>
      <c r="F38" s="156" t="str">
        <f>IF($A38="","",VLOOKUP($A38,ｽｲｯﾁﾍﾟﾝ!$A$5:$L$500,4))</f>
        <v/>
      </c>
      <c r="G38" s="43" t="str">
        <f>IF($A38="","",VLOOKUP($A38,ｽｲｯﾁﾍﾟﾝ!$A$5:$L$500,6))</f>
        <v/>
      </c>
      <c r="H38" s="148" t="str">
        <f>IF($A38="","",VLOOKUP($A38,ｽｲｯﾁﾍﾟﾝ!$A$5:$L$500,12))</f>
        <v/>
      </c>
      <c r="I38" s="148" t="str">
        <f>IF($A38="","",VLOOKUP($A38,ｽｲｯﾁﾍﾟﾝ!$A$5:$L$500,11))</f>
        <v/>
      </c>
      <c r="J38" s="45" t="str">
        <f t="shared" si="1"/>
        <v/>
      </c>
      <c r="K38" s="41"/>
    </row>
    <row r="39" spans="1:11" ht="27.95" customHeight="1">
      <c r="A39" s="41"/>
      <c r="B39" s="270" t="str">
        <f>IF($A39="","",VLOOKUP($A39,ｽｲｯﾁﾍﾟﾝ!$A$5:$L$500,2))</f>
        <v/>
      </c>
      <c r="C39" s="271" t="str">
        <f>IF($A39="","",VLOOKUP($A39,ｽｲｯﾁﾍﾟﾝ!$A$5:$L$500,3))</f>
        <v/>
      </c>
      <c r="D39" s="257" t="str">
        <f>IF($A39="","",VLOOKUP($A39,ｽｲｯﾁﾍﾟﾝ!$A$5:$L$500,8))</f>
        <v/>
      </c>
      <c r="E39" s="263" t="str">
        <f>IF($A39="","",VLOOKUP($A39,ｽｲｯﾁﾍﾟﾝ!$A$5:$L$500,9))</f>
        <v/>
      </c>
      <c r="F39" s="156" t="str">
        <f>IF($A39="","",VLOOKUP($A39,ｽｲｯﾁﾍﾟﾝ!$A$5:$L$500,4))</f>
        <v/>
      </c>
      <c r="G39" s="43" t="str">
        <f>IF($A39="","",VLOOKUP($A39,ｽｲｯﾁﾍﾟﾝ!$A$5:$L$500,6))</f>
        <v/>
      </c>
      <c r="H39" s="148" t="str">
        <f>IF($A39="","",VLOOKUP($A39,ｽｲｯﾁﾍﾟﾝ!$A$5:$L$500,12))</f>
        <v/>
      </c>
      <c r="I39" s="148" t="str">
        <f>IF($A39="","",VLOOKUP($A39,ｽｲｯﾁﾍﾟﾝ!$A$5:$L$500,11))</f>
        <v/>
      </c>
      <c r="J39" s="45" t="str">
        <f t="shared" si="1"/>
        <v/>
      </c>
      <c r="K39" s="41"/>
    </row>
    <row r="40" spans="1:11" ht="27.95" customHeight="1">
      <c r="A40" s="41"/>
      <c r="B40" s="270" t="str">
        <f>IF($A40="","",VLOOKUP($A40,ｽｲｯﾁﾍﾟﾝ!$A$5:$L$500,2))</f>
        <v/>
      </c>
      <c r="C40" s="271" t="str">
        <f>IF($A40="","",VLOOKUP($A40,ｽｲｯﾁﾍﾟﾝ!$A$5:$L$500,3))</f>
        <v/>
      </c>
      <c r="D40" s="257" t="str">
        <f>IF($A40="","",VLOOKUP($A40,ｽｲｯﾁﾍﾟﾝ!$A$5:$L$500,8))</f>
        <v/>
      </c>
      <c r="E40" s="263" t="str">
        <f>IF($A40="","",VLOOKUP($A40,ｽｲｯﾁﾍﾟﾝ!$A$5:$L$500,9))</f>
        <v/>
      </c>
      <c r="F40" s="156" t="str">
        <f>IF($A40="","",VLOOKUP($A40,ｽｲｯﾁﾍﾟﾝ!$A$5:$L$500,4))</f>
        <v/>
      </c>
      <c r="G40" s="43" t="str">
        <f>IF($A40="","",VLOOKUP($A40,ｽｲｯﾁﾍﾟﾝ!$A$5:$L$500,6))</f>
        <v/>
      </c>
      <c r="H40" s="148" t="str">
        <f>IF($A40="","",VLOOKUP($A40,ｽｲｯﾁﾍﾟﾝ!$A$5:$L$500,12))</f>
        <v/>
      </c>
      <c r="I40" s="148" t="str">
        <f>IF($A40="","",VLOOKUP($A40,ｽｲｯﾁﾍﾟﾝ!$A$5:$L$500,11))</f>
        <v/>
      </c>
      <c r="J40" s="45" t="str">
        <f t="shared" si="1"/>
        <v/>
      </c>
      <c r="K40" s="41"/>
    </row>
    <row r="41" spans="1:11" ht="27.95" customHeight="1">
      <c r="A41" s="41"/>
      <c r="B41" s="270" t="str">
        <f>IF($A41="","",VLOOKUP($A41,ｽｲｯﾁﾍﾟﾝ!$A$5:$L$500,2))</f>
        <v/>
      </c>
      <c r="C41" s="271" t="str">
        <f>IF($A41="","",VLOOKUP($A41,ｽｲｯﾁﾍﾟﾝ!$A$5:$L$500,3))</f>
        <v/>
      </c>
      <c r="D41" s="257" t="str">
        <f>IF($A41="","",VLOOKUP($A41,ｽｲｯﾁﾍﾟﾝ!$A$5:$L$500,8))</f>
        <v/>
      </c>
      <c r="E41" s="263" t="str">
        <f>IF($A41="","",VLOOKUP($A41,ｽｲｯﾁﾍﾟﾝ!$A$5:$L$500,9))</f>
        <v/>
      </c>
      <c r="F41" s="156" t="str">
        <f>IF($A41="","",VLOOKUP($A41,ｽｲｯﾁﾍﾟﾝ!$A$5:$L$500,4))</f>
        <v/>
      </c>
      <c r="G41" s="43" t="str">
        <f>IF($A41="","",VLOOKUP($A41,ｽｲｯﾁﾍﾟﾝ!$A$5:$L$500,6))</f>
        <v/>
      </c>
      <c r="H41" s="148" t="str">
        <f>IF($A41="","",VLOOKUP($A41,ｽｲｯﾁﾍﾟﾝ!$A$5:$L$500,12))</f>
        <v/>
      </c>
      <c r="I41" s="148" t="str">
        <f>IF($A41="","",VLOOKUP($A41,ｽｲｯﾁﾍﾟﾝ!$A$5:$L$500,11))</f>
        <v/>
      </c>
      <c r="J41" s="45" t="str">
        <f t="shared" si="1"/>
        <v/>
      </c>
      <c r="K41" s="41"/>
    </row>
    <row r="42" spans="1:11" ht="27.95" customHeight="1">
      <c r="A42" s="41"/>
      <c r="B42" s="270" t="str">
        <f>IF($A42="","",VLOOKUP($A42,ｽｲｯﾁﾍﾟﾝ!$A$5:$L$500,2))</f>
        <v/>
      </c>
      <c r="C42" s="271" t="str">
        <f>IF($A42="","",VLOOKUP($A42,ｽｲｯﾁﾍﾟﾝ!$A$5:$L$500,3))</f>
        <v/>
      </c>
      <c r="D42" s="257" t="str">
        <f>IF($A42="","",VLOOKUP($A42,ｽｲｯﾁﾍﾟﾝ!$A$5:$L$500,8))</f>
        <v/>
      </c>
      <c r="E42" s="263" t="str">
        <f>IF($A42="","",VLOOKUP($A42,ｽｲｯﾁﾍﾟﾝ!$A$5:$L$500,9))</f>
        <v/>
      </c>
      <c r="F42" s="156" t="str">
        <f>IF($A42="","",VLOOKUP($A42,ｽｲｯﾁﾍﾟﾝ!$A$5:$L$500,4))</f>
        <v/>
      </c>
      <c r="G42" s="43" t="str">
        <f>IF($A42="","",VLOOKUP($A42,ｽｲｯﾁﾍﾟﾝ!$A$5:$L$500,6))</f>
        <v/>
      </c>
      <c r="H42" s="148" t="str">
        <f>IF($A42="","",VLOOKUP($A42,ｽｲｯﾁﾍﾟﾝ!$A$5:$L$500,12))</f>
        <v/>
      </c>
      <c r="I42" s="148" t="str">
        <f>IF($A42="","",VLOOKUP($A42,ｽｲｯﾁﾍﾟﾝ!$A$5:$L$500,11))</f>
        <v/>
      </c>
      <c r="J42" s="45" t="str">
        <f t="shared" si="1"/>
        <v/>
      </c>
      <c r="K42" s="41"/>
    </row>
    <row r="43" spans="1:11" ht="27.95" customHeight="1">
      <c r="A43" s="41"/>
      <c r="B43" s="270" t="str">
        <f>IF($A43="","",VLOOKUP($A43,ｽｲｯﾁﾍﾟﾝ!$A$5:$L$500,2))</f>
        <v/>
      </c>
      <c r="C43" s="271" t="str">
        <f>IF($A43="","",VLOOKUP($A43,ｽｲｯﾁﾍﾟﾝ!$A$5:$L$500,3))</f>
        <v/>
      </c>
      <c r="D43" s="257" t="str">
        <f>IF($A43="","",VLOOKUP($A43,ｽｲｯﾁﾍﾟﾝ!$A$5:$L$500,8))</f>
        <v/>
      </c>
      <c r="E43" s="263" t="str">
        <f>IF($A43="","",VLOOKUP($A43,ｽｲｯﾁﾍﾟﾝ!$A$5:$L$500,9))</f>
        <v/>
      </c>
      <c r="F43" s="156" t="str">
        <f>IF($A43="","",VLOOKUP($A43,ｽｲｯﾁﾍﾟﾝ!$A$5:$L$500,4))</f>
        <v/>
      </c>
      <c r="G43" s="43" t="str">
        <f>IF($A43="","",VLOOKUP($A43,ｽｲｯﾁﾍﾟﾝ!$A$5:$L$500,6))</f>
        <v/>
      </c>
      <c r="H43" s="148" t="str">
        <f>IF($A43="","",VLOOKUP($A43,ｽｲｯﾁﾍﾟﾝ!$A$5:$L$500,12))</f>
        <v/>
      </c>
      <c r="I43" s="148" t="str">
        <f>IF($A43="","",VLOOKUP($A43,ｽｲｯﾁﾍﾟﾝ!$A$5:$L$500,11))</f>
        <v/>
      </c>
      <c r="J43" s="45" t="str">
        <f t="shared" si="1"/>
        <v/>
      </c>
      <c r="K43" s="41"/>
    </row>
    <row r="44" spans="1:11" ht="27.95" customHeight="1">
      <c r="A44" s="41"/>
      <c r="B44" s="270" t="str">
        <f>IF($A44="","",VLOOKUP($A44,ｽｲｯﾁﾍﾟﾝ!$A$5:$L$500,2))</f>
        <v/>
      </c>
      <c r="C44" s="271" t="str">
        <f>IF($A44="","",VLOOKUP($A44,ｽｲｯﾁﾍﾟﾝ!$A$5:$L$500,3))</f>
        <v/>
      </c>
      <c r="D44" s="257" t="str">
        <f>IF($A44="","",VLOOKUP($A44,ｽｲｯﾁﾍﾟﾝ!$A$5:$L$500,8))</f>
        <v/>
      </c>
      <c r="E44" s="263" t="str">
        <f>IF($A44="","",VLOOKUP($A44,ｽｲｯﾁﾍﾟﾝ!$A$5:$L$500,9))</f>
        <v/>
      </c>
      <c r="F44" s="156" t="str">
        <f>IF($A44="","",VLOOKUP($A44,ｽｲｯﾁﾍﾟﾝ!$A$5:$L$500,4))</f>
        <v/>
      </c>
      <c r="G44" s="43" t="str">
        <f>IF($A44="","",VLOOKUP($A44,ｽｲｯﾁﾍﾟﾝ!$A$5:$L$500,6))</f>
        <v/>
      </c>
      <c r="H44" s="148" t="str">
        <f>IF($A44="","",VLOOKUP($A44,ｽｲｯﾁﾍﾟﾝ!$A$5:$L$500,12))</f>
        <v/>
      </c>
      <c r="I44" s="148" t="str">
        <f>IF($A44="","",VLOOKUP($A44,ｽｲｯﾁﾍﾟﾝ!$A$5:$L$500,11))</f>
        <v/>
      </c>
      <c r="J44" s="45" t="str">
        <f t="shared" si="1"/>
        <v/>
      </c>
      <c r="K44" s="41"/>
    </row>
    <row r="45" spans="1:11" ht="27.95" customHeight="1">
      <c r="A45" s="41"/>
      <c r="B45" s="270" t="str">
        <f>IF($A45="","",VLOOKUP($A45,ｽｲｯﾁﾍﾟﾝ!$A$5:$L$500,2))</f>
        <v/>
      </c>
      <c r="C45" s="271" t="str">
        <f>IF($A45="","",VLOOKUP($A45,ｽｲｯﾁﾍﾟﾝ!$A$5:$L$500,3))</f>
        <v/>
      </c>
      <c r="D45" s="257" t="str">
        <f>IF($A45="","",VLOOKUP($A45,ｽｲｯﾁﾍﾟﾝ!$A$5:$L$500,8))</f>
        <v/>
      </c>
      <c r="E45" s="263" t="str">
        <f>IF($A45="","",VLOOKUP($A45,ｽｲｯﾁﾍﾟﾝ!$A$5:$L$500,9))</f>
        <v/>
      </c>
      <c r="F45" s="156" t="str">
        <f>IF($A45="","",VLOOKUP($A45,ｽｲｯﾁﾍﾟﾝ!$A$5:$L$500,4))</f>
        <v/>
      </c>
      <c r="G45" s="43" t="str">
        <f>IF($A45="","",VLOOKUP($A45,ｽｲｯﾁﾍﾟﾝ!$A$5:$L$500,6))</f>
        <v/>
      </c>
      <c r="H45" s="148" t="str">
        <f>IF($A45="","",VLOOKUP($A45,ｽｲｯﾁﾍﾟﾝ!$A$5:$L$500,12))</f>
        <v/>
      </c>
      <c r="I45" s="148" t="str">
        <f>IF($A45="","",VLOOKUP($A45,ｽｲｯﾁﾍﾟﾝ!$A$5:$L$500,11))</f>
        <v/>
      </c>
      <c r="J45" s="45" t="str">
        <f t="shared" si="1"/>
        <v/>
      </c>
      <c r="K45" s="41"/>
    </row>
    <row r="46" spans="1:11" ht="27.95" customHeight="1">
      <c r="A46" s="41"/>
      <c r="B46" s="270" t="str">
        <f>IF($A46="","",VLOOKUP($A46,ｽｲｯﾁﾍﾟﾝ!$A$5:$L$500,2))</f>
        <v/>
      </c>
      <c r="C46" s="271" t="str">
        <f>IF($A46="","",VLOOKUP($A46,ｽｲｯﾁﾍﾟﾝ!$A$5:$L$500,3))</f>
        <v/>
      </c>
      <c r="D46" s="257" t="str">
        <f>IF($A46="","",VLOOKUP($A46,ｽｲｯﾁﾍﾟﾝ!$A$5:$L$500,8))</f>
        <v/>
      </c>
      <c r="E46" s="263" t="str">
        <f>IF($A46="","",VLOOKUP($A46,ｽｲｯﾁﾍﾟﾝ!$A$5:$L$500,9))</f>
        <v/>
      </c>
      <c r="F46" s="156" t="str">
        <f>IF($A46="","",VLOOKUP($A46,ｽｲｯﾁﾍﾟﾝ!$A$5:$L$500,4))</f>
        <v/>
      </c>
      <c r="G46" s="43" t="str">
        <f>IF($A46="","",VLOOKUP($A46,ｽｲｯﾁﾍﾟﾝ!$A$5:$L$500,6))</f>
        <v/>
      </c>
      <c r="H46" s="148" t="str">
        <f>IF($A46="","",VLOOKUP($A46,ｽｲｯﾁﾍﾟﾝ!$A$5:$L$500,12))</f>
        <v/>
      </c>
      <c r="I46" s="148" t="str">
        <f>IF($A46="","",VLOOKUP($A46,ｽｲｯﾁﾍﾟﾝ!$A$5:$L$500,11))</f>
        <v/>
      </c>
      <c r="J46" s="45" t="str">
        <f t="shared" si="1"/>
        <v/>
      </c>
      <c r="K46" s="41"/>
    </row>
    <row r="47" spans="1:11" ht="27.95" customHeight="1">
      <c r="A47" s="41"/>
      <c r="B47" s="270" t="str">
        <f>IF($A47="","",VLOOKUP($A47,ｽｲｯﾁﾍﾟﾝ!$A$5:$L$500,2))</f>
        <v/>
      </c>
      <c r="C47" s="271" t="str">
        <f>IF($A47="","",VLOOKUP($A47,ｽｲｯﾁﾍﾟﾝ!$A$5:$L$500,3))</f>
        <v/>
      </c>
      <c r="D47" s="257" t="str">
        <f>IF($A47="","",VLOOKUP($A47,ｽｲｯﾁﾍﾟﾝ!$A$5:$L$500,8))</f>
        <v/>
      </c>
      <c r="E47" s="263" t="str">
        <f>IF($A47="","",VLOOKUP($A47,ｽｲｯﾁﾍﾟﾝ!$A$5:$L$500,9))</f>
        <v/>
      </c>
      <c r="F47" s="156" t="str">
        <f>IF($A47="","",VLOOKUP($A47,ｽｲｯﾁﾍﾟﾝ!$A$5:$L$500,4))</f>
        <v/>
      </c>
      <c r="G47" s="43" t="str">
        <f>IF($A47="","",VLOOKUP($A47,ｽｲｯﾁﾍﾟﾝ!$A$5:$L$500,6))</f>
        <v/>
      </c>
      <c r="H47" s="148" t="str">
        <f>IF($A47="","",VLOOKUP($A47,ｽｲｯﾁﾍﾟﾝ!$A$5:$L$500,12))</f>
        <v/>
      </c>
      <c r="I47" s="148" t="str">
        <f>IF($A47="","",VLOOKUP($A47,ｽｲｯﾁﾍﾟﾝ!$A$5:$L$500,11))</f>
        <v/>
      </c>
      <c r="J47" s="45" t="str">
        <f t="shared" si="1"/>
        <v/>
      </c>
      <c r="K47" s="41"/>
    </row>
    <row r="48" spans="1:11" ht="27.95" customHeight="1">
      <c r="A48" s="41"/>
      <c r="B48" s="270" t="str">
        <f>IF($A48="","",VLOOKUP($A48,ｽｲｯﾁﾍﾟﾝ!$A$5:$L$500,2))</f>
        <v/>
      </c>
      <c r="C48" s="271" t="str">
        <f>IF($A48="","",VLOOKUP($A48,ｽｲｯﾁﾍﾟﾝ!$A$5:$L$500,3))</f>
        <v/>
      </c>
      <c r="D48" s="257" t="str">
        <f>IF($A48="","",VLOOKUP($A48,ｽｲｯﾁﾍﾟﾝ!$A$5:$L$500,8))</f>
        <v/>
      </c>
      <c r="E48" s="263" t="str">
        <f>IF($A48="","",VLOOKUP($A48,ｽｲｯﾁﾍﾟﾝ!$A$5:$L$500,9))</f>
        <v/>
      </c>
      <c r="F48" s="156" t="str">
        <f>IF($A48="","",VLOOKUP($A48,ｽｲｯﾁﾍﾟﾝ!$A$5:$L$500,4))</f>
        <v/>
      </c>
      <c r="G48" s="43" t="str">
        <f>IF($A48="","",VLOOKUP($A48,ｽｲｯﾁﾍﾟﾝ!$A$5:$L$500,6))</f>
        <v/>
      </c>
      <c r="H48" s="148" t="str">
        <f>IF($A48="","",VLOOKUP($A48,ｽｲｯﾁﾍﾟﾝ!$A$5:$L$500,12))</f>
        <v/>
      </c>
      <c r="I48" s="148" t="str">
        <f>IF($A48="","",VLOOKUP($A48,ｽｲｯﾁﾍﾟﾝ!$A$5:$L$500,11))</f>
        <v/>
      </c>
      <c r="J48" s="45" t="str">
        <f t="shared" si="1"/>
        <v/>
      </c>
      <c r="K48" s="41"/>
    </row>
    <row r="49" spans="1:11" ht="27.95" customHeight="1">
      <c r="A49" s="41"/>
      <c r="B49" s="261"/>
      <c r="C49" s="288"/>
      <c r="D49" s="260"/>
      <c r="E49" s="264"/>
      <c r="F49" s="46" t="s">
        <v>32</v>
      </c>
      <c r="G49" s="43"/>
      <c r="H49" s="148"/>
      <c r="I49" s="150"/>
      <c r="J49" s="45">
        <f>SUM(J30:J48)</f>
        <v>0</v>
      </c>
      <c r="K49" s="41"/>
    </row>
    <row r="50" spans="1:11" ht="27.95" customHeight="1">
      <c r="A50" s="36"/>
      <c r="B50" s="269"/>
      <c r="C50" s="256"/>
      <c r="D50" s="261"/>
      <c r="E50" s="265"/>
      <c r="F50" s="46" t="s">
        <v>27</v>
      </c>
      <c r="G50" s="50"/>
      <c r="H50" s="149"/>
      <c r="I50" s="48"/>
      <c r="J50" s="82">
        <f>J49+J25</f>
        <v>0</v>
      </c>
      <c r="K50" s="41"/>
    </row>
  </sheetData>
  <mergeCells count="8">
    <mergeCell ref="D29:E29"/>
    <mergeCell ref="A1:K1"/>
    <mergeCell ref="J2:K2"/>
    <mergeCell ref="A26:K26"/>
    <mergeCell ref="J27:K27"/>
    <mergeCell ref="D4:E4"/>
    <mergeCell ref="B4:C4"/>
    <mergeCell ref="B29:C29"/>
  </mergeCells>
  <phoneticPr fontId="6"/>
  <pageMargins left="0.59055118110236227" right="0.59055118110236227" top="0.78740157480314965" bottom="0.19685039370078741" header="0.51181102362204722" footer="0.23622047244094491"/>
  <pageSetup paperSize="9" scale="85" orientation="landscape" horizontalDpi="300" verticalDpi="300"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10EE44-800C-45AB-8D24-59152923BE19}">
  <sheetPr>
    <tabColor rgb="FFC00000"/>
  </sheetPr>
  <dimension ref="A1:U74"/>
  <sheetViews>
    <sheetView showZeros="0" view="pageBreakPreview" zoomScaleNormal="100" zoomScaleSheetLayoutView="100" workbookViewId="0">
      <selection activeCell="A11" sqref="A11"/>
    </sheetView>
  </sheetViews>
  <sheetFormatPr defaultRowHeight="13.5"/>
  <cols>
    <col min="1" max="1" width="9" style="30"/>
    <col min="2" max="3" width="1.625" style="30" customWidth="1"/>
    <col min="4" max="4" width="24.875" style="51" customWidth="1"/>
    <col min="5" max="5" width="6.5" style="30" customWidth="1"/>
    <col min="6" max="6" width="9.125" style="30" customWidth="1"/>
    <col min="7" max="7" width="11.25" style="30" customWidth="1"/>
    <col min="8" max="8" width="13.25" style="30" customWidth="1"/>
    <col min="9" max="19" width="1.625" style="30" customWidth="1"/>
    <col min="20" max="16384" width="9" style="30"/>
  </cols>
  <sheetData>
    <row r="1" spans="1:21" s="32" customFormat="1" ht="8.1" customHeight="1">
      <c r="C1" s="104"/>
      <c r="D1" s="104"/>
      <c r="E1" s="444" t="s">
        <v>42</v>
      </c>
      <c r="F1" s="444"/>
      <c r="G1" s="444"/>
    </row>
    <row r="2" spans="1:21" s="32" customFormat="1" ht="8.1" customHeight="1">
      <c r="C2" s="104"/>
      <c r="D2" s="104"/>
      <c r="E2" s="444"/>
      <c r="F2" s="444"/>
      <c r="G2" s="444"/>
    </row>
    <row r="3" spans="1:21" ht="8.1" customHeight="1">
      <c r="B3" s="32"/>
      <c r="C3" s="105"/>
      <c r="D3" s="106"/>
      <c r="E3" s="444"/>
      <c r="F3" s="444"/>
      <c r="G3" s="444"/>
    </row>
    <row r="4" spans="1:21" ht="8.1" customHeight="1">
      <c r="B4" s="32"/>
      <c r="C4" s="105"/>
      <c r="D4" s="106"/>
      <c r="E4" s="445"/>
      <c r="F4" s="445"/>
      <c r="G4" s="445"/>
    </row>
    <row r="5" spans="1:21" ht="8.1" customHeight="1">
      <c r="B5" s="32"/>
      <c r="C5" s="105"/>
      <c r="D5" s="441" t="s">
        <v>43</v>
      </c>
      <c r="E5" s="441" t="s">
        <v>6</v>
      </c>
      <c r="F5" s="441" t="s">
        <v>7</v>
      </c>
      <c r="G5" s="441" t="s">
        <v>2</v>
      </c>
      <c r="H5" s="441" t="s">
        <v>3</v>
      </c>
      <c r="I5" s="441" t="s">
        <v>44</v>
      </c>
      <c r="J5" s="449"/>
      <c r="K5" s="449"/>
      <c r="L5" s="449"/>
      <c r="M5" s="449"/>
      <c r="N5" s="449"/>
      <c r="O5" s="449"/>
      <c r="P5" s="449"/>
      <c r="Q5" s="450"/>
    </row>
    <row r="6" spans="1:21" ht="8.1" customHeight="1">
      <c r="B6" s="32"/>
      <c r="C6" s="105"/>
      <c r="D6" s="442"/>
      <c r="E6" s="442"/>
      <c r="F6" s="442"/>
      <c r="G6" s="442"/>
      <c r="H6" s="442"/>
      <c r="I6" s="442"/>
      <c r="J6" s="451"/>
      <c r="K6" s="451"/>
      <c r="L6" s="451"/>
      <c r="M6" s="451"/>
      <c r="N6" s="451"/>
      <c r="O6" s="451"/>
      <c r="P6" s="451"/>
      <c r="Q6" s="452"/>
    </row>
    <row r="7" spans="1:21" ht="8.1" customHeight="1">
      <c r="B7" s="32"/>
      <c r="C7" s="105"/>
      <c r="D7" s="442"/>
      <c r="E7" s="442"/>
      <c r="F7" s="442"/>
      <c r="G7" s="442"/>
      <c r="H7" s="442"/>
      <c r="I7" s="442"/>
      <c r="J7" s="451"/>
      <c r="K7" s="451"/>
      <c r="L7" s="451"/>
      <c r="M7" s="451"/>
      <c r="N7" s="451"/>
      <c r="O7" s="451"/>
      <c r="P7" s="451"/>
      <c r="Q7" s="452"/>
    </row>
    <row r="8" spans="1:21" ht="8.1" customHeight="1">
      <c r="B8" s="32"/>
      <c r="C8" s="105"/>
      <c r="D8" s="443"/>
      <c r="E8" s="443"/>
      <c r="F8" s="443"/>
      <c r="G8" s="443"/>
      <c r="H8" s="443"/>
      <c r="I8" s="443"/>
      <c r="J8" s="453"/>
      <c r="K8" s="453"/>
      <c r="L8" s="453"/>
      <c r="M8" s="453"/>
      <c r="N8" s="453"/>
      <c r="O8" s="453"/>
      <c r="P8" s="453"/>
      <c r="Q8" s="454"/>
    </row>
    <row r="9" spans="1:21" ht="30" customHeight="1">
      <c r="A9" s="30">
        <v>3</v>
      </c>
      <c r="B9" s="32"/>
      <c r="C9" s="105"/>
      <c r="D9" s="174">
        <f>IF($A9="","",VLOOKUP($A9,ｽｲｯﾁﾍﾟﾝ!$A$5:$L$500,4))</f>
        <v>0</v>
      </c>
      <c r="E9" s="140">
        <f>IF($A9="","",VLOOKUP($A9,ｽｲｯﾁﾍﾟﾝ!$A$5:$L$500,6))</f>
        <v>0</v>
      </c>
      <c r="F9" s="153">
        <f>IF($A9="","",VLOOKUP($A9,ｽｲｯﾁﾍﾟﾝ!$A$5:$L$500,12))</f>
        <v>0</v>
      </c>
      <c r="G9" s="153">
        <f>IF($A9="","",VLOOKUP($A9,ｽｲｯﾁﾍﾟﾝ!$A$5:$L$500,11))</f>
        <v>0</v>
      </c>
      <c r="H9" s="109">
        <f>IFERROR(ROUNDDOWN(G9*F9,0),"")</f>
        <v>0</v>
      </c>
      <c r="I9" s="446"/>
      <c r="J9" s="447"/>
      <c r="K9" s="447"/>
      <c r="L9" s="447"/>
      <c r="M9" s="447"/>
      <c r="N9" s="447"/>
      <c r="O9" s="447"/>
      <c r="P9" s="447"/>
      <c r="Q9" s="448"/>
      <c r="R9" s="455" t="s">
        <v>45</v>
      </c>
      <c r="S9" s="456"/>
      <c r="U9" s="80" t="s">
        <v>59</v>
      </c>
    </row>
    <row r="10" spans="1:21" ht="30" customHeight="1">
      <c r="B10" s="32"/>
      <c r="C10" s="110"/>
      <c r="D10" s="174" t="str">
        <f>IF($A10="","",VLOOKUP($A10,ｽｲｯﾁﾍﾟﾝ!$A$5:$L$500,4))</f>
        <v/>
      </c>
      <c r="E10" s="140" t="str">
        <f>IF($A10="","",VLOOKUP($A10,ｽｲｯﾁﾍﾟﾝ!$A$5:$L$500,6))</f>
        <v/>
      </c>
      <c r="F10" s="153" t="str">
        <f>IF($A10="","",VLOOKUP($A10,ｽｲｯﾁﾍﾟﾝ!$A$5:$L$500,12))</f>
        <v/>
      </c>
      <c r="G10" s="153" t="str">
        <f>IF($A10="","",VLOOKUP($A10,ｽｲｯﾁﾍﾟﾝ!$A$5:$L$500,11))</f>
        <v/>
      </c>
      <c r="H10" s="109" t="str">
        <f t="shared" ref="H10:H28" si="0">IFERROR(ROUNDDOWN(G10*F10,0),"")</f>
        <v/>
      </c>
      <c r="I10" s="446"/>
      <c r="J10" s="447"/>
      <c r="K10" s="447"/>
      <c r="L10" s="447"/>
      <c r="M10" s="447"/>
      <c r="N10" s="447"/>
      <c r="O10" s="447"/>
      <c r="P10" s="447"/>
      <c r="Q10" s="448"/>
      <c r="R10" s="455"/>
      <c r="S10" s="456"/>
      <c r="U10" s="80" t="s">
        <v>61</v>
      </c>
    </row>
    <row r="11" spans="1:21" ht="30" customHeight="1">
      <c r="B11" s="32"/>
      <c r="C11" s="111"/>
      <c r="D11" s="174" t="str">
        <f>IF($A11="","",VLOOKUP($A11,ｽｲｯﾁﾍﾟﾝ!$A$5:$L$500,4))</f>
        <v/>
      </c>
      <c r="E11" s="140" t="str">
        <f>IF($A11="","",VLOOKUP($A11,ｽｲｯﾁﾍﾟﾝ!$A$5:$L$500,6))</f>
        <v/>
      </c>
      <c r="F11" s="153" t="str">
        <f>IF($A11="","",VLOOKUP($A11,ｽｲｯﾁﾍﾟﾝ!$A$5:$L$500,12))</f>
        <v/>
      </c>
      <c r="G11" s="153" t="str">
        <f>IF($A11="","",VLOOKUP($A11,ｽｲｯﾁﾍﾟﾝ!$A$5:$L$500,11))</f>
        <v/>
      </c>
      <c r="H11" s="109" t="str">
        <f t="shared" si="0"/>
        <v/>
      </c>
      <c r="I11" s="446"/>
      <c r="J11" s="447"/>
      <c r="K11" s="447"/>
      <c r="L11" s="447"/>
      <c r="M11" s="447"/>
      <c r="N11" s="447"/>
      <c r="O11" s="447"/>
      <c r="P11" s="447"/>
      <c r="Q11" s="448"/>
      <c r="R11" s="455"/>
      <c r="S11" s="456"/>
      <c r="U11" s="80" t="s">
        <v>60</v>
      </c>
    </row>
    <row r="12" spans="1:21" ht="30" customHeight="1">
      <c r="B12" s="32"/>
      <c r="C12" s="111"/>
      <c r="D12" s="174" t="str">
        <f>IF($A12="","",VLOOKUP($A12,ｽｲｯﾁﾍﾟﾝ!$A$5:$L$500,4))</f>
        <v/>
      </c>
      <c r="E12" s="140" t="str">
        <f>IF($A12="","",VLOOKUP($A12,ｽｲｯﾁﾍﾟﾝ!$A$5:$L$500,6))</f>
        <v/>
      </c>
      <c r="F12" s="153" t="str">
        <f>IF($A12="","",VLOOKUP($A12,ｽｲｯﾁﾍﾟﾝ!$A$5:$L$500,12))</f>
        <v/>
      </c>
      <c r="G12" s="153" t="str">
        <f>IF($A12="","",VLOOKUP($A12,ｽｲｯﾁﾍﾟﾝ!$A$5:$L$500,11))</f>
        <v/>
      </c>
      <c r="H12" s="109" t="str">
        <f t="shared" si="0"/>
        <v/>
      </c>
      <c r="I12" s="446"/>
      <c r="J12" s="447"/>
      <c r="K12" s="447"/>
      <c r="L12" s="447"/>
      <c r="M12" s="447"/>
      <c r="N12" s="447"/>
      <c r="O12" s="447"/>
      <c r="P12" s="447"/>
      <c r="Q12" s="448"/>
      <c r="R12" s="455"/>
      <c r="S12" s="456"/>
      <c r="U12" s="80" t="s">
        <v>67</v>
      </c>
    </row>
    <row r="13" spans="1:21" ht="30" customHeight="1">
      <c r="B13" s="32"/>
      <c r="C13" s="111"/>
      <c r="D13" s="174" t="str">
        <f>IF($A13="","",VLOOKUP($A13,ｽｲｯﾁﾍﾟﾝ!$A$5:$L$500,4))</f>
        <v/>
      </c>
      <c r="E13" s="140" t="str">
        <f>IF($A13="","",VLOOKUP($A13,ｽｲｯﾁﾍﾟﾝ!$A$5:$L$500,6))</f>
        <v/>
      </c>
      <c r="F13" s="153" t="str">
        <f>IF($A13="","",VLOOKUP($A13,ｽｲｯﾁﾍﾟﾝ!$A$5:$L$500,12))</f>
        <v/>
      </c>
      <c r="G13" s="153" t="str">
        <f>IF($A13="","",VLOOKUP($A13,ｽｲｯﾁﾍﾟﾝ!$A$5:$L$500,11))</f>
        <v/>
      </c>
      <c r="H13" s="109" t="str">
        <f t="shared" si="0"/>
        <v/>
      </c>
      <c r="I13" s="446"/>
      <c r="J13" s="447"/>
      <c r="K13" s="447"/>
      <c r="L13" s="447"/>
      <c r="M13" s="447"/>
      <c r="N13" s="447"/>
      <c r="O13" s="447"/>
      <c r="P13" s="447"/>
      <c r="Q13" s="448"/>
      <c r="R13" s="455"/>
      <c r="S13" s="456"/>
      <c r="U13" s="80" t="s">
        <v>81</v>
      </c>
    </row>
    <row r="14" spans="1:21" ht="30" customHeight="1">
      <c r="C14" s="111"/>
      <c r="D14" s="174" t="str">
        <f>IF($A14="","",VLOOKUP($A14,ｽｲｯﾁﾍﾟﾝ!$A$5:$L$500,4))</f>
        <v/>
      </c>
      <c r="E14" s="140" t="str">
        <f>IF($A14="","",VLOOKUP($A14,ｽｲｯﾁﾍﾟﾝ!$A$5:$L$500,6))</f>
        <v/>
      </c>
      <c r="F14" s="153" t="str">
        <f>IF($A14="","",VLOOKUP($A14,ｽｲｯﾁﾍﾟﾝ!$A$5:$L$500,12))</f>
        <v/>
      </c>
      <c r="G14" s="153" t="str">
        <f>IF($A14="","",VLOOKUP($A14,ｽｲｯﾁﾍﾟﾝ!$A$5:$L$500,11))</f>
        <v/>
      </c>
      <c r="H14" s="109" t="str">
        <f t="shared" si="0"/>
        <v/>
      </c>
      <c r="I14" s="446"/>
      <c r="J14" s="447"/>
      <c r="K14" s="447"/>
      <c r="L14" s="447"/>
      <c r="M14" s="447"/>
      <c r="N14" s="447"/>
      <c r="O14" s="447"/>
      <c r="P14" s="447"/>
      <c r="Q14" s="448"/>
      <c r="R14" s="455"/>
      <c r="S14" s="456"/>
      <c r="U14" s="80" t="s">
        <v>31</v>
      </c>
    </row>
    <row r="15" spans="1:21" ht="30" customHeight="1">
      <c r="B15" s="32"/>
      <c r="C15" s="111"/>
      <c r="D15" s="174" t="str">
        <f>IF($A15="","",VLOOKUP($A15,ｽｲｯﾁﾍﾟﾝ!$A$5:$L$500,4))</f>
        <v/>
      </c>
      <c r="E15" s="140" t="str">
        <f>IF($A15="","",VLOOKUP($A15,ｽｲｯﾁﾍﾟﾝ!$A$5:$L$500,6))</f>
        <v/>
      </c>
      <c r="F15" s="153" t="str">
        <f>IF($A15="","",VLOOKUP($A15,ｽｲｯﾁﾍﾟﾝ!$A$5:$L$500,12))</f>
        <v/>
      </c>
      <c r="G15" s="153" t="str">
        <f>IF($A15="","",VLOOKUP($A15,ｽｲｯﾁﾍﾟﾝ!$A$5:$L$500,11))</f>
        <v/>
      </c>
      <c r="H15" s="109" t="str">
        <f t="shared" si="0"/>
        <v/>
      </c>
      <c r="I15" s="446"/>
      <c r="J15" s="447"/>
      <c r="K15" s="447"/>
      <c r="L15" s="447"/>
      <c r="M15" s="447"/>
      <c r="N15" s="447"/>
      <c r="O15" s="447"/>
      <c r="P15" s="447"/>
      <c r="Q15" s="448"/>
      <c r="R15" s="455"/>
      <c r="S15" s="456"/>
      <c r="U15" s="80" t="s">
        <v>63</v>
      </c>
    </row>
    <row r="16" spans="1:21" ht="30" customHeight="1">
      <c r="B16" s="32"/>
      <c r="C16" s="111"/>
      <c r="D16" s="174" t="str">
        <f>IF($A16="","",VLOOKUP($A16,ｽｲｯﾁﾍﾟﾝ!$A$5:$L$500,4))</f>
        <v/>
      </c>
      <c r="E16" s="140" t="str">
        <f>IF($A16="","",VLOOKUP($A16,ｽｲｯﾁﾍﾟﾝ!$A$5:$L$500,6))</f>
        <v/>
      </c>
      <c r="F16" s="153" t="str">
        <f>IF($A16="","",VLOOKUP($A16,ｽｲｯﾁﾍﾟﾝ!$A$5:$L$500,12))</f>
        <v/>
      </c>
      <c r="G16" s="153" t="str">
        <f>IF($A16="","",VLOOKUP($A16,ｽｲｯﾁﾍﾟﾝ!$A$5:$L$500,11))</f>
        <v/>
      </c>
      <c r="H16" s="109" t="str">
        <f t="shared" si="0"/>
        <v/>
      </c>
      <c r="I16" s="446"/>
      <c r="J16" s="447"/>
      <c r="K16" s="447"/>
      <c r="L16" s="447"/>
      <c r="M16" s="447"/>
      <c r="N16" s="447"/>
      <c r="O16" s="447"/>
      <c r="P16" s="447"/>
      <c r="Q16" s="448"/>
      <c r="R16" s="455"/>
      <c r="S16" s="456"/>
      <c r="U16" s="80" t="s">
        <v>77</v>
      </c>
    </row>
    <row r="17" spans="2:21" ht="30" customHeight="1">
      <c r="B17" s="32"/>
      <c r="C17" s="111"/>
      <c r="D17" s="174" t="str">
        <f>IF($A17="","",VLOOKUP($A17,ｽｲｯﾁﾍﾟﾝ!$A$5:$L$500,4))</f>
        <v/>
      </c>
      <c r="E17" s="140" t="str">
        <f>IF($A17="","",VLOOKUP($A17,ｽｲｯﾁﾍﾟﾝ!$A$5:$L$500,6))</f>
        <v/>
      </c>
      <c r="F17" s="153" t="str">
        <f>IF($A17="","",VLOOKUP($A17,ｽｲｯﾁﾍﾟﾝ!$A$5:$L$500,12))</f>
        <v/>
      </c>
      <c r="G17" s="153" t="str">
        <f>IF($A17="","",VLOOKUP($A17,ｽｲｯﾁﾍﾟﾝ!$A$5:$L$500,11))</f>
        <v/>
      </c>
      <c r="H17" s="109" t="str">
        <f t="shared" si="0"/>
        <v/>
      </c>
      <c r="I17" s="446"/>
      <c r="J17" s="447"/>
      <c r="K17" s="447"/>
      <c r="L17" s="447"/>
      <c r="M17" s="447"/>
      <c r="N17" s="447"/>
      <c r="O17" s="447"/>
      <c r="P17" s="447"/>
      <c r="Q17" s="448"/>
      <c r="R17" s="455"/>
      <c r="S17" s="456"/>
      <c r="U17" s="80"/>
    </row>
    <row r="18" spans="2:21" ht="30" customHeight="1">
      <c r="B18" s="32"/>
      <c r="C18" s="111"/>
      <c r="D18" s="174" t="str">
        <f>IF($A18="","",VLOOKUP($A18,ｽｲｯﾁﾍﾟﾝ!$A$5:$L$500,4))</f>
        <v/>
      </c>
      <c r="E18" s="140" t="str">
        <f>IF($A18="","",VLOOKUP($A18,ｽｲｯﾁﾍﾟﾝ!$A$5:$L$500,6))</f>
        <v/>
      </c>
      <c r="F18" s="153" t="str">
        <f>IF($A18="","",VLOOKUP($A18,ｽｲｯﾁﾍﾟﾝ!$A$5:$L$500,12))</f>
        <v/>
      </c>
      <c r="G18" s="153" t="str">
        <f>IF($A18="","",VLOOKUP($A18,ｽｲｯﾁﾍﾟﾝ!$A$5:$L$500,11))</f>
        <v/>
      </c>
      <c r="H18" s="109" t="str">
        <f t="shared" si="0"/>
        <v/>
      </c>
      <c r="I18" s="446"/>
      <c r="J18" s="447"/>
      <c r="K18" s="447"/>
      <c r="L18" s="447"/>
      <c r="M18" s="447"/>
      <c r="N18" s="447"/>
      <c r="O18" s="447"/>
      <c r="P18" s="447"/>
      <c r="Q18" s="448"/>
      <c r="R18" s="455"/>
      <c r="S18" s="456"/>
    </row>
    <row r="19" spans="2:21" ht="30" customHeight="1">
      <c r="B19" s="32"/>
      <c r="C19" s="111"/>
      <c r="D19" s="174" t="str">
        <f>IF($A19="","",VLOOKUP($A19,ｽｲｯﾁﾍﾟﾝ!$A$5:$L$500,4))</f>
        <v/>
      </c>
      <c r="E19" s="140" t="str">
        <f>IF($A19="","",VLOOKUP($A19,ｽｲｯﾁﾍﾟﾝ!$A$5:$L$500,6))</f>
        <v/>
      </c>
      <c r="F19" s="153" t="str">
        <f>IF($A19="","",VLOOKUP($A19,ｽｲｯﾁﾍﾟﾝ!$A$5:$L$500,12))</f>
        <v/>
      </c>
      <c r="G19" s="153" t="str">
        <f>IF($A19="","",VLOOKUP($A19,ｽｲｯﾁﾍﾟﾝ!$A$5:$L$500,11))</f>
        <v/>
      </c>
      <c r="H19" s="109" t="str">
        <f t="shared" si="0"/>
        <v/>
      </c>
      <c r="I19" s="446"/>
      <c r="J19" s="447"/>
      <c r="K19" s="447"/>
      <c r="L19" s="447"/>
      <c r="M19" s="447"/>
      <c r="N19" s="447"/>
      <c r="O19" s="447"/>
      <c r="P19" s="447"/>
      <c r="Q19" s="448"/>
      <c r="R19" s="455"/>
      <c r="S19" s="456"/>
    </row>
    <row r="20" spans="2:21" ht="30" customHeight="1">
      <c r="B20" s="32"/>
      <c r="C20" s="111"/>
      <c r="D20" s="174" t="str">
        <f>IF($A20="","",VLOOKUP($A20,ｽｲｯﾁﾍﾟﾝ!$A$5:$L$500,4))</f>
        <v/>
      </c>
      <c r="E20" s="140" t="str">
        <f>IF($A20="","",VLOOKUP($A20,ｽｲｯﾁﾍﾟﾝ!$A$5:$L$500,6))</f>
        <v/>
      </c>
      <c r="F20" s="153" t="str">
        <f>IF($A20="","",VLOOKUP($A20,ｽｲｯﾁﾍﾟﾝ!$A$5:$L$500,12))</f>
        <v/>
      </c>
      <c r="G20" s="153" t="str">
        <f>IF($A20="","",VLOOKUP($A20,ｽｲｯﾁﾍﾟﾝ!$A$5:$L$500,11))</f>
        <v/>
      </c>
      <c r="H20" s="109" t="str">
        <f t="shared" si="0"/>
        <v/>
      </c>
      <c r="I20" s="446"/>
      <c r="J20" s="447"/>
      <c r="K20" s="447"/>
      <c r="L20" s="447"/>
      <c r="M20" s="447"/>
      <c r="N20" s="447"/>
      <c r="O20" s="447"/>
      <c r="P20" s="447"/>
      <c r="Q20" s="448"/>
      <c r="R20" s="455"/>
      <c r="S20" s="456"/>
    </row>
    <row r="21" spans="2:21" ht="30" customHeight="1">
      <c r="B21" s="32"/>
      <c r="C21" s="112"/>
      <c r="D21" s="174" t="str">
        <f>IF($A21="","",VLOOKUP($A21,ｽｲｯﾁﾍﾟﾝ!$A$5:$L$500,4))</f>
        <v/>
      </c>
      <c r="E21" s="140" t="str">
        <f>IF($A21="","",VLOOKUP($A21,ｽｲｯﾁﾍﾟﾝ!$A$5:$L$500,6))</f>
        <v/>
      </c>
      <c r="F21" s="153" t="str">
        <f>IF($A21="","",VLOOKUP($A21,ｽｲｯﾁﾍﾟﾝ!$A$5:$L$500,12))</f>
        <v/>
      </c>
      <c r="G21" s="153" t="str">
        <f>IF($A21="","",VLOOKUP($A21,ｽｲｯﾁﾍﾟﾝ!$A$5:$L$500,11))</f>
        <v/>
      </c>
      <c r="H21" s="109" t="str">
        <f t="shared" si="0"/>
        <v/>
      </c>
      <c r="I21" s="446"/>
      <c r="J21" s="447"/>
      <c r="K21" s="447"/>
      <c r="L21" s="447"/>
      <c r="M21" s="447"/>
      <c r="N21" s="447"/>
      <c r="O21" s="447"/>
      <c r="P21" s="447"/>
      <c r="Q21" s="448"/>
      <c r="R21" s="455"/>
      <c r="S21" s="456"/>
    </row>
    <row r="22" spans="2:21" ht="30" customHeight="1">
      <c r="B22" s="32"/>
      <c r="C22" s="113"/>
      <c r="D22" s="174" t="str">
        <f>IF($A22="","",VLOOKUP($A22,ｽｲｯﾁﾍﾟﾝ!$A$5:$L$500,4))</f>
        <v/>
      </c>
      <c r="E22" s="140" t="str">
        <f>IF($A22="","",VLOOKUP($A22,ｽｲｯﾁﾍﾟﾝ!$A$5:$L$500,6))</f>
        <v/>
      </c>
      <c r="F22" s="153" t="str">
        <f>IF($A22="","",VLOOKUP($A22,ｽｲｯﾁﾍﾟﾝ!$A$5:$L$500,12))</f>
        <v/>
      </c>
      <c r="G22" s="153" t="str">
        <f>IF($A22="","",VLOOKUP($A22,ｽｲｯﾁﾍﾟﾝ!$A$5:$L$500,11))</f>
        <v/>
      </c>
      <c r="H22" s="109" t="str">
        <f t="shared" si="0"/>
        <v/>
      </c>
      <c r="I22" s="446"/>
      <c r="J22" s="447"/>
      <c r="K22" s="447"/>
      <c r="L22" s="447"/>
      <c r="M22" s="447"/>
      <c r="N22" s="447"/>
      <c r="O22" s="447"/>
      <c r="P22" s="447"/>
      <c r="Q22" s="448"/>
      <c r="R22" s="455"/>
      <c r="S22" s="456"/>
    </row>
    <row r="23" spans="2:21" ht="30" customHeight="1">
      <c r="B23" s="32"/>
      <c r="C23" s="32"/>
      <c r="D23" s="174" t="str">
        <f>IF($A23="","",VLOOKUP($A23,ｽｲｯﾁﾍﾟﾝ!$A$5:$L$500,4))</f>
        <v/>
      </c>
      <c r="E23" s="140" t="str">
        <f>IF($A23="","",VLOOKUP($A23,ｽｲｯﾁﾍﾟﾝ!$A$5:$L$500,6))</f>
        <v/>
      </c>
      <c r="F23" s="153" t="str">
        <f>IF($A23="","",VLOOKUP($A23,ｽｲｯﾁﾍﾟﾝ!$A$5:$L$500,12))</f>
        <v/>
      </c>
      <c r="G23" s="153" t="str">
        <f>IF($A23="","",VLOOKUP($A23,ｽｲｯﾁﾍﾟﾝ!$A$5:$L$500,11))</f>
        <v/>
      </c>
      <c r="H23" s="109" t="str">
        <f t="shared" si="0"/>
        <v/>
      </c>
      <c r="I23" s="446"/>
      <c r="J23" s="447"/>
      <c r="K23" s="447"/>
      <c r="L23" s="447"/>
      <c r="M23" s="447"/>
      <c r="N23" s="447"/>
      <c r="O23" s="447"/>
      <c r="P23" s="447"/>
      <c r="Q23" s="448"/>
      <c r="R23" s="455"/>
      <c r="S23" s="456"/>
    </row>
    <row r="24" spans="2:21" ht="30" customHeight="1">
      <c r="B24" s="32"/>
      <c r="C24" s="32"/>
      <c r="D24" s="174" t="str">
        <f>IF($A24="","",VLOOKUP($A24,ｽｲｯﾁﾍﾟﾝ!$A$5:$L$500,4))</f>
        <v/>
      </c>
      <c r="E24" s="140" t="str">
        <f>IF($A24="","",VLOOKUP($A24,ｽｲｯﾁﾍﾟﾝ!$A$5:$L$500,6))</f>
        <v/>
      </c>
      <c r="F24" s="153" t="str">
        <f>IF($A24="","",VLOOKUP($A24,ｽｲｯﾁﾍﾟﾝ!$A$5:$L$500,12))</f>
        <v/>
      </c>
      <c r="G24" s="153" t="str">
        <f>IF($A24="","",VLOOKUP($A24,ｽｲｯﾁﾍﾟﾝ!$A$5:$L$500,11))</f>
        <v/>
      </c>
      <c r="H24" s="109" t="str">
        <f t="shared" si="0"/>
        <v/>
      </c>
      <c r="I24" s="446"/>
      <c r="J24" s="447"/>
      <c r="K24" s="447"/>
      <c r="L24" s="447"/>
      <c r="M24" s="447"/>
      <c r="N24" s="447"/>
      <c r="O24" s="447"/>
      <c r="P24" s="447"/>
      <c r="Q24" s="448"/>
      <c r="R24" s="455"/>
      <c r="S24" s="456"/>
    </row>
    <row r="25" spans="2:21" ht="30" customHeight="1">
      <c r="B25" s="32"/>
      <c r="C25" s="32"/>
      <c r="D25" s="174" t="str">
        <f>IF($A25="","",VLOOKUP($A25,ｽｲｯﾁﾍﾟﾝ!$A$5:$L$500,4))</f>
        <v/>
      </c>
      <c r="E25" s="140" t="str">
        <f>IF($A25="","",VLOOKUP($A25,ｽｲｯﾁﾍﾟﾝ!$A$5:$L$500,6))</f>
        <v/>
      </c>
      <c r="F25" s="153" t="str">
        <f>IF($A25="","",VLOOKUP($A25,ｽｲｯﾁﾍﾟﾝ!$A$5:$L$500,12))</f>
        <v/>
      </c>
      <c r="G25" s="153" t="str">
        <f>IF($A25="","",VLOOKUP($A25,ｽｲｯﾁﾍﾟﾝ!$A$5:$L$500,11))</f>
        <v/>
      </c>
      <c r="H25" s="109" t="str">
        <f t="shared" si="0"/>
        <v/>
      </c>
      <c r="I25" s="446"/>
      <c r="J25" s="447"/>
      <c r="K25" s="447"/>
      <c r="L25" s="447"/>
      <c r="M25" s="447"/>
      <c r="N25" s="447"/>
      <c r="O25" s="447"/>
      <c r="P25" s="447"/>
      <c r="Q25" s="448"/>
      <c r="R25" s="455"/>
      <c r="S25" s="456"/>
    </row>
    <row r="26" spans="2:21" ht="30" customHeight="1">
      <c r="B26" s="32"/>
      <c r="C26" s="32"/>
      <c r="D26" s="174" t="str">
        <f>IF($A26="","",VLOOKUP($A26,ｽｲｯﾁﾍﾟﾝ!$A$5:$L$500,4))</f>
        <v/>
      </c>
      <c r="E26" s="140" t="str">
        <f>IF($A26="","",VLOOKUP($A26,ｽｲｯﾁﾍﾟﾝ!$A$5:$L$500,6))</f>
        <v/>
      </c>
      <c r="F26" s="153" t="str">
        <f>IF($A26="","",VLOOKUP($A26,ｽｲｯﾁﾍﾟﾝ!$A$5:$L$500,12))</f>
        <v/>
      </c>
      <c r="G26" s="153" t="str">
        <f>IF($A26="","",VLOOKUP($A26,ｽｲｯﾁﾍﾟﾝ!$A$5:$L$500,11))</f>
        <v/>
      </c>
      <c r="H26" s="109" t="str">
        <f t="shared" si="0"/>
        <v/>
      </c>
      <c r="I26" s="446"/>
      <c r="J26" s="447"/>
      <c r="K26" s="447"/>
      <c r="L26" s="447"/>
      <c r="M26" s="447"/>
      <c r="N26" s="447"/>
      <c r="O26" s="447"/>
      <c r="P26" s="447"/>
      <c r="Q26" s="448"/>
      <c r="R26" s="455"/>
      <c r="S26" s="456"/>
    </row>
    <row r="27" spans="2:21" ht="30" customHeight="1">
      <c r="B27" s="32"/>
      <c r="C27" s="32"/>
      <c r="D27" s="174" t="str">
        <f>IF($A27="","",VLOOKUP($A27,ｽｲｯﾁﾍﾟﾝ!$A$5:$L$500,4))</f>
        <v/>
      </c>
      <c r="E27" s="140" t="str">
        <f>IF($A27="","",VLOOKUP($A27,ｽｲｯﾁﾍﾟﾝ!$A$5:$L$500,6))</f>
        <v/>
      </c>
      <c r="F27" s="153" t="str">
        <f>IF($A27="","",VLOOKUP($A27,ｽｲｯﾁﾍﾟﾝ!$A$5:$L$500,12))</f>
        <v/>
      </c>
      <c r="G27" s="153" t="str">
        <f>IF($A27="","",VLOOKUP($A27,ｽｲｯﾁﾍﾟﾝ!$A$5:$L$500,11))</f>
        <v/>
      </c>
      <c r="H27" s="109" t="str">
        <f t="shared" si="0"/>
        <v/>
      </c>
      <c r="I27" s="446"/>
      <c r="J27" s="447"/>
      <c r="K27" s="447"/>
      <c r="L27" s="447"/>
      <c r="M27" s="447"/>
      <c r="N27" s="447"/>
      <c r="O27" s="447"/>
      <c r="P27" s="447"/>
      <c r="Q27" s="448"/>
      <c r="R27" s="455"/>
      <c r="S27" s="456"/>
    </row>
    <row r="28" spans="2:21" ht="30" customHeight="1">
      <c r="B28" s="32"/>
      <c r="C28" s="32"/>
      <c r="D28" s="174" t="str">
        <f>IF($A28="","",VLOOKUP($A28,ｽｲｯﾁﾍﾟﾝ!$A$5:$L$500,4))</f>
        <v/>
      </c>
      <c r="E28" s="140" t="str">
        <f>IF($A28="","",VLOOKUP($A28,ｽｲｯﾁﾍﾟﾝ!$A$5:$L$500,6))</f>
        <v/>
      </c>
      <c r="F28" s="153" t="str">
        <f>IF($A28="","",VLOOKUP($A28,ｽｲｯﾁﾍﾟﾝ!$A$5:$L$500,12))</f>
        <v/>
      </c>
      <c r="G28" s="153" t="str">
        <f>IF($A28="","",VLOOKUP($A28,ｽｲｯﾁﾍﾟﾝ!$A$5:$L$500,11))</f>
        <v/>
      </c>
      <c r="H28" s="109" t="str">
        <f t="shared" si="0"/>
        <v/>
      </c>
      <c r="I28" s="446"/>
      <c r="J28" s="447"/>
      <c r="K28" s="447"/>
      <c r="L28" s="447"/>
      <c r="M28" s="447"/>
      <c r="N28" s="447"/>
      <c r="O28" s="447"/>
      <c r="P28" s="447"/>
      <c r="Q28" s="448"/>
    </row>
    <row r="29" spans="2:21" ht="8.1" customHeight="1">
      <c r="B29" s="32"/>
      <c r="C29" s="32"/>
      <c r="D29" s="463" t="s">
        <v>57</v>
      </c>
      <c r="E29" s="457"/>
      <c r="F29" s="471"/>
      <c r="G29" s="471"/>
      <c r="H29" s="473">
        <f>SUM(H9:H28)</f>
        <v>0</v>
      </c>
      <c r="I29" s="457"/>
      <c r="J29" s="458"/>
      <c r="K29" s="458"/>
      <c r="L29" s="458"/>
      <c r="M29" s="458"/>
      <c r="N29" s="458"/>
      <c r="O29" s="458"/>
      <c r="P29" s="458"/>
      <c r="Q29" s="459"/>
    </row>
    <row r="30" spans="2:21" ht="8.1" customHeight="1">
      <c r="B30" s="32"/>
      <c r="C30" s="32"/>
      <c r="D30" s="464"/>
      <c r="E30" s="460"/>
      <c r="F30" s="472"/>
      <c r="G30" s="472"/>
      <c r="H30" s="472"/>
      <c r="I30" s="460"/>
      <c r="J30" s="461"/>
      <c r="K30" s="461"/>
      <c r="L30" s="461"/>
      <c r="M30" s="461"/>
      <c r="N30" s="461"/>
      <c r="O30" s="461"/>
      <c r="P30" s="461"/>
      <c r="Q30" s="462"/>
    </row>
    <row r="31" spans="2:21" ht="8.1" customHeight="1">
      <c r="B31" s="32"/>
      <c r="C31" s="32"/>
      <c r="D31" s="464"/>
      <c r="E31" s="460"/>
      <c r="F31" s="472"/>
      <c r="G31" s="472"/>
      <c r="H31" s="472"/>
      <c r="I31" s="460"/>
      <c r="J31" s="461"/>
      <c r="K31" s="461"/>
      <c r="L31" s="461"/>
      <c r="M31" s="461"/>
      <c r="N31" s="461"/>
      <c r="O31" s="461"/>
      <c r="P31" s="461"/>
      <c r="Q31" s="462"/>
    </row>
    <row r="32" spans="2:21" ht="8.1" customHeight="1">
      <c r="B32" s="32"/>
      <c r="C32" s="32"/>
      <c r="D32" s="464"/>
      <c r="E32" s="460"/>
      <c r="F32" s="472"/>
      <c r="G32" s="472"/>
      <c r="H32" s="474"/>
      <c r="I32" s="460"/>
      <c r="J32" s="461"/>
      <c r="K32" s="461"/>
      <c r="L32" s="461"/>
      <c r="M32" s="461"/>
      <c r="N32" s="461"/>
      <c r="O32" s="461"/>
      <c r="P32" s="461"/>
      <c r="Q32" s="462"/>
    </row>
    <row r="33" spans="2:19" ht="8.1" customHeight="1">
      <c r="B33" s="32"/>
      <c r="C33" s="32"/>
      <c r="D33" s="469" t="s">
        <v>46</v>
      </c>
      <c r="E33" s="469"/>
      <c r="F33" s="469"/>
      <c r="G33" s="469"/>
      <c r="H33" s="469"/>
      <c r="I33" s="469"/>
      <c r="J33" s="469"/>
      <c r="K33" s="469"/>
      <c r="L33" s="469"/>
      <c r="M33" s="469"/>
      <c r="N33" s="469"/>
      <c r="O33" s="469"/>
      <c r="P33" s="469"/>
      <c r="Q33" s="469"/>
      <c r="R33" s="114"/>
    </row>
    <row r="34" spans="2:19" ht="8.1" customHeight="1">
      <c r="B34" s="32"/>
      <c r="C34" s="32"/>
      <c r="D34" s="470"/>
      <c r="E34" s="470"/>
      <c r="F34" s="470"/>
      <c r="G34" s="470"/>
      <c r="H34" s="470"/>
      <c r="I34" s="470"/>
      <c r="J34" s="470"/>
      <c r="K34" s="470"/>
      <c r="L34" s="470"/>
      <c r="M34" s="470"/>
      <c r="N34" s="470"/>
      <c r="O34" s="470"/>
      <c r="P34" s="470"/>
      <c r="Q34" s="470"/>
      <c r="R34" s="114"/>
    </row>
    <row r="35" spans="2:19" ht="8.1" customHeight="1">
      <c r="B35" s="32"/>
      <c r="C35" s="32"/>
      <c r="D35" s="470"/>
      <c r="E35" s="470"/>
      <c r="F35" s="470"/>
      <c r="G35" s="470"/>
      <c r="H35" s="470"/>
      <c r="I35" s="470"/>
      <c r="J35" s="470"/>
      <c r="K35" s="470"/>
      <c r="L35" s="470"/>
      <c r="M35" s="470"/>
      <c r="N35" s="470"/>
      <c r="O35" s="470"/>
      <c r="P35" s="470"/>
      <c r="Q35" s="470"/>
      <c r="R35" s="114"/>
    </row>
    <row r="36" spans="2:19" ht="8.1" customHeight="1">
      <c r="B36" s="32"/>
      <c r="C36" s="32"/>
      <c r="D36" s="470"/>
      <c r="E36" s="470"/>
      <c r="F36" s="470"/>
      <c r="G36" s="470"/>
      <c r="H36" s="470"/>
      <c r="I36" s="470"/>
      <c r="J36" s="470"/>
      <c r="K36" s="470"/>
      <c r="L36" s="470"/>
      <c r="M36" s="470"/>
      <c r="N36" s="470"/>
      <c r="O36" s="470"/>
      <c r="P36" s="470"/>
      <c r="Q36" s="470"/>
      <c r="R36" s="114"/>
    </row>
    <row r="37" spans="2:19" ht="8.1" customHeight="1">
      <c r="B37" s="32"/>
      <c r="C37" s="32"/>
      <c r="D37" s="470"/>
      <c r="E37" s="470"/>
      <c r="F37" s="470"/>
      <c r="G37" s="470"/>
      <c r="H37" s="470"/>
      <c r="I37" s="470"/>
      <c r="J37" s="470"/>
      <c r="K37" s="470"/>
      <c r="L37" s="470"/>
      <c r="M37" s="470"/>
      <c r="N37" s="470"/>
      <c r="O37" s="470"/>
      <c r="P37" s="470"/>
      <c r="Q37" s="470"/>
      <c r="R37" s="114"/>
    </row>
    <row r="38" spans="2:19" s="32" customFormat="1" ht="8.1" customHeight="1">
      <c r="C38" s="104"/>
      <c r="D38" s="104"/>
      <c r="E38" s="444" t="s">
        <v>42</v>
      </c>
      <c r="F38" s="444"/>
      <c r="G38" s="444"/>
    </row>
    <row r="39" spans="2:19" s="32" customFormat="1" ht="8.1" customHeight="1">
      <c r="C39" s="104"/>
      <c r="D39" s="104"/>
      <c r="E39" s="444"/>
      <c r="F39" s="444"/>
      <c r="G39" s="444"/>
    </row>
    <row r="40" spans="2:19" ht="8.1" customHeight="1">
      <c r="B40" s="32"/>
      <c r="C40" s="105"/>
      <c r="D40" s="106"/>
      <c r="E40" s="444"/>
      <c r="F40" s="444"/>
      <c r="G40" s="444"/>
    </row>
    <row r="41" spans="2:19" ht="8.1" customHeight="1">
      <c r="B41" s="32"/>
      <c r="C41" s="105"/>
      <c r="D41" s="106"/>
      <c r="E41" s="445"/>
      <c r="F41" s="445"/>
      <c r="G41" s="445"/>
    </row>
    <row r="42" spans="2:19" ht="8.1" customHeight="1">
      <c r="B42" s="32"/>
      <c r="C42" s="105"/>
      <c r="D42" s="441" t="s">
        <v>43</v>
      </c>
      <c r="E42" s="441" t="s">
        <v>6</v>
      </c>
      <c r="F42" s="441" t="s">
        <v>7</v>
      </c>
      <c r="G42" s="441" t="s">
        <v>2</v>
      </c>
      <c r="H42" s="441" t="s">
        <v>3</v>
      </c>
      <c r="I42" s="441" t="s">
        <v>44</v>
      </c>
      <c r="J42" s="449"/>
      <c r="K42" s="449"/>
      <c r="L42" s="449"/>
      <c r="M42" s="449"/>
      <c r="N42" s="449"/>
      <c r="O42" s="449"/>
      <c r="P42" s="449"/>
      <c r="Q42" s="450"/>
    </row>
    <row r="43" spans="2:19" ht="8.1" customHeight="1">
      <c r="B43" s="32"/>
      <c r="C43" s="105"/>
      <c r="D43" s="442"/>
      <c r="E43" s="442"/>
      <c r="F43" s="442"/>
      <c r="G43" s="442"/>
      <c r="H43" s="442"/>
      <c r="I43" s="442"/>
      <c r="J43" s="451"/>
      <c r="K43" s="451"/>
      <c r="L43" s="451"/>
      <c r="M43" s="451"/>
      <c r="N43" s="451"/>
      <c r="O43" s="451"/>
      <c r="P43" s="451"/>
      <c r="Q43" s="452"/>
    </row>
    <row r="44" spans="2:19" ht="8.1" customHeight="1">
      <c r="B44" s="32"/>
      <c r="C44" s="105"/>
      <c r="D44" s="442"/>
      <c r="E44" s="442"/>
      <c r="F44" s="442"/>
      <c r="G44" s="442"/>
      <c r="H44" s="442"/>
      <c r="I44" s="442"/>
      <c r="J44" s="451"/>
      <c r="K44" s="451"/>
      <c r="L44" s="451"/>
      <c r="M44" s="451"/>
      <c r="N44" s="451"/>
      <c r="O44" s="451"/>
      <c r="P44" s="451"/>
      <c r="Q44" s="452"/>
    </row>
    <row r="45" spans="2:19" ht="8.1" customHeight="1">
      <c r="B45" s="32"/>
      <c r="C45" s="105"/>
      <c r="D45" s="443"/>
      <c r="E45" s="443"/>
      <c r="F45" s="443"/>
      <c r="G45" s="443"/>
      <c r="H45" s="443"/>
      <c r="I45" s="443"/>
      <c r="J45" s="453"/>
      <c r="K45" s="453"/>
      <c r="L45" s="453"/>
      <c r="M45" s="453"/>
      <c r="N45" s="453"/>
      <c r="O45" s="453"/>
      <c r="P45" s="453"/>
      <c r="Q45" s="454"/>
    </row>
    <row r="46" spans="2:19" ht="30" customHeight="1">
      <c r="B46" s="32"/>
      <c r="C46" s="105"/>
      <c r="D46" s="174" t="str">
        <f>IF($A46="","",VLOOKUP($A46,ｽｲｯﾁﾍﾟﾝ!$A$5:$L$500,4))</f>
        <v/>
      </c>
      <c r="E46" s="140" t="str">
        <f>IF($A46="","",VLOOKUP($A46,ｽｲｯﾁﾍﾟﾝ!$A$5:$L$500,6))</f>
        <v/>
      </c>
      <c r="F46" s="153" t="str">
        <f>IF($A46="","",VLOOKUP($A46,ｽｲｯﾁﾍﾟﾝ!$A$5:$L$500,12))</f>
        <v/>
      </c>
      <c r="G46" s="153" t="str">
        <f>IF($A46="","",VLOOKUP($A46,ｽｲｯﾁﾍﾟﾝ!$A$5:$L$500,11))</f>
        <v/>
      </c>
      <c r="H46" s="109" t="str">
        <f t="shared" ref="H46:H64" si="1">IFERROR(ROUNDDOWN(G46*F46,0),"")</f>
        <v/>
      </c>
      <c r="I46" s="446"/>
      <c r="J46" s="447"/>
      <c r="K46" s="447"/>
      <c r="L46" s="447"/>
      <c r="M46" s="447"/>
      <c r="N46" s="447"/>
      <c r="O46" s="447"/>
      <c r="P46" s="447"/>
      <c r="Q46" s="448"/>
      <c r="R46" s="455" t="s">
        <v>45</v>
      </c>
      <c r="S46" s="456"/>
    </row>
    <row r="47" spans="2:19" ht="30" customHeight="1">
      <c r="B47" s="32"/>
      <c r="C47" s="110"/>
      <c r="D47" s="174" t="str">
        <f>IF($A47="","",VLOOKUP($A47,ｽｲｯﾁﾍﾟﾝ!$A$5:$L$500,4))</f>
        <v/>
      </c>
      <c r="E47" s="140" t="str">
        <f>IF($A47="","",VLOOKUP($A47,ｽｲｯﾁﾍﾟﾝ!$A$5:$L$500,6))</f>
        <v/>
      </c>
      <c r="F47" s="153" t="str">
        <f>IF($A47="","",VLOOKUP($A47,ｽｲｯﾁﾍﾟﾝ!$A$5:$L$500,12))</f>
        <v/>
      </c>
      <c r="G47" s="153" t="str">
        <f>IF($A47="","",VLOOKUP($A47,ｽｲｯﾁﾍﾟﾝ!$A$5:$L$500,11))</f>
        <v/>
      </c>
      <c r="H47" s="109" t="str">
        <f t="shared" si="1"/>
        <v/>
      </c>
      <c r="I47" s="446"/>
      <c r="J47" s="447"/>
      <c r="K47" s="447"/>
      <c r="L47" s="447"/>
      <c r="M47" s="447"/>
      <c r="N47" s="447"/>
      <c r="O47" s="447"/>
      <c r="P47" s="447"/>
      <c r="Q47" s="448"/>
      <c r="R47" s="455"/>
      <c r="S47" s="456"/>
    </row>
    <row r="48" spans="2:19" ht="30" customHeight="1">
      <c r="B48" s="32"/>
      <c r="C48" s="111"/>
      <c r="D48" s="174" t="str">
        <f>IF($A48="","",VLOOKUP($A48,ｽｲｯﾁﾍﾟﾝ!$A$5:$L$500,4))</f>
        <v/>
      </c>
      <c r="E48" s="140" t="str">
        <f>IF($A48="","",VLOOKUP($A48,ｽｲｯﾁﾍﾟﾝ!$A$5:$L$500,6))</f>
        <v/>
      </c>
      <c r="F48" s="153" t="str">
        <f>IF($A48="","",VLOOKUP($A48,ｽｲｯﾁﾍﾟﾝ!$A$5:$L$500,12))</f>
        <v/>
      </c>
      <c r="G48" s="153" t="str">
        <f>IF($A48="","",VLOOKUP($A48,ｽｲｯﾁﾍﾟﾝ!$A$5:$L$500,11))</f>
        <v/>
      </c>
      <c r="H48" s="109" t="str">
        <f t="shared" si="1"/>
        <v/>
      </c>
      <c r="I48" s="446"/>
      <c r="J48" s="447"/>
      <c r="K48" s="447"/>
      <c r="L48" s="447"/>
      <c r="M48" s="447"/>
      <c r="N48" s="447"/>
      <c r="O48" s="447"/>
      <c r="P48" s="447"/>
      <c r="Q48" s="448"/>
      <c r="R48" s="455"/>
      <c r="S48" s="456"/>
    </row>
    <row r="49" spans="2:19" ht="30" customHeight="1">
      <c r="B49" s="32"/>
      <c r="C49" s="111"/>
      <c r="D49" s="174" t="str">
        <f>IF($A49="","",VLOOKUP($A49,ｽｲｯﾁﾍﾟﾝ!$A$5:$L$500,4))</f>
        <v/>
      </c>
      <c r="E49" s="140" t="str">
        <f>IF($A49="","",VLOOKUP($A49,ｽｲｯﾁﾍﾟﾝ!$A$5:$L$500,6))</f>
        <v/>
      </c>
      <c r="F49" s="153" t="str">
        <f>IF($A49="","",VLOOKUP($A49,ｽｲｯﾁﾍﾟﾝ!$A$5:$L$500,12))</f>
        <v/>
      </c>
      <c r="G49" s="153" t="str">
        <f>IF($A49="","",VLOOKUP($A49,ｽｲｯﾁﾍﾟﾝ!$A$5:$L$500,11))</f>
        <v/>
      </c>
      <c r="H49" s="109" t="str">
        <f t="shared" si="1"/>
        <v/>
      </c>
      <c r="I49" s="446"/>
      <c r="J49" s="447"/>
      <c r="K49" s="447"/>
      <c r="L49" s="447"/>
      <c r="M49" s="447"/>
      <c r="N49" s="447"/>
      <c r="O49" s="447"/>
      <c r="P49" s="447"/>
      <c r="Q49" s="448"/>
      <c r="R49" s="455"/>
      <c r="S49" s="456"/>
    </row>
    <row r="50" spans="2:19" ht="30" customHeight="1">
      <c r="B50" s="32"/>
      <c r="C50" s="111"/>
      <c r="D50" s="174" t="str">
        <f>IF($A50="","",VLOOKUP($A50,ｽｲｯﾁﾍﾟﾝ!$A$5:$L$500,4))</f>
        <v/>
      </c>
      <c r="E50" s="140" t="str">
        <f>IF($A50="","",VLOOKUP($A50,ｽｲｯﾁﾍﾟﾝ!$A$5:$L$500,6))</f>
        <v/>
      </c>
      <c r="F50" s="153" t="str">
        <f>IF($A50="","",VLOOKUP($A50,ｽｲｯﾁﾍﾟﾝ!$A$5:$L$500,12))</f>
        <v/>
      </c>
      <c r="G50" s="153" t="str">
        <f>IF($A50="","",VLOOKUP($A50,ｽｲｯﾁﾍﾟﾝ!$A$5:$L$500,11))</f>
        <v/>
      </c>
      <c r="H50" s="109" t="str">
        <f t="shared" si="1"/>
        <v/>
      </c>
      <c r="I50" s="446"/>
      <c r="J50" s="447"/>
      <c r="K50" s="447"/>
      <c r="L50" s="447"/>
      <c r="M50" s="447"/>
      <c r="N50" s="447"/>
      <c r="O50" s="447"/>
      <c r="P50" s="447"/>
      <c r="Q50" s="448"/>
      <c r="R50" s="455"/>
      <c r="S50" s="456"/>
    </row>
    <row r="51" spans="2:19" ht="30" customHeight="1">
      <c r="C51" s="111"/>
      <c r="D51" s="174" t="str">
        <f>IF($A51="","",VLOOKUP($A51,ｽｲｯﾁﾍﾟﾝ!$A$5:$L$500,4))</f>
        <v/>
      </c>
      <c r="E51" s="140" t="str">
        <f>IF($A51="","",VLOOKUP($A51,ｽｲｯﾁﾍﾟﾝ!$A$5:$L$500,6))</f>
        <v/>
      </c>
      <c r="F51" s="153" t="str">
        <f>IF($A51="","",VLOOKUP($A51,ｽｲｯﾁﾍﾟﾝ!$A$5:$L$500,12))</f>
        <v/>
      </c>
      <c r="G51" s="153" t="str">
        <f>IF($A51="","",VLOOKUP($A51,ｽｲｯﾁﾍﾟﾝ!$A$5:$L$500,11))</f>
        <v/>
      </c>
      <c r="H51" s="109" t="str">
        <f t="shared" si="1"/>
        <v/>
      </c>
      <c r="I51" s="446"/>
      <c r="J51" s="447"/>
      <c r="K51" s="447"/>
      <c r="L51" s="447"/>
      <c r="M51" s="447"/>
      <c r="N51" s="447"/>
      <c r="O51" s="447"/>
      <c r="P51" s="447"/>
      <c r="Q51" s="448"/>
      <c r="R51" s="455"/>
      <c r="S51" s="456"/>
    </row>
    <row r="52" spans="2:19" ht="30" customHeight="1">
      <c r="B52" s="32"/>
      <c r="C52" s="111"/>
      <c r="D52" s="174" t="str">
        <f>IF($A52="","",VLOOKUP($A52,ｽｲｯﾁﾍﾟﾝ!$A$5:$L$500,4))</f>
        <v/>
      </c>
      <c r="E52" s="140" t="str">
        <f>IF($A52="","",VLOOKUP($A52,ｽｲｯﾁﾍﾟﾝ!$A$5:$L$500,6))</f>
        <v/>
      </c>
      <c r="F52" s="153" t="str">
        <f>IF($A52="","",VLOOKUP($A52,ｽｲｯﾁﾍﾟﾝ!$A$5:$L$500,12))</f>
        <v/>
      </c>
      <c r="G52" s="153" t="str">
        <f>IF($A52="","",VLOOKUP($A52,ｽｲｯﾁﾍﾟﾝ!$A$5:$L$500,11))</f>
        <v/>
      </c>
      <c r="H52" s="109" t="str">
        <f t="shared" si="1"/>
        <v/>
      </c>
      <c r="I52" s="446"/>
      <c r="J52" s="447"/>
      <c r="K52" s="447"/>
      <c r="L52" s="447"/>
      <c r="M52" s="447"/>
      <c r="N52" s="447"/>
      <c r="O52" s="447"/>
      <c r="P52" s="447"/>
      <c r="Q52" s="448"/>
      <c r="R52" s="455"/>
      <c r="S52" s="456"/>
    </row>
    <row r="53" spans="2:19" ht="30" customHeight="1">
      <c r="B53" s="32"/>
      <c r="C53" s="111"/>
      <c r="D53" s="174" t="str">
        <f>IF($A53="","",VLOOKUP($A53,ｽｲｯﾁﾍﾟﾝ!$A$5:$L$500,4))</f>
        <v/>
      </c>
      <c r="E53" s="140" t="str">
        <f>IF($A53="","",VLOOKUP($A53,ｽｲｯﾁﾍﾟﾝ!$A$5:$L$500,6))</f>
        <v/>
      </c>
      <c r="F53" s="153" t="str">
        <f>IF($A53="","",VLOOKUP($A53,ｽｲｯﾁﾍﾟﾝ!$A$5:$L$500,12))</f>
        <v/>
      </c>
      <c r="G53" s="153" t="str">
        <f>IF($A53="","",VLOOKUP($A53,ｽｲｯﾁﾍﾟﾝ!$A$5:$L$500,11))</f>
        <v/>
      </c>
      <c r="H53" s="109" t="str">
        <f t="shared" si="1"/>
        <v/>
      </c>
      <c r="I53" s="446"/>
      <c r="J53" s="447"/>
      <c r="K53" s="447"/>
      <c r="L53" s="447"/>
      <c r="M53" s="447"/>
      <c r="N53" s="447"/>
      <c r="O53" s="447"/>
      <c r="P53" s="447"/>
      <c r="Q53" s="448"/>
      <c r="R53" s="455"/>
      <c r="S53" s="456"/>
    </row>
    <row r="54" spans="2:19" ht="30" customHeight="1">
      <c r="B54" s="32"/>
      <c r="C54" s="111"/>
      <c r="D54" s="174" t="str">
        <f>IF($A54="","",VLOOKUP($A54,ｽｲｯﾁﾍﾟﾝ!$A$5:$L$500,4))</f>
        <v/>
      </c>
      <c r="E54" s="140" t="str">
        <f>IF($A54="","",VLOOKUP($A54,ｽｲｯﾁﾍﾟﾝ!$A$5:$L$500,6))</f>
        <v/>
      </c>
      <c r="F54" s="153" t="str">
        <f>IF($A54="","",VLOOKUP($A54,ｽｲｯﾁﾍﾟﾝ!$A$5:$L$500,12))</f>
        <v/>
      </c>
      <c r="G54" s="153" t="str">
        <f>IF($A54="","",VLOOKUP($A54,ｽｲｯﾁﾍﾟﾝ!$A$5:$L$500,11))</f>
        <v/>
      </c>
      <c r="H54" s="109" t="str">
        <f t="shared" si="1"/>
        <v/>
      </c>
      <c r="I54" s="446"/>
      <c r="J54" s="447"/>
      <c r="K54" s="447"/>
      <c r="L54" s="447"/>
      <c r="M54" s="447"/>
      <c r="N54" s="447"/>
      <c r="O54" s="447"/>
      <c r="P54" s="447"/>
      <c r="Q54" s="448"/>
      <c r="R54" s="455"/>
      <c r="S54" s="456"/>
    </row>
    <row r="55" spans="2:19" ht="30" customHeight="1">
      <c r="B55" s="32"/>
      <c r="C55" s="111"/>
      <c r="D55" s="174" t="str">
        <f>IF($A55="","",VLOOKUP($A55,ｽｲｯﾁﾍﾟﾝ!$A$5:$L$500,4))</f>
        <v/>
      </c>
      <c r="E55" s="140" t="str">
        <f>IF($A55="","",VLOOKUP($A55,ｽｲｯﾁﾍﾟﾝ!$A$5:$L$500,6))</f>
        <v/>
      </c>
      <c r="F55" s="153" t="str">
        <f>IF($A55="","",VLOOKUP($A55,ｽｲｯﾁﾍﾟﾝ!$A$5:$L$500,12))</f>
        <v/>
      </c>
      <c r="G55" s="153" t="str">
        <f>IF($A55="","",VLOOKUP($A55,ｽｲｯﾁﾍﾟﾝ!$A$5:$L$500,11))</f>
        <v/>
      </c>
      <c r="H55" s="109" t="str">
        <f t="shared" si="1"/>
        <v/>
      </c>
      <c r="I55" s="446"/>
      <c r="J55" s="447"/>
      <c r="K55" s="447"/>
      <c r="L55" s="447"/>
      <c r="M55" s="447"/>
      <c r="N55" s="447"/>
      <c r="O55" s="447"/>
      <c r="P55" s="447"/>
      <c r="Q55" s="448"/>
      <c r="R55" s="455"/>
      <c r="S55" s="456"/>
    </row>
    <row r="56" spans="2:19" ht="30" customHeight="1">
      <c r="B56" s="32"/>
      <c r="C56" s="111"/>
      <c r="D56" s="174" t="str">
        <f>IF($A56="","",VLOOKUP($A56,ｽｲｯﾁﾍﾟﾝ!$A$5:$L$500,4))</f>
        <v/>
      </c>
      <c r="E56" s="140" t="str">
        <f>IF($A56="","",VLOOKUP($A56,ｽｲｯﾁﾍﾟﾝ!$A$5:$L$500,6))</f>
        <v/>
      </c>
      <c r="F56" s="153" t="str">
        <f>IF($A56="","",VLOOKUP($A56,ｽｲｯﾁﾍﾟﾝ!$A$5:$L$500,12))</f>
        <v/>
      </c>
      <c r="G56" s="153" t="str">
        <f>IF($A56="","",VLOOKUP($A56,ｽｲｯﾁﾍﾟﾝ!$A$5:$L$500,11))</f>
        <v/>
      </c>
      <c r="H56" s="109" t="str">
        <f t="shared" si="1"/>
        <v/>
      </c>
      <c r="I56" s="446"/>
      <c r="J56" s="447"/>
      <c r="K56" s="447"/>
      <c r="L56" s="447"/>
      <c r="M56" s="447"/>
      <c r="N56" s="447"/>
      <c r="O56" s="447"/>
      <c r="P56" s="447"/>
      <c r="Q56" s="448"/>
      <c r="R56" s="455"/>
      <c r="S56" s="456"/>
    </row>
    <row r="57" spans="2:19" ht="30" customHeight="1">
      <c r="B57" s="32"/>
      <c r="C57" s="111"/>
      <c r="D57" s="174" t="str">
        <f>IF($A57="","",VLOOKUP($A57,ｽｲｯﾁﾍﾟﾝ!$A$5:$L$500,4))</f>
        <v/>
      </c>
      <c r="E57" s="140" t="str">
        <f>IF($A57="","",VLOOKUP($A57,ｽｲｯﾁﾍﾟﾝ!$A$5:$L$500,6))</f>
        <v/>
      </c>
      <c r="F57" s="153" t="str">
        <f>IF($A57="","",VLOOKUP($A57,ｽｲｯﾁﾍﾟﾝ!$A$5:$L$500,12))</f>
        <v/>
      </c>
      <c r="G57" s="153" t="str">
        <f>IF($A57="","",VLOOKUP($A57,ｽｲｯﾁﾍﾟﾝ!$A$5:$L$500,11))</f>
        <v/>
      </c>
      <c r="H57" s="109" t="str">
        <f t="shared" si="1"/>
        <v/>
      </c>
      <c r="I57" s="446"/>
      <c r="J57" s="447"/>
      <c r="K57" s="447"/>
      <c r="L57" s="447"/>
      <c r="M57" s="447"/>
      <c r="N57" s="447"/>
      <c r="O57" s="447"/>
      <c r="P57" s="447"/>
      <c r="Q57" s="448"/>
      <c r="R57" s="455"/>
      <c r="S57" s="456"/>
    </row>
    <row r="58" spans="2:19" ht="30" customHeight="1">
      <c r="B58" s="32"/>
      <c r="C58" s="112"/>
      <c r="D58" s="174" t="str">
        <f>IF($A58="","",VLOOKUP($A58,ｽｲｯﾁﾍﾟﾝ!$A$5:$L$500,4))</f>
        <v/>
      </c>
      <c r="E58" s="140" t="str">
        <f>IF($A58="","",VLOOKUP($A58,ｽｲｯﾁﾍﾟﾝ!$A$5:$L$500,6))</f>
        <v/>
      </c>
      <c r="F58" s="153" t="str">
        <f>IF($A58="","",VLOOKUP($A58,ｽｲｯﾁﾍﾟﾝ!$A$5:$L$500,12))</f>
        <v/>
      </c>
      <c r="G58" s="153" t="str">
        <f>IF($A58="","",VLOOKUP($A58,ｽｲｯﾁﾍﾟﾝ!$A$5:$L$500,11))</f>
        <v/>
      </c>
      <c r="H58" s="109" t="str">
        <f t="shared" si="1"/>
        <v/>
      </c>
      <c r="I58" s="446"/>
      <c r="J58" s="447"/>
      <c r="K58" s="447"/>
      <c r="L58" s="447"/>
      <c r="M58" s="447"/>
      <c r="N58" s="447"/>
      <c r="O58" s="447"/>
      <c r="P58" s="447"/>
      <c r="Q58" s="448"/>
      <c r="R58" s="455"/>
      <c r="S58" s="456"/>
    </row>
    <row r="59" spans="2:19" ht="30" customHeight="1">
      <c r="B59" s="32"/>
      <c r="C59" s="113"/>
      <c r="D59" s="174" t="str">
        <f>IF($A59="","",VLOOKUP($A59,ｽｲｯﾁﾍﾟﾝ!$A$5:$L$500,4))</f>
        <v/>
      </c>
      <c r="E59" s="140" t="str">
        <f>IF($A59="","",VLOOKUP($A59,ｽｲｯﾁﾍﾟﾝ!$A$5:$L$500,6))</f>
        <v/>
      </c>
      <c r="F59" s="153" t="str">
        <f>IF($A59="","",VLOOKUP($A59,ｽｲｯﾁﾍﾟﾝ!$A$5:$L$500,12))</f>
        <v/>
      </c>
      <c r="G59" s="153" t="str">
        <f>IF($A59="","",VLOOKUP($A59,ｽｲｯﾁﾍﾟﾝ!$A$5:$L$500,11))</f>
        <v/>
      </c>
      <c r="H59" s="109" t="str">
        <f t="shared" si="1"/>
        <v/>
      </c>
      <c r="I59" s="446"/>
      <c r="J59" s="447"/>
      <c r="K59" s="447"/>
      <c r="L59" s="447"/>
      <c r="M59" s="447"/>
      <c r="N59" s="447"/>
      <c r="O59" s="447"/>
      <c r="P59" s="447"/>
      <c r="Q59" s="448"/>
      <c r="R59" s="455"/>
      <c r="S59" s="456"/>
    </row>
    <row r="60" spans="2:19" ht="30" customHeight="1">
      <c r="B60" s="32"/>
      <c r="C60" s="32"/>
      <c r="D60" s="174" t="str">
        <f>IF($A60="","",VLOOKUP($A60,ｽｲｯﾁﾍﾟﾝ!$A$5:$L$500,4))</f>
        <v/>
      </c>
      <c r="E60" s="140" t="str">
        <f>IF($A60="","",VLOOKUP($A60,ｽｲｯﾁﾍﾟﾝ!$A$5:$L$500,6))</f>
        <v/>
      </c>
      <c r="F60" s="153" t="str">
        <f>IF($A60="","",VLOOKUP($A60,ｽｲｯﾁﾍﾟﾝ!$A$5:$L$500,12))</f>
        <v/>
      </c>
      <c r="G60" s="153" t="str">
        <f>IF($A60="","",VLOOKUP($A60,ｽｲｯﾁﾍﾟﾝ!$A$5:$L$500,11))</f>
        <v/>
      </c>
      <c r="H60" s="109" t="str">
        <f t="shared" si="1"/>
        <v/>
      </c>
      <c r="I60" s="446"/>
      <c r="J60" s="447"/>
      <c r="K60" s="447"/>
      <c r="L60" s="447"/>
      <c r="M60" s="447"/>
      <c r="N60" s="447"/>
      <c r="O60" s="447"/>
      <c r="P60" s="447"/>
      <c r="Q60" s="448"/>
      <c r="R60" s="455"/>
      <c r="S60" s="456"/>
    </row>
    <row r="61" spans="2:19" ht="30" customHeight="1">
      <c r="B61" s="32"/>
      <c r="C61" s="32"/>
      <c r="D61" s="174" t="str">
        <f>IF($A61="","",VLOOKUP($A61,ｽｲｯﾁﾍﾟﾝ!$A$5:$L$500,4))</f>
        <v/>
      </c>
      <c r="E61" s="140" t="str">
        <f>IF($A61="","",VLOOKUP($A61,ｽｲｯﾁﾍﾟﾝ!$A$5:$L$500,6))</f>
        <v/>
      </c>
      <c r="F61" s="153" t="str">
        <f>IF($A61="","",VLOOKUP($A61,ｽｲｯﾁﾍﾟﾝ!$A$5:$L$500,12))</f>
        <v/>
      </c>
      <c r="G61" s="153" t="str">
        <f>IF($A61="","",VLOOKUP($A61,ｽｲｯﾁﾍﾟﾝ!$A$5:$L$500,11))</f>
        <v/>
      </c>
      <c r="H61" s="109" t="str">
        <f t="shared" si="1"/>
        <v/>
      </c>
      <c r="I61" s="446"/>
      <c r="J61" s="447"/>
      <c r="K61" s="447"/>
      <c r="L61" s="447"/>
      <c r="M61" s="447"/>
      <c r="N61" s="447"/>
      <c r="O61" s="447"/>
      <c r="P61" s="447"/>
      <c r="Q61" s="448"/>
      <c r="R61" s="455"/>
      <c r="S61" s="456"/>
    </row>
    <row r="62" spans="2:19" ht="30" customHeight="1">
      <c r="B62" s="32"/>
      <c r="C62" s="32"/>
      <c r="D62" s="174" t="str">
        <f>IF($A62="","",VLOOKUP($A62,ｽｲｯﾁﾍﾟﾝ!$A$5:$L$500,4))</f>
        <v/>
      </c>
      <c r="E62" s="140" t="str">
        <f>IF($A62="","",VLOOKUP($A62,ｽｲｯﾁﾍﾟﾝ!$A$5:$L$500,6))</f>
        <v/>
      </c>
      <c r="F62" s="153" t="str">
        <f>IF($A62="","",VLOOKUP($A62,ｽｲｯﾁﾍﾟﾝ!$A$5:$L$500,12))</f>
        <v/>
      </c>
      <c r="G62" s="153" t="str">
        <f>IF($A62="","",VLOOKUP($A62,ｽｲｯﾁﾍﾟﾝ!$A$5:$L$500,11))</f>
        <v/>
      </c>
      <c r="H62" s="109" t="str">
        <f t="shared" si="1"/>
        <v/>
      </c>
      <c r="I62" s="446"/>
      <c r="J62" s="447"/>
      <c r="K62" s="447"/>
      <c r="L62" s="447"/>
      <c r="M62" s="447"/>
      <c r="N62" s="447"/>
      <c r="O62" s="447"/>
      <c r="P62" s="447"/>
      <c r="Q62" s="448"/>
      <c r="R62" s="455"/>
      <c r="S62" s="456"/>
    </row>
    <row r="63" spans="2:19" ht="30" customHeight="1">
      <c r="B63" s="32"/>
      <c r="C63" s="32"/>
      <c r="D63" s="174" t="str">
        <f>IF($A63="","",VLOOKUP($A63,ｽｲｯﾁﾍﾟﾝ!$A$5:$L$500,4))</f>
        <v/>
      </c>
      <c r="E63" s="140" t="str">
        <f>IF($A63="","",VLOOKUP($A63,ｽｲｯﾁﾍﾟﾝ!$A$5:$L$500,6))</f>
        <v/>
      </c>
      <c r="F63" s="153" t="str">
        <f>IF($A63="","",VLOOKUP($A63,ｽｲｯﾁﾍﾟﾝ!$A$5:$L$500,12))</f>
        <v/>
      </c>
      <c r="G63" s="153" t="str">
        <f>IF($A63="","",VLOOKUP($A63,ｽｲｯﾁﾍﾟﾝ!$A$5:$L$500,11))</f>
        <v/>
      </c>
      <c r="H63" s="109" t="str">
        <f t="shared" si="1"/>
        <v/>
      </c>
      <c r="I63" s="446"/>
      <c r="J63" s="447"/>
      <c r="K63" s="447"/>
      <c r="L63" s="447"/>
      <c r="M63" s="447"/>
      <c r="N63" s="447"/>
      <c r="O63" s="447"/>
      <c r="P63" s="447"/>
      <c r="Q63" s="448"/>
      <c r="R63" s="455"/>
      <c r="S63" s="456"/>
    </row>
    <row r="64" spans="2:19" ht="30" customHeight="1">
      <c r="B64" s="32"/>
      <c r="C64" s="32"/>
      <c r="D64" s="174" t="str">
        <f>IF($A64="","",VLOOKUP($A64,ｽｲｯﾁﾍﾟﾝ!$A$5:$L$500,4))</f>
        <v/>
      </c>
      <c r="E64" s="140" t="str">
        <f>IF($A64="","",VLOOKUP($A64,ｽｲｯﾁﾍﾟﾝ!$A$5:$L$500,6))</f>
        <v/>
      </c>
      <c r="F64" s="153" t="str">
        <f>IF($A64="","",VLOOKUP($A64,ｽｲｯﾁﾍﾟﾝ!$A$5:$L$500,12))</f>
        <v/>
      </c>
      <c r="G64" s="153" t="str">
        <f>IF($A64="","",VLOOKUP($A64,ｽｲｯﾁﾍﾟﾝ!$A$5:$L$500,11))</f>
        <v/>
      </c>
      <c r="H64" s="109" t="str">
        <f t="shared" si="1"/>
        <v/>
      </c>
      <c r="I64" s="446"/>
      <c r="J64" s="447"/>
      <c r="K64" s="447"/>
      <c r="L64" s="447"/>
      <c r="M64" s="447"/>
      <c r="N64" s="447"/>
      <c r="O64" s="447"/>
      <c r="P64" s="447"/>
      <c r="Q64" s="448"/>
      <c r="R64" s="455"/>
      <c r="S64" s="456"/>
    </row>
    <row r="65" spans="2:18" ht="30" customHeight="1">
      <c r="B65" s="32"/>
      <c r="C65" s="32"/>
      <c r="D65" s="210" t="s">
        <v>57</v>
      </c>
      <c r="E65" s="209"/>
      <c r="F65" s="108"/>
      <c r="G65" s="108"/>
      <c r="H65" s="109">
        <f>SUM(H46:H64)</f>
        <v>0</v>
      </c>
      <c r="I65" s="457"/>
      <c r="J65" s="458"/>
      <c r="K65" s="458"/>
      <c r="L65" s="458"/>
      <c r="M65" s="458"/>
      <c r="N65" s="458"/>
      <c r="O65" s="458"/>
      <c r="P65" s="458"/>
      <c r="Q65" s="459"/>
    </row>
    <row r="66" spans="2:18" ht="8.1" customHeight="1">
      <c r="B66" s="32"/>
      <c r="C66" s="32"/>
      <c r="D66" s="463" t="s">
        <v>58</v>
      </c>
      <c r="E66" s="457"/>
      <c r="F66" s="471"/>
      <c r="G66" s="471"/>
      <c r="H66" s="473">
        <f>H65+H29</f>
        <v>0</v>
      </c>
      <c r="I66" s="457"/>
      <c r="J66" s="458"/>
      <c r="K66" s="458"/>
      <c r="L66" s="458"/>
      <c r="M66" s="458"/>
      <c r="N66" s="458"/>
      <c r="O66" s="458"/>
      <c r="P66" s="458"/>
      <c r="Q66" s="459"/>
    </row>
    <row r="67" spans="2:18" ht="8.1" customHeight="1">
      <c r="B67" s="32"/>
      <c r="C67" s="32"/>
      <c r="D67" s="464"/>
      <c r="E67" s="460"/>
      <c r="F67" s="472"/>
      <c r="G67" s="472"/>
      <c r="H67" s="472"/>
      <c r="I67" s="460"/>
      <c r="J67" s="461"/>
      <c r="K67" s="461"/>
      <c r="L67" s="461"/>
      <c r="M67" s="461"/>
      <c r="N67" s="461"/>
      <c r="O67" s="461"/>
      <c r="P67" s="461"/>
      <c r="Q67" s="462"/>
    </row>
    <row r="68" spans="2:18" ht="8.1" customHeight="1">
      <c r="B68" s="32"/>
      <c r="C68" s="32"/>
      <c r="D68" s="464"/>
      <c r="E68" s="460"/>
      <c r="F68" s="472"/>
      <c r="G68" s="472"/>
      <c r="H68" s="472"/>
      <c r="I68" s="460"/>
      <c r="J68" s="461"/>
      <c r="K68" s="461"/>
      <c r="L68" s="461"/>
      <c r="M68" s="461"/>
      <c r="N68" s="461"/>
      <c r="O68" s="461"/>
      <c r="P68" s="461"/>
      <c r="Q68" s="462"/>
    </row>
    <row r="69" spans="2:18" ht="8.1" customHeight="1">
      <c r="B69" s="32"/>
      <c r="C69" s="32"/>
      <c r="D69" s="464"/>
      <c r="E69" s="460"/>
      <c r="F69" s="472"/>
      <c r="G69" s="472"/>
      <c r="H69" s="474"/>
      <c r="I69" s="460"/>
      <c r="J69" s="461"/>
      <c r="K69" s="461"/>
      <c r="L69" s="461"/>
      <c r="M69" s="461"/>
      <c r="N69" s="461"/>
      <c r="O69" s="461"/>
      <c r="P69" s="461"/>
      <c r="Q69" s="462"/>
    </row>
    <row r="70" spans="2:18" ht="8.1" customHeight="1">
      <c r="B70" s="32"/>
      <c r="C70" s="32"/>
      <c r="D70" s="469" t="s">
        <v>46</v>
      </c>
      <c r="E70" s="469"/>
      <c r="F70" s="469"/>
      <c r="G70" s="469"/>
      <c r="H70" s="469"/>
      <c r="I70" s="469"/>
      <c r="J70" s="469"/>
      <c r="K70" s="469"/>
      <c r="L70" s="469"/>
      <c r="M70" s="469"/>
      <c r="N70" s="469"/>
      <c r="O70" s="469"/>
      <c r="P70" s="469"/>
      <c r="Q70" s="469"/>
      <c r="R70" s="114"/>
    </row>
    <row r="71" spans="2:18" ht="8.1" customHeight="1">
      <c r="B71" s="32"/>
      <c r="C71" s="32"/>
      <c r="D71" s="470"/>
      <c r="E71" s="470"/>
      <c r="F71" s="470"/>
      <c r="G71" s="470"/>
      <c r="H71" s="470"/>
      <c r="I71" s="470"/>
      <c r="J71" s="470"/>
      <c r="K71" s="470"/>
      <c r="L71" s="470"/>
      <c r="M71" s="470"/>
      <c r="N71" s="470"/>
      <c r="O71" s="470"/>
      <c r="P71" s="470"/>
      <c r="Q71" s="470"/>
      <c r="R71" s="114"/>
    </row>
    <row r="72" spans="2:18" ht="8.1" customHeight="1">
      <c r="B72" s="32"/>
      <c r="C72" s="32"/>
      <c r="D72" s="470"/>
      <c r="E72" s="470"/>
      <c r="F72" s="470"/>
      <c r="G72" s="470"/>
      <c r="H72" s="470"/>
      <c r="I72" s="470"/>
      <c r="J72" s="470"/>
      <c r="K72" s="470"/>
      <c r="L72" s="470"/>
      <c r="M72" s="470"/>
      <c r="N72" s="470"/>
      <c r="O72" s="470"/>
      <c r="P72" s="470"/>
      <c r="Q72" s="470"/>
      <c r="R72" s="114"/>
    </row>
    <row r="73" spans="2:18" ht="8.1" customHeight="1">
      <c r="B73" s="32"/>
      <c r="C73" s="32"/>
      <c r="D73" s="470"/>
      <c r="E73" s="470"/>
      <c r="F73" s="470"/>
      <c r="G73" s="470"/>
      <c r="H73" s="470"/>
      <c r="I73" s="470"/>
      <c r="J73" s="470"/>
      <c r="K73" s="470"/>
      <c r="L73" s="470"/>
      <c r="M73" s="470"/>
      <c r="N73" s="470"/>
      <c r="O73" s="470"/>
      <c r="P73" s="470"/>
      <c r="Q73" s="470"/>
      <c r="R73" s="114"/>
    </row>
    <row r="74" spans="2:18" ht="8.1" customHeight="1">
      <c r="B74" s="32"/>
      <c r="C74" s="32"/>
      <c r="D74" s="470"/>
      <c r="E74" s="470"/>
      <c r="F74" s="470"/>
      <c r="G74" s="470"/>
      <c r="H74" s="470"/>
      <c r="I74" s="470"/>
      <c r="J74" s="470"/>
      <c r="K74" s="470"/>
      <c r="L74" s="470"/>
      <c r="M74" s="470"/>
      <c r="N74" s="470"/>
      <c r="O74" s="470"/>
      <c r="P74" s="470"/>
      <c r="Q74" s="470"/>
      <c r="R74" s="114"/>
    </row>
  </sheetData>
  <mergeCells count="70">
    <mergeCell ref="H5:H8"/>
    <mergeCell ref="E1:G4"/>
    <mergeCell ref="D5:D8"/>
    <mergeCell ref="E5:E8"/>
    <mergeCell ref="F5:F8"/>
    <mergeCell ref="G5:G8"/>
    <mergeCell ref="I22:Q22"/>
    <mergeCell ref="I5:Q8"/>
    <mergeCell ref="I9:Q9"/>
    <mergeCell ref="R9:S27"/>
    <mergeCell ref="I10:Q10"/>
    <mergeCell ref="I11:Q11"/>
    <mergeCell ref="I12:Q12"/>
    <mergeCell ref="I13:Q13"/>
    <mergeCell ref="I14:Q14"/>
    <mergeCell ref="I15:Q15"/>
    <mergeCell ref="I16:Q16"/>
    <mergeCell ref="I17:Q17"/>
    <mergeCell ref="I18:Q18"/>
    <mergeCell ref="I19:Q19"/>
    <mergeCell ref="I20:Q20"/>
    <mergeCell ref="I21:Q21"/>
    <mergeCell ref="I29:Q32"/>
    <mergeCell ref="I23:Q23"/>
    <mergeCell ref="I24:Q24"/>
    <mergeCell ref="I25:Q25"/>
    <mergeCell ref="I26:Q26"/>
    <mergeCell ref="I27:Q27"/>
    <mergeCell ref="I28:Q28"/>
    <mergeCell ref="D29:D32"/>
    <mergeCell ref="E29:E32"/>
    <mergeCell ref="F29:F32"/>
    <mergeCell ref="G29:G32"/>
    <mergeCell ref="H29:H32"/>
    <mergeCell ref="D33:Q37"/>
    <mergeCell ref="E38:G41"/>
    <mergeCell ref="D42:D45"/>
    <mergeCell ref="E42:E45"/>
    <mergeCell ref="F42:F45"/>
    <mergeCell ref="G42:G45"/>
    <mergeCell ref="H42:H45"/>
    <mergeCell ref="I42:Q45"/>
    <mergeCell ref="I60:Q60"/>
    <mergeCell ref="I46:Q46"/>
    <mergeCell ref="R46:S64"/>
    <mergeCell ref="I47:Q47"/>
    <mergeCell ref="I48:Q48"/>
    <mergeCell ref="I49:Q49"/>
    <mergeCell ref="I50:Q50"/>
    <mergeCell ref="I51:Q51"/>
    <mergeCell ref="I52:Q52"/>
    <mergeCell ref="I53:Q53"/>
    <mergeCell ref="I54:Q54"/>
    <mergeCell ref="I55:Q55"/>
    <mergeCell ref="I56:Q56"/>
    <mergeCell ref="I57:Q57"/>
    <mergeCell ref="I58:Q58"/>
    <mergeCell ref="I59:Q59"/>
    <mergeCell ref="I66:Q69"/>
    <mergeCell ref="D70:Q74"/>
    <mergeCell ref="I61:Q61"/>
    <mergeCell ref="I62:Q62"/>
    <mergeCell ref="I63:Q63"/>
    <mergeCell ref="I64:Q64"/>
    <mergeCell ref="I65:Q65"/>
    <mergeCell ref="D66:D69"/>
    <mergeCell ref="E66:E69"/>
    <mergeCell ref="F66:F69"/>
    <mergeCell ref="G66:G69"/>
    <mergeCell ref="H66:H69"/>
  </mergeCells>
  <phoneticPr fontId="6"/>
  <printOptions horizontalCentered="1" verticalCentered="1"/>
  <pageMargins left="0.59055118110236227" right="0.19685039370078741" top="0.78740157480314965" bottom="0.39370078740157483" header="0.59055118110236227" footer="0.39370078740157483"/>
  <pageSetup paperSize="9" orientation="portrait" horizontalDpi="300" verticalDpi="300" r:id="rId1"/>
  <headerFooter alignWithMargins="0"/>
  <rowBreaks count="1" manualBreakCount="1">
    <brk id="37"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78CF20-0C6E-460F-B126-56D827C3A56A}">
  <sheetPr>
    <tabColor theme="7" tint="0.39997558519241921"/>
  </sheetPr>
  <dimension ref="A1:K50"/>
  <sheetViews>
    <sheetView showZeros="0" view="pageBreakPreview" zoomScaleNormal="100" zoomScaleSheetLayoutView="100" workbookViewId="0">
      <selection activeCell="A15" sqref="A15"/>
    </sheetView>
  </sheetViews>
  <sheetFormatPr defaultRowHeight="13.5"/>
  <cols>
    <col min="1" max="1" width="5.5" style="30" bestFit="1" customWidth="1"/>
    <col min="2" max="2" width="17.75" style="247" customWidth="1"/>
    <col min="3" max="4" width="40.625" style="30" customWidth="1"/>
    <col min="5" max="5" width="5.625" style="51" customWidth="1"/>
    <col min="6" max="6" width="7.625" style="30" customWidth="1"/>
    <col min="7" max="7" width="11.625" style="49" bestFit="1" customWidth="1"/>
    <col min="8" max="8" width="16.125" style="49" customWidth="1"/>
    <col min="9" max="9" width="15.625" style="30" customWidth="1"/>
    <col min="10" max="16384" width="9" style="30"/>
  </cols>
  <sheetData>
    <row r="1" spans="1:11" ht="24">
      <c r="A1" s="439" t="s">
        <v>21</v>
      </c>
      <c r="B1" s="439"/>
      <c r="C1" s="439"/>
      <c r="D1" s="439"/>
      <c r="E1" s="439"/>
      <c r="F1" s="439"/>
      <c r="G1" s="439"/>
      <c r="H1" s="439"/>
      <c r="I1" s="439"/>
    </row>
    <row r="2" spans="1:11" s="32" customFormat="1" ht="13.5" customHeight="1">
      <c r="A2" s="143"/>
      <c r="B2" s="243"/>
      <c r="C2" s="143"/>
      <c r="D2" s="143"/>
      <c r="E2" s="143"/>
      <c r="F2" s="143"/>
      <c r="G2" s="143"/>
      <c r="H2" s="440" t="s">
        <v>22</v>
      </c>
      <c r="I2" s="440"/>
    </row>
    <row r="3" spans="1:11" s="32" customFormat="1" ht="5.0999999999999996" customHeight="1">
      <c r="A3" s="33"/>
      <c r="B3" s="244"/>
      <c r="C3" s="33"/>
      <c r="D3" s="33"/>
      <c r="E3" s="33"/>
      <c r="F3" s="33"/>
      <c r="G3" s="33"/>
      <c r="H3" s="33"/>
      <c r="I3" s="34"/>
    </row>
    <row r="4" spans="1:11" ht="30" customHeight="1">
      <c r="A4" s="35" t="s">
        <v>23</v>
      </c>
      <c r="B4" s="35" t="s">
        <v>24</v>
      </c>
      <c r="C4" s="35" t="s">
        <v>25</v>
      </c>
      <c r="D4" s="37" t="s">
        <v>8</v>
      </c>
      <c r="E4" s="36" t="s">
        <v>6</v>
      </c>
      <c r="F4" s="36" t="s">
        <v>7</v>
      </c>
      <c r="G4" s="38" t="s">
        <v>2</v>
      </c>
      <c r="H4" s="39" t="s">
        <v>3</v>
      </c>
      <c r="I4" s="40" t="s">
        <v>26</v>
      </c>
      <c r="K4" s="80" t="s">
        <v>33</v>
      </c>
    </row>
    <row r="5" spans="1:11" ht="27.95" customHeight="1">
      <c r="A5" s="41">
        <v>1</v>
      </c>
      <c r="B5" s="245" t="str">
        <f>IF($A5="","",VLOOKUP($A5,'アモキシシリンカプセル（２５０ｍｇ，'!$A$5:$J$500,2))</f>
        <v>LL 6505-100-71775</v>
      </c>
      <c r="C5" s="173" t="str">
        <f>IF($A5="","",VLOOKUP($A5,'アモキシシリンカプセル（２５０ｍｇ，'!$A$5:$J$500,7))</f>
        <v>日医工　アモキシシリンカプセル250mg「日医工」  100カプセル[10カプセル×10：PTP]
又は　同等以上のもの（他社製品を含む。）</v>
      </c>
      <c r="D5" s="156" t="str">
        <f>IF($A5="","",VLOOKUP($A5,'アモキシシリンカプセル（２５０ｍｇ，'!$A$5:$J$500,3))</f>
        <v>アモキシシリンカプセル
（２５０ｍｇ，１００カプセル）</v>
      </c>
      <c r="E5" s="43" t="str">
        <f>IF($A5="","",VLOOKUP($A5,'アモキシシリンカプセル（２５０ｍｇ，'!$A$5:$J$500,5))</f>
        <v>EA</v>
      </c>
      <c r="F5" s="148">
        <f>IF($A5="","",VLOOKUP($A5,'アモキシシリンカプセル（２５０ｍｇ，'!$A$5:$J$500,9))</f>
        <v>0</v>
      </c>
      <c r="G5" s="148">
        <f>IF($A5="","",VLOOKUP($A5,'アモキシシリンカプセル（２５０ｍｇ，'!$A$5:$J$500,10))</f>
        <v>0</v>
      </c>
      <c r="H5" s="45">
        <f>IFERROR(INT(F5*G5),"")</f>
        <v>0</v>
      </c>
      <c r="I5" s="41"/>
      <c r="K5" s="80" t="s">
        <v>34</v>
      </c>
    </row>
    <row r="6" spans="1:11" ht="27.95" customHeight="1">
      <c r="A6" s="41">
        <v>7</v>
      </c>
      <c r="B6" s="245" t="str">
        <f>IF($A6="","",VLOOKUP($A6,'アモキシシリンカプセル（２５０ｍｇ，'!$A$5:$J$500,2))</f>
        <v>LL 6505-919-00102</v>
      </c>
      <c r="C6" s="173" t="str">
        <f>IF($A6="","",VLOOKUP($A6,'アモキシシリンカプセル（２５０ｍｇ，'!$A$5:$J$500,7))</f>
        <v>日医工岐阜工場　ニトラゼパム錠5mg「NIG」　100錠[10錠（PTP）×10]
又は　辰巳化薬　ニトラゼパム錠5mg「TCK」　100錠（10錠×10）
又は　同等以上のもの（他社製品を含む。）</v>
      </c>
      <c r="D6" s="156" t="str">
        <f>IF($A6="","",VLOOKUP($A6,'アモキシシリンカプセル（２５０ｍｇ，'!$A$5:$J$500,3))</f>
        <v>ニトラゼパム錠（５ｍｇ１００錠）</v>
      </c>
      <c r="E6" s="43" t="str">
        <f>IF($A6="","",VLOOKUP($A6,'アモキシシリンカプセル（２５０ｍｇ，'!$A$5:$J$500,5))</f>
        <v>EA</v>
      </c>
      <c r="F6" s="148">
        <f>IF($A6="","",VLOOKUP($A6,'アモキシシリンカプセル（２５０ｍｇ，'!$A$5:$J$500,9))</f>
        <v>0</v>
      </c>
      <c r="G6" s="148">
        <f>IF($A6="","",VLOOKUP($A6,'アモキシシリンカプセル（２５０ｍｇ，'!$A$5:$J$500,10))</f>
        <v>0</v>
      </c>
      <c r="H6" s="45">
        <f t="shared" ref="H6:H24" si="0">IFERROR(INT(F6*G6),"")</f>
        <v>0</v>
      </c>
      <c r="I6" s="41"/>
      <c r="K6" s="80" t="s">
        <v>30</v>
      </c>
    </row>
    <row r="7" spans="1:11" ht="27.95" customHeight="1">
      <c r="A7" s="41"/>
      <c r="B7" s="245" t="str">
        <f>IF($A7="","",VLOOKUP($A7,'アモキシシリンカプセル（２５０ｍｇ，'!$A$5:$J$500,2))</f>
        <v/>
      </c>
      <c r="C7" s="173" t="str">
        <f>IF($A7="","",VLOOKUP($A7,'アモキシシリンカプセル（２５０ｍｇ，'!$A$5:$J$500,7))</f>
        <v/>
      </c>
      <c r="D7" s="156" t="str">
        <f>IF($A7="","",VLOOKUP($A7,'アモキシシリンカプセル（２５０ｍｇ，'!$A$5:$J$500,3))</f>
        <v/>
      </c>
      <c r="E7" s="43" t="str">
        <f>IF($A7="","",VLOOKUP($A7,'アモキシシリンカプセル（２５０ｍｇ，'!$A$5:$J$500,5))</f>
        <v/>
      </c>
      <c r="F7" s="148" t="str">
        <f>IF($A7="","",VLOOKUP($A7,'アモキシシリンカプセル（２５０ｍｇ，'!$A$5:$J$500,9))</f>
        <v/>
      </c>
      <c r="G7" s="148" t="str">
        <f>IF($A7="","",VLOOKUP($A7,'アモキシシリンカプセル（２５０ｍｇ，'!$A$5:$J$500,10))</f>
        <v/>
      </c>
      <c r="H7" s="45" t="str">
        <f t="shared" si="0"/>
        <v/>
      </c>
      <c r="I7" s="41"/>
      <c r="K7" s="80" t="s">
        <v>67</v>
      </c>
    </row>
    <row r="8" spans="1:11" ht="27.95" customHeight="1">
      <c r="A8" s="41"/>
      <c r="B8" s="245" t="str">
        <f>IF($A8="","",VLOOKUP($A8,'アモキシシリンカプセル（２５０ｍｇ，'!$A$5:$J$500,2))</f>
        <v/>
      </c>
      <c r="C8" s="173" t="str">
        <f>IF($A8="","",VLOOKUP($A8,'アモキシシリンカプセル（２５０ｍｇ，'!$A$5:$J$500,7))</f>
        <v/>
      </c>
      <c r="D8" s="156" t="str">
        <f>IF($A8="","",VLOOKUP($A8,'アモキシシリンカプセル（２５０ｍｇ，'!$A$5:$J$500,3))</f>
        <v/>
      </c>
      <c r="E8" s="43" t="str">
        <f>IF($A8="","",VLOOKUP($A8,'アモキシシリンカプセル（２５０ｍｇ，'!$A$5:$J$500,5))</f>
        <v/>
      </c>
      <c r="F8" s="148" t="str">
        <f>IF($A8="","",VLOOKUP($A8,'アモキシシリンカプセル（２５０ｍｇ，'!$A$5:$J$500,9))</f>
        <v/>
      </c>
      <c r="G8" s="148" t="str">
        <f>IF($A8="","",VLOOKUP($A8,'アモキシシリンカプセル（２５０ｍｇ，'!$A$5:$J$500,10))</f>
        <v/>
      </c>
      <c r="H8" s="45" t="str">
        <f t="shared" si="0"/>
        <v/>
      </c>
      <c r="I8" s="41"/>
      <c r="K8" s="80" t="s">
        <v>76</v>
      </c>
    </row>
    <row r="9" spans="1:11" ht="27.95" customHeight="1">
      <c r="A9" s="41"/>
      <c r="B9" s="245" t="str">
        <f>IF($A9="","",VLOOKUP($A9,'アモキシシリンカプセル（２５０ｍｇ，'!$A$5:$J$500,2))</f>
        <v/>
      </c>
      <c r="C9" s="173" t="str">
        <f>IF($A9="","",VLOOKUP($A9,'アモキシシリンカプセル（２５０ｍｇ，'!$A$5:$J$500,7))</f>
        <v/>
      </c>
      <c r="D9" s="156" t="str">
        <f>IF($A9="","",VLOOKUP($A9,'アモキシシリンカプセル（２５０ｍｇ，'!$A$5:$J$500,3))</f>
        <v/>
      </c>
      <c r="E9" s="43" t="str">
        <f>IF($A9="","",VLOOKUP($A9,'アモキシシリンカプセル（２５０ｍｇ，'!$A$5:$J$500,5))</f>
        <v/>
      </c>
      <c r="F9" s="148" t="str">
        <f>IF($A9="","",VLOOKUP($A9,'アモキシシリンカプセル（２５０ｍｇ，'!$A$5:$J$500,9))</f>
        <v/>
      </c>
      <c r="G9" s="148" t="str">
        <f>IF($A9="","",VLOOKUP($A9,'アモキシシリンカプセル（２５０ｍｇ，'!$A$5:$J$500,10))</f>
        <v/>
      </c>
      <c r="H9" s="45" t="str">
        <f t="shared" si="0"/>
        <v/>
      </c>
      <c r="I9" s="41"/>
      <c r="K9" s="80" t="s">
        <v>31</v>
      </c>
    </row>
    <row r="10" spans="1:11" ht="27.95" customHeight="1">
      <c r="A10" s="41"/>
      <c r="B10" s="245" t="str">
        <f>IF($A10="","",VLOOKUP($A10,'アモキシシリンカプセル（２５０ｍｇ，'!$A$5:$J$500,2))</f>
        <v/>
      </c>
      <c r="C10" s="173" t="str">
        <f>IF($A10="","",VLOOKUP($A10,'アモキシシリンカプセル（２５０ｍｇ，'!$A$5:$J$500,7))</f>
        <v/>
      </c>
      <c r="D10" s="156" t="str">
        <f>IF($A10="","",VLOOKUP($A10,'アモキシシリンカプセル（２５０ｍｇ，'!$A$5:$J$500,3))</f>
        <v/>
      </c>
      <c r="E10" s="43" t="str">
        <f>IF($A10="","",VLOOKUP($A10,'アモキシシリンカプセル（２５０ｍｇ，'!$A$5:$J$500,5))</f>
        <v/>
      </c>
      <c r="F10" s="148" t="str">
        <f>IF($A10="","",VLOOKUP($A10,'アモキシシリンカプセル（２５０ｍｇ，'!$A$5:$J$500,9))</f>
        <v/>
      </c>
      <c r="G10" s="148" t="str">
        <f>IF($A10="","",VLOOKUP($A10,'アモキシシリンカプセル（２５０ｍｇ，'!$A$5:$J$500,10))</f>
        <v/>
      </c>
      <c r="H10" s="45" t="str">
        <f t="shared" si="0"/>
        <v/>
      </c>
      <c r="I10" s="41"/>
      <c r="K10" s="80" t="s">
        <v>63</v>
      </c>
    </row>
    <row r="11" spans="1:11" ht="27.95" customHeight="1">
      <c r="A11" s="41"/>
      <c r="B11" s="245" t="str">
        <f>IF($A11="","",VLOOKUP($A11,'アモキシシリンカプセル（２５０ｍｇ，'!$A$5:$J$500,2))</f>
        <v/>
      </c>
      <c r="C11" s="173" t="str">
        <f>IF($A11="","",VLOOKUP($A11,'アモキシシリンカプセル（２５０ｍｇ，'!$A$5:$J$500,7))</f>
        <v/>
      </c>
      <c r="D11" s="156" t="str">
        <f>IF($A11="","",VLOOKUP($A11,'アモキシシリンカプセル（２５０ｍｇ，'!$A$5:$J$500,3))</f>
        <v/>
      </c>
      <c r="E11" s="43" t="str">
        <f>IF($A11="","",VLOOKUP($A11,'アモキシシリンカプセル（２５０ｍｇ，'!$A$5:$J$500,5))</f>
        <v/>
      </c>
      <c r="F11" s="148" t="str">
        <f>IF($A11="","",VLOOKUP($A11,'アモキシシリンカプセル（２５０ｍｇ，'!$A$5:$J$500,9))</f>
        <v/>
      </c>
      <c r="G11" s="148" t="str">
        <f>IF($A11="","",VLOOKUP($A11,'アモキシシリンカプセル（２５０ｍｇ，'!$A$5:$J$500,10))</f>
        <v/>
      </c>
      <c r="H11" s="45" t="str">
        <f t="shared" si="0"/>
        <v/>
      </c>
      <c r="I11" s="41"/>
      <c r="K11" s="80" t="s">
        <v>77</v>
      </c>
    </row>
    <row r="12" spans="1:11" ht="27.95" customHeight="1">
      <c r="A12" s="41"/>
      <c r="B12" s="245" t="str">
        <f>IF($A12="","",VLOOKUP($A12,'アモキシシリンカプセル（２５０ｍｇ，'!$A$5:$J$500,2))</f>
        <v/>
      </c>
      <c r="C12" s="173" t="str">
        <f>IF($A12="","",VLOOKUP($A12,'アモキシシリンカプセル（２５０ｍｇ，'!$A$5:$J$500,7))</f>
        <v/>
      </c>
      <c r="D12" s="156" t="str">
        <f>IF($A12="","",VLOOKUP($A12,'アモキシシリンカプセル（２５０ｍｇ，'!$A$5:$J$500,3))</f>
        <v/>
      </c>
      <c r="E12" s="43" t="str">
        <f>IF($A12="","",VLOOKUP($A12,'アモキシシリンカプセル（２５０ｍｇ，'!$A$5:$J$500,5))</f>
        <v/>
      </c>
      <c r="F12" s="148" t="str">
        <f>IF($A12="","",VLOOKUP($A12,'アモキシシリンカプセル（２５０ｍｇ，'!$A$5:$J$500,9))</f>
        <v/>
      </c>
      <c r="G12" s="148" t="str">
        <f>IF($A12="","",VLOOKUP($A12,'アモキシシリンカプセル（２５０ｍｇ，'!$A$5:$J$500,10))</f>
        <v/>
      </c>
      <c r="H12" s="45" t="str">
        <f t="shared" si="0"/>
        <v/>
      </c>
      <c r="I12" s="41"/>
      <c r="K12" s="80"/>
    </row>
    <row r="13" spans="1:11" ht="27.95" customHeight="1">
      <c r="A13" s="41"/>
      <c r="B13" s="245" t="str">
        <f>IF($A13="","",VLOOKUP($A13,'アモキシシリンカプセル（２５０ｍｇ，'!$A$5:$J$500,2))</f>
        <v/>
      </c>
      <c r="C13" s="173" t="str">
        <f>IF($A13="","",VLOOKUP($A13,'アモキシシリンカプセル（２５０ｍｇ，'!$A$5:$J$500,7))</f>
        <v/>
      </c>
      <c r="D13" s="156" t="str">
        <f>IF($A13="","",VLOOKUP($A13,'アモキシシリンカプセル（２５０ｍｇ，'!$A$5:$J$500,3))</f>
        <v/>
      </c>
      <c r="E13" s="43" t="str">
        <f>IF($A13="","",VLOOKUP($A13,'アモキシシリンカプセル（２５０ｍｇ，'!$A$5:$J$500,5))</f>
        <v/>
      </c>
      <c r="F13" s="148" t="str">
        <f>IF($A13="","",VLOOKUP($A13,'アモキシシリンカプセル（２５０ｍｇ，'!$A$5:$J$500,9))</f>
        <v/>
      </c>
      <c r="G13" s="148" t="str">
        <f>IF($A13="","",VLOOKUP($A13,'アモキシシリンカプセル（２５０ｍｇ，'!$A$5:$J$500,10))</f>
        <v/>
      </c>
      <c r="H13" s="45" t="str">
        <f t="shared" si="0"/>
        <v/>
      </c>
      <c r="I13" s="41"/>
    </row>
    <row r="14" spans="1:11" ht="27.95" customHeight="1">
      <c r="A14" s="41"/>
      <c r="B14" s="245" t="str">
        <f>IF($A14="","",VLOOKUP($A14,'アモキシシリンカプセル（２５０ｍｇ，'!$A$5:$J$500,2))</f>
        <v/>
      </c>
      <c r="C14" s="173" t="str">
        <f>IF($A14="","",VLOOKUP($A14,'アモキシシリンカプセル（２５０ｍｇ，'!$A$5:$J$500,7))</f>
        <v/>
      </c>
      <c r="D14" s="156" t="str">
        <f>IF($A14="","",VLOOKUP($A14,'アモキシシリンカプセル（２５０ｍｇ，'!$A$5:$J$500,3))</f>
        <v/>
      </c>
      <c r="E14" s="43" t="str">
        <f>IF($A14="","",VLOOKUP($A14,'アモキシシリンカプセル（２５０ｍｇ，'!$A$5:$J$500,5))</f>
        <v/>
      </c>
      <c r="F14" s="148" t="str">
        <f>IF($A14="","",VLOOKUP($A14,'アモキシシリンカプセル（２５０ｍｇ，'!$A$5:$J$500,9))</f>
        <v/>
      </c>
      <c r="G14" s="148" t="str">
        <f>IF($A14="","",VLOOKUP($A14,'アモキシシリンカプセル（２５０ｍｇ，'!$A$5:$J$500,10))</f>
        <v/>
      </c>
      <c r="H14" s="45" t="str">
        <f t="shared" si="0"/>
        <v/>
      </c>
      <c r="I14" s="41"/>
    </row>
    <row r="15" spans="1:11" ht="27.95" customHeight="1">
      <c r="A15" s="41"/>
      <c r="B15" s="245" t="str">
        <f>IF($A15="","",VLOOKUP($A15,'アモキシシリンカプセル（２５０ｍｇ，'!$A$5:$J$500,2))</f>
        <v/>
      </c>
      <c r="C15" s="173" t="str">
        <f>IF($A15="","",VLOOKUP($A15,'アモキシシリンカプセル（２５０ｍｇ，'!$A$5:$J$500,7))</f>
        <v/>
      </c>
      <c r="D15" s="156" t="str">
        <f>IF($A15="","",VLOOKUP($A15,'アモキシシリンカプセル（２５０ｍｇ，'!$A$5:$J$500,3))</f>
        <v/>
      </c>
      <c r="E15" s="43" t="str">
        <f>IF($A15="","",VLOOKUP($A15,'アモキシシリンカプセル（２５０ｍｇ，'!$A$5:$J$500,5))</f>
        <v/>
      </c>
      <c r="F15" s="148" t="str">
        <f>IF($A15="","",VLOOKUP($A15,'アモキシシリンカプセル（２５０ｍｇ，'!$A$5:$J$500,9))</f>
        <v/>
      </c>
      <c r="G15" s="148" t="str">
        <f>IF($A15="","",VLOOKUP($A15,'アモキシシリンカプセル（２５０ｍｇ，'!$A$5:$J$500,10))</f>
        <v/>
      </c>
      <c r="H15" s="45" t="str">
        <f t="shared" si="0"/>
        <v/>
      </c>
      <c r="I15" s="41"/>
    </row>
    <row r="16" spans="1:11" ht="27.95" customHeight="1">
      <c r="A16" s="41"/>
      <c r="B16" s="245" t="str">
        <f>IF($A16="","",VLOOKUP($A16,'アモキシシリンカプセル（２５０ｍｇ，'!$A$5:$J$500,2))</f>
        <v/>
      </c>
      <c r="C16" s="173" t="str">
        <f>IF($A16="","",VLOOKUP($A16,'アモキシシリンカプセル（２５０ｍｇ，'!$A$5:$J$500,7))</f>
        <v/>
      </c>
      <c r="D16" s="156" t="str">
        <f>IF($A16="","",VLOOKUP($A16,'アモキシシリンカプセル（２５０ｍｇ，'!$A$5:$J$500,3))</f>
        <v/>
      </c>
      <c r="E16" s="43" t="str">
        <f>IF($A16="","",VLOOKUP($A16,'アモキシシリンカプセル（２５０ｍｇ，'!$A$5:$J$500,5))</f>
        <v/>
      </c>
      <c r="F16" s="148" t="str">
        <f>IF($A16="","",VLOOKUP($A16,'アモキシシリンカプセル（２５０ｍｇ，'!$A$5:$J$500,9))</f>
        <v/>
      </c>
      <c r="G16" s="148" t="str">
        <f>IF($A16="","",VLOOKUP($A16,'アモキシシリンカプセル（２５０ｍｇ，'!$A$5:$J$500,10))</f>
        <v/>
      </c>
      <c r="H16" s="45" t="str">
        <f t="shared" si="0"/>
        <v/>
      </c>
      <c r="I16" s="41"/>
    </row>
    <row r="17" spans="1:9" ht="27.95" customHeight="1">
      <c r="A17" s="41"/>
      <c r="B17" s="245" t="str">
        <f>IF($A17="","",VLOOKUP($A17,'アモキシシリンカプセル（２５０ｍｇ，'!$A$5:$J$500,2))</f>
        <v/>
      </c>
      <c r="C17" s="173" t="str">
        <f>IF($A17="","",VLOOKUP($A17,'アモキシシリンカプセル（２５０ｍｇ，'!$A$5:$J$500,7))</f>
        <v/>
      </c>
      <c r="D17" s="156" t="str">
        <f>IF($A17="","",VLOOKUP($A17,'アモキシシリンカプセル（２５０ｍｇ，'!$A$5:$J$500,3))</f>
        <v/>
      </c>
      <c r="E17" s="43" t="str">
        <f>IF($A17="","",VLOOKUP($A17,'アモキシシリンカプセル（２５０ｍｇ，'!$A$5:$J$500,5))</f>
        <v/>
      </c>
      <c r="F17" s="148" t="str">
        <f>IF($A17="","",VLOOKUP($A17,'アモキシシリンカプセル（２５０ｍｇ，'!$A$5:$J$500,9))</f>
        <v/>
      </c>
      <c r="G17" s="148" t="str">
        <f>IF($A17="","",VLOOKUP($A17,'アモキシシリンカプセル（２５０ｍｇ，'!$A$5:$J$500,10))</f>
        <v/>
      </c>
      <c r="H17" s="45" t="str">
        <f t="shared" si="0"/>
        <v/>
      </c>
      <c r="I17" s="41"/>
    </row>
    <row r="18" spans="1:9" ht="27.95" customHeight="1">
      <c r="A18" s="41"/>
      <c r="B18" s="245" t="str">
        <f>IF($A18="","",VLOOKUP($A18,'アモキシシリンカプセル（２５０ｍｇ，'!$A$5:$J$500,2))</f>
        <v/>
      </c>
      <c r="C18" s="173" t="str">
        <f>IF($A18="","",VLOOKUP($A18,'アモキシシリンカプセル（２５０ｍｇ，'!$A$5:$J$500,7))</f>
        <v/>
      </c>
      <c r="D18" s="156" t="str">
        <f>IF($A18="","",VLOOKUP($A18,'アモキシシリンカプセル（２５０ｍｇ，'!$A$5:$J$500,3))</f>
        <v/>
      </c>
      <c r="E18" s="43" t="str">
        <f>IF($A18="","",VLOOKUP($A18,'アモキシシリンカプセル（２５０ｍｇ，'!$A$5:$J$500,5))</f>
        <v/>
      </c>
      <c r="F18" s="148" t="str">
        <f>IF($A18="","",VLOOKUP($A18,'アモキシシリンカプセル（２５０ｍｇ，'!$A$5:$J$500,9))</f>
        <v/>
      </c>
      <c r="G18" s="148" t="str">
        <f>IF($A18="","",VLOOKUP($A18,'アモキシシリンカプセル（２５０ｍｇ，'!$A$5:$J$500,10))</f>
        <v/>
      </c>
      <c r="H18" s="45" t="str">
        <f t="shared" si="0"/>
        <v/>
      </c>
      <c r="I18" s="41"/>
    </row>
    <row r="19" spans="1:9" ht="27.95" customHeight="1">
      <c r="A19" s="41"/>
      <c r="B19" s="245" t="str">
        <f>IF($A19="","",VLOOKUP($A19,'アモキシシリンカプセル（２５０ｍｇ，'!$A$5:$J$500,2))</f>
        <v/>
      </c>
      <c r="C19" s="173" t="str">
        <f>IF($A19="","",VLOOKUP($A19,'アモキシシリンカプセル（２５０ｍｇ，'!$A$5:$J$500,7))</f>
        <v/>
      </c>
      <c r="D19" s="156" t="str">
        <f>IF($A19="","",VLOOKUP($A19,'アモキシシリンカプセル（２５０ｍｇ，'!$A$5:$J$500,3))</f>
        <v/>
      </c>
      <c r="E19" s="43" t="str">
        <f>IF($A19="","",VLOOKUP($A19,'アモキシシリンカプセル（２５０ｍｇ，'!$A$5:$J$500,5))</f>
        <v/>
      </c>
      <c r="F19" s="148" t="str">
        <f>IF($A19="","",VLOOKUP($A19,'アモキシシリンカプセル（２５０ｍｇ，'!$A$5:$J$500,9))</f>
        <v/>
      </c>
      <c r="G19" s="148" t="str">
        <f>IF($A19="","",VLOOKUP($A19,'アモキシシリンカプセル（２５０ｍｇ，'!$A$5:$J$500,10))</f>
        <v/>
      </c>
      <c r="H19" s="45" t="str">
        <f t="shared" si="0"/>
        <v/>
      </c>
      <c r="I19" s="41"/>
    </row>
    <row r="20" spans="1:9" ht="27.95" customHeight="1">
      <c r="A20" s="41"/>
      <c r="B20" s="245" t="str">
        <f>IF($A20="","",VLOOKUP($A20,'アモキシシリンカプセル（２５０ｍｇ，'!$A$5:$J$500,2))</f>
        <v/>
      </c>
      <c r="C20" s="173" t="str">
        <f>IF($A20="","",VLOOKUP($A20,'アモキシシリンカプセル（２５０ｍｇ，'!$A$5:$J$500,7))</f>
        <v/>
      </c>
      <c r="D20" s="156" t="str">
        <f>IF($A20="","",VLOOKUP($A20,'アモキシシリンカプセル（２５０ｍｇ，'!$A$5:$J$500,3))</f>
        <v/>
      </c>
      <c r="E20" s="43" t="str">
        <f>IF($A20="","",VLOOKUP($A20,'アモキシシリンカプセル（２５０ｍｇ，'!$A$5:$J$500,5))</f>
        <v/>
      </c>
      <c r="F20" s="148" t="str">
        <f>IF($A20="","",VLOOKUP($A20,'アモキシシリンカプセル（２５０ｍｇ，'!$A$5:$J$500,9))</f>
        <v/>
      </c>
      <c r="G20" s="148" t="str">
        <f>IF($A20="","",VLOOKUP($A20,'アモキシシリンカプセル（２５０ｍｇ，'!$A$5:$J$500,10))</f>
        <v/>
      </c>
      <c r="H20" s="45" t="str">
        <f t="shared" si="0"/>
        <v/>
      </c>
      <c r="I20" s="41"/>
    </row>
    <row r="21" spans="1:9" ht="27.95" customHeight="1">
      <c r="A21" s="41"/>
      <c r="B21" s="245" t="str">
        <f>IF($A21="","",VLOOKUP($A21,'アモキシシリンカプセル（２５０ｍｇ，'!$A$5:$J$500,2))</f>
        <v/>
      </c>
      <c r="C21" s="173" t="str">
        <f>IF($A21="","",VLOOKUP($A21,'アモキシシリンカプセル（２５０ｍｇ，'!$A$5:$J$500,7))</f>
        <v/>
      </c>
      <c r="D21" s="156" t="str">
        <f>IF($A21="","",VLOOKUP($A21,'アモキシシリンカプセル（２５０ｍｇ，'!$A$5:$J$500,3))</f>
        <v/>
      </c>
      <c r="E21" s="43" t="str">
        <f>IF($A21="","",VLOOKUP($A21,'アモキシシリンカプセル（２５０ｍｇ，'!$A$5:$J$500,5))</f>
        <v/>
      </c>
      <c r="F21" s="148" t="str">
        <f>IF($A21="","",VLOOKUP($A21,'アモキシシリンカプセル（２５０ｍｇ，'!$A$5:$J$500,9))</f>
        <v/>
      </c>
      <c r="G21" s="148" t="str">
        <f>IF($A21="","",VLOOKUP($A21,'アモキシシリンカプセル（２５０ｍｇ，'!$A$5:$J$500,10))</f>
        <v/>
      </c>
      <c r="H21" s="45" t="str">
        <f t="shared" si="0"/>
        <v/>
      </c>
      <c r="I21" s="41"/>
    </row>
    <row r="22" spans="1:9" ht="27.95" customHeight="1">
      <c r="A22" s="41"/>
      <c r="B22" s="245" t="str">
        <f>IF($A22="","",VLOOKUP($A22,'アモキシシリンカプセル（２５０ｍｇ，'!$A$5:$J$500,2))</f>
        <v/>
      </c>
      <c r="C22" s="173" t="str">
        <f>IF($A22="","",VLOOKUP($A22,'アモキシシリンカプセル（２５０ｍｇ，'!$A$5:$J$500,7))</f>
        <v/>
      </c>
      <c r="D22" s="156" t="str">
        <f>IF($A22="","",VLOOKUP($A22,'アモキシシリンカプセル（２５０ｍｇ，'!$A$5:$J$500,3))</f>
        <v/>
      </c>
      <c r="E22" s="43" t="str">
        <f>IF($A22="","",VLOOKUP($A22,'アモキシシリンカプセル（２５０ｍｇ，'!$A$5:$J$500,5))</f>
        <v/>
      </c>
      <c r="F22" s="148" t="str">
        <f>IF($A22="","",VLOOKUP($A22,'アモキシシリンカプセル（２５０ｍｇ，'!$A$5:$J$500,9))</f>
        <v/>
      </c>
      <c r="G22" s="148" t="str">
        <f>IF($A22="","",VLOOKUP($A22,'アモキシシリンカプセル（２５０ｍｇ，'!$A$5:$J$500,10))</f>
        <v/>
      </c>
      <c r="H22" s="45" t="str">
        <f t="shared" si="0"/>
        <v/>
      </c>
      <c r="I22" s="41"/>
    </row>
    <row r="23" spans="1:9" ht="27.95" customHeight="1">
      <c r="A23" s="41"/>
      <c r="B23" s="245" t="str">
        <f>IF($A23="","",VLOOKUP($A23,'アモキシシリンカプセル（２５０ｍｇ，'!$A$5:$J$500,2))</f>
        <v/>
      </c>
      <c r="C23" s="173" t="str">
        <f>IF($A23="","",VLOOKUP($A23,'アモキシシリンカプセル（２５０ｍｇ，'!$A$5:$J$500,7))</f>
        <v/>
      </c>
      <c r="D23" s="156" t="str">
        <f>IF($A23="","",VLOOKUP($A23,'アモキシシリンカプセル（２５０ｍｇ，'!$A$5:$J$500,3))</f>
        <v/>
      </c>
      <c r="E23" s="43" t="str">
        <f>IF($A23="","",VLOOKUP($A23,'アモキシシリンカプセル（２５０ｍｇ，'!$A$5:$J$500,5))</f>
        <v/>
      </c>
      <c r="F23" s="148" t="str">
        <f>IF($A23="","",VLOOKUP($A23,'アモキシシリンカプセル（２５０ｍｇ，'!$A$5:$J$500,9))</f>
        <v/>
      </c>
      <c r="G23" s="148" t="str">
        <f>IF($A23="","",VLOOKUP($A23,'アモキシシリンカプセル（２５０ｍｇ，'!$A$5:$J$500,10))</f>
        <v/>
      </c>
      <c r="H23" s="45" t="str">
        <f t="shared" si="0"/>
        <v/>
      </c>
      <c r="I23" s="41"/>
    </row>
    <row r="24" spans="1:9" ht="27.95" customHeight="1">
      <c r="A24" s="41"/>
      <c r="B24" s="245" t="str">
        <f>IF($A24="","",VLOOKUP($A24,'アモキシシリンカプセル（２５０ｍｇ，'!$A$5:$J$500,2))</f>
        <v/>
      </c>
      <c r="C24" s="173" t="str">
        <f>IF($A24="","",VLOOKUP($A24,'アモキシシリンカプセル（２５０ｍｇ，'!$A$5:$J$500,7))</f>
        <v/>
      </c>
      <c r="D24" s="156" t="str">
        <f>IF($A24="","",VLOOKUP($A24,'アモキシシリンカプセル（２５０ｍｇ，'!$A$5:$J$500,3))</f>
        <v/>
      </c>
      <c r="E24" s="43" t="str">
        <f>IF($A24="","",VLOOKUP($A24,'アモキシシリンカプセル（２５０ｍｇ，'!$A$5:$J$500,5))</f>
        <v/>
      </c>
      <c r="F24" s="148" t="str">
        <f>IF($A24="","",VLOOKUP($A24,'アモキシシリンカプセル（２５０ｍｇ，'!$A$5:$J$500,9))</f>
        <v/>
      </c>
      <c r="G24" s="148" t="str">
        <f>IF($A24="","",VLOOKUP($A24,'アモキシシリンカプセル（２５０ｍｇ，'!$A$5:$J$500,10))</f>
        <v/>
      </c>
      <c r="H24" s="45" t="str">
        <f t="shared" si="0"/>
        <v/>
      </c>
      <c r="I24" s="41"/>
    </row>
    <row r="25" spans="1:9" ht="27.95" customHeight="1">
      <c r="A25" s="36"/>
      <c r="B25" s="246"/>
      <c r="C25" s="41"/>
      <c r="D25" s="46" t="s">
        <v>32</v>
      </c>
      <c r="E25" s="50"/>
      <c r="F25" s="47"/>
      <c r="G25" s="48"/>
      <c r="H25" s="52">
        <f>SUM(H5:H24)</f>
        <v>0</v>
      </c>
      <c r="I25" s="41"/>
    </row>
    <row r="26" spans="1:9" ht="24">
      <c r="A26" s="439" t="s">
        <v>21</v>
      </c>
      <c r="B26" s="439"/>
      <c r="C26" s="439"/>
      <c r="D26" s="439"/>
      <c r="E26" s="439"/>
      <c r="F26" s="439"/>
      <c r="G26" s="439"/>
      <c r="H26" s="439"/>
      <c r="I26" s="439"/>
    </row>
    <row r="27" spans="1:9" s="32" customFormat="1" ht="13.5" customHeight="1">
      <c r="A27" s="143"/>
      <c r="B27" s="243"/>
      <c r="C27" s="143"/>
      <c r="D27" s="143"/>
      <c r="E27" s="143"/>
      <c r="F27" s="143"/>
      <c r="G27" s="143"/>
      <c r="H27" s="440" t="s">
        <v>22</v>
      </c>
      <c r="I27" s="440"/>
    </row>
    <row r="28" spans="1:9" s="32" customFormat="1" ht="5.0999999999999996" customHeight="1">
      <c r="A28" s="33"/>
      <c r="B28" s="244"/>
      <c r="C28" s="33"/>
      <c r="D28" s="33"/>
      <c r="E28" s="33"/>
      <c r="F28" s="33"/>
      <c r="G28" s="33"/>
      <c r="H28" s="33"/>
      <c r="I28" s="34"/>
    </row>
    <row r="29" spans="1:9" ht="30" customHeight="1">
      <c r="A29" s="35" t="s">
        <v>23</v>
      </c>
      <c r="B29" s="35" t="s">
        <v>24</v>
      </c>
      <c r="C29" s="35" t="s">
        <v>25</v>
      </c>
      <c r="D29" s="37" t="s">
        <v>8</v>
      </c>
      <c r="E29" s="36" t="s">
        <v>6</v>
      </c>
      <c r="F29" s="36" t="s">
        <v>7</v>
      </c>
      <c r="G29" s="38" t="s">
        <v>2</v>
      </c>
      <c r="H29" s="39" t="s">
        <v>3</v>
      </c>
      <c r="I29" s="40" t="s">
        <v>26</v>
      </c>
    </row>
    <row r="30" spans="1:9" ht="27.95" customHeight="1">
      <c r="A30" s="41"/>
      <c r="B30" s="245" t="str">
        <f>IF($A30="","",VLOOKUP($A30,'アモキシシリンカプセル（２５０ｍｇ，'!$A$5:$J$500,2))</f>
        <v/>
      </c>
      <c r="C30" s="173" t="str">
        <f>IF($A30="","",VLOOKUP($A30,'アモキシシリンカプセル（２５０ｍｇ，'!$A$5:$J$500,7))</f>
        <v/>
      </c>
      <c r="D30" s="156" t="str">
        <f>IF($A30="","",VLOOKUP($A30,'アモキシシリンカプセル（２５０ｍｇ，'!$A$5:$J$500,3))</f>
        <v/>
      </c>
      <c r="E30" s="43" t="str">
        <f>IF($A30="","",VLOOKUP($A30,'アモキシシリンカプセル（２５０ｍｇ，'!$A$5:$J$500,5))</f>
        <v/>
      </c>
      <c r="F30" s="148" t="str">
        <f>IF($A30="","",VLOOKUP($A30,'アモキシシリンカプセル（２５０ｍｇ，'!$A$5:$J$500,9))</f>
        <v/>
      </c>
      <c r="G30" s="148" t="str">
        <f>IF($A30="","",VLOOKUP($A30,'アモキシシリンカプセル（２５０ｍｇ，'!$A$5:$J$500,10))</f>
        <v/>
      </c>
      <c r="H30" s="45" t="str">
        <f t="shared" ref="H30:H48" si="1">IFERROR(INT(F30*G30),"")</f>
        <v/>
      </c>
      <c r="I30" s="41"/>
    </row>
    <row r="31" spans="1:9" ht="27.95" customHeight="1">
      <c r="A31" s="41"/>
      <c r="B31" s="245" t="str">
        <f>IF($A31="","",VLOOKUP($A31,'アモキシシリンカプセル（２５０ｍｇ，'!$A$5:$J$500,2))</f>
        <v/>
      </c>
      <c r="C31" s="173" t="str">
        <f>IF($A31="","",VLOOKUP($A31,'アモキシシリンカプセル（２５０ｍｇ，'!$A$5:$J$500,7))</f>
        <v/>
      </c>
      <c r="D31" s="156" t="str">
        <f>IF($A31="","",VLOOKUP($A31,'アモキシシリンカプセル（２５０ｍｇ，'!$A$5:$J$500,3))</f>
        <v/>
      </c>
      <c r="E31" s="43" t="str">
        <f>IF($A31="","",VLOOKUP($A31,'アモキシシリンカプセル（２５０ｍｇ，'!$A$5:$J$500,5))</f>
        <v/>
      </c>
      <c r="F31" s="148" t="str">
        <f>IF($A31="","",VLOOKUP($A31,'アモキシシリンカプセル（２５０ｍｇ，'!$A$5:$J$500,9))</f>
        <v/>
      </c>
      <c r="G31" s="148" t="str">
        <f>IF($A31="","",VLOOKUP($A31,'アモキシシリンカプセル（２５０ｍｇ，'!$A$5:$J$500,10))</f>
        <v/>
      </c>
      <c r="H31" s="45" t="str">
        <f t="shared" si="1"/>
        <v/>
      </c>
      <c r="I31" s="41"/>
    </row>
    <row r="32" spans="1:9" ht="27.95" customHeight="1">
      <c r="A32" s="41"/>
      <c r="B32" s="245" t="str">
        <f>IF($A32="","",VLOOKUP($A32,'アモキシシリンカプセル（２５０ｍｇ，'!$A$5:$J$500,2))</f>
        <v/>
      </c>
      <c r="C32" s="173" t="str">
        <f>IF($A32="","",VLOOKUP($A32,'アモキシシリンカプセル（２５０ｍｇ，'!$A$5:$J$500,7))</f>
        <v/>
      </c>
      <c r="D32" s="156" t="str">
        <f>IF($A32="","",VLOOKUP($A32,'アモキシシリンカプセル（２５０ｍｇ，'!$A$5:$J$500,3))</f>
        <v/>
      </c>
      <c r="E32" s="43" t="str">
        <f>IF($A32="","",VLOOKUP($A32,'アモキシシリンカプセル（２５０ｍｇ，'!$A$5:$J$500,5))</f>
        <v/>
      </c>
      <c r="F32" s="148" t="str">
        <f>IF($A32="","",VLOOKUP($A32,'アモキシシリンカプセル（２５０ｍｇ，'!$A$5:$J$500,9))</f>
        <v/>
      </c>
      <c r="G32" s="148" t="str">
        <f>IF($A32="","",VLOOKUP($A32,'アモキシシリンカプセル（２５０ｍｇ，'!$A$5:$J$500,10))</f>
        <v/>
      </c>
      <c r="H32" s="45" t="str">
        <f t="shared" si="1"/>
        <v/>
      </c>
      <c r="I32" s="41"/>
    </row>
    <row r="33" spans="1:9" ht="27.95" customHeight="1">
      <c r="A33" s="41"/>
      <c r="B33" s="245" t="str">
        <f>IF($A33="","",VLOOKUP($A33,'アモキシシリンカプセル（２５０ｍｇ，'!$A$5:$J$500,2))</f>
        <v/>
      </c>
      <c r="C33" s="173" t="str">
        <f>IF($A33="","",VLOOKUP($A33,'アモキシシリンカプセル（２５０ｍｇ，'!$A$5:$J$500,7))</f>
        <v/>
      </c>
      <c r="D33" s="156" t="str">
        <f>IF($A33="","",VLOOKUP($A33,'アモキシシリンカプセル（２５０ｍｇ，'!$A$5:$J$500,3))</f>
        <v/>
      </c>
      <c r="E33" s="43" t="str">
        <f>IF($A33="","",VLOOKUP($A33,'アモキシシリンカプセル（２５０ｍｇ，'!$A$5:$J$500,5))</f>
        <v/>
      </c>
      <c r="F33" s="148" t="str">
        <f>IF($A33="","",VLOOKUP($A33,'アモキシシリンカプセル（２５０ｍｇ，'!$A$5:$J$500,9))</f>
        <v/>
      </c>
      <c r="G33" s="148" t="str">
        <f>IF($A33="","",VLOOKUP($A33,'アモキシシリンカプセル（２５０ｍｇ，'!$A$5:$J$500,10))</f>
        <v/>
      </c>
      <c r="H33" s="45" t="str">
        <f t="shared" si="1"/>
        <v/>
      </c>
      <c r="I33" s="41"/>
    </row>
    <row r="34" spans="1:9" ht="27.95" customHeight="1">
      <c r="A34" s="41"/>
      <c r="B34" s="245" t="str">
        <f>IF($A34="","",VLOOKUP($A34,'アモキシシリンカプセル（２５０ｍｇ，'!$A$5:$J$500,2))</f>
        <v/>
      </c>
      <c r="C34" s="173" t="str">
        <f>IF($A34="","",VLOOKUP($A34,'アモキシシリンカプセル（２５０ｍｇ，'!$A$5:$J$500,7))</f>
        <v/>
      </c>
      <c r="D34" s="156" t="str">
        <f>IF($A34="","",VLOOKUP($A34,'アモキシシリンカプセル（２５０ｍｇ，'!$A$5:$J$500,3))</f>
        <v/>
      </c>
      <c r="E34" s="43" t="str">
        <f>IF($A34="","",VLOOKUP($A34,'アモキシシリンカプセル（２５０ｍｇ，'!$A$5:$J$500,5))</f>
        <v/>
      </c>
      <c r="F34" s="148" t="str">
        <f>IF($A34="","",VLOOKUP($A34,'アモキシシリンカプセル（２５０ｍｇ，'!$A$5:$J$500,9))</f>
        <v/>
      </c>
      <c r="G34" s="148" t="str">
        <f>IF($A34="","",VLOOKUP($A34,'アモキシシリンカプセル（２５０ｍｇ，'!$A$5:$J$500,10))</f>
        <v/>
      </c>
      <c r="H34" s="45" t="str">
        <f t="shared" si="1"/>
        <v/>
      </c>
      <c r="I34" s="41"/>
    </row>
    <row r="35" spans="1:9" ht="27.95" customHeight="1">
      <c r="A35" s="41"/>
      <c r="B35" s="245" t="str">
        <f>IF($A35="","",VLOOKUP($A35,'アモキシシリンカプセル（２５０ｍｇ，'!$A$5:$J$500,2))</f>
        <v/>
      </c>
      <c r="C35" s="173" t="str">
        <f>IF($A35="","",VLOOKUP($A35,'アモキシシリンカプセル（２５０ｍｇ，'!$A$5:$J$500,7))</f>
        <v/>
      </c>
      <c r="D35" s="156" t="str">
        <f>IF($A35="","",VLOOKUP($A35,'アモキシシリンカプセル（２５０ｍｇ，'!$A$5:$J$500,3))</f>
        <v/>
      </c>
      <c r="E35" s="43" t="str">
        <f>IF($A35="","",VLOOKUP($A35,'アモキシシリンカプセル（２５０ｍｇ，'!$A$5:$J$500,5))</f>
        <v/>
      </c>
      <c r="F35" s="148" t="str">
        <f>IF($A35="","",VLOOKUP($A35,'アモキシシリンカプセル（２５０ｍｇ，'!$A$5:$J$500,9))</f>
        <v/>
      </c>
      <c r="G35" s="148" t="str">
        <f>IF($A35="","",VLOOKUP($A35,'アモキシシリンカプセル（２５０ｍｇ，'!$A$5:$J$500,10))</f>
        <v/>
      </c>
      <c r="H35" s="45" t="str">
        <f t="shared" si="1"/>
        <v/>
      </c>
      <c r="I35" s="41"/>
    </row>
    <row r="36" spans="1:9" ht="27.95" customHeight="1">
      <c r="A36" s="41"/>
      <c r="B36" s="245" t="str">
        <f>IF($A36="","",VLOOKUP($A36,'アモキシシリンカプセル（２５０ｍｇ，'!$A$5:$J$500,2))</f>
        <v/>
      </c>
      <c r="C36" s="173" t="str">
        <f>IF($A36="","",VLOOKUP($A36,'アモキシシリンカプセル（２５０ｍｇ，'!$A$5:$J$500,7))</f>
        <v/>
      </c>
      <c r="D36" s="156" t="str">
        <f>IF($A36="","",VLOOKUP($A36,'アモキシシリンカプセル（２５０ｍｇ，'!$A$5:$J$500,3))</f>
        <v/>
      </c>
      <c r="E36" s="43" t="str">
        <f>IF($A36="","",VLOOKUP($A36,'アモキシシリンカプセル（２５０ｍｇ，'!$A$5:$J$500,5))</f>
        <v/>
      </c>
      <c r="F36" s="148" t="str">
        <f>IF($A36="","",VLOOKUP($A36,'アモキシシリンカプセル（２５０ｍｇ，'!$A$5:$J$500,9))</f>
        <v/>
      </c>
      <c r="G36" s="148" t="str">
        <f>IF($A36="","",VLOOKUP($A36,'アモキシシリンカプセル（２５０ｍｇ，'!$A$5:$J$500,10))</f>
        <v/>
      </c>
      <c r="H36" s="45" t="str">
        <f t="shared" si="1"/>
        <v/>
      </c>
      <c r="I36" s="41"/>
    </row>
    <row r="37" spans="1:9" ht="27.95" customHeight="1">
      <c r="A37" s="41"/>
      <c r="B37" s="245" t="str">
        <f>IF($A37="","",VLOOKUP($A37,'アモキシシリンカプセル（２５０ｍｇ，'!$A$5:$J$500,2))</f>
        <v/>
      </c>
      <c r="C37" s="173" t="str">
        <f>IF($A37="","",VLOOKUP($A37,'アモキシシリンカプセル（２５０ｍｇ，'!$A$5:$J$500,7))</f>
        <v/>
      </c>
      <c r="D37" s="156" t="str">
        <f>IF($A37="","",VLOOKUP($A37,'アモキシシリンカプセル（２５０ｍｇ，'!$A$5:$J$500,3))</f>
        <v/>
      </c>
      <c r="E37" s="43" t="str">
        <f>IF($A37="","",VLOOKUP($A37,'アモキシシリンカプセル（２５０ｍｇ，'!$A$5:$J$500,5))</f>
        <v/>
      </c>
      <c r="F37" s="148" t="str">
        <f>IF($A37="","",VLOOKUP($A37,'アモキシシリンカプセル（２５０ｍｇ，'!$A$5:$J$500,9))</f>
        <v/>
      </c>
      <c r="G37" s="148" t="str">
        <f>IF($A37="","",VLOOKUP($A37,'アモキシシリンカプセル（２５０ｍｇ，'!$A$5:$J$500,10))</f>
        <v/>
      </c>
      <c r="H37" s="45" t="str">
        <f t="shared" si="1"/>
        <v/>
      </c>
      <c r="I37" s="41"/>
    </row>
    <row r="38" spans="1:9" ht="27.95" customHeight="1">
      <c r="A38" s="41"/>
      <c r="B38" s="245" t="str">
        <f>IF($A38="","",VLOOKUP($A38,'アモキシシリンカプセル（２５０ｍｇ，'!$A$5:$J$500,2))</f>
        <v/>
      </c>
      <c r="C38" s="173" t="str">
        <f>IF($A38="","",VLOOKUP($A38,'アモキシシリンカプセル（２５０ｍｇ，'!$A$5:$J$500,7))</f>
        <v/>
      </c>
      <c r="D38" s="156" t="str">
        <f>IF($A38="","",VLOOKUP($A38,'アモキシシリンカプセル（２５０ｍｇ，'!$A$5:$J$500,3))</f>
        <v/>
      </c>
      <c r="E38" s="43" t="str">
        <f>IF($A38="","",VLOOKUP($A38,'アモキシシリンカプセル（２５０ｍｇ，'!$A$5:$J$500,5))</f>
        <v/>
      </c>
      <c r="F38" s="148" t="str">
        <f>IF($A38="","",VLOOKUP($A38,'アモキシシリンカプセル（２５０ｍｇ，'!$A$5:$J$500,9))</f>
        <v/>
      </c>
      <c r="G38" s="148" t="str">
        <f>IF($A38="","",VLOOKUP($A38,'アモキシシリンカプセル（２５０ｍｇ，'!$A$5:$J$500,10))</f>
        <v/>
      </c>
      <c r="H38" s="45" t="str">
        <f t="shared" si="1"/>
        <v/>
      </c>
      <c r="I38" s="41"/>
    </row>
    <row r="39" spans="1:9" ht="27.95" customHeight="1">
      <c r="A39" s="41"/>
      <c r="B39" s="245" t="str">
        <f>IF($A39="","",VLOOKUP($A39,'アモキシシリンカプセル（２５０ｍｇ，'!$A$5:$J$500,2))</f>
        <v/>
      </c>
      <c r="C39" s="173" t="str">
        <f>IF($A39="","",VLOOKUP($A39,'アモキシシリンカプセル（２５０ｍｇ，'!$A$5:$J$500,7))</f>
        <v/>
      </c>
      <c r="D39" s="156" t="str">
        <f>IF($A39="","",VLOOKUP($A39,'アモキシシリンカプセル（２５０ｍｇ，'!$A$5:$J$500,3))</f>
        <v/>
      </c>
      <c r="E39" s="43" t="str">
        <f>IF($A39="","",VLOOKUP($A39,'アモキシシリンカプセル（２５０ｍｇ，'!$A$5:$J$500,5))</f>
        <v/>
      </c>
      <c r="F39" s="148" t="str">
        <f>IF($A39="","",VLOOKUP($A39,'アモキシシリンカプセル（２５０ｍｇ，'!$A$5:$J$500,9))</f>
        <v/>
      </c>
      <c r="G39" s="148" t="str">
        <f>IF($A39="","",VLOOKUP($A39,'アモキシシリンカプセル（２５０ｍｇ，'!$A$5:$J$500,10))</f>
        <v/>
      </c>
      <c r="H39" s="45" t="str">
        <f t="shared" si="1"/>
        <v/>
      </c>
      <c r="I39" s="41"/>
    </row>
    <row r="40" spans="1:9" ht="27.95" customHeight="1">
      <c r="A40" s="41"/>
      <c r="B40" s="245" t="str">
        <f>IF($A40="","",VLOOKUP($A40,'アモキシシリンカプセル（２５０ｍｇ，'!$A$5:$J$500,2))</f>
        <v/>
      </c>
      <c r="C40" s="173" t="str">
        <f>IF($A40="","",VLOOKUP($A40,'アモキシシリンカプセル（２５０ｍｇ，'!$A$5:$J$500,7))</f>
        <v/>
      </c>
      <c r="D40" s="156" t="str">
        <f>IF($A40="","",VLOOKUP($A40,'アモキシシリンカプセル（２５０ｍｇ，'!$A$5:$J$500,3))</f>
        <v/>
      </c>
      <c r="E40" s="43" t="str">
        <f>IF($A40="","",VLOOKUP($A40,'アモキシシリンカプセル（２５０ｍｇ，'!$A$5:$J$500,5))</f>
        <v/>
      </c>
      <c r="F40" s="148" t="str">
        <f>IF($A40="","",VLOOKUP($A40,'アモキシシリンカプセル（２５０ｍｇ，'!$A$5:$J$500,9))</f>
        <v/>
      </c>
      <c r="G40" s="148" t="str">
        <f>IF($A40="","",VLOOKUP($A40,'アモキシシリンカプセル（２５０ｍｇ，'!$A$5:$J$500,10))</f>
        <v/>
      </c>
      <c r="H40" s="45" t="str">
        <f t="shared" si="1"/>
        <v/>
      </c>
      <c r="I40" s="41"/>
    </row>
    <row r="41" spans="1:9" ht="27.95" customHeight="1">
      <c r="A41" s="41"/>
      <c r="B41" s="245" t="str">
        <f>IF($A41="","",VLOOKUP($A41,'アモキシシリンカプセル（２５０ｍｇ，'!$A$5:$J$500,2))</f>
        <v/>
      </c>
      <c r="C41" s="173" t="str">
        <f>IF($A41="","",VLOOKUP($A41,'アモキシシリンカプセル（２５０ｍｇ，'!$A$5:$J$500,7))</f>
        <v/>
      </c>
      <c r="D41" s="156" t="str">
        <f>IF($A41="","",VLOOKUP($A41,'アモキシシリンカプセル（２５０ｍｇ，'!$A$5:$J$500,3))</f>
        <v/>
      </c>
      <c r="E41" s="43" t="str">
        <f>IF($A41="","",VLOOKUP($A41,'アモキシシリンカプセル（２５０ｍｇ，'!$A$5:$J$500,5))</f>
        <v/>
      </c>
      <c r="F41" s="148" t="str">
        <f>IF($A41="","",VLOOKUP($A41,'アモキシシリンカプセル（２５０ｍｇ，'!$A$5:$J$500,9))</f>
        <v/>
      </c>
      <c r="G41" s="148" t="str">
        <f>IF($A41="","",VLOOKUP($A41,'アモキシシリンカプセル（２５０ｍｇ，'!$A$5:$J$500,10))</f>
        <v/>
      </c>
      <c r="H41" s="45" t="str">
        <f t="shared" si="1"/>
        <v/>
      </c>
      <c r="I41" s="41"/>
    </row>
    <row r="42" spans="1:9" ht="27.95" customHeight="1">
      <c r="A42" s="41"/>
      <c r="B42" s="245" t="str">
        <f>IF($A42="","",VLOOKUP($A42,'アモキシシリンカプセル（２５０ｍｇ，'!$A$5:$J$500,2))</f>
        <v/>
      </c>
      <c r="C42" s="173" t="str">
        <f>IF($A42="","",VLOOKUP($A42,'アモキシシリンカプセル（２５０ｍｇ，'!$A$5:$J$500,7))</f>
        <v/>
      </c>
      <c r="D42" s="156" t="str">
        <f>IF($A42="","",VLOOKUP($A42,'アモキシシリンカプセル（２５０ｍｇ，'!$A$5:$J$500,3))</f>
        <v/>
      </c>
      <c r="E42" s="43" t="str">
        <f>IF($A42="","",VLOOKUP($A42,'アモキシシリンカプセル（２５０ｍｇ，'!$A$5:$J$500,5))</f>
        <v/>
      </c>
      <c r="F42" s="148" t="str">
        <f>IF($A42="","",VLOOKUP($A42,'アモキシシリンカプセル（２５０ｍｇ，'!$A$5:$J$500,9))</f>
        <v/>
      </c>
      <c r="G42" s="148" t="str">
        <f>IF($A42="","",VLOOKUP($A42,'アモキシシリンカプセル（２５０ｍｇ，'!$A$5:$J$500,10))</f>
        <v/>
      </c>
      <c r="H42" s="45" t="str">
        <f t="shared" si="1"/>
        <v/>
      </c>
      <c r="I42" s="41"/>
    </row>
    <row r="43" spans="1:9" ht="27.95" customHeight="1">
      <c r="A43" s="41"/>
      <c r="B43" s="245" t="str">
        <f>IF($A43="","",VLOOKUP($A43,'アモキシシリンカプセル（２５０ｍｇ，'!$A$5:$J$500,2))</f>
        <v/>
      </c>
      <c r="C43" s="173" t="str">
        <f>IF($A43="","",VLOOKUP($A43,'アモキシシリンカプセル（２５０ｍｇ，'!$A$5:$J$500,7))</f>
        <v/>
      </c>
      <c r="D43" s="156" t="str">
        <f>IF($A43="","",VLOOKUP($A43,'アモキシシリンカプセル（２５０ｍｇ，'!$A$5:$J$500,3))</f>
        <v/>
      </c>
      <c r="E43" s="43" t="str">
        <f>IF($A43="","",VLOOKUP($A43,'アモキシシリンカプセル（２５０ｍｇ，'!$A$5:$J$500,5))</f>
        <v/>
      </c>
      <c r="F43" s="148" t="str">
        <f>IF($A43="","",VLOOKUP($A43,'アモキシシリンカプセル（２５０ｍｇ，'!$A$5:$J$500,9))</f>
        <v/>
      </c>
      <c r="G43" s="148" t="str">
        <f>IF($A43="","",VLOOKUP($A43,'アモキシシリンカプセル（２５０ｍｇ，'!$A$5:$J$500,10))</f>
        <v/>
      </c>
      <c r="H43" s="45" t="str">
        <f t="shared" si="1"/>
        <v/>
      </c>
      <c r="I43" s="41"/>
    </row>
    <row r="44" spans="1:9" ht="27.95" customHeight="1">
      <c r="A44" s="41"/>
      <c r="B44" s="245" t="str">
        <f>IF($A44="","",VLOOKUP($A44,'アモキシシリンカプセル（２５０ｍｇ，'!$A$5:$J$500,2))</f>
        <v/>
      </c>
      <c r="C44" s="173" t="str">
        <f>IF($A44="","",VLOOKUP($A44,'アモキシシリンカプセル（２５０ｍｇ，'!$A$5:$J$500,7))</f>
        <v/>
      </c>
      <c r="D44" s="156" t="str">
        <f>IF($A44="","",VLOOKUP($A44,'アモキシシリンカプセル（２５０ｍｇ，'!$A$5:$J$500,3))</f>
        <v/>
      </c>
      <c r="E44" s="43" t="str">
        <f>IF($A44="","",VLOOKUP($A44,'アモキシシリンカプセル（２５０ｍｇ，'!$A$5:$J$500,5))</f>
        <v/>
      </c>
      <c r="F44" s="148" t="str">
        <f>IF($A44="","",VLOOKUP($A44,'アモキシシリンカプセル（２５０ｍｇ，'!$A$5:$J$500,9))</f>
        <v/>
      </c>
      <c r="G44" s="148" t="str">
        <f>IF($A44="","",VLOOKUP($A44,'アモキシシリンカプセル（２５０ｍｇ，'!$A$5:$J$500,10))</f>
        <v/>
      </c>
      <c r="H44" s="45" t="str">
        <f t="shared" si="1"/>
        <v/>
      </c>
      <c r="I44" s="41"/>
    </row>
    <row r="45" spans="1:9" ht="27.95" customHeight="1">
      <c r="A45" s="41"/>
      <c r="B45" s="245" t="str">
        <f>IF($A45="","",VLOOKUP($A45,'アモキシシリンカプセル（２５０ｍｇ，'!$A$5:$J$500,2))</f>
        <v/>
      </c>
      <c r="C45" s="173" t="str">
        <f>IF($A45="","",VLOOKUP($A45,'アモキシシリンカプセル（２５０ｍｇ，'!$A$5:$J$500,7))</f>
        <v/>
      </c>
      <c r="D45" s="156" t="str">
        <f>IF($A45="","",VLOOKUP($A45,'アモキシシリンカプセル（２５０ｍｇ，'!$A$5:$J$500,3))</f>
        <v/>
      </c>
      <c r="E45" s="43" t="str">
        <f>IF($A45="","",VLOOKUP($A45,'アモキシシリンカプセル（２５０ｍｇ，'!$A$5:$J$500,5))</f>
        <v/>
      </c>
      <c r="F45" s="148" t="str">
        <f>IF($A45="","",VLOOKUP($A45,'アモキシシリンカプセル（２５０ｍｇ，'!$A$5:$J$500,9))</f>
        <v/>
      </c>
      <c r="G45" s="148" t="str">
        <f>IF($A45="","",VLOOKUP($A45,'アモキシシリンカプセル（２５０ｍｇ，'!$A$5:$J$500,10))</f>
        <v/>
      </c>
      <c r="H45" s="45" t="str">
        <f t="shared" si="1"/>
        <v/>
      </c>
      <c r="I45" s="41"/>
    </row>
    <row r="46" spans="1:9" ht="27.95" customHeight="1">
      <c r="A46" s="41"/>
      <c r="B46" s="245" t="str">
        <f>IF($A46="","",VLOOKUP($A46,'アモキシシリンカプセル（２５０ｍｇ，'!$A$5:$J$500,2))</f>
        <v/>
      </c>
      <c r="C46" s="173" t="str">
        <f>IF($A46="","",VLOOKUP($A46,'アモキシシリンカプセル（２５０ｍｇ，'!$A$5:$J$500,7))</f>
        <v/>
      </c>
      <c r="D46" s="156" t="str">
        <f>IF($A46="","",VLOOKUP($A46,'アモキシシリンカプセル（２５０ｍｇ，'!$A$5:$J$500,3))</f>
        <v/>
      </c>
      <c r="E46" s="43" t="str">
        <f>IF($A46="","",VLOOKUP($A46,'アモキシシリンカプセル（２５０ｍｇ，'!$A$5:$J$500,5))</f>
        <v/>
      </c>
      <c r="F46" s="148" t="str">
        <f>IF($A46="","",VLOOKUP($A46,'アモキシシリンカプセル（２５０ｍｇ，'!$A$5:$J$500,9))</f>
        <v/>
      </c>
      <c r="G46" s="148" t="str">
        <f>IF($A46="","",VLOOKUP($A46,'アモキシシリンカプセル（２５０ｍｇ，'!$A$5:$J$500,10))</f>
        <v/>
      </c>
      <c r="H46" s="45" t="str">
        <f t="shared" si="1"/>
        <v/>
      </c>
      <c r="I46" s="41"/>
    </row>
    <row r="47" spans="1:9" ht="27.95" customHeight="1">
      <c r="A47" s="41"/>
      <c r="B47" s="245" t="str">
        <f>IF($A47="","",VLOOKUP($A47,'アモキシシリンカプセル（２５０ｍｇ，'!$A$5:$J$500,2))</f>
        <v/>
      </c>
      <c r="C47" s="173" t="str">
        <f>IF($A47="","",VLOOKUP($A47,'アモキシシリンカプセル（２５０ｍｇ，'!$A$5:$J$500,7))</f>
        <v/>
      </c>
      <c r="D47" s="156" t="str">
        <f>IF($A47="","",VLOOKUP($A47,'アモキシシリンカプセル（２５０ｍｇ，'!$A$5:$J$500,3))</f>
        <v/>
      </c>
      <c r="E47" s="43" t="str">
        <f>IF($A47="","",VLOOKUP($A47,'アモキシシリンカプセル（２５０ｍｇ，'!$A$5:$J$500,5))</f>
        <v/>
      </c>
      <c r="F47" s="148" t="str">
        <f>IF($A47="","",VLOOKUP($A47,'アモキシシリンカプセル（２５０ｍｇ，'!$A$5:$J$500,9))</f>
        <v/>
      </c>
      <c r="G47" s="148" t="str">
        <f>IF($A47="","",VLOOKUP($A47,'アモキシシリンカプセル（２５０ｍｇ，'!$A$5:$J$500,10))</f>
        <v/>
      </c>
      <c r="H47" s="45" t="str">
        <f t="shared" si="1"/>
        <v/>
      </c>
      <c r="I47" s="41"/>
    </row>
    <row r="48" spans="1:9" ht="27.95" customHeight="1">
      <c r="A48" s="41"/>
      <c r="B48" s="245" t="str">
        <f>IF($A48="","",VLOOKUP($A48,'アモキシシリンカプセル（２５０ｍｇ，'!$A$5:$J$500,2))</f>
        <v/>
      </c>
      <c r="C48" s="173" t="str">
        <f>IF($A48="","",VLOOKUP($A48,'アモキシシリンカプセル（２５０ｍｇ，'!$A$5:$J$500,7))</f>
        <v/>
      </c>
      <c r="D48" s="156" t="str">
        <f>IF($A48="","",VLOOKUP($A48,'アモキシシリンカプセル（２５０ｍｇ，'!$A$5:$J$500,3))</f>
        <v/>
      </c>
      <c r="E48" s="43" t="str">
        <f>IF($A48="","",VLOOKUP($A48,'アモキシシリンカプセル（２５０ｍｇ，'!$A$5:$J$500,5))</f>
        <v/>
      </c>
      <c r="F48" s="148" t="str">
        <f>IF($A48="","",VLOOKUP($A48,'アモキシシリンカプセル（２５０ｍｇ，'!$A$5:$J$500,9))</f>
        <v/>
      </c>
      <c r="G48" s="148" t="str">
        <f>IF($A48="","",VLOOKUP($A48,'アモキシシリンカプセル（２５０ｍｇ，'!$A$5:$J$500,10))</f>
        <v/>
      </c>
      <c r="H48" s="45" t="str">
        <f t="shared" si="1"/>
        <v/>
      </c>
      <c r="I48" s="41"/>
    </row>
    <row r="49" spans="1:9" ht="27.95" customHeight="1">
      <c r="A49" s="41"/>
      <c r="B49" s="245"/>
      <c r="C49" s="42"/>
      <c r="D49" s="46" t="s">
        <v>32</v>
      </c>
      <c r="E49" s="43"/>
      <c r="F49" s="42"/>
      <c r="G49" s="44"/>
      <c r="H49" s="45">
        <f>SUM(H30:H48)</f>
        <v>0</v>
      </c>
      <c r="I49" s="41"/>
    </row>
    <row r="50" spans="1:9" ht="27.95" customHeight="1">
      <c r="A50" s="36"/>
      <c r="B50" s="246"/>
      <c r="C50" s="41"/>
      <c r="D50" s="46" t="s">
        <v>27</v>
      </c>
      <c r="E50" s="50"/>
      <c r="F50" s="47"/>
      <c r="G50" s="48"/>
      <c r="H50" s="82">
        <f>H49+H25</f>
        <v>0</v>
      </c>
      <c r="I50" s="41"/>
    </row>
  </sheetData>
  <mergeCells count="4">
    <mergeCell ref="A1:I1"/>
    <mergeCell ref="H2:I2"/>
    <mergeCell ref="A26:I26"/>
    <mergeCell ref="H27:I27"/>
  </mergeCells>
  <phoneticPr fontId="6"/>
  <pageMargins left="0.59055118110236227" right="0.59055118110236227" top="0.78740157480314965" bottom="0.19685039370078741" header="0.51181102362204722" footer="0.23622047244094491"/>
  <pageSetup paperSize="9" scale="85" orientation="landscape"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DFB583-95ED-49AE-8015-BE13C97F9E86}">
  <sheetPr>
    <tabColor theme="7" tint="0.39997558519241921"/>
  </sheetPr>
  <dimension ref="A1:U74"/>
  <sheetViews>
    <sheetView showZeros="0" view="pageBreakPreview" zoomScaleNormal="100" zoomScaleSheetLayoutView="100" workbookViewId="0">
      <selection activeCell="D22" sqref="D22"/>
    </sheetView>
  </sheetViews>
  <sheetFormatPr defaultRowHeight="13.5"/>
  <cols>
    <col min="1" max="1" width="9" style="30"/>
    <col min="2" max="3" width="1.625" style="30" customWidth="1"/>
    <col min="4" max="4" width="24.875" style="51" customWidth="1"/>
    <col min="5" max="5" width="6.5" style="30" customWidth="1"/>
    <col min="6" max="6" width="9.125" style="30" customWidth="1"/>
    <col min="7" max="7" width="11.25" style="30" customWidth="1"/>
    <col min="8" max="8" width="13.25" style="30" customWidth="1"/>
    <col min="9" max="19" width="1.625" style="30" customWidth="1"/>
    <col min="20" max="16384" width="9" style="30"/>
  </cols>
  <sheetData>
    <row r="1" spans="1:21" s="32" customFormat="1" ht="8.1" customHeight="1">
      <c r="C1" s="104"/>
      <c r="D1" s="104"/>
      <c r="E1" s="444" t="s">
        <v>42</v>
      </c>
      <c r="F1" s="444"/>
      <c r="G1" s="444"/>
    </row>
    <row r="2" spans="1:21" s="32" customFormat="1" ht="8.1" customHeight="1">
      <c r="C2" s="104"/>
      <c r="D2" s="104"/>
      <c r="E2" s="444"/>
      <c r="F2" s="444"/>
      <c r="G2" s="444"/>
    </row>
    <row r="3" spans="1:21" ht="8.1" customHeight="1">
      <c r="B3" s="32"/>
      <c r="C3" s="105"/>
      <c r="D3" s="106"/>
      <c r="E3" s="444"/>
      <c r="F3" s="444"/>
      <c r="G3" s="444"/>
    </row>
    <row r="4" spans="1:21" ht="8.1" customHeight="1">
      <c r="B4" s="32"/>
      <c r="C4" s="105"/>
      <c r="D4" s="106"/>
      <c r="E4" s="445"/>
      <c r="F4" s="445"/>
      <c r="G4" s="445"/>
    </row>
    <row r="5" spans="1:21" ht="8.1" customHeight="1">
      <c r="B5" s="32"/>
      <c r="C5" s="105"/>
      <c r="D5" s="441" t="s">
        <v>43</v>
      </c>
      <c r="E5" s="441" t="s">
        <v>6</v>
      </c>
      <c r="F5" s="441" t="s">
        <v>7</v>
      </c>
      <c r="G5" s="441" t="s">
        <v>2</v>
      </c>
      <c r="H5" s="441" t="s">
        <v>3</v>
      </c>
      <c r="I5" s="441" t="s">
        <v>44</v>
      </c>
      <c r="J5" s="449"/>
      <c r="K5" s="449"/>
      <c r="L5" s="449"/>
      <c r="M5" s="449"/>
      <c r="N5" s="449"/>
      <c r="O5" s="449"/>
      <c r="P5" s="449"/>
      <c r="Q5" s="450"/>
    </row>
    <row r="6" spans="1:21" ht="8.1" customHeight="1">
      <c r="B6" s="32"/>
      <c r="C6" s="105"/>
      <c r="D6" s="442"/>
      <c r="E6" s="442"/>
      <c r="F6" s="442"/>
      <c r="G6" s="442"/>
      <c r="H6" s="442"/>
      <c r="I6" s="442"/>
      <c r="J6" s="451"/>
      <c r="K6" s="451"/>
      <c r="L6" s="451"/>
      <c r="M6" s="451"/>
      <c r="N6" s="451"/>
      <c r="O6" s="451"/>
      <c r="P6" s="451"/>
      <c r="Q6" s="452"/>
    </row>
    <row r="7" spans="1:21" ht="8.1" customHeight="1">
      <c r="B7" s="32"/>
      <c r="C7" s="105"/>
      <c r="D7" s="442"/>
      <c r="E7" s="442"/>
      <c r="F7" s="442"/>
      <c r="G7" s="442"/>
      <c r="H7" s="442"/>
      <c r="I7" s="442"/>
      <c r="J7" s="451"/>
      <c r="K7" s="451"/>
      <c r="L7" s="451"/>
      <c r="M7" s="451"/>
      <c r="N7" s="451"/>
      <c r="O7" s="451"/>
      <c r="P7" s="451"/>
      <c r="Q7" s="452"/>
    </row>
    <row r="8" spans="1:21" ht="8.1" customHeight="1">
      <c r="B8" s="32"/>
      <c r="C8" s="105"/>
      <c r="D8" s="443"/>
      <c r="E8" s="443"/>
      <c r="F8" s="443"/>
      <c r="G8" s="443"/>
      <c r="H8" s="443"/>
      <c r="I8" s="443"/>
      <c r="J8" s="453"/>
      <c r="K8" s="453"/>
      <c r="L8" s="453"/>
      <c r="M8" s="453"/>
      <c r="N8" s="453"/>
      <c r="O8" s="453"/>
      <c r="P8" s="453"/>
      <c r="Q8" s="454"/>
    </row>
    <row r="9" spans="1:21" ht="30" customHeight="1">
      <c r="A9" s="30">
        <v>1</v>
      </c>
      <c r="B9" s="32"/>
      <c r="C9" s="105"/>
      <c r="D9" s="174" t="str">
        <f>IF($A9="","",VLOOKUP($A9,'アモキシシリンカプセル（２５０ｍｇ，'!$A$5:$J$500,3))</f>
        <v>アモキシシリンカプセル
（２５０ｍｇ，１００カプセル）</v>
      </c>
      <c r="E9" s="140" t="str">
        <f>IF($A9="","",VLOOKUP($A9,'アモキシシリンカプセル（２５０ｍｇ，'!$A$5:$J$500,5))</f>
        <v>EA</v>
      </c>
      <c r="F9" s="151">
        <f>IF($A9="","",VLOOKUP($A9,'アモキシシリンカプセル（２５０ｍｇ，'!$A$5:$J$500,9))</f>
        <v>0</v>
      </c>
      <c r="G9" s="151">
        <f>IF($A9="","",VLOOKUP($A9,'アモキシシリンカプセル（２５０ｍｇ，'!$A$5:$J$500,10))</f>
        <v>0</v>
      </c>
      <c r="H9" s="152">
        <f>IFERROR(ROUNDDOWN(G9*F9,0),"")</f>
        <v>0</v>
      </c>
      <c r="I9" s="446"/>
      <c r="J9" s="447"/>
      <c r="K9" s="447"/>
      <c r="L9" s="447"/>
      <c r="M9" s="447"/>
      <c r="N9" s="447"/>
      <c r="O9" s="447"/>
      <c r="P9" s="447"/>
      <c r="Q9" s="448"/>
      <c r="R9" s="455" t="s">
        <v>45</v>
      </c>
      <c r="S9" s="456"/>
      <c r="U9" s="80" t="s">
        <v>59</v>
      </c>
    </row>
    <row r="10" spans="1:21" ht="30" customHeight="1">
      <c r="B10" s="32"/>
      <c r="C10" s="110"/>
      <c r="D10" s="174" t="str">
        <f>IF($A10="","",VLOOKUP($A10,'アモキシシリンカプセル（２５０ｍｇ，'!$A$5:$J$500,3))</f>
        <v/>
      </c>
      <c r="E10" s="140" t="str">
        <f>IF($A10="","",VLOOKUP($A10,'アモキシシリンカプセル（２５０ｍｇ，'!$A$5:$J$500,5))</f>
        <v/>
      </c>
      <c r="F10" s="151" t="str">
        <f>IF($A10="","",VLOOKUP($A10,'アモキシシリンカプセル（２５０ｍｇ，'!$A$5:$J$500,9))</f>
        <v/>
      </c>
      <c r="G10" s="151" t="str">
        <f>IF($A10="","",VLOOKUP($A10,'アモキシシリンカプセル（２５０ｍｇ，'!$A$5:$J$500,10))</f>
        <v/>
      </c>
      <c r="H10" s="152" t="str">
        <f t="shared" ref="H10:H28" si="0">IFERROR(ROUNDDOWN(G10*F10,0),"")</f>
        <v/>
      </c>
      <c r="I10" s="446"/>
      <c r="J10" s="447"/>
      <c r="K10" s="447"/>
      <c r="L10" s="447"/>
      <c r="M10" s="447"/>
      <c r="N10" s="447"/>
      <c r="O10" s="447"/>
      <c r="P10" s="447"/>
      <c r="Q10" s="448"/>
      <c r="R10" s="455"/>
      <c r="S10" s="456"/>
      <c r="U10" s="80" t="s">
        <v>61</v>
      </c>
    </row>
    <row r="11" spans="1:21" ht="30" customHeight="1">
      <c r="B11" s="32"/>
      <c r="C11" s="111"/>
      <c r="D11" s="174" t="str">
        <f>IF($A11="","",VLOOKUP($A11,'アモキシシリンカプセル（２５０ｍｇ，'!$A$5:$J$500,3))</f>
        <v/>
      </c>
      <c r="E11" s="140" t="str">
        <f>IF($A11="","",VLOOKUP($A11,'アモキシシリンカプセル（２５０ｍｇ，'!$A$5:$J$500,5))</f>
        <v/>
      </c>
      <c r="F11" s="151" t="str">
        <f>IF($A11="","",VLOOKUP($A11,'アモキシシリンカプセル（２５０ｍｇ，'!$A$5:$J$500,9))</f>
        <v/>
      </c>
      <c r="G11" s="151" t="str">
        <f>IF($A11="","",VLOOKUP($A11,'アモキシシリンカプセル（２５０ｍｇ，'!$A$5:$J$500,10))</f>
        <v/>
      </c>
      <c r="H11" s="152" t="str">
        <f t="shared" si="0"/>
        <v/>
      </c>
      <c r="I11" s="446"/>
      <c r="J11" s="447"/>
      <c r="K11" s="447"/>
      <c r="L11" s="447"/>
      <c r="M11" s="447"/>
      <c r="N11" s="447"/>
      <c r="O11" s="447"/>
      <c r="P11" s="447"/>
      <c r="Q11" s="448"/>
      <c r="R11" s="455"/>
      <c r="S11" s="456"/>
      <c r="U11" s="80" t="s">
        <v>60</v>
      </c>
    </row>
    <row r="12" spans="1:21" ht="30" customHeight="1">
      <c r="B12" s="32"/>
      <c r="C12" s="111"/>
      <c r="D12" s="174" t="str">
        <f>IF($A12="","",VLOOKUP($A12,'アモキシシリンカプセル（２５０ｍｇ，'!$A$5:$J$500,3))</f>
        <v/>
      </c>
      <c r="E12" s="140" t="str">
        <f>IF($A12="","",VLOOKUP($A12,'アモキシシリンカプセル（２５０ｍｇ，'!$A$5:$J$500,5))</f>
        <v/>
      </c>
      <c r="F12" s="151" t="str">
        <f>IF($A12="","",VLOOKUP($A12,'アモキシシリンカプセル（２５０ｍｇ，'!$A$5:$J$500,9))</f>
        <v/>
      </c>
      <c r="G12" s="151" t="str">
        <f>IF($A12="","",VLOOKUP($A12,'アモキシシリンカプセル（２５０ｍｇ，'!$A$5:$J$500,10))</f>
        <v/>
      </c>
      <c r="H12" s="152" t="str">
        <f t="shared" si="0"/>
        <v/>
      </c>
      <c r="I12" s="446"/>
      <c r="J12" s="447"/>
      <c r="K12" s="447"/>
      <c r="L12" s="447"/>
      <c r="M12" s="447"/>
      <c r="N12" s="447"/>
      <c r="O12" s="447"/>
      <c r="P12" s="447"/>
      <c r="Q12" s="448"/>
      <c r="R12" s="455"/>
      <c r="S12" s="456"/>
      <c r="U12" s="80" t="s">
        <v>76</v>
      </c>
    </row>
    <row r="13" spans="1:21" ht="30" customHeight="1">
      <c r="B13" s="32"/>
      <c r="C13" s="111"/>
      <c r="D13" s="174" t="str">
        <f>IF($A13="","",VLOOKUP($A13,'アモキシシリンカプセル（２５０ｍｇ，'!$A$5:$J$500,3))</f>
        <v/>
      </c>
      <c r="E13" s="140" t="str">
        <f>IF($A13="","",VLOOKUP($A13,'アモキシシリンカプセル（２５０ｍｇ，'!$A$5:$J$500,5))</f>
        <v/>
      </c>
      <c r="F13" s="151" t="str">
        <f>IF($A13="","",VLOOKUP($A13,'アモキシシリンカプセル（２５０ｍｇ，'!$A$5:$J$500,9))</f>
        <v/>
      </c>
      <c r="G13" s="151" t="str">
        <f>IF($A13="","",VLOOKUP($A13,'アモキシシリンカプセル（２５０ｍｇ，'!$A$5:$J$500,10))</f>
        <v/>
      </c>
      <c r="H13" s="152" t="str">
        <f t="shared" si="0"/>
        <v/>
      </c>
      <c r="I13" s="446"/>
      <c r="J13" s="447"/>
      <c r="K13" s="447"/>
      <c r="L13" s="447"/>
      <c r="M13" s="447"/>
      <c r="N13" s="447"/>
      <c r="O13" s="447"/>
      <c r="P13" s="447"/>
      <c r="Q13" s="448"/>
      <c r="R13" s="455"/>
      <c r="S13" s="456"/>
      <c r="U13" s="80" t="s">
        <v>67</v>
      </c>
    </row>
    <row r="14" spans="1:21" ht="30" customHeight="1">
      <c r="C14" s="111"/>
      <c r="D14" s="174" t="str">
        <f>IF($A14="","",VLOOKUP($A14,'アモキシシリンカプセル（２５０ｍｇ，'!$A$5:$J$500,3))</f>
        <v/>
      </c>
      <c r="E14" s="140" t="str">
        <f>IF($A14="","",VLOOKUP($A14,'アモキシシリンカプセル（２５０ｍｇ，'!$A$5:$J$500,5))</f>
        <v/>
      </c>
      <c r="F14" s="151" t="str">
        <f>IF($A14="","",VLOOKUP($A14,'アモキシシリンカプセル（２５０ｍｇ，'!$A$5:$J$500,9))</f>
        <v/>
      </c>
      <c r="G14" s="151" t="str">
        <f>IF($A14="","",VLOOKUP($A14,'アモキシシリンカプセル（２５０ｍｇ，'!$A$5:$J$500,10))</f>
        <v/>
      </c>
      <c r="H14" s="152" t="str">
        <f t="shared" si="0"/>
        <v/>
      </c>
      <c r="I14" s="446"/>
      <c r="J14" s="447"/>
      <c r="K14" s="447"/>
      <c r="L14" s="447"/>
      <c r="M14" s="447"/>
      <c r="N14" s="447"/>
      <c r="O14" s="447"/>
      <c r="P14" s="447"/>
      <c r="Q14" s="448"/>
      <c r="R14" s="455"/>
      <c r="S14" s="456"/>
      <c r="U14" s="80" t="s">
        <v>31</v>
      </c>
    </row>
    <row r="15" spans="1:21" ht="30" customHeight="1">
      <c r="B15" s="32"/>
      <c r="C15" s="111"/>
      <c r="D15" s="174" t="str">
        <f>IF($A15="","",VLOOKUP($A15,'アモキシシリンカプセル（２５０ｍｇ，'!$A$5:$J$500,3))</f>
        <v/>
      </c>
      <c r="E15" s="140" t="str">
        <f>IF($A15="","",VLOOKUP($A15,'アモキシシリンカプセル（２５０ｍｇ，'!$A$5:$J$500,5))</f>
        <v/>
      </c>
      <c r="F15" s="151" t="str">
        <f>IF($A15="","",VLOOKUP($A15,'アモキシシリンカプセル（２５０ｍｇ，'!$A$5:$J$500,9))</f>
        <v/>
      </c>
      <c r="G15" s="151" t="str">
        <f>IF($A15="","",VLOOKUP($A15,'アモキシシリンカプセル（２５０ｍｇ，'!$A$5:$J$500,10))</f>
        <v/>
      </c>
      <c r="H15" s="152" t="str">
        <f t="shared" si="0"/>
        <v/>
      </c>
      <c r="I15" s="446"/>
      <c r="J15" s="447"/>
      <c r="K15" s="447"/>
      <c r="L15" s="447"/>
      <c r="M15" s="447"/>
      <c r="N15" s="447"/>
      <c r="O15" s="447"/>
      <c r="P15" s="447"/>
      <c r="Q15" s="448"/>
      <c r="R15" s="455"/>
      <c r="S15" s="456"/>
      <c r="U15" s="80" t="s">
        <v>63</v>
      </c>
    </row>
    <row r="16" spans="1:21" ht="30" customHeight="1">
      <c r="B16" s="32"/>
      <c r="C16" s="111"/>
      <c r="D16" s="174" t="str">
        <f>IF($A16="","",VLOOKUP($A16,'アモキシシリンカプセル（２５０ｍｇ，'!$A$5:$J$500,3))</f>
        <v/>
      </c>
      <c r="E16" s="140" t="str">
        <f>IF($A16="","",VLOOKUP($A16,'アモキシシリンカプセル（２５０ｍｇ，'!$A$5:$J$500,5))</f>
        <v/>
      </c>
      <c r="F16" s="151" t="str">
        <f>IF($A16="","",VLOOKUP($A16,'アモキシシリンカプセル（２５０ｍｇ，'!$A$5:$J$500,9))</f>
        <v/>
      </c>
      <c r="G16" s="151" t="str">
        <f>IF($A16="","",VLOOKUP($A16,'アモキシシリンカプセル（２５０ｍｇ，'!$A$5:$J$500,10))</f>
        <v/>
      </c>
      <c r="H16" s="152" t="str">
        <f t="shared" si="0"/>
        <v/>
      </c>
      <c r="I16" s="446"/>
      <c r="J16" s="447"/>
      <c r="K16" s="447"/>
      <c r="L16" s="447"/>
      <c r="M16" s="447"/>
      <c r="N16" s="447"/>
      <c r="O16" s="447"/>
      <c r="P16" s="447"/>
      <c r="Q16" s="448"/>
      <c r="R16" s="455"/>
      <c r="S16" s="456"/>
      <c r="U16" s="80" t="s">
        <v>77</v>
      </c>
    </row>
    <row r="17" spans="2:19" ht="30" customHeight="1">
      <c r="B17" s="32"/>
      <c r="C17" s="111"/>
      <c r="D17" s="174" t="str">
        <f>IF($A17="","",VLOOKUP($A17,'アモキシシリンカプセル（２５０ｍｇ，'!$A$5:$J$500,3))</f>
        <v/>
      </c>
      <c r="E17" s="140" t="str">
        <f>IF($A17="","",VLOOKUP($A17,'アモキシシリンカプセル（２５０ｍｇ，'!$A$5:$J$500,5))</f>
        <v/>
      </c>
      <c r="F17" s="151" t="str">
        <f>IF($A17="","",VLOOKUP($A17,'アモキシシリンカプセル（２５０ｍｇ，'!$A$5:$J$500,9))</f>
        <v/>
      </c>
      <c r="G17" s="151" t="str">
        <f>IF($A17="","",VLOOKUP($A17,'アモキシシリンカプセル（２５０ｍｇ，'!$A$5:$J$500,10))</f>
        <v/>
      </c>
      <c r="H17" s="152" t="str">
        <f t="shared" si="0"/>
        <v/>
      </c>
      <c r="I17" s="446"/>
      <c r="J17" s="447"/>
      <c r="K17" s="447"/>
      <c r="L17" s="447"/>
      <c r="M17" s="447"/>
      <c r="N17" s="447"/>
      <c r="O17" s="447"/>
      <c r="P17" s="447"/>
      <c r="Q17" s="448"/>
      <c r="R17" s="455"/>
      <c r="S17" s="456"/>
    </row>
    <row r="18" spans="2:19" ht="30" customHeight="1">
      <c r="B18" s="32"/>
      <c r="C18" s="111"/>
      <c r="D18" s="174" t="str">
        <f>IF($A18="","",VLOOKUP($A18,'アモキシシリンカプセル（２５０ｍｇ，'!$A$5:$J$500,3))</f>
        <v/>
      </c>
      <c r="E18" s="140" t="str">
        <f>IF($A18="","",VLOOKUP($A18,'アモキシシリンカプセル（２５０ｍｇ，'!$A$5:$J$500,5))</f>
        <v/>
      </c>
      <c r="F18" s="151" t="str">
        <f>IF($A18="","",VLOOKUP($A18,'アモキシシリンカプセル（２５０ｍｇ，'!$A$5:$J$500,9))</f>
        <v/>
      </c>
      <c r="G18" s="151" t="str">
        <f>IF($A18="","",VLOOKUP($A18,'アモキシシリンカプセル（２５０ｍｇ，'!$A$5:$J$500,10))</f>
        <v/>
      </c>
      <c r="H18" s="152" t="str">
        <f t="shared" si="0"/>
        <v/>
      </c>
      <c r="I18" s="446"/>
      <c r="J18" s="447"/>
      <c r="K18" s="447"/>
      <c r="L18" s="447"/>
      <c r="M18" s="447"/>
      <c r="N18" s="447"/>
      <c r="O18" s="447"/>
      <c r="P18" s="447"/>
      <c r="Q18" s="448"/>
      <c r="R18" s="455"/>
      <c r="S18" s="456"/>
    </row>
    <row r="19" spans="2:19" ht="30" customHeight="1">
      <c r="B19" s="32"/>
      <c r="C19" s="111"/>
      <c r="D19" s="174" t="str">
        <f>IF($A19="","",VLOOKUP($A19,'アモキシシリンカプセル（２５０ｍｇ，'!$A$5:$J$500,3))</f>
        <v/>
      </c>
      <c r="E19" s="140" t="str">
        <f>IF($A19="","",VLOOKUP($A19,'アモキシシリンカプセル（２５０ｍｇ，'!$A$5:$J$500,5))</f>
        <v/>
      </c>
      <c r="F19" s="151" t="str">
        <f>IF($A19="","",VLOOKUP($A19,'アモキシシリンカプセル（２５０ｍｇ，'!$A$5:$J$500,9))</f>
        <v/>
      </c>
      <c r="G19" s="151" t="str">
        <f>IF($A19="","",VLOOKUP($A19,'アモキシシリンカプセル（２５０ｍｇ，'!$A$5:$J$500,10))</f>
        <v/>
      </c>
      <c r="H19" s="152" t="str">
        <f t="shared" si="0"/>
        <v/>
      </c>
      <c r="I19" s="446"/>
      <c r="J19" s="447"/>
      <c r="K19" s="447"/>
      <c r="L19" s="447"/>
      <c r="M19" s="447"/>
      <c r="N19" s="447"/>
      <c r="O19" s="447"/>
      <c r="P19" s="447"/>
      <c r="Q19" s="448"/>
      <c r="R19" s="455"/>
      <c r="S19" s="456"/>
    </row>
    <row r="20" spans="2:19" ht="30" customHeight="1">
      <c r="B20" s="32"/>
      <c r="C20" s="111"/>
      <c r="D20" s="174" t="str">
        <f>IF($A20="","",VLOOKUP($A20,'アモキシシリンカプセル（２５０ｍｇ，'!$A$5:$J$500,3))</f>
        <v/>
      </c>
      <c r="E20" s="140" t="str">
        <f>IF($A20="","",VLOOKUP($A20,'アモキシシリンカプセル（２５０ｍｇ，'!$A$5:$J$500,5))</f>
        <v/>
      </c>
      <c r="F20" s="151" t="str">
        <f>IF($A20="","",VLOOKUP($A20,'アモキシシリンカプセル（２５０ｍｇ，'!$A$5:$J$500,9))</f>
        <v/>
      </c>
      <c r="G20" s="151" t="str">
        <f>IF($A20="","",VLOOKUP($A20,'アモキシシリンカプセル（２５０ｍｇ，'!$A$5:$J$500,10))</f>
        <v/>
      </c>
      <c r="H20" s="152" t="str">
        <f t="shared" si="0"/>
        <v/>
      </c>
      <c r="I20" s="446"/>
      <c r="J20" s="447"/>
      <c r="K20" s="447"/>
      <c r="L20" s="447"/>
      <c r="M20" s="447"/>
      <c r="N20" s="447"/>
      <c r="O20" s="447"/>
      <c r="P20" s="447"/>
      <c r="Q20" s="448"/>
      <c r="R20" s="455"/>
      <c r="S20" s="456"/>
    </row>
    <row r="21" spans="2:19" ht="30" customHeight="1">
      <c r="B21" s="32"/>
      <c r="C21" s="112"/>
      <c r="D21" s="174" t="str">
        <f>IF($A21="","",VLOOKUP($A21,'アモキシシリンカプセル（２５０ｍｇ，'!$A$5:$J$500,3))</f>
        <v/>
      </c>
      <c r="E21" s="140" t="str">
        <f>IF($A21="","",VLOOKUP($A21,'アモキシシリンカプセル（２５０ｍｇ，'!$A$5:$J$500,5))</f>
        <v/>
      </c>
      <c r="F21" s="151" t="str">
        <f>IF($A21="","",VLOOKUP($A21,'アモキシシリンカプセル（２５０ｍｇ，'!$A$5:$J$500,9))</f>
        <v/>
      </c>
      <c r="G21" s="151" t="str">
        <f>IF($A21="","",VLOOKUP($A21,'アモキシシリンカプセル（２５０ｍｇ，'!$A$5:$J$500,10))</f>
        <v/>
      </c>
      <c r="H21" s="152" t="str">
        <f t="shared" si="0"/>
        <v/>
      </c>
      <c r="I21" s="446"/>
      <c r="J21" s="447"/>
      <c r="K21" s="447"/>
      <c r="L21" s="447"/>
      <c r="M21" s="447"/>
      <c r="N21" s="447"/>
      <c r="O21" s="447"/>
      <c r="P21" s="447"/>
      <c r="Q21" s="448"/>
      <c r="R21" s="455"/>
      <c r="S21" s="456"/>
    </row>
    <row r="22" spans="2:19" ht="30" customHeight="1">
      <c r="B22" s="32"/>
      <c r="C22" s="113"/>
      <c r="D22" s="174" t="str">
        <f>IF($A22="","",VLOOKUP($A22,'アモキシシリンカプセル（２５０ｍｇ，'!$A$5:$J$500,3))</f>
        <v/>
      </c>
      <c r="E22" s="140" t="str">
        <f>IF($A22="","",VLOOKUP($A22,'アモキシシリンカプセル（２５０ｍｇ，'!$A$5:$J$500,5))</f>
        <v/>
      </c>
      <c r="F22" s="151" t="str">
        <f>IF($A22="","",VLOOKUP($A22,'アモキシシリンカプセル（２５０ｍｇ，'!$A$5:$J$500,9))</f>
        <v/>
      </c>
      <c r="G22" s="151" t="str">
        <f>IF($A22="","",VLOOKUP($A22,'アモキシシリンカプセル（２５０ｍｇ，'!$A$5:$J$500,10))</f>
        <v/>
      </c>
      <c r="H22" s="152" t="str">
        <f t="shared" si="0"/>
        <v/>
      </c>
      <c r="I22" s="446"/>
      <c r="J22" s="447"/>
      <c r="K22" s="447"/>
      <c r="L22" s="447"/>
      <c r="M22" s="447"/>
      <c r="N22" s="447"/>
      <c r="O22" s="447"/>
      <c r="P22" s="447"/>
      <c r="Q22" s="448"/>
      <c r="R22" s="455"/>
      <c r="S22" s="456"/>
    </row>
    <row r="23" spans="2:19" ht="30" customHeight="1">
      <c r="B23" s="32"/>
      <c r="C23" s="32"/>
      <c r="D23" s="174" t="str">
        <f>IF($A23="","",VLOOKUP($A23,'アモキシシリンカプセル（２５０ｍｇ，'!$A$5:$J$500,3))</f>
        <v/>
      </c>
      <c r="E23" s="140" t="str">
        <f>IF($A23="","",VLOOKUP($A23,'アモキシシリンカプセル（２５０ｍｇ，'!$A$5:$J$500,5))</f>
        <v/>
      </c>
      <c r="F23" s="151" t="str">
        <f>IF($A23="","",VLOOKUP($A23,'アモキシシリンカプセル（２５０ｍｇ，'!$A$5:$J$500,9))</f>
        <v/>
      </c>
      <c r="G23" s="151" t="str">
        <f>IF($A23="","",VLOOKUP($A23,'アモキシシリンカプセル（２５０ｍｇ，'!$A$5:$J$500,10))</f>
        <v/>
      </c>
      <c r="H23" s="152" t="str">
        <f t="shared" si="0"/>
        <v/>
      </c>
      <c r="I23" s="446"/>
      <c r="J23" s="447"/>
      <c r="K23" s="447"/>
      <c r="L23" s="447"/>
      <c r="M23" s="447"/>
      <c r="N23" s="447"/>
      <c r="O23" s="447"/>
      <c r="P23" s="447"/>
      <c r="Q23" s="448"/>
      <c r="R23" s="455"/>
      <c r="S23" s="456"/>
    </row>
    <row r="24" spans="2:19" ht="30" customHeight="1">
      <c r="B24" s="32"/>
      <c r="C24" s="32"/>
      <c r="D24" s="174" t="str">
        <f>IF($A24="","",VLOOKUP($A24,'アモキシシリンカプセル（２５０ｍｇ，'!$A$5:$J$500,3))</f>
        <v/>
      </c>
      <c r="E24" s="140" t="str">
        <f>IF($A24="","",VLOOKUP($A24,'アモキシシリンカプセル（２５０ｍｇ，'!$A$5:$J$500,5))</f>
        <v/>
      </c>
      <c r="F24" s="151" t="str">
        <f>IF($A24="","",VLOOKUP($A24,'アモキシシリンカプセル（２５０ｍｇ，'!$A$5:$J$500,9))</f>
        <v/>
      </c>
      <c r="G24" s="151" t="str">
        <f>IF($A24="","",VLOOKUP($A24,'アモキシシリンカプセル（２５０ｍｇ，'!$A$5:$J$500,10))</f>
        <v/>
      </c>
      <c r="H24" s="152" t="str">
        <f t="shared" si="0"/>
        <v/>
      </c>
      <c r="I24" s="446"/>
      <c r="J24" s="447"/>
      <c r="K24" s="447"/>
      <c r="L24" s="447"/>
      <c r="M24" s="447"/>
      <c r="N24" s="447"/>
      <c r="O24" s="447"/>
      <c r="P24" s="447"/>
      <c r="Q24" s="448"/>
      <c r="R24" s="455"/>
      <c r="S24" s="456"/>
    </row>
    <row r="25" spans="2:19" ht="30" customHeight="1">
      <c r="B25" s="32"/>
      <c r="C25" s="32"/>
      <c r="D25" s="174" t="str">
        <f>IF($A25="","",VLOOKUP($A25,'アモキシシリンカプセル（２５０ｍｇ，'!$A$5:$J$500,3))</f>
        <v/>
      </c>
      <c r="E25" s="140" t="str">
        <f>IF($A25="","",VLOOKUP($A25,'アモキシシリンカプセル（２５０ｍｇ，'!$A$5:$J$500,5))</f>
        <v/>
      </c>
      <c r="F25" s="151" t="str">
        <f>IF($A25="","",VLOOKUP($A25,'アモキシシリンカプセル（２５０ｍｇ，'!$A$5:$J$500,9))</f>
        <v/>
      </c>
      <c r="G25" s="151" t="str">
        <f>IF($A25="","",VLOOKUP($A25,'アモキシシリンカプセル（２５０ｍｇ，'!$A$5:$J$500,10))</f>
        <v/>
      </c>
      <c r="H25" s="152" t="str">
        <f t="shared" si="0"/>
        <v/>
      </c>
      <c r="I25" s="446"/>
      <c r="J25" s="447"/>
      <c r="K25" s="447"/>
      <c r="L25" s="447"/>
      <c r="M25" s="447"/>
      <c r="N25" s="447"/>
      <c r="O25" s="447"/>
      <c r="P25" s="447"/>
      <c r="Q25" s="448"/>
      <c r="R25" s="455"/>
      <c r="S25" s="456"/>
    </row>
    <row r="26" spans="2:19" ht="30" customHeight="1">
      <c r="B26" s="32"/>
      <c r="C26" s="32"/>
      <c r="D26" s="174" t="str">
        <f>IF($A26="","",VLOOKUP($A26,'アモキシシリンカプセル（２５０ｍｇ，'!$A$5:$J$500,3))</f>
        <v/>
      </c>
      <c r="E26" s="140" t="str">
        <f>IF($A26="","",VLOOKUP($A26,'アモキシシリンカプセル（２５０ｍｇ，'!$A$5:$J$500,5))</f>
        <v/>
      </c>
      <c r="F26" s="151" t="str">
        <f>IF($A26="","",VLOOKUP($A26,'アモキシシリンカプセル（２５０ｍｇ，'!$A$5:$J$500,9))</f>
        <v/>
      </c>
      <c r="G26" s="151" t="str">
        <f>IF($A26="","",VLOOKUP($A26,'アモキシシリンカプセル（２５０ｍｇ，'!$A$5:$J$500,10))</f>
        <v/>
      </c>
      <c r="H26" s="152" t="str">
        <f t="shared" si="0"/>
        <v/>
      </c>
      <c r="I26" s="446"/>
      <c r="J26" s="447"/>
      <c r="K26" s="447"/>
      <c r="L26" s="447"/>
      <c r="M26" s="447"/>
      <c r="N26" s="447"/>
      <c r="O26" s="447"/>
      <c r="P26" s="447"/>
      <c r="Q26" s="448"/>
      <c r="R26" s="455"/>
      <c r="S26" s="456"/>
    </row>
    <row r="27" spans="2:19" ht="30" customHeight="1">
      <c r="B27" s="32"/>
      <c r="C27" s="32"/>
      <c r="D27" s="174" t="str">
        <f>IF($A27="","",VLOOKUP($A27,'アモキシシリンカプセル（２５０ｍｇ，'!$A$5:$J$500,3))</f>
        <v/>
      </c>
      <c r="E27" s="140" t="str">
        <f>IF($A27="","",VLOOKUP($A27,'アモキシシリンカプセル（２５０ｍｇ，'!$A$5:$J$500,5))</f>
        <v/>
      </c>
      <c r="F27" s="151" t="str">
        <f>IF($A27="","",VLOOKUP($A27,'アモキシシリンカプセル（２５０ｍｇ，'!$A$5:$J$500,9))</f>
        <v/>
      </c>
      <c r="G27" s="151" t="str">
        <f>IF($A27="","",VLOOKUP($A27,'アモキシシリンカプセル（２５０ｍｇ，'!$A$5:$J$500,10))</f>
        <v/>
      </c>
      <c r="H27" s="152" t="str">
        <f t="shared" si="0"/>
        <v/>
      </c>
      <c r="I27" s="446"/>
      <c r="J27" s="447"/>
      <c r="K27" s="447"/>
      <c r="L27" s="447"/>
      <c r="M27" s="447"/>
      <c r="N27" s="447"/>
      <c r="O27" s="447"/>
      <c r="P27" s="447"/>
      <c r="Q27" s="448"/>
      <c r="R27" s="455"/>
      <c r="S27" s="456"/>
    </row>
    <row r="28" spans="2:19" ht="30" customHeight="1">
      <c r="B28" s="32"/>
      <c r="C28" s="32"/>
      <c r="D28" s="174" t="str">
        <f>IF($A28="","",VLOOKUP($A28,'アモキシシリンカプセル（２５０ｍｇ，'!$A$5:$J$500,3))</f>
        <v/>
      </c>
      <c r="E28" s="140" t="str">
        <f>IF($A28="","",VLOOKUP($A28,'アモキシシリンカプセル（２５０ｍｇ，'!$A$5:$J$500,5))</f>
        <v/>
      </c>
      <c r="F28" s="151" t="str">
        <f>IF($A28="","",VLOOKUP($A28,'アモキシシリンカプセル（２５０ｍｇ，'!$A$5:$J$500,9))</f>
        <v/>
      </c>
      <c r="G28" s="151" t="str">
        <f>IF($A28="","",VLOOKUP($A28,'アモキシシリンカプセル（２５０ｍｇ，'!$A$5:$J$500,10))</f>
        <v/>
      </c>
      <c r="H28" s="152" t="str">
        <f t="shared" si="0"/>
        <v/>
      </c>
      <c r="I28" s="446"/>
      <c r="J28" s="447"/>
      <c r="K28" s="447"/>
      <c r="L28" s="447"/>
      <c r="M28" s="447"/>
      <c r="N28" s="447"/>
      <c r="O28" s="447"/>
      <c r="P28" s="447"/>
      <c r="Q28" s="448"/>
    </row>
    <row r="29" spans="2:19" ht="8.1" customHeight="1">
      <c r="B29" s="32"/>
      <c r="C29" s="32"/>
      <c r="D29" s="463" t="s">
        <v>57</v>
      </c>
      <c r="E29" s="457"/>
      <c r="F29" s="465"/>
      <c r="G29" s="465"/>
      <c r="H29" s="467">
        <f>SUM(H9:H28)</f>
        <v>0</v>
      </c>
      <c r="I29" s="457"/>
      <c r="J29" s="458"/>
      <c r="K29" s="458"/>
      <c r="L29" s="458"/>
      <c r="M29" s="458"/>
      <c r="N29" s="458"/>
      <c r="O29" s="458"/>
      <c r="P29" s="458"/>
      <c r="Q29" s="459"/>
    </row>
    <row r="30" spans="2:19" ht="8.1" customHeight="1">
      <c r="B30" s="32"/>
      <c r="C30" s="32"/>
      <c r="D30" s="464"/>
      <c r="E30" s="460"/>
      <c r="F30" s="466"/>
      <c r="G30" s="466"/>
      <c r="H30" s="466"/>
      <c r="I30" s="460"/>
      <c r="J30" s="461"/>
      <c r="K30" s="461"/>
      <c r="L30" s="461"/>
      <c r="M30" s="461"/>
      <c r="N30" s="461"/>
      <c r="O30" s="461"/>
      <c r="P30" s="461"/>
      <c r="Q30" s="462"/>
    </row>
    <row r="31" spans="2:19" ht="8.1" customHeight="1">
      <c r="B31" s="32"/>
      <c r="C31" s="32"/>
      <c r="D31" s="464"/>
      <c r="E31" s="460"/>
      <c r="F31" s="466"/>
      <c r="G31" s="466"/>
      <c r="H31" s="466"/>
      <c r="I31" s="460"/>
      <c r="J31" s="461"/>
      <c r="K31" s="461"/>
      <c r="L31" s="461"/>
      <c r="M31" s="461"/>
      <c r="N31" s="461"/>
      <c r="O31" s="461"/>
      <c r="P31" s="461"/>
      <c r="Q31" s="462"/>
    </row>
    <row r="32" spans="2:19" ht="8.1" customHeight="1">
      <c r="B32" s="32"/>
      <c r="C32" s="32"/>
      <c r="D32" s="464"/>
      <c r="E32" s="460"/>
      <c r="F32" s="466"/>
      <c r="G32" s="466"/>
      <c r="H32" s="468"/>
      <c r="I32" s="460"/>
      <c r="J32" s="461"/>
      <c r="K32" s="461"/>
      <c r="L32" s="461"/>
      <c r="M32" s="461"/>
      <c r="N32" s="461"/>
      <c r="O32" s="461"/>
      <c r="P32" s="461"/>
      <c r="Q32" s="462"/>
    </row>
    <row r="33" spans="2:19" ht="8.1" customHeight="1">
      <c r="B33" s="32"/>
      <c r="C33" s="32"/>
      <c r="D33" s="469" t="s">
        <v>46</v>
      </c>
      <c r="E33" s="469"/>
      <c r="F33" s="469"/>
      <c r="G33" s="469"/>
      <c r="H33" s="469"/>
      <c r="I33" s="469"/>
      <c r="J33" s="469"/>
      <c r="K33" s="469"/>
      <c r="L33" s="469"/>
      <c r="M33" s="469"/>
      <c r="N33" s="469"/>
      <c r="O33" s="469"/>
      <c r="P33" s="469"/>
      <c r="Q33" s="469"/>
      <c r="R33" s="114"/>
    </row>
    <row r="34" spans="2:19" ht="8.1" customHeight="1">
      <c r="B34" s="32"/>
      <c r="C34" s="32"/>
      <c r="D34" s="470"/>
      <c r="E34" s="470"/>
      <c r="F34" s="470"/>
      <c r="G34" s="470"/>
      <c r="H34" s="470"/>
      <c r="I34" s="470"/>
      <c r="J34" s="470"/>
      <c r="K34" s="470"/>
      <c r="L34" s="470"/>
      <c r="M34" s="470"/>
      <c r="N34" s="470"/>
      <c r="O34" s="470"/>
      <c r="P34" s="470"/>
      <c r="Q34" s="470"/>
      <c r="R34" s="114"/>
    </row>
    <row r="35" spans="2:19" ht="8.1" customHeight="1">
      <c r="B35" s="32"/>
      <c r="C35" s="32"/>
      <c r="D35" s="470"/>
      <c r="E35" s="470"/>
      <c r="F35" s="470"/>
      <c r="G35" s="470"/>
      <c r="H35" s="470"/>
      <c r="I35" s="470"/>
      <c r="J35" s="470"/>
      <c r="K35" s="470"/>
      <c r="L35" s="470"/>
      <c r="M35" s="470"/>
      <c r="N35" s="470"/>
      <c r="O35" s="470"/>
      <c r="P35" s="470"/>
      <c r="Q35" s="470"/>
      <c r="R35" s="114"/>
    </row>
    <row r="36" spans="2:19" ht="8.1" customHeight="1">
      <c r="B36" s="32"/>
      <c r="C36" s="32"/>
      <c r="D36" s="470"/>
      <c r="E36" s="470"/>
      <c r="F36" s="470"/>
      <c r="G36" s="470"/>
      <c r="H36" s="470"/>
      <c r="I36" s="470"/>
      <c r="J36" s="470"/>
      <c r="K36" s="470"/>
      <c r="L36" s="470"/>
      <c r="M36" s="470"/>
      <c r="N36" s="470"/>
      <c r="O36" s="470"/>
      <c r="P36" s="470"/>
      <c r="Q36" s="470"/>
      <c r="R36" s="114"/>
    </row>
    <row r="37" spans="2:19" ht="8.1" customHeight="1">
      <c r="B37" s="32"/>
      <c r="C37" s="32"/>
      <c r="D37" s="470"/>
      <c r="E37" s="470"/>
      <c r="F37" s="470"/>
      <c r="G37" s="470"/>
      <c r="H37" s="470"/>
      <c r="I37" s="470"/>
      <c r="J37" s="470"/>
      <c r="K37" s="470"/>
      <c r="L37" s="470"/>
      <c r="M37" s="470"/>
      <c r="N37" s="470"/>
      <c r="O37" s="470"/>
      <c r="P37" s="470"/>
      <c r="Q37" s="470"/>
      <c r="R37" s="114"/>
    </row>
    <row r="38" spans="2:19" s="32" customFormat="1" ht="8.1" customHeight="1">
      <c r="C38" s="104"/>
      <c r="D38" s="104"/>
      <c r="E38" s="444" t="s">
        <v>42</v>
      </c>
      <c r="F38" s="444"/>
      <c r="G38" s="444"/>
    </row>
    <row r="39" spans="2:19" s="32" customFormat="1" ht="8.1" customHeight="1">
      <c r="C39" s="104"/>
      <c r="D39" s="104"/>
      <c r="E39" s="444"/>
      <c r="F39" s="444"/>
      <c r="G39" s="444"/>
    </row>
    <row r="40" spans="2:19" ht="8.1" customHeight="1">
      <c r="B40" s="32"/>
      <c r="C40" s="105"/>
      <c r="D40" s="106"/>
      <c r="E40" s="444"/>
      <c r="F40" s="444"/>
      <c r="G40" s="444"/>
    </row>
    <row r="41" spans="2:19" ht="8.1" customHeight="1">
      <c r="B41" s="32"/>
      <c r="C41" s="105"/>
      <c r="D41" s="106"/>
      <c r="E41" s="445"/>
      <c r="F41" s="445"/>
      <c r="G41" s="445"/>
    </row>
    <row r="42" spans="2:19" ht="8.1" customHeight="1">
      <c r="B42" s="32"/>
      <c r="C42" s="105"/>
      <c r="D42" s="441" t="s">
        <v>43</v>
      </c>
      <c r="E42" s="441" t="s">
        <v>6</v>
      </c>
      <c r="F42" s="441" t="s">
        <v>7</v>
      </c>
      <c r="G42" s="441" t="s">
        <v>2</v>
      </c>
      <c r="H42" s="441" t="s">
        <v>3</v>
      </c>
      <c r="I42" s="441" t="s">
        <v>44</v>
      </c>
      <c r="J42" s="449"/>
      <c r="K42" s="449"/>
      <c r="L42" s="449"/>
      <c r="M42" s="449"/>
      <c r="N42" s="449"/>
      <c r="O42" s="449"/>
      <c r="P42" s="449"/>
      <c r="Q42" s="450"/>
    </row>
    <row r="43" spans="2:19" ht="8.1" customHeight="1">
      <c r="B43" s="32"/>
      <c r="C43" s="105"/>
      <c r="D43" s="442"/>
      <c r="E43" s="442"/>
      <c r="F43" s="442"/>
      <c r="G43" s="442"/>
      <c r="H43" s="442"/>
      <c r="I43" s="442"/>
      <c r="J43" s="451"/>
      <c r="K43" s="451"/>
      <c r="L43" s="451"/>
      <c r="M43" s="451"/>
      <c r="N43" s="451"/>
      <c r="O43" s="451"/>
      <c r="P43" s="451"/>
      <c r="Q43" s="452"/>
    </row>
    <row r="44" spans="2:19" ht="8.1" customHeight="1">
      <c r="B44" s="32"/>
      <c r="C44" s="105"/>
      <c r="D44" s="442"/>
      <c r="E44" s="442"/>
      <c r="F44" s="442"/>
      <c r="G44" s="442"/>
      <c r="H44" s="442"/>
      <c r="I44" s="442"/>
      <c r="J44" s="451"/>
      <c r="K44" s="451"/>
      <c r="L44" s="451"/>
      <c r="M44" s="451"/>
      <c r="N44" s="451"/>
      <c r="O44" s="451"/>
      <c r="P44" s="451"/>
      <c r="Q44" s="452"/>
    </row>
    <row r="45" spans="2:19" ht="8.1" customHeight="1">
      <c r="B45" s="32"/>
      <c r="C45" s="105"/>
      <c r="D45" s="443"/>
      <c r="E45" s="443"/>
      <c r="F45" s="443"/>
      <c r="G45" s="443"/>
      <c r="H45" s="443"/>
      <c r="I45" s="443"/>
      <c r="J45" s="453"/>
      <c r="K45" s="453"/>
      <c r="L45" s="453"/>
      <c r="M45" s="453"/>
      <c r="N45" s="453"/>
      <c r="O45" s="453"/>
      <c r="P45" s="453"/>
      <c r="Q45" s="454"/>
    </row>
    <row r="46" spans="2:19" ht="30" customHeight="1">
      <c r="B46" s="32"/>
      <c r="C46" s="105"/>
      <c r="D46" s="174" t="str">
        <f>IF($A46="","",VLOOKUP($A46,'アモキシシリンカプセル（２５０ｍｇ，'!$A$5:$J$500,3))</f>
        <v/>
      </c>
      <c r="E46" s="140" t="str">
        <f>IF($A46="","",VLOOKUP($A46,'アモキシシリンカプセル（２５０ｍｇ，'!$A$5:$J$500,5))</f>
        <v/>
      </c>
      <c r="F46" s="151" t="str">
        <f>IF($A46="","",VLOOKUP($A46,'アモキシシリンカプセル（２５０ｍｇ，'!$A$5:$J$500,9))</f>
        <v/>
      </c>
      <c r="G46" s="151" t="str">
        <f>IF($A46="","",VLOOKUP($A46,'アモキシシリンカプセル（２５０ｍｇ，'!$A$5:$J$500,10))</f>
        <v/>
      </c>
      <c r="H46" s="152" t="str">
        <f t="shared" ref="H46:H64" si="1">IFERROR(ROUNDDOWN(G46*F46,0),"")</f>
        <v/>
      </c>
      <c r="I46" s="446"/>
      <c r="J46" s="447"/>
      <c r="K46" s="447"/>
      <c r="L46" s="447"/>
      <c r="M46" s="447"/>
      <c r="N46" s="447"/>
      <c r="O46" s="447"/>
      <c r="P46" s="447"/>
      <c r="Q46" s="448"/>
      <c r="R46" s="455" t="s">
        <v>45</v>
      </c>
      <c r="S46" s="456"/>
    </row>
    <row r="47" spans="2:19" ht="30" customHeight="1">
      <c r="B47" s="32"/>
      <c r="C47" s="110"/>
      <c r="D47" s="174" t="str">
        <f>IF($A47="","",VLOOKUP($A47,'アモキシシリンカプセル（２５０ｍｇ，'!$A$5:$J$500,3))</f>
        <v/>
      </c>
      <c r="E47" s="140" t="str">
        <f>IF($A47="","",VLOOKUP($A47,'アモキシシリンカプセル（２５０ｍｇ，'!$A$5:$J$500,5))</f>
        <v/>
      </c>
      <c r="F47" s="151" t="str">
        <f>IF($A47="","",VLOOKUP($A47,'アモキシシリンカプセル（２５０ｍｇ，'!$A$5:$J$500,9))</f>
        <v/>
      </c>
      <c r="G47" s="151" t="str">
        <f>IF($A47="","",VLOOKUP($A47,'アモキシシリンカプセル（２５０ｍｇ，'!$A$5:$J$500,10))</f>
        <v/>
      </c>
      <c r="H47" s="152" t="str">
        <f t="shared" si="1"/>
        <v/>
      </c>
      <c r="I47" s="446"/>
      <c r="J47" s="447"/>
      <c r="K47" s="447"/>
      <c r="L47" s="447"/>
      <c r="M47" s="447"/>
      <c r="N47" s="447"/>
      <c r="O47" s="447"/>
      <c r="P47" s="447"/>
      <c r="Q47" s="448"/>
      <c r="R47" s="455"/>
      <c r="S47" s="456"/>
    </row>
    <row r="48" spans="2:19" ht="30" customHeight="1">
      <c r="B48" s="32"/>
      <c r="C48" s="111"/>
      <c r="D48" s="174" t="str">
        <f>IF($A48="","",VLOOKUP($A48,'アモキシシリンカプセル（２５０ｍｇ，'!$A$5:$J$500,3))</f>
        <v/>
      </c>
      <c r="E48" s="140" t="str">
        <f>IF($A48="","",VLOOKUP($A48,'アモキシシリンカプセル（２５０ｍｇ，'!$A$5:$J$500,5))</f>
        <v/>
      </c>
      <c r="F48" s="151" t="str">
        <f>IF($A48="","",VLOOKUP($A48,'アモキシシリンカプセル（２５０ｍｇ，'!$A$5:$J$500,9))</f>
        <v/>
      </c>
      <c r="G48" s="151" t="str">
        <f>IF($A48="","",VLOOKUP($A48,'アモキシシリンカプセル（２５０ｍｇ，'!$A$5:$J$500,10))</f>
        <v/>
      </c>
      <c r="H48" s="152" t="str">
        <f t="shared" si="1"/>
        <v/>
      </c>
      <c r="I48" s="446"/>
      <c r="J48" s="447"/>
      <c r="K48" s="447"/>
      <c r="L48" s="447"/>
      <c r="M48" s="447"/>
      <c r="N48" s="447"/>
      <c r="O48" s="447"/>
      <c r="P48" s="447"/>
      <c r="Q48" s="448"/>
      <c r="R48" s="455"/>
      <c r="S48" s="456"/>
    </row>
    <row r="49" spans="2:19" ht="30" customHeight="1">
      <c r="B49" s="32"/>
      <c r="C49" s="111"/>
      <c r="D49" s="174" t="str">
        <f>IF($A49="","",VLOOKUP($A49,'アモキシシリンカプセル（２５０ｍｇ，'!$A$5:$J$500,3))</f>
        <v/>
      </c>
      <c r="E49" s="140" t="str">
        <f>IF($A49="","",VLOOKUP($A49,'アモキシシリンカプセル（２５０ｍｇ，'!$A$5:$J$500,5))</f>
        <v/>
      </c>
      <c r="F49" s="151" t="str">
        <f>IF($A49="","",VLOOKUP($A49,'アモキシシリンカプセル（２５０ｍｇ，'!$A$5:$J$500,9))</f>
        <v/>
      </c>
      <c r="G49" s="151" t="str">
        <f>IF($A49="","",VLOOKUP($A49,'アモキシシリンカプセル（２５０ｍｇ，'!$A$5:$J$500,10))</f>
        <v/>
      </c>
      <c r="H49" s="152" t="str">
        <f t="shared" si="1"/>
        <v/>
      </c>
      <c r="I49" s="446"/>
      <c r="J49" s="447"/>
      <c r="K49" s="447"/>
      <c r="L49" s="447"/>
      <c r="M49" s="447"/>
      <c r="N49" s="447"/>
      <c r="O49" s="447"/>
      <c r="P49" s="447"/>
      <c r="Q49" s="448"/>
      <c r="R49" s="455"/>
      <c r="S49" s="456"/>
    </row>
    <row r="50" spans="2:19" ht="30" customHeight="1">
      <c r="B50" s="32"/>
      <c r="C50" s="111"/>
      <c r="D50" s="174" t="str">
        <f>IF($A50="","",VLOOKUP($A50,'アモキシシリンカプセル（２５０ｍｇ，'!$A$5:$J$500,3))</f>
        <v/>
      </c>
      <c r="E50" s="140" t="str">
        <f>IF($A50="","",VLOOKUP($A50,'アモキシシリンカプセル（２５０ｍｇ，'!$A$5:$J$500,5))</f>
        <v/>
      </c>
      <c r="F50" s="151" t="str">
        <f>IF($A50="","",VLOOKUP($A50,'アモキシシリンカプセル（２５０ｍｇ，'!$A$5:$J$500,9))</f>
        <v/>
      </c>
      <c r="G50" s="151" t="str">
        <f>IF($A50="","",VLOOKUP($A50,'アモキシシリンカプセル（２５０ｍｇ，'!$A$5:$J$500,10))</f>
        <v/>
      </c>
      <c r="H50" s="152" t="str">
        <f t="shared" si="1"/>
        <v/>
      </c>
      <c r="I50" s="446"/>
      <c r="J50" s="447"/>
      <c r="K50" s="447"/>
      <c r="L50" s="447"/>
      <c r="M50" s="447"/>
      <c r="N50" s="447"/>
      <c r="O50" s="447"/>
      <c r="P50" s="447"/>
      <c r="Q50" s="448"/>
      <c r="R50" s="455"/>
      <c r="S50" s="456"/>
    </row>
    <row r="51" spans="2:19" ht="30" customHeight="1">
      <c r="C51" s="111"/>
      <c r="D51" s="174" t="str">
        <f>IF($A51="","",VLOOKUP($A51,'アモキシシリンカプセル（２５０ｍｇ，'!$A$5:$J$500,3))</f>
        <v/>
      </c>
      <c r="E51" s="140" t="str">
        <f>IF($A51="","",VLOOKUP($A51,'アモキシシリンカプセル（２５０ｍｇ，'!$A$5:$J$500,5))</f>
        <v/>
      </c>
      <c r="F51" s="151" t="str">
        <f>IF($A51="","",VLOOKUP($A51,'アモキシシリンカプセル（２５０ｍｇ，'!$A$5:$J$500,9))</f>
        <v/>
      </c>
      <c r="G51" s="151" t="str">
        <f>IF($A51="","",VLOOKUP($A51,'アモキシシリンカプセル（２５０ｍｇ，'!$A$5:$J$500,10))</f>
        <v/>
      </c>
      <c r="H51" s="152" t="str">
        <f t="shared" si="1"/>
        <v/>
      </c>
      <c r="I51" s="446"/>
      <c r="J51" s="447"/>
      <c r="K51" s="447"/>
      <c r="L51" s="447"/>
      <c r="M51" s="447"/>
      <c r="N51" s="447"/>
      <c r="O51" s="447"/>
      <c r="P51" s="447"/>
      <c r="Q51" s="448"/>
      <c r="R51" s="455"/>
      <c r="S51" s="456"/>
    </row>
    <row r="52" spans="2:19" ht="30" customHeight="1">
      <c r="B52" s="32"/>
      <c r="C52" s="111"/>
      <c r="D52" s="174" t="str">
        <f>IF($A52="","",VLOOKUP($A52,'アモキシシリンカプセル（２５０ｍｇ，'!$A$5:$J$500,3))</f>
        <v/>
      </c>
      <c r="E52" s="140" t="str">
        <f>IF($A52="","",VLOOKUP($A52,'アモキシシリンカプセル（２５０ｍｇ，'!$A$5:$J$500,5))</f>
        <v/>
      </c>
      <c r="F52" s="151" t="str">
        <f>IF($A52="","",VLOOKUP($A52,'アモキシシリンカプセル（２５０ｍｇ，'!$A$5:$J$500,9))</f>
        <v/>
      </c>
      <c r="G52" s="151" t="str">
        <f>IF($A52="","",VLOOKUP($A52,'アモキシシリンカプセル（２５０ｍｇ，'!$A$5:$J$500,10))</f>
        <v/>
      </c>
      <c r="H52" s="152" t="str">
        <f t="shared" si="1"/>
        <v/>
      </c>
      <c r="I52" s="446"/>
      <c r="J52" s="447"/>
      <c r="K52" s="447"/>
      <c r="L52" s="447"/>
      <c r="M52" s="447"/>
      <c r="N52" s="447"/>
      <c r="O52" s="447"/>
      <c r="P52" s="447"/>
      <c r="Q52" s="448"/>
      <c r="R52" s="455"/>
      <c r="S52" s="456"/>
    </row>
    <row r="53" spans="2:19" ht="30" customHeight="1">
      <c r="B53" s="32"/>
      <c r="C53" s="111"/>
      <c r="D53" s="174" t="str">
        <f>IF($A53="","",VLOOKUP($A53,'アモキシシリンカプセル（２５０ｍｇ，'!$A$5:$J$500,3))</f>
        <v/>
      </c>
      <c r="E53" s="140" t="str">
        <f>IF($A53="","",VLOOKUP($A53,'アモキシシリンカプセル（２５０ｍｇ，'!$A$5:$J$500,5))</f>
        <v/>
      </c>
      <c r="F53" s="151" t="str">
        <f>IF($A53="","",VLOOKUP($A53,'アモキシシリンカプセル（２５０ｍｇ，'!$A$5:$J$500,9))</f>
        <v/>
      </c>
      <c r="G53" s="151" t="str">
        <f>IF($A53="","",VLOOKUP($A53,'アモキシシリンカプセル（２５０ｍｇ，'!$A$5:$J$500,10))</f>
        <v/>
      </c>
      <c r="H53" s="152" t="str">
        <f t="shared" si="1"/>
        <v/>
      </c>
      <c r="I53" s="446"/>
      <c r="J53" s="447"/>
      <c r="K53" s="447"/>
      <c r="L53" s="447"/>
      <c r="M53" s="447"/>
      <c r="N53" s="447"/>
      <c r="O53" s="447"/>
      <c r="P53" s="447"/>
      <c r="Q53" s="448"/>
      <c r="R53" s="455"/>
      <c r="S53" s="456"/>
    </row>
    <row r="54" spans="2:19" ht="30" customHeight="1">
      <c r="B54" s="32"/>
      <c r="C54" s="111"/>
      <c r="D54" s="174" t="str">
        <f>IF($A54="","",VLOOKUP($A54,'アモキシシリンカプセル（２５０ｍｇ，'!$A$5:$J$500,3))</f>
        <v/>
      </c>
      <c r="E54" s="140" t="str">
        <f>IF($A54="","",VLOOKUP($A54,'アモキシシリンカプセル（２５０ｍｇ，'!$A$5:$J$500,5))</f>
        <v/>
      </c>
      <c r="F54" s="151" t="str">
        <f>IF($A54="","",VLOOKUP($A54,'アモキシシリンカプセル（２５０ｍｇ，'!$A$5:$J$500,9))</f>
        <v/>
      </c>
      <c r="G54" s="151" t="str">
        <f>IF($A54="","",VLOOKUP($A54,'アモキシシリンカプセル（２５０ｍｇ，'!$A$5:$J$500,10))</f>
        <v/>
      </c>
      <c r="H54" s="152" t="str">
        <f t="shared" si="1"/>
        <v/>
      </c>
      <c r="I54" s="446"/>
      <c r="J54" s="447"/>
      <c r="K54" s="447"/>
      <c r="L54" s="447"/>
      <c r="M54" s="447"/>
      <c r="N54" s="447"/>
      <c r="O54" s="447"/>
      <c r="P54" s="447"/>
      <c r="Q54" s="448"/>
      <c r="R54" s="455"/>
      <c r="S54" s="456"/>
    </row>
    <row r="55" spans="2:19" ht="30" customHeight="1">
      <c r="B55" s="32"/>
      <c r="C55" s="111"/>
      <c r="D55" s="174" t="str">
        <f>IF($A55="","",VLOOKUP($A55,'アモキシシリンカプセル（２５０ｍｇ，'!$A$5:$J$500,3))</f>
        <v/>
      </c>
      <c r="E55" s="140" t="str">
        <f>IF($A55="","",VLOOKUP($A55,'アモキシシリンカプセル（２５０ｍｇ，'!$A$5:$J$500,5))</f>
        <v/>
      </c>
      <c r="F55" s="151" t="str">
        <f>IF($A55="","",VLOOKUP($A55,'アモキシシリンカプセル（２５０ｍｇ，'!$A$5:$J$500,9))</f>
        <v/>
      </c>
      <c r="G55" s="151" t="str">
        <f>IF($A55="","",VLOOKUP($A55,'アモキシシリンカプセル（２５０ｍｇ，'!$A$5:$J$500,10))</f>
        <v/>
      </c>
      <c r="H55" s="152" t="str">
        <f t="shared" si="1"/>
        <v/>
      </c>
      <c r="I55" s="446"/>
      <c r="J55" s="447"/>
      <c r="K55" s="447"/>
      <c r="L55" s="447"/>
      <c r="M55" s="447"/>
      <c r="N55" s="447"/>
      <c r="O55" s="447"/>
      <c r="P55" s="447"/>
      <c r="Q55" s="448"/>
      <c r="R55" s="455"/>
      <c r="S55" s="456"/>
    </row>
    <row r="56" spans="2:19" ht="30" customHeight="1">
      <c r="B56" s="32"/>
      <c r="C56" s="111"/>
      <c r="D56" s="174" t="str">
        <f>IF($A56="","",VLOOKUP($A56,'アモキシシリンカプセル（２５０ｍｇ，'!$A$5:$J$500,3))</f>
        <v/>
      </c>
      <c r="E56" s="140" t="str">
        <f>IF($A56="","",VLOOKUP($A56,'アモキシシリンカプセル（２５０ｍｇ，'!$A$5:$J$500,5))</f>
        <v/>
      </c>
      <c r="F56" s="151" t="str">
        <f>IF($A56="","",VLOOKUP($A56,'アモキシシリンカプセル（２５０ｍｇ，'!$A$5:$J$500,9))</f>
        <v/>
      </c>
      <c r="G56" s="151" t="str">
        <f>IF($A56="","",VLOOKUP($A56,'アモキシシリンカプセル（２５０ｍｇ，'!$A$5:$J$500,10))</f>
        <v/>
      </c>
      <c r="H56" s="152" t="str">
        <f t="shared" si="1"/>
        <v/>
      </c>
      <c r="I56" s="446"/>
      <c r="J56" s="447"/>
      <c r="K56" s="447"/>
      <c r="L56" s="447"/>
      <c r="M56" s="447"/>
      <c r="N56" s="447"/>
      <c r="O56" s="447"/>
      <c r="P56" s="447"/>
      <c r="Q56" s="448"/>
      <c r="R56" s="455"/>
      <c r="S56" s="456"/>
    </row>
    <row r="57" spans="2:19" ht="30" customHeight="1">
      <c r="B57" s="32"/>
      <c r="C57" s="111"/>
      <c r="D57" s="174" t="str">
        <f>IF($A57="","",VLOOKUP($A57,'アモキシシリンカプセル（２５０ｍｇ，'!$A$5:$J$500,3))</f>
        <v/>
      </c>
      <c r="E57" s="140" t="str">
        <f>IF($A57="","",VLOOKUP($A57,'アモキシシリンカプセル（２５０ｍｇ，'!$A$5:$J$500,5))</f>
        <v/>
      </c>
      <c r="F57" s="151" t="str">
        <f>IF($A57="","",VLOOKUP($A57,'アモキシシリンカプセル（２５０ｍｇ，'!$A$5:$J$500,9))</f>
        <v/>
      </c>
      <c r="G57" s="151" t="str">
        <f>IF($A57="","",VLOOKUP($A57,'アモキシシリンカプセル（２５０ｍｇ，'!$A$5:$J$500,10))</f>
        <v/>
      </c>
      <c r="H57" s="152" t="str">
        <f t="shared" si="1"/>
        <v/>
      </c>
      <c r="I57" s="446"/>
      <c r="J57" s="447"/>
      <c r="K57" s="447"/>
      <c r="L57" s="447"/>
      <c r="M57" s="447"/>
      <c r="N57" s="447"/>
      <c r="O57" s="447"/>
      <c r="P57" s="447"/>
      <c r="Q57" s="448"/>
      <c r="R57" s="455"/>
      <c r="S57" s="456"/>
    </row>
    <row r="58" spans="2:19" ht="30" customHeight="1">
      <c r="B58" s="32"/>
      <c r="C58" s="112"/>
      <c r="D58" s="174" t="str">
        <f>IF($A58="","",VLOOKUP($A58,'アモキシシリンカプセル（２５０ｍｇ，'!$A$5:$J$500,3))</f>
        <v/>
      </c>
      <c r="E58" s="140" t="str">
        <f>IF($A58="","",VLOOKUP($A58,'アモキシシリンカプセル（２５０ｍｇ，'!$A$5:$J$500,5))</f>
        <v/>
      </c>
      <c r="F58" s="151" t="str">
        <f>IF($A58="","",VLOOKUP($A58,'アモキシシリンカプセル（２５０ｍｇ，'!$A$5:$J$500,9))</f>
        <v/>
      </c>
      <c r="G58" s="151" t="str">
        <f>IF($A58="","",VLOOKUP($A58,'アモキシシリンカプセル（２５０ｍｇ，'!$A$5:$J$500,10))</f>
        <v/>
      </c>
      <c r="H58" s="152" t="str">
        <f t="shared" si="1"/>
        <v/>
      </c>
      <c r="I58" s="446"/>
      <c r="J58" s="447"/>
      <c r="K58" s="447"/>
      <c r="L58" s="447"/>
      <c r="M58" s="447"/>
      <c r="N58" s="447"/>
      <c r="O58" s="447"/>
      <c r="P58" s="447"/>
      <c r="Q58" s="448"/>
      <c r="R58" s="455"/>
      <c r="S58" s="456"/>
    </row>
    <row r="59" spans="2:19" ht="30" customHeight="1">
      <c r="B59" s="32"/>
      <c r="C59" s="113"/>
      <c r="D59" s="174" t="str">
        <f>IF($A59="","",VLOOKUP($A59,'アモキシシリンカプセル（２５０ｍｇ，'!$A$5:$J$500,3))</f>
        <v/>
      </c>
      <c r="E59" s="140" t="str">
        <f>IF($A59="","",VLOOKUP($A59,'アモキシシリンカプセル（２５０ｍｇ，'!$A$5:$J$500,5))</f>
        <v/>
      </c>
      <c r="F59" s="151" t="str">
        <f>IF($A59="","",VLOOKUP($A59,'アモキシシリンカプセル（２５０ｍｇ，'!$A$5:$J$500,9))</f>
        <v/>
      </c>
      <c r="G59" s="151" t="str">
        <f>IF($A59="","",VLOOKUP($A59,'アモキシシリンカプセル（２５０ｍｇ，'!$A$5:$J$500,10))</f>
        <v/>
      </c>
      <c r="H59" s="152" t="str">
        <f t="shared" si="1"/>
        <v/>
      </c>
      <c r="I59" s="446"/>
      <c r="J59" s="447"/>
      <c r="K59" s="447"/>
      <c r="L59" s="447"/>
      <c r="M59" s="447"/>
      <c r="N59" s="447"/>
      <c r="O59" s="447"/>
      <c r="P59" s="447"/>
      <c r="Q59" s="448"/>
      <c r="R59" s="455"/>
      <c r="S59" s="456"/>
    </row>
    <row r="60" spans="2:19" ht="30" customHeight="1">
      <c r="B60" s="32"/>
      <c r="C60" s="32"/>
      <c r="D60" s="174" t="str">
        <f>IF($A60="","",VLOOKUP($A60,'アモキシシリンカプセル（２５０ｍｇ，'!$A$5:$J$500,3))</f>
        <v/>
      </c>
      <c r="E60" s="140" t="str">
        <f>IF($A60="","",VLOOKUP($A60,'アモキシシリンカプセル（２５０ｍｇ，'!$A$5:$J$500,5))</f>
        <v/>
      </c>
      <c r="F60" s="151" t="str">
        <f>IF($A60="","",VLOOKUP($A60,'アモキシシリンカプセル（２５０ｍｇ，'!$A$5:$J$500,9))</f>
        <v/>
      </c>
      <c r="G60" s="151" t="str">
        <f>IF($A60="","",VLOOKUP($A60,'アモキシシリンカプセル（２５０ｍｇ，'!$A$5:$J$500,10))</f>
        <v/>
      </c>
      <c r="H60" s="152" t="str">
        <f t="shared" si="1"/>
        <v/>
      </c>
      <c r="I60" s="446"/>
      <c r="J60" s="447"/>
      <c r="K60" s="447"/>
      <c r="L60" s="447"/>
      <c r="M60" s="447"/>
      <c r="N60" s="447"/>
      <c r="O60" s="447"/>
      <c r="P60" s="447"/>
      <c r="Q60" s="448"/>
      <c r="R60" s="455"/>
      <c r="S60" s="456"/>
    </row>
    <row r="61" spans="2:19" ht="30" customHeight="1">
      <c r="B61" s="32"/>
      <c r="C61" s="32"/>
      <c r="D61" s="174" t="str">
        <f>IF($A61="","",VLOOKUP($A61,'アモキシシリンカプセル（２５０ｍｇ，'!$A$5:$J$500,3))</f>
        <v/>
      </c>
      <c r="E61" s="140" t="str">
        <f>IF($A61="","",VLOOKUP($A61,'アモキシシリンカプセル（２５０ｍｇ，'!$A$5:$J$500,5))</f>
        <v/>
      </c>
      <c r="F61" s="151" t="str">
        <f>IF($A61="","",VLOOKUP($A61,'アモキシシリンカプセル（２５０ｍｇ，'!$A$5:$J$500,9))</f>
        <v/>
      </c>
      <c r="G61" s="151" t="str">
        <f>IF($A61="","",VLOOKUP($A61,'アモキシシリンカプセル（２５０ｍｇ，'!$A$5:$J$500,10))</f>
        <v/>
      </c>
      <c r="H61" s="152" t="str">
        <f t="shared" si="1"/>
        <v/>
      </c>
      <c r="I61" s="446"/>
      <c r="J61" s="447"/>
      <c r="K61" s="447"/>
      <c r="L61" s="447"/>
      <c r="M61" s="447"/>
      <c r="N61" s="447"/>
      <c r="O61" s="447"/>
      <c r="P61" s="447"/>
      <c r="Q61" s="448"/>
      <c r="R61" s="455"/>
      <c r="S61" s="456"/>
    </row>
    <row r="62" spans="2:19" ht="30" customHeight="1">
      <c r="B62" s="32"/>
      <c r="C62" s="32"/>
      <c r="D62" s="174" t="str">
        <f>IF($A62="","",VLOOKUP($A62,'アモキシシリンカプセル（２５０ｍｇ，'!$A$5:$J$500,3))</f>
        <v/>
      </c>
      <c r="E62" s="140" t="str">
        <f>IF($A62="","",VLOOKUP($A62,'アモキシシリンカプセル（２５０ｍｇ，'!$A$5:$J$500,5))</f>
        <v/>
      </c>
      <c r="F62" s="151" t="str">
        <f>IF($A62="","",VLOOKUP($A62,'アモキシシリンカプセル（２５０ｍｇ，'!$A$5:$J$500,9))</f>
        <v/>
      </c>
      <c r="G62" s="151" t="str">
        <f>IF($A62="","",VLOOKUP($A62,'アモキシシリンカプセル（２５０ｍｇ，'!$A$5:$J$500,10))</f>
        <v/>
      </c>
      <c r="H62" s="152" t="str">
        <f t="shared" si="1"/>
        <v/>
      </c>
      <c r="I62" s="446"/>
      <c r="J62" s="447"/>
      <c r="K62" s="447"/>
      <c r="L62" s="447"/>
      <c r="M62" s="447"/>
      <c r="N62" s="447"/>
      <c r="O62" s="447"/>
      <c r="P62" s="447"/>
      <c r="Q62" s="448"/>
      <c r="R62" s="455"/>
      <c r="S62" s="456"/>
    </row>
    <row r="63" spans="2:19" ht="30" customHeight="1">
      <c r="B63" s="32"/>
      <c r="C63" s="32"/>
      <c r="D63" s="174" t="str">
        <f>IF($A63="","",VLOOKUP($A63,'アモキシシリンカプセル（２５０ｍｇ，'!$A$5:$J$500,3))</f>
        <v/>
      </c>
      <c r="E63" s="140" t="str">
        <f>IF($A63="","",VLOOKUP($A63,'アモキシシリンカプセル（２５０ｍｇ，'!$A$5:$J$500,5))</f>
        <v/>
      </c>
      <c r="F63" s="151" t="str">
        <f>IF($A63="","",VLOOKUP($A63,'アモキシシリンカプセル（２５０ｍｇ，'!$A$5:$J$500,9))</f>
        <v/>
      </c>
      <c r="G63" s="151" t="str">
        <f>IF($A63="","",VLOOKUP($A63,'アモキシシリンカプセル（２５０ｍｇ，'!$A$5:$J$500,10))</f>
        <v/>
      </c>
      <c r="H63" s="152" t="str">
        <f t="shared" si="1"/>
        <v/>
      </c>
      <c r="I63" s="446"/>
      <c r="J63" s="447"/>
      <c r="K63" s="447"/>
      <c r="L63" s="447"/>
      <c r="M63" s="447"/>
      <c r="N63" s="447"/>
      <c r="O63" s="447"/>
      <c r="P63" s="447"/>
      <c r="Q63" s="448"/>
      <c r="R63" s="455"/>
      <c r="S63" s="456"/>
    </row>
    <row r="64" spans="2:19" ht="30" customHeight="1">
      <c r="B64" s="32"/>
      <c r="C64" s="32"/>
      <c r="D64" s="174" t="str">
        <f>IF($A64="","",VLOOKUP($A64,'アモキシシリンカプセル（２５０ｍｇ，'!$A$5:$J$500,3))</f>
        <v/>
      </c>
      <c r="E64" s="140" t="str">
        <f>IF($A64="","",VLOOKUP($A64,'アモキシシリンカプセル（２５０ｍｇ，'!$A$5:$J$500,5))</f>
        <v/>
      </c>
      <c r="F64" s="151" t="str">
        <f>IF($A64="","",VLOOKUP($A64,'アモキシシリンカプセル（２５０ｍｇ，'!$A$5:$J$500,9))</f>
        <v/>
      </c>
      <c r="G64" s="151" t="str">
        <f>IF($A64="","",VLOOKUP($A64,'アモキシシリンカプセル（２５０ｍｇ，'!$A$5:$J$500,10))</f>
        <v/>
      </c>
      <c r="H64" s="152" t="str">
        <f t="shared" si="1"/>
        <v/>
      </c>
      <c r="I64" s="446"/>
      <c r="J64" s="447"/>
      <c r="K64" s="447"/>
      <c r="L64" s="447"/>
      <c r="M64" s="447"/>
      <c r="N64" s="447"/>
      <c r="O64" s="447"/>
      <c r="P64" s="447"/>
      <c r="Q64" s="448"/>
      <c r="R64" s="455"/>
      <c r="S64" s="456"/>
    </row>
    <row r="65" spans="2:18" ht="30" customHeight="1">
      <c r="B65" s="32"/>
      <c r="C65" s="32"/>
      <c r="D65" s="145" t="s">
        <v>57</v>
      </c>
      <c r="E65" s="144"/>
      <c r="F65" s="108"/>
      <c r="G65" s="108"/>
      <c r="H65" s="109">
        <f>SUM(H46:H64)</f>
        <v>0</v>
      </c>
      <c r="I65" s="457"/>
      <c r="J65" s="458"/>
      <c r="K65" s="458"/>
      <c r="L65" s="458"/>
      <c r="M65" s="458"/>
      <c r="N65" s="458"/>
      <c r="O65" s="458"/>
      <c r="P65" s="458"/>
      <c r="Q65" s="459"/>
    </row>
    <row r="66" spans="2:18" ht="8.1" customHeight="1">
      <c r="B66" s="32"/>
      <c r="C66" s="32"/>
      <c r="D66" s="463" t="s">
        <v>58</v>
      </c>
      <c r="E66" s="457"/>
      <c r="F66" s="471"/>
      <c r="G66" s="471"/>
      <c r="H66" s="473">
        <f>H65+H29</f>
        <v>0</v>
      </c>
      <c r="I66" s="457"/>
      <c r="J66" s="458"/>
      <c r="K66" s="458"/>
      <c r="L66" s="458"/>
      <c r="M66" s="458"/>
      <c r="N66" s="458"/>
      <c r="O66" s="458"/>
      <c r="P66" s="458"/>
      <c r="Q66" s="459"/>
    </row>
    <row r="67" spans="2:18" ht="8.1" customHeight="1">
      <c r="B67" s="32"/>
      <c r="C67" s="32"/>
      <c r="D67" s="464"/>
      <c r="E67" s="460"/>
      <c r="F67" s="472"/>
      <c r="G67" s="472"/>
      <c r="H67" s="472"/>
      <c r="I67" s="460"/>
      <c r="J67" s="461"/>
      <c r="K67" s="461"/>
      <c r="L67" s="461"/>
      <c r="M67" s="461"/>
      <c r="N67" s="461"/>
      <c r="O67" s="461"/>
      <c r="P67" s="461"/>
      <c r="Q67" s="462"/>
    </row>
    <row r="68" spans="2:18" ht="8.1" customHeight="1">
      <c r="B68" s="32"/>
      <c r="C68" s="32"/>
      <c r="D68" s="464"/>
      <c r="E68" s="460"/>
      <c r="F68" s="472"/>
      <c r="G68" s="472"/>
      <c r="H68" s="472"/>
      <c r="I68" s="460"/>
      <c r="J68" s="461"/>
      <c r="K68" s="461"/>
      <c r="L68" s="461"/>
      <c r="M68" s="461"/>
      <c r="N68" s="461"/>
      <c r="O68" s="461"/>
      <c r="P68" s="461"/>
      <c r="Q68" s="462"/>
    </row>
    <row r="69" spans="2:18" ht="8.1" customHeight="1">
      <c r="B69" s="32"/>
      <c r="C69" s="32"/>
      <c r="D69" s="464"/>
      <c r="E69" s="460"/>
      <c r="F69" s="472"/>
      <c r="G69" s="472"/>
      <c r="H69" s="474"/>
      <c r="I69" s="460"/>
      <c r="J69" s="461"/>
      <c r="K69" s="461"/>
      <c r="L69" s="461"/>
      <c r="M69" s="461"/>
      <c r="N69" s="461"/>
      <c r="O69" s="461"/>
      <c r="P69" s="461"/>
      <c r="Q69" s="462"/>
    </row>
    <row r="70" spans="2:18" ht="8.1" customHeight="1">
      <c r="B70" s="32"/>
      <c r="C70" s="32"/>
      <c r="D70" s="469" t="s">
        <v>46</v>
      </c>
      <c r="E70" s="469"/>
      <c r="F70" s="469"/>
      <c r="G70" s="469"/>
      <c r="H70" s="469"/>
      <c r="I70" s="469"/>
      <c r="J70" s="469"/>
      <c r="K70" s="469"/>
      <c r="L70" s="469"/>
      <c r="M70" s="469"/>
      <c r="N70" s="469"/>
      <c r="O70" s="469"/>
      <c r="P70" s="469"/>
      <c r="Q70" s="469"/>
      <c r="R70" s="114"/>
    </row>
    <row r="71" spans="2:18" ht="8.1" customHeight="1">
      <c r="B71" s="32"/>
      <c r="C71" s="32"/>
      <c r="D71" s="470"/>
      <c r="E71" s="470"/>
      <c r="F71" s="470"/>
      <c r="G71" s="470"/>
      <c r="H71" s="470"/>
      <c r="I71" s="470"/>
      <c r="J71" s="470"/>
      <c r="K71" s="470"/>
      <c r="L71" s="470"/>
      <c r="M71" s="470"/>
      <c r="N71" s="470"/>
      <c r="O71" s="470"/>
      <c r="P71" s="470"/>
      <c r="Q71" s="470"/>
      <c r="R71" s="114"/>
    </row>
    <row r="72" spans="2:18" ht="8.1" customHeight="1">
      <c r="B72" s="32"/>
      <c r="C72" s="32"/>
      <c r="D72" s="470"/>
      <c r="E72" s="470"/>
      <c r="F72" s="470"/>
      <c r="G72" s="470"/>
      <c r="H72" s="470"/>
      <c r="I72" s="470"/>
      <c r="J72" s="470"/>
      <c r="K72" s="470"/>
      <c r="L72" s="470"/>
      <c r="M72" s="470"/>
      <c r="N72" s="470"/>
      <c r="O72" s="470"/>
      <c r="P72" s="470"/>
      <c r="Q72" s="470"/>
      <c r="R72" s="114"/>
    </row>
    <row r="73" spans="2:18" ht="8.1" customHeight="1">
      <c r="B73" s="32"/>
      <c r="C73" s="32"/>
      <c r="D73" s="470"/>
      <c r="E73" s="470"/>
      <c r="F73" s="470"/>
      <c r="G73" s="470"/>
      <c r="H73" s="470"/>
      <c r="I73" s="470"/>
      <c r="J73" s="470"/>
      <c r="K73" s="470"/>
      <c r="L73" s="470"/>
      <c r="M73" s="470"/>
      <c r="N73" s="470"/>
      <c r="O73" s="470"/>
      <c r="P73" s="470"/>
      <c r="Q73" s="470"/>
      <c r="R73" s="114"/>
    </row>
    <row r="74" spans="2:18" ht="8.1" customHeight="1">
      <c r="B74" s="32"/>
      <c r="C74" s="32"/>
      <c r="D74" s="470"/>
      <c r="E74" s="470"/>
      <c r="F74" s="470"/>
      <c r="G74" s="470"/>
      <c r="H74" s="470"/>
      <c r="I74" s="470"/>
      <c r="J74" s="470"/>
      <c r="K74" s="470"/>
      <c r="L74" s="470"/>
      <c r="M74" s="470"/>
      <c r="N74" s="470"/>
      <c r="O74" s="470"/>
      <c r="P74" s="470"/>
      <c r="Q74" s="470"/>
      <c r="R74" s="114"/>
    </row>
  </sheetData>
  <mergeCells count="70">
    <mergeCell ref="I66:Q69"/>
    <mergeCell ref="D70:Q74"/>
    <mergeCell ref="I61:Q61"/>
    <mergeCell ref="I62:Q62"/>
    <mergeCell ref="I63:Q63"/>
    <mergeCell ref="I64:Q64"/>
    <mergeCell ref="I65:Q65"/>
    <mergeCell ref="D66:D69"/>
    <mergeCell ref="E66:E69"/>
    <mergeCell ref="F66:F69"/>
    <mergeCell ref="G66:G69"/>
    <mergeCell ref="H66:H69"/>
    <mergeCell ref="I60:Q60"/>
    <mergeCell ref="I46:Q46"/>
    <mergeCell ref="R46:S64"/>
    <mergeCell ref="I47:Q47"/>
    <mergeCell ref="I48:Q48"/>
    <mergeCell ref="I49:Q49"/>
    <mergeCell ref="I50:Q50"/>
    <mergeCell ref="I51:Q51"/>
    <mergeCell ref="I52:Q52"/>
    <mergeCell ref="I53:Q53"/>
    <mergeCell ref="I54:Q54"/>
    <mergeCell ref="I55:Q55"/>
    <mergeCell ref="I56:Q56"/>
    <mergeCell ref="I57:Q57"/>
    <mergeCell ref="I58:Q58"/>
    <mergeCell ref="I59:Q59"/>
    <mergeCell ref="D33:Q37"/>
    <mergeCell ref="E38:G41"/>
    <mergeCell ref="D42:D45"/>
    <mergeCell ref="E42:E45"/>
    <mergeCell ref="F42:F45"/>
    <mergeCell ref="G42:G45"/>
    <mergeCell ref="H42:H45"/>
    <mergeCell ref="I42:Q45"/>
    <mergeCell ref="D29:D32"/>
    <mergeCell ref="E29:E32"/>
    <mergeCell ref="F29:F32"/>
    <mergeCell ref="G29:G32"/>
    <mergeCell ref="H29:H32"/>
    <mergeCell ref="I29:Q32"/>
    <mergeCell ref="I23:Q23"/>
    <mergeCell ref="I24:Q24"/>
    <mergeCell ref="I25:Q25"/>
    <mergeCell ref="I26:Q26"/>
    <mergeCell ref="I27:Q27"/>
    <mergeCell ref="I28:Q28"/>
    <mergeCell ref="I22:Q22"/>
    <mergeCell ref="I5:Q8"/>
    <mergeCell ref="I9:Q9"/>
    <mergeCell ref="R9:S27"/>
    <mergeCell ref="I10:Q10"/>
    <mergeCell ref="I11:Q11"/>
    <mergeCell ref="I12:Q12"/>
    <mergeCell ref="I13:Q13"/>
    <mergeCell ref="I14:Q14"/>
    <mergeCell ref="I15:Q15"/>
    <mergeCell ref="I16:Q16"/>
    <mergeCell ref="I17:Q17"/>
    <mergeCell ref="I18:Q18"/>
    <mergeCell ref="I19:Q19"/>
    <mergeCell ref="I20:Q20"/>
    <mergeCell ref="I21:Q21"/>
    <mergeCell ref="H5:H8"/>
    <mergeCell ref="E1:G4"/>
    <mergeCell ref="D5:D8"/>
    <mergeCell ref="E5:E8"/>
    <mergeCell ref="F5:F8"/>
    <mergeCell ref="G5:G8"/>
  </mergeCells>
  <phoneticPr fontId="6"/>
  <printOptions horizontalCentered="1" verticalCentered="1"/>
  <pageMargins left="0.59055118110236227" right="0.19685039370078741" top="0.78740157480314965" bottom="0.39370078740157483" header="0.59055118110236227" footer="0.39370078740157483"/>
  <pageSetup paperSize="9" orientation="portrait" horizontalDpi="300" verticalDpi="300" r:id="rId1"/>
  <headerFooter alignWithMargins="0"/>
  <rowBreaks count="1" manualBreakCount="1">
    <brk id="37" max="16383" man="1"/>
  </rowBreaks>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B54CF8-BB59-4C39-AF4D-BBE8AE4908A2}">
  <dimension ref="A1:L544"/>
  <sheetViews>
    <sheetView view="pageBreakPreview" topLeftCell="A109" zoomScaleNormal="100" zoomScaleSheetLayoutView="100" workbookViewId="0">
      <selection activeCell="H9" sqref="H9"/>
    </sheetView>
  </sheetViews>
  <sheetFormatPr defaultRowHeight="48.75" customHeight="1"/>
  <cols>
    <col min="1" max="1" width="6.875" style="84" customWidth="1"/>
    <col min="2" max="2" width="3.125" style="84" customWidth="1"/>
    <col min="3" max="3" width="13.875" style="85" customWidth="1"/>
    <col min="4" max="4" width="28.25" style="86" customWidth="1"/>
    <col min="5" max="5" width="8.25" style="84" customWidth="1"/>
    <col min="6" max="6" width="8.625" style="84" customWidth="1"/>
    <col min="7" max="7" width="7.375" style="87" customWidth="1"/>
    <col min="8" max="8" width="33.5" style="88" customWidth="1"/>
    <col min="9" max="9" width="17.75" style="88" customWidth="1"/>
    <col min="10" max="10" width="14.625" style="84" customWidth="1"/>
    <col min="11" max="16384" width="9" style="84"/>
  </cols>
  <sheetData>
    <row r="1" spans="1:12" ht="30" customHeight="1">
      <c r="A1" s="475" t="s">
        <v>9</v>
      </c>
      <c r="B1" s="475"/>
      <c r="C1" s="475"/>
      <c r="D1" s="475"/>
      <c r="E1" s="475"/>
      <c r="F1" s="475"/>
      <c r="G1" s="475"/>
      <c r="H1" s="475"/>
      <c r="I1" s="475"/>
      <c r="J1" s="475"/>
    </row>
    <row r="2" spans="1:12" ht="22.5" customHeight="1">
      <c r="J2" s="84" t="s">
        <v>5</v>
      </c>
    </row>
    <row r="3" spans="1:12" ht="21.95" customHeight="1">
      <c r="A3" s="89" t="s">
        <v>4</v>
      </c>
      <c r="B3" s="482" t="s">
        <v>4</v>
      </c>
      <c r="C3" s="483"/>
      <c r="D3" s="90" t="s">
        <v>4</v>
      </c>
      <c r="E3" s="91" t="s">
        <v>35</v>
      </c>
      <c r="F3" s="91" t="s">
        <v>36</v>
      </c>
      <c r="G3" s="92" t="s">
        <v>37</v>
      </c>
      <c r="H3" s="476" t="s">
        <v>4</v>
      </c>
      <c r="I3" s="477"/>
      <c r="J3" s="91" t="s">
        <v>4</v>
      </c>
      <c r="K3" s="480" t="s">
        <v>80</v>
      </c>
      <c r="L3" s="481" t="s">
        <v>79</v>
      </c>
    </row>
    <row r="4" spans="1:12" s="97" customFormat="1" ht="21.95" customHeight="1">
      <c r="A4" s="93" t="s">
        <v>11</v>
      </c>
      <c r="B4" s="478" t="s">
        <v>12</v>
      </c>
      <c r="C4" s="479"/>
      <c r="D4" s="94" t="s">
        <v>13</v>
      </c>
      <c r="E4" s="95" t="s">
        <v>38</v>
      </c>
      <c r="F4" s="93" t="s">
        <v>39</v>
      </c>
      <c r="G4" s="96" t="s">
        <v>40</v>
      </c>
      <c r="H4" s="478" t="s">
        <v>16</v>
      </c>
      <c r="I4" s="479"/>
      <c r="J4" s="93" t="s">
        <v>41</v>
      </c>
      <c r="K4" s="480"/>
      <c r="L4" s="481"/>
    </row>
    <row r="5" spans="1:12" s="97" customFormat="1" ht="45.6" customHeight="1">
      <c r="A5" s="11">
        <v>1</v>
      </c>
      <c r="B5" s="290" t="str">
        <f>IF(C5="","",[2]表紙!$BD$5)</f>
        <v>LL</v>
      </c>
      <c r="C5" s="338">
        <v>14987211100930</v>
      </c>
      <c r="D5" s="304" t="s">
        <v>1477</v>
      </c>
      <c r="E5" s="183" t="s">
        <v>68</v>
      </c>
      <c r="F5" s="305" t="s">
        <v>0</v>
      </c>
      <c r="G5" s="339">
        <v>4</v>
      </c>
      <c r="H5" s="304" t="s">
        <v>1195</v>
      </c>
      <c r="I5" s="388"/>
      <c r="J5" s="99"/>
      <c r="K5" s="6"/>
    </row>
    <row r="6" spans="1:12" ht="45.6" customHeight="1">
      <c r="A6" s="11">
        <v>2</v>
      </c>
      <c r="B6" s="290" t="str">
        <f>IF(C6="","",[2]表紙!$BD$5)</f>
        <v>LL</v>
      </c>
      <c r="C6" s="338">
        <v>14987116063330</v>
      </c>
      <c r="D6" s="304" t="s">
        <v>1478</v>
      </c>
      <c r="E6" s="183" t="s">
        <v>68</v>
      </c>
      <c r="F6" s="308" t="s">
        <v>0</v>
      </c>
      <c r="G6" s="339">
        <v>4</v>
      </c>
      <c r="H6" s="309" t="s">
        <v>1479</v>
      </c>
      <c r="I6" s="389"/>
      <c r="J6" s="99"/>
      <c r="K6" s="6"/>
    </row>
    <row r="7" spans="1:12" ht="45.6" customHeight="1">
      <c r="A7" s="11">
        <v>3</v>
      </c>
      <c r="B7" s="290" t="str">
        <f>IF(C7="","",[2]表紙!$BD$5)</f>
        <v>LL</v>
      </c>
      <c r="C7" s="338">
        <v>14987035018411</v>
      </c>
      <c r="D7" s="340" t="s">
        <v>1480</v>
      </c>
      <c r="E7" s="183" t="s">
        <v>68</v>
      </c>
      <c r="F7" s="308" t="s">
        <v>0</v>
      </c>
      <c r="G7" s="339">
        <v>14</v>
      </c>
      <c r="H7" s="309" t="s">
        <v>1481</v>
      </c>
      <c r="I7" s="388"/>
      <c r="J7" s="99"/>
      <c r="K7" s="6"/>
    </row>
    <row r="8" spans="1:12" ht="45.6" customHeight="1">
      <c r="A8" s="11">
        <v>4</v>
      </c>
      <c r="B8" s="290" t="str">
        <f>IF(C8="","",[2]表紙!$BD$5)</f>
        <v>LL</v>
      </c>
      <c r="C8" s="338">
        <v>14987057236428</v>
      </c>
      <c r="D8" s="340" t="s">
        <v>1482</v>
      </c>
      <c r="E8" s="183" t="s">
        <v>68</v>
      </c>
      <c r="F8" s="305" t="s">
        <v>0</v>
      </c>
      <c r="G8" s="339">
        <v>4</v>
      </c>
      <c r="H8" s="304" t="s">
        <v>1483</v>
      </c>
      <c r="I8" s="388"/>
      <c r="J8" s="99"/>
      <c r="K8" s="6"/>
    </row>
    <row r="9" spans="1:12" ht="45.6" customHeight="1">
      <c r="A9" s="11">
        <v>5</v>
      </c>
      <c r="B9" s="290" t="str">
        <f>IF(C9="","",[2]表紙!$BD$5)</f>
        <v>LL</v>
      </c>
      <c r="C9" s="338">
        <v>14987896000143</v>
      </c>
      <c r="D9" s="311" t="s">
        <v>1484</v>
      </c>
      <c r="E9" s="183" t="s">
        <v>68</v>
      </c>
      <c r="F9" s="305" t="s">
        <v>0</v>
      </c>
      <c r="G9" s="339">
        <v>4</v>
      </c>
      <c r="H9" s="304" t="s">
        <v>1485</v>
      </c>
      <c r="I9" s="389"/>
      <c r="J9" s="101"/>
      <c r="K9" s="6"/>
    </row>
    <row r="10" spans="1:12" ht="45.6" customHeight="1">
      <c r="A10" s="11">
        <v>6</v>
      </c>
      <c r="B10" s="290" t="str">
        <f>IF(C10="","",[2]表紙!$BD$5)</f>
        <v>LL</v>
      </c>
      <c r="C10" s="338">
        <v>14987080613036</v>
      </c>
      <c r="D10" s="311" t="s">
        <v>1486</v>
      </c>
      <c r="E10" s="183" t="s">
        <v>68</v>
      </c>
      <c r="F10" s="305" t="s">
        <v>0</v>
      </c>
      <c r="G10" s="339">
        <v>4</v>
      </c>
      <c r="H10" s="304" t="s">
        <v>1487</v>
      </c>
      <c r="I10" s="389"/>
      <c r="J10" s="101"/>
      <c r="K10" s="6"/>
    </row>
    <row r="11" spans="1:12" ht="45.6" customHeight="1">
      <c r="A11" s="11">
        <v>7</v>
      </c>
      <c r="B11" s="290" t="str">
        <f>IF(C11="","",[2]表紙!$BD$5)</f>
        <v>LL</v>
      </c>
      <c r="C11" s="338">
        <v>14987123003480</v>
      </c>
      <c r="D11" s="304" t="s">
        <v>1488</v>
      </c>
      <c r="E11" s="183" t="s">
        <v>68</v>
      </c>
      <c r="F11" s="305" t="s">
        <v>0</v>
      </c>
      <c r="G11" s="339">
        <v>83</v>
      </c>
      <c r="H11" s="304" t="s">
        <v>1489</v>
      </c>
      <c r="I11" s="388"/>
      <c r="J11" s="101"/>
      <c r="K11" s="6"/>
    </row>
    <row r="12" spans="1:12" ht="45.6" customHeight="1">
      <c r="A12" s="11">
        <v>8</v>
      </c>
      <c r="B12" s="290" t="str">
        <f>IF(C12="","",[2]表紙!$BD$5)</f>
        <v>LL</v>
      </c>
      <c r="C12" s="338" t="s">
        <v>1490</v>
      </c>
      <c r="D12" s="311" t="s">
        <v>1491</v>
      </c>
      <c r="E12" s="183" t="s">
        <v>68</v>
      </c>
      <c r="F12" s="305" t="s">
        <v>0</v>
      </c>
      <c r="G12" s="339">
        <v>4</v>
      </c>
      <c r="H12" s="304" t="s">
        <v>1492</v>
      </c>
      <c r="I12" s="389"/>
      <c r="J12" s="101"/>
      <c r="K12" s="6"/>
    </row>
    <row r="13" spans="1:12" ht="45.6" customHeight="1">
      <c r="A13" s="11">
        <v>9</v>
      </c>
      <c r="B13" s="290" t="str">
        <f>IF(C13="","",[2]表紙!$BD$5)</f>
        <v>LL</v>
      </c>
      <c r="C13" s="341" t="s">
        <v>1493</v>
      </c>
      <c r="D13" s="342" t="s">
        <v>1494</v>
      </c>
      <c r="E13" s="183" t="s">
        <v>68</v>
      </c>
      <c r="F13" s="343" t="s">
        <v>0</v>
      </c>
      <c r="G13" s="344">
        <v>4</v>
      </c>
      <c r="H13" s="342" t="s">
        <v>1495</v>
      </c>
      <c r="I13" s="342"/>
      <c r="J13" s="101"/>
      <c r="K13" s="6"/>
    </row>
    <row r="14" spans="1:12" ht="45.6" customHeight="1">
      <c r="A14" s="11">
        <v>10</v>
      </c>
      <c r="B14" s="290" t="str">
        <f>IF(C14="","",[2]表紙!$BD$5)</f>
        <v>LL</v>
      </c>
      <c r="C14" s="345" t="s">
        <v>1496</v>
      </c>
      <c r="D14" s="346" t="s">
        <v>1497</v>
      </c>
      <c r="E14" s="183" t="s">
        <v>68</v>
      </c>
      <c r="F14" s="347" t="s">
        <v>0</v>
      </c>
      <c r="G14" s="348">
        <v>8</v>
      </c>
      <c r="H14" s="378" t="s">
        <v>1498</v>
      </c>
      <c r="I14" s="390"/>
      <c r="J14" s="101"/>
      <c r="K14" s="6"/>
    </row>
    <row r="15" spans="1:12" ht="45.6" customHeight="1">
      <c r="A15" s="11">
        <v>11</v>
      </c>
      <c r="B15" s="290" t="str">
        <f>IF(C15="","",[2]表紙!$BD$5)</f>
        <v>LL</v>
      </c>
      <c r="C15" s="338" t="s">
        <v>1499</v>
      </c>
      <c r="D15" s="311" t="s">
        <v>1196</v>
      </c>
      <c r="E15" s="183" t="s">
        <v>68</v>
      </c>
      <c r="F15" s="305" t="s">
        <v>0</v>
      </c>
      <c r="G15" s="339">
        <v>4</v>
      </c>
      <c r="H15" s="304" t="s">
        <v>1500</v>
      </c>
      <c r="I15" s="389"/>
      <c r="J15" s="101"/>
    </row>
    <row r="16" spans="1:12" ht="45.6" customHeight="1">
      <c r="A16" s="11">
        <v>12</v>
      </c>
      <c r="B16" s="290" t="str">
        <f>IF(C16="","",[2]表紙!$BD$5)</f>
        <v>LL</v>
      </c>
      <c r="C16" s="338" t="s">
        <v>1501</v>
      </c>
      <c r="D16" s="311" t="s">
        <v>1502</v>
      </c>
      <c r="E16" s="183" t="s">
        <v>68</v>
      </c>
      <c r="F16" s="305" t="s">
        <v>0</v>
      </c>
      <c r="G16" s="339">
        <v>22</v>
      </c>
      <c r="H16" s="304" t="s">
        <v>1197</v>
      </c>
      <c r="I16" s="389"/>
      <c r="J16" s="101"/>
    </row>
    <row r="17" spans="1:10" ht="45.6" customHeight="1">
      <c r="A17" s="11">
        <v>13</v>
      </c>
      <c r="B17" s="290" t="str">
        <f>IF(C17="","",[2]表紙!$BD$5)</f>
        <v>LL</v>
      </c>
      <c r="C17" s="338" t="s">
        <v>1503</v>
      </c>
      <c r="D17" s="311" t="s">
        <v>1504</v>
      </c>
      <c r="E17" s="183" t="s">
        <v>68</v>
      </c>
      <c r="F17" s="305" t="s">
        <v>0</v>
      </c>
      <c r="G17" s="339">
        <v>4</v>
      </c>
      <c r="H17" s="312" t="s">
        <v>1505</v>
      </c>
      <c r="I17" s="389"/>
      <c r="J17" s="101"/>
    </row>
    <row r="18" spans="1:10" ht="45.6" customHeight="1">
      <c r="A18" s="11">
        <v>14</v>
      </c>
      <c r="B18" s="290" t="str">
        <f>IF(C18="","",[2]表紙!$BD$5)</f>
        <v>LL</v>
      </c>
      <c r="C18" s="338">
        <v>14987350005851</v>
      </c>
      <c r="D18" s="311" t="s">
        <v>1506</v>
      </c>
      <c r="E18" s="183" t="s">
        <v>68</v>
      </c>
      <c r="F18" s="305" t="s">
        <v>0</v>
      </c>
      <c r="G18" s="339">
        <v>4</v>
      </c>
      <c r="H18" s="312" t="s">
        <v>1507</v>
      </c>
      <c r="I18" s="389"/>
      <c r="J18" s="101"/>
    </row>
    <row r="19" spans="1:10" ht="45.6" customHeight="1">
      <c r="A19" s="11">
        <v>15</v>
      </c>
      <c r="B19" s="290" t="str">
        <f>IF(C19="","",[2]表紙!$BD$5)</f>
        <v>LL</v>
      </c>
      <c r="C19" s="338">
        <v>14987114352207</v>
      </c>
      <c r="D19" s="311" t="s">
        <v>1508</v>
      </c>
      <c r="E19" s="183" t="s">
        <v>68</v>
      </c>
      <c r="F19" s="305" t="s">
        <v>0</v>
      </c>
      <c r="G19" s="339">
        <v>4</v>
      </c>
      <c r="H19" s="312" t="s">
        <v>1509</v>
      </c>
      <c r="I19" s="389"/>
      <c r="J19" s="101"/>
    </row>
    <row r="20" spans="1:10" ht="45.6" customHeight="1">
      <c r="A20" s="11">
        <v>16</v>
      </c>
      <c r="B20" s="290" t="str">
        <f>IF(C20="","",[2]表紙!$BD$5)</f>
        <v>LL</v>
      </c>
      <c r="C20" s="338">
        <v>14987770501902</v>
      </c>
      <c r="D20" s="304" t="s">
        <v>1510</v>
      </c>
      <c r="E20" s="183" t="s">
        <v>68</v>
      </c>
      <c r="F20" s="349" t="s">
        <v>0</v>
      </c>
      <c r="G20" s="350">
        <v>4</v>
      </c>
      <c r="H20" s="304" t="s">
        <v>1511</v>
      </c>
      <c r="I20" s="389"/>
      <c r="J20" s="101"/>
    </row>
    <row r="21" spans="1:10" ht="45.6" customHeight="1">
      <c r="A21" s="11">
        <v>17</v>
      </c>
      <c r="B21" s="290" t="str">
        <f>IF(C21="","",[2]表紙!$BD$5)</f>
        <v>LL</v>
      </c>
      <c r="C21" s="338">
        <v>14987770528800</v>
      </c>
      <c r="D21" s="311" t="s">
        <v>1512</v>
      </c>
      <c r="E21" s="183" t="s">
        <v>68</v>
      </c>
      <c r="F21" s="305" t="s">
        <v>0</v>
      </c>
      <c r="G21" s="339">
        <v>5</v>
      </c>
      <c r="H21" s="312" t="s">
        <v>1513</v>
      </c>
      <c r="I21" s="389"/>
      <c r="J21" s="101"/>
    </row>
    <row r="22" spans="1:10" ht="45.6" customHeight="1">
      <c r="A22" s="11">
        <v>18</v>
      </c>
      <c r="B22" s="290" t="str">
        <f>IF(C22="","",[2]表紙!$BD$5)</f>
        <v>LL</v>
      </c>
      <c r="C22" s="338" t="s">
        <v>1514</v>
      </c>
      <c r="D22" s="311" t="s">
        <v>1515</v>
      </c>
      <c r="E22" s="183" t="s">
        <v>68</v>
      </c>
      <c r="F22" s="305" t="s">
        <v>0</v>
      </c>
      <c r="G22" s="339">
        <v>4</v>
      </c>
      <c r="H22" s="312" t="s">
        <v>1516</v>
      </c>
      <c r="I22" s="389"/>
      <c r="J22" s="99"/>
    </row>
    <row r="23" spans="1:10" ht="45.6" customHeight="1">
      <c r="A23" s="11">
        <v>19</v>
      </c>
      <c r="B23" s="290" t="str">
        <f>IF(C23="","",[2]表紙!$BD$5)</f>
        <v>LL</v>
      </c>
      <c r="C23" s="338" t="s">
        <v>1517</v>
      </c>
      <c r="D23" s="311" t="s">
        <v>1518</v>
      </c>
      <c r="E23" s="183" t="s">
        <v>68</v>
      </c>
      <c r="F23" s="305" t="s">
        <v>0</v>
      </c>
      <c r="G23" s="350">
        <v>4</v>
      </c>
      <c r="H23" s="312" t="s">
        <v>1519</v>
      </c>
      <c r="I23" s="389"/>
      <c r="J23" s="101"/>
    </row>
    <row r="24" spans="1:10" ht="45.6" customHeight="1">
      <c r="A24" s="11">
        <v>20</v>
      </c>
      <c r="B24" s="290" t="str">
        <f>IF(C24="","",[2]表紙!$BD$5)</f>
        <v>LL</v>
      </c>
      <c r="C24" s="338">
        <v>14987447224028</v>
      </c>
      <c r="D24" s="311" t="s">
        <v>1520</v>
      </c>
      <c r="E24" s="183" t="s">
        <v>68</v>
      </c>
      <c r="F24" s="305" t="s">
        <v>0</v>
      </c>
      <c r="G24" s="339">
        <v>47</v>
      </c>
      <c r="H24" s="312" t="s">
        <v>1521</v>
      </c>
      <c r="I24" s="389"/>
      <c r="J24" s="101"/>
    </row>
    <row r="25" spans="1:10" ht="45.6" customHeight="1">
      <c r="A25" s="11">
        <v>21</v>
      </c>
      <c r="B25" s="290" t="str">
        <f>IF(C25="","",[2]表紙!$BD$5)</f>
        <v>LL</v>
      </c>
      <c r="C25" s="338">
        <v>14987350365818</v>
      </c>
      <c r="D25" s="311" t="s">
        <v>1522</v>
      </c>
      <c r="E25" s="183" t="s">
        <v>68</v>
      </c>
      <c r="F25" s="305" t="s">
        <v>0</v>
      </c>
      <c r="G25" s="339">
        <v>4</v>
      </c>
      <c r="H25" s="312" t="s">
        <v>1523</v>
      </c>
      <c r="I25" s="389"/>
      <c r="J25" s="99"/>
    </row>
    <row r="26" spans="1:10" ht="45.6" customHeight="1">
      <c r="A26" s="11">
        <v>22</v>
      </c>
      <c r="B26" s="290" t="str">
        <f>IF(C26="","",[2]表紙!$BD$5)</f>
        <v>LL</v>
      </c>
      <c r="C26" s="345">
        <v>14987350026337</v>
      </c>
      <c r="D26" s="346" t="s">
        <v>1524</v>
      </c>
      <c r="E26" s="183" t="s">
        <v>68</v>
      </c>
      <c r="F26" s="347" t="s">
        <v>0</v>
      </c>
      <c r="G26" s="351">
        <v>4</v>
      </c>
      <c r="H26" s="378" t="s">
        <v>1525</v>
      </c>
      <c r="I26" s="390"/>
      <c r="J26" s="101"/>
    </row>
    <row r="27" spans="1:10" ht="45.6" customHeight="1">
      <c r="A27" s="11">
        <v>23</v>
      </c>
      <c r="B27" s="290" t="str">
        <f>IF(C27="","",[2]表紙!$BD$5)</f>
        <v>LL</v>
      </c>
      <c r="C27" s="338">
        <v>14987081188618</v>
      </c>
      <c r="D27" s="311" t="s">
        <v>1526</v>
      </c>
      <c r="E27" s="183" t="s">
        <v>68</v>
      </c>
      <c r="F27" s="305" t="s">
        <v>0</v>
      </c>
      <c r="G27" s="339">
        <v>4</v>
      </c>
      <c r="H27" s="312" t="s">
        <v>1527</v>
      </c>
      <c r="I27" s="389"/>
      <c r="J27" s="101"/>
    </row>
    <row r="28" spans="1:10" ht="45.6" customHeight="1">
      <c r="A28" s="11">
        <v>24</v>
      </c>
      <c r="B28" s="290" t="str">
        <f>IF(C28="","",[2]表紙!$BD$5)</f>
        <v>LL</v>
      </c>
      <c r="C28" s="338">
        <v>14987614430207</v>
      </c>
      <c r="D28" s="304" t="s">
        <v>1528</v>
      </c>
      <c r="E28" s="183" t="s">
        <v>68</v>
      </c>
      <c r="F28" s="349" t="s">
        <v>0</v>
      </c>
      <c r="G28" s="339">
        <v>4</v>
      </c>
      <c r="H28" s="304" t="s">
        <v>1529</v>
      </c>
      <c r="I28" s="388"/>
      <c r="J28" s="101"/>
    </row>
    <row r="29" spans="1:10" ht="45.6" customHeight="1">
      <c r="A29" s="11">
        <v>25</v>
      </c>
      <c r="B29" s="290" t="str">
        <f>IF(C29="","",[2]表紙!$BD$5)</f>
        <v>LL</v>
      </c>
      <c r="C29" s="338">
        <v>14987614428709</v>
      </c>
      <c r="D29" s="311" t="s">
        <v>1198</v>
      </c>
      <c r="E29" s="183" t="s">
        <v>68</v>
      </c>
      <c r="F29" s="305" t="s">
        <v>0</v>
      </c>
      <c r="G29" s="339">
        <v>4</v>
      </c>
      <c r="H29" s="312" t="s">
        <v>1199</v>
      </c>
      <c r="I29" s="388"/>
      <c r="J29" s="101"/>
    </row>
    <row r="30" spans="1:10" ht="45.6" customHeight="1">
      <c r="A30" s="11">
        <v>26</v>
      </c>
      <c r="B30" s="290" t="str">
        <f>IF(C30="","",[2]表紙!$BD$5)</f>
        <v>LL</v>
      </c>
      <c r="C30" s="338">
        <v>14987614430405</v>
      </c>
      <c r="D30" s="311" t="s">
        <v>1200</v>
      </c>
      <c r="E30" s="183" t="s">
        <v>68</v>
      </c>
      <c r="F30" s="305" t="s">
        <v>0</v>
      </c>
      <c r="G30" s="339">
        <v>4</v>
      </c>
      <c r="H30" s="312" t="s">
        <v>1530</v>
      </c>
      <c r="I30" s="389"/>
      <c r="J30" s="101"/>
    </row>
    <row r="31" spans="1:10" ht="45.6" customHeight="1">
      <c r="A31" s="11">
        <v>27</v>
      </c>
      <c r="B31" s="290" t="str">
        <f>IF(C31="","",[2]表紙!$BD$5)</f>
        <v>LL</v>
      </c>
      <c r="C31" s="338">
        <v>14987274139601</v>
      </c>
      <c r="D31" s="304" t="s">
        <v>1531</v>
      </c>
      <c r="E31" s="183" t="s">
        <v>68</v>
      </c>
      <c r="F31" s="305" t="s">
        <v>0</v>
      </c>
      <c r="G31" s="339">
        <v>4</v>
      </c>
      <c r="H31" s="304" t="s">
        <v>1532</v>
      </c>
      <c r="I31" s="388"/>
      <c r="J31" s="99"/>
    </row>
    <row r="32" spans="1:10" ht="45.6" customHeight="1">
      <c r="A32" s="11">
        <v>28</v>
      </c>
      <c r="B32" s="290" t="str">
        <f>IF(C32="","",[2]表紙!$BD$5)</f>
        <v>LL</v>
      </c>
      <c r="C32" s="338">
        <v>14987246749029</v>
      </c>
      <c r="D32" s="311" t="s">
        <v>1533</v>
      </c>
      <c r="E32" s="183" t="s">
        <v>68</v>
      </c>
      <c r="F32" s="305" t="s">
        <v>0</v>
      </c>
      <c r="G32" s="339">
        <v>4</v>
      </c>
      <c r="H32" s="312" t="s">
        <v>1534</v>
      </c>
      <c r="I32" s="389"/>
      <c r="J32" s="101"/>
    </row>
    <row r="33" spans="1:10" ht="45.6" customHeight="1">
      <c r="A33" s="11">
        <v>29</v>
      </c>
      <c r="B33" s="290" t="str">
        <f>IF(C33="","",[2]表紙!$BD$5)</f>
        <v>LL</v>
      </c>
      <c r="C33" s="338" t="s">
        <v>1535</v>
      </c>
      <c r="D33" s="314" t="s">
        <v>1536</v>
      </c>
      <c r="E33" s="183" t="s">
        <v>68</v>
      </c>
      <c r="F33" s="305" t="s">
        <v>0</v>
      </c>
      <c r="G33" s="339">
        <v>4</v>
      </c>
      <c r="H33" s="312" t="s">
        <v>1537</v>
      </c>
      <c r="I33" s="389"/>
      <c r="J33" s="99"/>
    </row>
    <row r="34" spans="1:10" ht="45.6" customHeight="1">
      <c r="A34" s="11">
        <v>30</v>
      </c>
      <c r="B34" s="290" t="str">
        <f>IF(C34="","",[2]表紙!$BD$5)</f>
        <v>LL</v>
      </c>
      <c r="C34" s="338">
        <v>14987901127209</v>
      </c>
      <c r="D34" s="311" t="s">
        <v>1538</v>
      </c>
      <c r="E34" s="183" t="s">
        <v>68</v>
      </c>
      <c r="F34" s="305" t="s">
        <v>0</v>
      </c>
      <c r="G34" s="339">
        <v>6</v>
      </c>
      <c r="H34" s="312" t="s">
        <v>1539</v>
      </c>
      <c r="I34" s="389"/>
      <c r="J34" s="99"/>
    </row>
    <row r="35" spans="1:10" ht="45.6" customHeight="1">
      <c r="A35" s="11">
        <v>31</v>
      </c>
      <c r="B35" s="290" t="str">
        <f>IF(C35="","",[2]表紙!$BD$5)</f>
        <v>LL</v>
      </c>
      <c r="C35" s="338">
        <v>14987901127605</v>
      </c>
      <c r="D35" s="311" t="s">
        <v>1201</v>
      </c>
      <c r="E35" s="183" t="s">
        <v>68</v>
      </c>
      <c r="F35" s="305" t="s">
        <v>0</v>
      </c>
      <c r="G35" s="350">
        <v>69</v>
      </c>
      <c r="H35" s="312" t="s">
        <v>1540</v>
      </c>
      <c r="I35" s="389"/>
      <c r="J35" s="101"/>
    </row>
    <row r="36" spans="1:10" ht="45.6" customHeight="1">
      <c r="A36" s="11">
        <v>32</v>
      </c>
      <c r="B36" s="290" t="str">
        <f>IF(C36="","",[2]表紙!$BD$5)</f>
        <v>LL</v>
      </c>
      <c r="C36" s="338">
        <v>14987376011515</v>
      </c>
      <c r="D36" s="311" t="s">
        <v>1541</v>
      </c>
      <c r="E36" s="183" t="s">
        <v>68</v>
      </c>
      <c r="F36" s="305" t="s">
        <v>0</v>
      </c>
      <c r="G36" s="350">
        <v>21</v>
      </c>
      <c r="H36" s="312" t="s">
        <v>1542</v>
      </c>
      <c r="I36" s="389"/>
      <c r="J36" s="101"/>
    </row>
    <row r="37" spans="1:10" ht="45.6" customHeight="1">
      <c r="A37" s="11">
        <v>33</v>
      </c>
      <c r="B37" s="290" t="str">
        <f>IF(C37="","",[2]表紙!$BD$5)</f>
        <v>LL</v>
      </c>
      <c r="C37" s="338" t="s">
        <v>1543</v>
      </c>
      <c r="D37" s="304" t="s">
        <v>1202</v>
      </c>
      <c r="E37" s="183" t="s">
        <v>68</v>
      </c>
      <c r="F37" s="349" t="s">
        <v>0</v>
      </c>
      <c r="G37" s="350">
        <v>13</v>
      </c>
      <c r="H37" s="304" t="s">
        <v>1544</v>
      </c>
      <c r="I37" s="388"/>
      <c r="J37" s="101"/>
    </row>
    <row r="38" spans="1:10" ht="45.6" customHeight="1">
      <c r="A38" s="11">
        <v>34</v>
      </c>
      <c r="B38" s="290" t="str">
        <f>IF(C38="","",[2]表紙!$BD$5)</f>
        <v>LL</v>
      </c>
      <c r="C38" s="345">
        <v>14987123127124</v>
      </c>
      <c r="D38" s="346" t="s">
        <v>1545</v>
      </c>
      <c r="E38" s="183" t="s">
        <v>68</v>
      </c>
      <c r="F38" s="347" t="s">
        <v>0</v>
      </c>
      <c r="G38" s="348">
        <v>53</v>
      </c>
      <c r="H38" s="378" t="s">
        <v>1203</v>
      </c>
      <c r="I38" s="390"/>
      <c r="J38" s="99"/>
    </row>
    <row r="39" spans="1:10" ht="45.6" customHeight="1">
      <c r="A39" s="11">
        <v>35</v>
      </c>
      <c r="B39" s="290" t="str">
        <f>IF(C39="","",[2]表紙!$BD$5)</f>
        <v>LL</v>
      </c>
      <c r="C39" s="338">
        <v>14987376331828</v>
      </c>
      <c r="D39" s="311" t="s">
        <v>1546</v>
      </c>
      <c r="E39" s="183" t="s">
        <v>68</v>
      </c>
      <c r="F39" s="305" t="s">
        <v>0</v>
      </c>
      <c r="G39" s="339">
        <v>4</v>
      </c>
      <c r="H39" s="312" t="s">
        <v>1204</v>
      </c>
      <c r="I39" s="389"/>
      <c r="J39" s="101"/>
    </row>
    <row r="40" spans="1:10" ht="45.6" customHeight="1">
      <c r="A40" s="11">
        <v>36</v>
      </c>
      <c r="B40" s="290" t="str">
        <f>IF(C40="","",[2]表紙!$BD$5)</f>
        <v>LL</v>
      </c>
      <c r="C40" s="338" t="s">
        <v>1547</v>
      </c>
      <c r="D40" s="311" t="s">
        <v>1548</v>
      </c>
      <c r="E40" s="183" t="s">
        <v>68</v>
      </c>
      <c r="F40" s="305" t="s">
        <v>0</v>
      </c>
      <c r="G40" s="339">
        <v>4</v>
      </c>
      <c r="H40" s="312" t="s">
        <v>1549</v>
      </c>
      <c r="I40" s="389"/>
      <c r="J40" s="101"/>
    </row>
    <row r="41" spans="1:10" ht="45.6" customHeight="1">
      <c r="A41" s="11">
        <v>37</v>
      </c>
      <c r="B41" s="290" t="str">
        <f>IF(C41="","",[2]表紙!$BD$5)</f>
        <v>LL</v>
      </c>
      <c r="C41" s="352">
        <v>14987114936308</v>
      </c>
      <c r="D41" s="311" t="s">
        <v>1550</v>
      </c>
      <c r="E41" s="183" t="s">
        <v>68</v>
      </c>
      <c r="F41" s="305" t="s">
        <v>0</v>
      </c>
      <c r="G41" s="339">
        <v>23</v>
      </c>
      <c r="H41" s="312" t="s">
        <v>1551</v>
      </c>
      <c r="I41" s="389"/>
      <c r="J41" s="99"/>
    </row>
    <row r="42" spans="1:10" ht="45.6" customHeight="1">
      <c r="A42" s="11">
        <v>38</v>
      </c>
      <c r="B42" s="290" t="str">
        <f>IF(C42="","",[2]表紙!$BD$5)</f>
        <v>LL</v>
      </c>
      <c r="C42" s="338">
        <v>14987042303302</v>
      </c>
      <c r="D42" s="311" t="s">
        <v>1552</v>
      </c>
      <c r="E42" s="183" t="s">
        <v>68</v>
      </c>
      <c r="F42" s="305" t="s">
        <v>0</v>
      </c>
      <c r="G42" s="339">
        <v>18</v>
      </c>
      <c r="H42" s="312" t="s">
        <v>1205</v>
      </c>
      <c r="I42" s="389"/>
      <c r="J42" s="101"/>
    </row>
    <row r="43" spans="1:10" ht="45.6" customHeight="1">
      <c r="A43" s="11">
        <v>39</v>
      </c>
      <c r="B43" s="290" t="str">
        <f>IF(C43="","",[2]表紙!$BD$5)</f>
        <v>LL</v>
      </c>
      <c r="C43" s="338">
        <v>14987731003919</v>
      </c>
      <c r="D43" s="311" t="s">
        <v>1553</v>
      </c>
      <c r="E43" s="183" t="s">
        <v>68</v>
      </c>
      <c r="F43" s="305" t="s">
        <v>0</v>
      </c>
      <c r="G43" s="339">
        <v>4</v>
      </c>
      <c r="H43" s="312" t="s">
        <v>1554</v>
      </c>
      <c r="I43" s="389"/>
      <c r="J43" s="101"/>
    </row>
    <row r="44" spans="1:10" ht="45.6" customHeight="1">
      <c r="A44" s="11">
        <v>40</v>
      </c>
      <c r="B44" s="290" t="str">
        <f>IF(C44="","",[2]表紙!$BD$5)</f>
        <v>LL</v>
      </c>
      <c r="C44" s="338">
        <v>14987731004220</v>
      </c>
      <c r="D44" s="311" t="s">
        <v>1206</v>
      </c>
      <c r="E44" s="183" t="s">
        <v>68</v>
      </c>
      <c r="F44" s="305" t="s">
        <v>20</v>
      </c>
      <c r="G44" s="339">
        <v>4</v>
      </c>
      <c r="H44" s="312" t="s">
        <v>1555</v>
      </c>
      <c r="I44" s="389"/>
      <c r="J44" s="101"/>
    </row>
    <row r="45" spans="1:10" ht="45.6" customHeight="1">
      <c r="A45" s="11">
        <v>41</v>
      </c>
      <c r="B45" s="290" t="str">
        <f>IF(C45="","",[2]表紙!$BD$5)</f>
        <v>LL</v>
      </c>
      <c r="C45" s="338">
        <v>14987080100215</v>
      </c>
      <c r="D45" s="311" t="s">
        <v>1556</v>
      </c>
      <c r="E45" s="183" t="s">
        <v>68</v>
      </c>
      <c r="F45" s="305" t="s">
        <v>0</v>
      </c>
      <c r="G45" s="339">
        <v>52</v>
      </c>
      <c r="H45" s="312" t="s">
        <v>1207</v>
      </c>
      <c r="I45" s="389"/>
      <c r="J45" s="101"/>
    </row>
    <row r="46" spans="1:10" ht="45.6" customHeight="1">
      <c r="A46" s="11">
        <v>42</v>
      </c>
      <c r="B46" s="290" t="str">
        <f>IF(C46="","",[2]表紙!$BD$5)</f>
        <v>LL</v>
      </c>
      <c r="C46" s="338">
        <v>14987199100427</v>
      </c>
      <c r="D46" s="311" t="s">
        <v>1208</v>
      </c>
      <c r="E46" s="183" t="s">
        <v>68</v>
      </c>
      <c r="F46" s="305" t="s">
        <v>0</v>
      </c>
      <c r="G46" s="339">
        <v>151</v>
      </c>
      <c r="H46" s="312" t="s">
        <v>1557</v>
      </c>
      <c r="I46" s="389"/>
      <c r="J46" s="99"/>
    </row>
    <row r="47" spans="1:10" ht="45.6" customHeight="1">
      <c r="A47" s="11">
        <v>43</v>
      </c>
      <c r="B47" s="290" t="str">
        <f>IF(C47="","",[2]表紙!$BD$5)</f>
        <v>LL</v>
      </c>
      <c r="C47" s="338">
        <v>14987116040416</v>
      </c>
      <c r="D47" s="311" t="s">
        <v>1558</v>
      </c>
      <c r="E47" s="183" t="s">
        <v>68</v>
      </c>
      <c r="F47" s="305" t="s">
        <v>0</v>
      </c>
      <c r="G47" s="339">
        <v>6</v>
      </c>
      <c r="H47" s="312" t="s">
        <v>1559</v>
      </c>
      <c r="I47" s="389"/>
      <c r="J47" s="101"/>
    </row>
    <row r="48" spans="1:10" ht="45.6" customHeight="1">
      <c r="A48" s="11">
        <v>44</v>
      </c>
      <c r="B48" s="290" t="str">
        <f>IF(C48="","",[2]表紙!$BD$5)</f>
        <v>LL</v>
      </c>
      <c r="C48" s="338">
        <v>14987116030318</v>
      </c>
      <c r="D48" s="304" t="s">
        <v>1209</v>
      </c>
      <c r="E48" s="183" t="s">
        <v>68</v>
      </c>
      <c r="F48" s="349" t="s">
        <v>0</v>
      </c>
      <c r="G48" s="339">
        <v>4</v>
      </c>
      <c r="H48" s="312" t="s">
        <v>1560</v>
      </c>
      <c r="I48" s="388"/>
      <c r="J48" s="101"/>
    </row>
    <row r="49" spans="1:10" ht="45.6" customHeight="1">
      <c r="A49" s="11">
        <v>45</v>
      </c>
      <c r="B49" s="290" t="str">
        <f>IF(C49="","",[2]表紙!$BD$5)</f>
        <v>LL</v>
      </c>
      <c r="C49" s="341">
        <v>14987792216112</v>
      </c>
      <c r="D49" s="342" t="s">
        <v>1561</v>
      </c>
      <c r="E49" s="183" t="s">
        <v>68</v>
      </c>
      <c r="F49" s="343" t="s">
        <v>0</v>
      </c>
      <c r="G49" s="353">
        <v>8</v>
      </c>
      <c r="H49" s="342" t="s">
        <v>1562</v>
      </c>
      <c r="I49" s="342"/>
      <c r="J49" s="99"/>
    </row>
    <row r="50" spans="1:10" ht="45.6" customHeight="1">
      <c r="A50" s="11">
        <v>46</v>
      </c>
      <c r="B50" s="290" t="str">
        <f>IF(C50="","",[2]表紙!$BD$5)</f>
        <v>LL</v>
      </c>
      <c r="C50" s="338">
        <v>14987080396038</v>
      </c>
      <c r="D50" s="304" t="s">
        <v>1563</v>
      </c>
      <c r="E50" s="183" t="s">
        <v>68</v>
      </c>
      <c r="F50" s="349" t="s">
        <v>0</v>
      </c>
      <c r="G50" s="339">
        <v>4</v>
      </c>
      <c r="H50" s="312" t="s">
        <v>1564</v>
      </c>
      <c r="I50" s="388"/>
      <c r="J50" s="101"/>
    </row>
    <row r="51" spans="1:10" ht="45.6" customHeight="1">
      <c r="A51" s="11">
        <v>47</v>
      </c>
      <c r="B51" s="290" t="str">
        <f>IF(C51="","",[2]表紙!$BD$5)</f>
        <v>LL</v>
      </c>
      <c r="C51" s="338">
        <v>14987343501506</v>
      </c>
      <c r="D51" s="304" t="s">
        <v>1565</v>
      </c>
      <c r="E51" s="183" t="s">
        <v>68</v>
      </c>
      <c r="F51" s="349" t="s">
        <v>0</v>
      </c>
      <c r="G51" s="339">
        <v>4</v>
      </c>
      <c r="H51" s="312" t="s">
        <v>1566</v>
      </c>
      <c r="I51" s="388"/>
      <c r="J51" s="101"/>
    </row>
    <row r="52" spans="1:10" ht="45.6" customHeight="1">
      <c r="A52" s="11">
        <v>48</v>
      </c>
      <c r="B52" s="290" t="str">
        <f>IF(C52="","",[2]表紙!$BD$5)</f>
        <v>LL</v>
      </c>
      <c r="C52" s="338">
        <v>14987700000024</v>
      </c>
      <c r="D52" s="304" t="s">
        <v>1567</v>
      </c>
      <c r="E52" s="183" t="s">
        <v>68</v>
      </c>
      <c r="F52" s="349" t="s">
        <v>0</v>
      </c>
      <c r="G52" s="339">
        <v>4</v>
      </c>
      <c r="H52" s="304" t="s">
        <v>1568</v>
      </c>
      <c r="I52" s="388"/>
      <c r="J52" s="101"/>
    </row>
    <row r="53" spans="1:10" ht="45.6" customHeight="1">
      <c r="A53" s="11">
        <v>49</v>
      </c>
      <c r="B53" s="290" t="str">
        <f>IF(C53="","",[2]表紙!$BD$5)</f>
        <v>LL</v>
      </c>
      <c r="C53" s="338">
        <v>14987431291845</v>
      </c>
      <c r="D53" s="304" t="s">
        <v>1569</v>
      </c>
      <c r="E53" s="183" t="s">
        <v>68</v>
      </c>
      <c r="F53" s="349" t="s">
        <v>0</v>
      </c>
      <c r="G53" s="339">
        <v>4</v>
      </c>
      <c r="H53" s="312" t="s">
        <v>1570</v>
      </c>
      <c r="I53" s="388"/>
      <c r="J53" s="101"/>
    </row>
    <row r="54" spans="1:10" ht="45.6" customHeight="1">
      <c r="A54" s="11">
        <v>50</v>
      </c>
      <c r="B54" s="290" t="str">
        <f>IF(C54="","",[2]表紙!$BD$5)</f>
        <v>LL</v>
      </c>
      <c r="C54" s="354">
        <v>14987431291937</v>
      </c>
      <c r="D54" s="355" t="s">
        <v>1210</v>
      </c>
      <c r="E54" s="183" t="s">
        <v>68</v>
      </c>
      <c r="F54" s="356" t="s">
        <v>0</v>
      </c>
      <c r="G54" s="339">
        <v>4</v>
      </c>
      <c r="H54" s="316" t="s">
        <v>1571</v>
      </c>
      <c r="I54" s="391"/>
      <c r="J54" s="101"/>
    </row>
    <row r="55" spans="1:10" ht="45.6" customHeight="1">
      <c r="A55" s="11">
        <v>51</v>
      </c>
      <c r="B55" s="290" t="str">
        <f>IF(C55="","",[2]表紙!$BD$5)</f>
        <v>LL</v>
      </c>
      <c r="C55" s="345" t="s">
        <v>1572</v>
      </c>
      <c r="D55" s="346" t="s">
        <v>1573</v>
      </c>
      <c r="E55" s="183" t="s">
        <v>68</v>
      </c>
      <c r="F55" s="347" t="s">
        <v>0</v>
      </c>
      <c r="G55" s="348">
        <v>4</v>
      </c>
      <c r="H55" s="378" t="s">
        <v>1574</v>
      </c>
      <c r="I55" s="390"/>
      <c r="J55" s="101"/>
    </row>
    <row r="56" spans="1:10" ht="45.6" customHeight="1">
      <c r="A56" s="11">
        <v>52</v>
      </c>
      <c r="B56" s="290" t="str">
        <f>IF(C56="","",[2]表紙!$BD$5)</f>
        <v>LL</v>
      </c>
      <c r="C56" s="338">
        <v>14987376014028</v>
      </c>
      <c r="D56" s="304" t="s">
        <v>1575</v>
      </c>
      <c r="E56" s="183" t="s">
        <v>68</v>
      </c>
      <c r="F56" s="349" t="s">
        <v>0</v>
      </c>
      <c r="G56" s="350">
        <v>43</v>
      </c>
      <c r="H56" s="312" t="s">
        <v>1576</v>
      </c>
      <c r="I56" s="388"/>
      <c r="J56" s="101"/>
    </row>
    <row r="57" spans="1:10" ht="45.6" customHeight="1">
      <c r="A57" s="11">
        <v>53</v>
      </c>
      <c r="B57" s="290" t="str">
        <f>IF(C57="","",[2]表紙!$BD$5)</f>
        <v>LL</v>
      </c>
      <c r="C57" s="338">
        <v>14987274130059</v>
      </c>
      <c r="D57" s="304" t="s">
        <v>1577</v>
      </c>
      <c r="E57" s="183" t="s">
        <v>68</v>
      </c>
      <c r="F57" s="349" t="s">
        <v>0</v>
      </c>
      <c r="G57" s="350">
        <v>4</v>
      </c>
      <c r="H57" s="312" t="s">
        <v>1578</v>
      </c>
      <c r="I57" s="388"/>
      <c r="J57" s="101"/>
    </row>
    <row r="58" spans="1:10" ht="45.6" customHeight="1">
      <c r="A58" s="11">
        <v>54</v>
      </c>
      <c r="B58" s="290" t="str">
        <f>IF(C58="","",[2]表紙!$BD$5)</f>
        <v>LL</v>
      </c>
      <c r="C58" s="338">
        <v>14987770529203</v>
      </c>
      <c r="D58" s="304" t="s">
        <v>1579</v>
      </c>
      <c r="E58" s="183" t="s">
        <v>68</v>
      </c>
      <c r="F58" s="349" t="s">
        <v>0</v>
      </c>
      <c r="G58" s="350">
        <v>4</v>
      </c>
      <c r="H58" s="312" t="s">
        <v>1580</v>
      </c>
      <c r="I58" s="388"/>
      <c r="J58" s="101"/>
    </row>
    <row r="59" spans="1:10" ht="45.6" customHeight="1">
      <c r="A59" s="11">
        <v>55</v>
      </c>
      <c r="B59" s="290" t="str">
        <f>IF(C59="","",[2]表紙!$BD$5)</f>
        <v>LL</v>
      </c>
      <c r="C59" s="357">
        <v>14987341104297</v>
      </c>
      <c r="D59" s="304" t="s">
        <v>1581</v>
      </c>
      <c r="E59" s="183" t="s">
        <v>68</v>
      </c>
      <c r="F59" s="349" t="s">
        <v>0</v>
      </c>
      <c r="G59" s="339">
        <v>4</v>
      </c>
      <c r="H59" s="304" t="s">
        <v>1582</v>
      </c>
      <c r="I59" s="383"/>
      <c r="J59" s="101"/>
    </row>
    <row r="60" spans="1:10" ht="45.6" customHeight="1">
      <c r="A60" s="11">
        <v>56</v>
      </c>
      <c r="B60" s="290" t="str">
        <f>IF(C60="","",[2]表紙!$BD$5)</f>
        <v>LL</v>
      </c>
      <c r="C60" s="338">
        <v>14987501113107</v>
      </c>
      <c r="D60" s="304" t="s">
        <v>1583</v>
      </c>
      <c r="E60" s="183" t="s">
        <v>68</v>
      </c>
      <c r="F60" s="305" t="s">
        <v>0</v>
      </c>
      <c r="G60" s="350">
        <v>4</v>
      </c>
      <c r="H60" s="314" t="s">
        <v>1211</v>
      </c>
      <c r="I60" s="388"/>
      <c r="J60" s="101"/>
    </row>
    <row r="61" spans="1:10" ht="45.6" customHeight="1">
      <c r="A61" s="11">
        <v>57</v>
      </c>
      <c r="B61" s="290" t="str">
        <f>IF(C61="","",[2]表紙!$BD$5)</f>
        <v>LL</v>
      </c>
      <c r="C61" s="338">
        <v>14987081103000</v>
      </c>
      <c r="D61" s="304" t="s">
        <v>1584</v>
      </c>
      <c r="E61" s="183" t="s">
        <v>68</v>
      </c>
      <c r="F61" s="305" t="s">
        <v>0</v>
      </c>
      <c r="G61" s="339">
        <v>4</v>
      </c>
      <c r="H61" s="314" t="s">
        <v>1585</v>
      </c>
      <c r="I61" s="388"/>
      <c r="J61" s="101"/>
    </row>
    <row r="62" spans="1:10" ht="45.6" customHeight="1">
      <c r="A62" s="11">
        <v>58</v>
      </c>
      <c r="B62" s="290" t="str">
        <f>IF(C62="","",[2]表紙!$BD$5)</f>
        <v>LL</v>
      </c>
      <c r="C62" s="338">
        <v>14987892156806</v>
      </c>
      <c r="D62" s="304" t="s">
        <v>1212</v>
      </c>
      <c r="E62" s="183" t="s">
        <v>68</v>
      </c>
      <c r="F62" s="349" t="s">
        <v>0</v>
      </c>
      <c r="G62" s="339">
        <v>4</v>
      </c>
      <c r="H62" s="304" t="s">
        <v>1586</v>
      </c>
      <c r="I62" s="388"/>
      <c r="J62" s="102"/>
    </row>
    <row r="63" spans="1:10" ht="45.6" customHeight="1">
      <c r="A63" s="11">
        <v>59</v>
      </c>
      <c r="B63" s="290" t="str">
        <f>IF(C63="","",[2]表紙!$BD$5)</f>
        <v>LL</v>
      </c>
      <c r="C63" s="338" t="s">
        <v>1587</v>
      </c>
      <c r="D63" s="304" t="s">
        <v>1588</v>
      </c>
      <c r="E63" s="183" t="s">
        <v>68</v>
      </c>
      <c r="F63" s="305" t="s">
        <v>0</v>
      </c>
      <c r="G63" s="339">
        <v>4</v>
      </c>
      <c r="H63" s="314" t="s">
        <v>1589</v>
      </c>
      <c r="I63" s="388"/>
      <c r="J63" s="101"/>
    </row>
    <row r="64" spans="1:10" ht="45.6" customHeight="1">
      <c r="A64" s="11">
        <v>60</v>
      </c>
      <c r="B64" s="290" t="str">
        <f>IF(C64="","",[2]表紙!$BD$5)</f>
        <v>LL</v>
      </c>
      <c r="C64" s="338">
        <v>14987246711040</v>
      </c>
      <c r="D64" s="304" t="s">
        <v>1213</v>
      </c>
      <c r="E64" s="183" t="s">
        <v>68</v>
      </c>
      <c r="F64" s="305" t="s">
        <v>0</v>
      </c>
      <c r="G64" s="339">
        <v>4</v>
      </c>
      <c r="H64" s="314" t="s">
        <v>1590</v>
      </c>
      <c r="I64" s="388"/>
      <c r="J64" s="101"/>
    </row>
    <row r="65" spans="1:10" ht="45.6" customHeight="1">
      <c r="A65" s="11">
        <v>61</v>
      </c>
      <c r="B65" s="290" t="str">
        <f>IF(C65="","",[2]表紙!$BD$5)</f>
        <v>LL</v>
      </c>
      <c r="C65" s="338">
        <v>14987233008191</v>
      </c>
      <c r="D65" s="304" t="s">
        <v>1591</v>
      </c>
      <c r="E65" s="183" t="s">
        <v>68</v>
      </c>
      <c r="F65" s="305" t="s">
        <v>0</v>
      </c>
      <c r="G65" s="339">
        <v>4</v>
      </c>
      <c r="H65" s="314" t="s">
        <v>1592</v>
      </c>
      <c r="I65" s="388"/>
      <c r="J65" s="101"/>
    </row>
    <row r="66" spans="1:10" ht="45.6" customHeight="1">
      <c r="A66" s="11">
        <v>62</v>
      </c>
      <c r="B66" s="290" t="str">
        <f>IF(C66="","",[2]表紙!$BD$5)</f>
        <v>LL</v>
      </c>
      <c r="C66" s="345">
        <v>14987274131599</v>
      </c>
      <c r="D66" s="346" t="s">
        <v>1593</v>
      </c>
      <c r="E66" s="183" t="s">
        <v>68</v>
      </c>
      <c r="F66" s="347" t="s">
        <v>0</v>
      </c>
      <c r="G66" s="348">
        <v>4</v>
      </c>
      <c r="H66" s="379" t="s">
        <v>1594</v>
      </c>
      <c r="I66" s="390"/>
      <c r="J66" s="101"/>
    </row>
    <row r="67" spans="1:10" ht="45.6" customHeight="1">
      <c r="A67" s="11">
        <v>63</v>
      </c>
      <c r="B67" s="290" t="str">
        <f>IF(C67="","",[2]表紙!$BD$5)</f>
        <v>LL</v>
      </c>
      <c r="C67" s="338">
        <v>14987428771107</v>
      </c>
      <c r="D67" s="304" t="s">
        <v>1595</v>
      </c>
      <c r="E67" s="183" t="s">
        <v>68</v>
      </c>
      <c r="F67" s="308" t="s">
        <v>0</v>
      </c>
      <c r="G67" s="339">
        <v>108</v>
      </c>
      <c r="H67" s="314" t="s">
        <v>1596</v>
      </c>
      <c r="I67" s="388"/>
      <c r="J67" s="101"/>
    </row>
    <row r="68" spans="1:10" ht="45.6" customHeight="1">
      <c r="A68" s="11">
        <v>64</v>
      </c>
      <c r="B68" s="290" t="str">
        <f>IF(C68="","",[2]表紙!$BD$5)</f>
        <v>LL</v>
      </c>
      <c r="C68" s="345">
        <v>14987376008416</v>
      </c>
      <c r="D68" s="346" t="s">
        <v>1597</v>
      </c>
      <c r="E68" s="183" t="s">
        <v>68</v>
      </c>
      <c r="F68" s="347" t="s">
        <v>0</v>
      </c>
      <c r="G68" s="348">
        <v>4</v>
      </c>
      <c r="H68" s="378" t="s">
        <v>1598</v>
      </c>
      <c r="I68" s="390"/>
      <c r="J68" s="99"/>
    </row>
    <row r="69" spans="1:10" ht="45.6" customHeight="1">
      <c r="A69" s="11">
        <v>65</v>
      </c>
      <c r="B69" s="290" t="str">
        <f>IF(C69="","",[2]表紙!$BD$5)</f>
        <v>LL</v>
      </c>
      <c r="C69" s="338">
        <v>14987170009312</v>
      </c>
      <c r="D69" s="304" t="s">
        <v>1599</v>
      </c>
      <c r="E69" s="183" t="s">
        <v>68</v>
      </c>
      <c r="F69" s="308" t="s">
        <v>20</v>
      </c>
      <c r="G69" s="350">
        <v>65</v>
      </c>
      <c r="H69" s="314" t="s">
        <v>1600</v>
      </c>
      <c r="I69" s="388"/>
      <c r="J69" s="99"/>
    </row>
    <row r="70" spans="1:10" ht="45.6" customHeight="1">
      <c r="A70" s="11">
        <v>66</v>
      </c>
      <c r="B70" s="290" t="str">
        <f>IF(C70="","",[2]表紙!$BD$5)</f>
        <v>LL</v>
      </c>
      <c r="C70" s="338" t="s">
        <v>1601</v>
      </c>
      <c r="D70" s="304" t="s">
        <v>1602</v>
      </c>
      <c r="E70" s="183" t="s">
        <v>68</v>
      </c>
      <c r="F70" s="308" t="s">
        <v>0</v>
      </c>
      <c r="G70" s="339">
        <v>33</v>
      </c>
      <c r="H70" s="314" t="s">
        <v>1603</v>
      </c>
      <c r="I70" s="388"/>
      <c r="J70" s="101"/>
    </row>
    <row r="71" spans="1:10" ht="45.6" customHeight="1">
      <c r="A71" s="11">
        <v>67</v>
      </c>
      <c r="B71" s="290" t="str">
        <f>IF(C71="","",[2]表紙!$BD$5)</f>
        <v>LL</v>
      </c>
      <c r="C71" s="338" t="s">
        <v>1604</v>
      </c>
      <c r="D71" s="304" t="s">
        <v>1214</v>
      </c>
      <c r="E71" s="183" t="s">
        <v>68</v>
      </c>
      <c r="F71" s="308" t="s">
        <v>0</v>
      </c>
      <c r="G71" s="339">
        <v>4</v>
      </c>
      <c r="H71" s="314" t="s">
        <v>1215</v>
      </c>
      <c r="I71" s="388"/>
      <c r="J71" s="101"/>
    </row>
    <row r="72" spans="1:10" ht="45.6" customHeight="1">
      <c r="A72" s="11">
        <v>68</v>
      </c>
      <c r="B72" s="290" t="str">
        <f>IF(C72="","",[2]表紙!$BD$5)</f>
        <v>LL</v>
      </c>
      <c r="C72" s="338">
        <v>14987173016270</v>
      </c>
      <c r="D72" s="304" t="s">
        <v>1605</v>
      </c>
      <c r="E72" s="183" t="s">
        <v>68</v>
      </c>
      <c r="F72" s="308" t="s">
        <v>0</v>
      </c>
      <c r="G72" s="350">
        <v>4</v>
      </c>
      <c r="H72" s="314" t="s">
        <v>1606</v>
      </c>
      <c r="I72" s="388"/>
      <c r="J72" s="101"/>
    </row>
    <row r="73" spans="1:10" ht="45.6" customHeight="1">
      <c r="A73" s="11">
        <v>69</v>
      </c>
      <c r="B73" s="290" t="str">
        <f>IF(C73="","",[2]表紙!$BD$5)</f>
        <v>LL</v>
      </c>
      <c r="C73" s="338">
        <v>14987341104310</v>
      </c>
      <c r="D73" s="304" t="s">
        <v>1216</v>
      </c>
      <c r="E73" s="183" t="s">
        <v>68</v>
      </c>
      <c r="F73" s="349" t="s">
        <v>0</v>
      </c>
      <c r="G73" s="350">
        <v>4</v>
      </c>
      <c r="H73" s="304" t="s">
        <v>1607</v>
      </c>
      <c r="I73" s="388"/>
      <c r="J73" s="101"/>
    </row>
    <row r="74" spans="1:10" ht="45.6" customHeight="1">
      <c r="A74" s="11">
        <v>70</v>
      </c>
      <c r="B74" s="290" t="str">
        <f>IF(C74="","",[2]表紙!$BD$5)</f>
        <v>LL</v>
      </c>
      <c r="C74" s="345">
        <v>14987103012099</v>
      </c>
      <c r="D74" s="346" t="s">
        <v>1217</v>
      </c>
      <c r="E74" s="183" t="s">
        <v>68</v>
      </c>
      <c r="F74" s="347" t="s">
        <v>0</v>
      </c>
      <c r="G74" s="348">
        <v>4</v>
      </c>
      <c r="H74" s="378" t="s">
        <v>1218</v>
      </c>
      <c r="I74" s="390"/>
      <c r="J74" s="101"/>
    </row>
    <row r="75" spans="1:10" ht="45.6" customHeight="1">
      <c r="A75" s="11">
        <v>71</v>
      </c>
      <c r="B75" s="290" t="str">
        <f>IF(C75="","",[2]表紙!$BD$5)</f>
        <v>LL</v>
      </c>
      <c r="C75" s="338">
        <v>14987614245016</v>
      </c>
      <c r="D75" s="304" t="s">
        <v>1608</v>
      </c>
      <c r="E75" s="183" t="s">
        <v>68</v>
      </c>
      <c r="F75" s="349" t="s">
        <v>0</v>
      </c>
      <c r="G75" s="339">
        <v>4</v>
      </c>
      <c r="H75" s="304" t="s">
        <v>1609</v>
      </c>
      <c r="I75" s="388"/>
      <c r="J75" s="101"/>
    </row>
    <row r="76" spans="1:10" ht="45.6" customHeight="1">
      <c r="A76" s="11">
        <v>72</v>
      </c>
      <c r="B76" s="290" t="str">
        <f>IF(C76="","",[2]表紙!$BD$5)</f>
        <v>LL</v>
      </c>
      <c r="C76" s="338" t="s">
        <v>1610</v>
      </c>
      <c r="D76" s="304" t="s">
        <v>1611</v>
      </c>
      <c r="E76" s="183" t="s">
        <v>68</v>
      </c>
      <c r="F76" s="349" t="s">
        <v>0</v>
      </c>
      <c r="G76" s="339">
        <v>30</v>
      </c>
      <c r="H76" s="304" t="s">
        <v>1612</v>
      </c>
      <c r="I76" s="388"/>
      <c r="J76" s="101"/>
    </row>
    <row r="77" spans="1:10" ht="45.6" customHeight="1">
      <c r="A77" s="11">
        <v>73</v>
      </c>
      <c r="B77" s="290" t="str">
        <f>IF(C77="","",[2]表紙!$BD$5)</f>
        <v>LL</v>
      </c>
      <c r="C77" s="338">
        <v>14987222697412</v>
      </c>
      <c r="D77" s="304" t="s">
        <v>1219</v>
      </c>
      <c r="E77" s="183" t="s">
        <v>68</v>
      </c>
      <c r="F77" s="349" t="s">
        <v>0</v>
      </c>
      <c r="G77" s="339">
        <v>7</v>
      </c>
      <c r="H77" s="304" t="s">
        <v>1613</v>
      </c>
      <c r="I77" s="388"/>
      <c r="J77" s="101"/>
    </row>
    <row r="78" spans="1:10" ht="45.6" customHeight="1">
      <c r="A78" s="11">
        <v>74</v>
      </c>
      <c r="B78" s="290" t="str">
        <f>IF(C78="","",[2]表紙!$BD$5)</f>
        <v>LL</v>
      </c>
      <c r="C78" s="338">
        <v>14987081189462</v>
      </c>
      <c r="D78" s="304" t="s">
        <v>1614</v>
      </c>
      <c r="E78" s="183" t="s">
        <v>68</v>
      </c>
      <c r="F78" s="349" t="s">
        <v>0</v>
      </c>
      <c r="G78" s="339">
        <v>13</v>
      </c>
      <c r="H78" s="304" t="s">
        <v>1615</v>
      </c>
      <c r="I78" s="388"/>
      <c r="J78" s="101"/>
    </row>
    <row r="79" spans="1:10" ht="45.6" customHeight="1">
      <c r="A79" s="11">
        <v>75</v>
      </c>
      <c r="B79" s="290" t="str">
        <f>IF(C79="","",[2]表紙!$BD$5)</f>
        <v>LL</v>
      </c>
      <c r="C79" s="338">
        <v>14987376918616</v>
      </c>
      <c r="D79" s="304" t="s">
        <v>1616</v>
      </c>
      <c r="E79" s="183" t="s">
        <v>68</v>
      </c>
      <c r="F79" s="349" t="s">
        <v>0</v>
      </c>
      <c r="G79" s="350">
        <v>4</v>
      </c>
      <c r="H79" s="304" t="s">
        <v>1617</v>
      </c>
      <c r="I79" s="388"/>
      <c r="J79" s="101"/>
    </row>
    <row r="80" spans="1:10" ht="45.6" customHeight="1">
      <c r="A80" s="11">
        <v>76</v>
      </c>
      <c r="B80" s="290" t="str">
        <f>IF(C80="","",[2]表紙!$BD$5)</f>
        <v>LL</v>
      </c>
      <c r="C80" s="338">
        <v>14987376959510</v>
      </c>
      <c r="D80" s="304" t="s">
        <v>1618</v>
      </c>
      <c r="E80" s="183" t="s">
        <v>68</v>
      </c>
      <c r="F80" s="349" t="s">
        <v>0</v>
      </c>
      <c r="G80" s="350">
        <v>4</v>
      </c>
      <c r="H80" s="304" t="s">
        <v>1619</v>
      </c>
      <c r="I80" s="388"/>
      <c r="J80" s="99"/>
    </row>
    <row r="81" spans="1:10" ht="45.6" customHeight="1">
      <c r="A81" s="11">
        <v>77</v>
      </c>
      <c r="B81" s="290" t="str">
        <f>IF(C81="","",[2]表紙!$BD$5)</f>
        <v>LL</v>
      </c>
      <c r="C81" s="338">
        <v>14987173017321</v>
      </c>
      <c r="D81" s="304" t="s">
        <v>1620</v>
      </c>
      <c r="E81" s="183" t="s">
        <v>68</v>
      </c>
      <c r="F81" s="349" t="s">
        <v>0</v>
      </c>
      <c r="G81" s="339">
        <v>4</v>
      </c>
      <c r="H81" s="304" t="s">
        <v>1621</v>
      </c>
      <c r="I81" s="389"/>
      <c r="J81" s="99"/>
    </row>
    <row r="82" spans="1:10" ht="45.6" customHeight="1">
      <c r="A82" s="11">
        <v>78</v>
      </c>
      <c r="B82" s="290" t="str">
        <f>IF(C82="","",[2]表紙!$BD$5)</f>
        <v>LL</v>
      </c>
      <c r="C82" s="338">
        <v>14987901111109</v>
      </c>
      <c r="D82" s="304" t="s">
        <v>1220</v>
      </c>
      <c r="E82" s="183" t="s">
        <v>68</v>
      </c>
      <c r="F82" s="349" t="s">
        <v>0</v>
      </c>
      <c r="G82" s="350">
        <v>4</v>
      </c>
      <c r="H82" s="304" t="s">
        <v>1622</v>
      </c>
      <c r="I82" s="388"/>
      <c r="J82" s="101"/>
    </row>
    <row r="83" spans="1:10" ht="45.6" customHeight="1">
      <c r="A83" s="11">
        <v>79</v>
      </c>
      <c r="B83" s="290" t="str">
        <f>IF(C83="","",[2]表紙!$BD$5)</f>
        <v>LL</v>
      </c>
      <c r="C83" s="338">
        <v>14987035030314</v>
      </c>
      <c r="D83" s="304" t="s">
        <v>1221</v>
      </c>
      <c r="E83" s="183" t="s">
        <v>68</v>
      </c>
      <c r="F83" s="349" t="s">
        <v>0</v>
      </c>
      <c r="G83" s="350">
        <v>77</v>
      </c>
      <c r="H83" s="304" t="s">
        <v>1623</v>
      </c>
      <c r="I83" s="388"/>
      <c r="J83" s="101"/>
    </row>
    <row r="84" spans="1:10" ht="45.6" customHeight="1">
      <c r="A84" s="11">
        <v>80</v>
      </c>
      <c r="B84" s="290" t="str">
        <f>IF(C84="","",[2]表紙!$BD$5)</f>
        <v>LL</v>
      </c>
      <c r="C84" s="338">
        <v>14987081103321</v>
      </c>
      <c r="D84" s="304" t="s">
        <v>1624</v>
      </c>
      <c r="E84" s="183" t="s">
        <v>68</v>
      </c>
      <c r="F84" s="349" t="s">
        <v>0</v>
      </c>
      <c r="G84" s="339">
        <v>26</v>
      </c>
      <c r="H84" s="304" t="s">
        <v>1625</v>
      </c>
      <c r="I84" s="388"/>
      <c r="J84" s="101"/>
    </row>
    <row r="85" spans="1:10" ht="45.6" customHeight="1">
      <c r="A85" s="11">
        <v>81</v>
      </c>
      <c r="B85" s="290" t="str">
        <f>IF(C85="","",[2]表紙!$BD$5)</f>
        <v>LL</v>
      </c>
      <c r="C85" s="338" t="s">
        <v>1626</v>
      </c>
      <c r="D85" s="304" t="s">
        <v>1627</v>
      </c>
      <c r="E85" s="183" t="s">
        <v>68</v>
      </c>
      <c r="F85" s="349" t="s">
        <v>0</v>
      </c>
      <c r="G85" s="339">
        <v>20</v>
      </c>
      <c r="H85" s="304" t="s">
        <v>1628</v>
      </c>
      <c r="I85" s="388"/>
      <c r="J85" s="101"/>
    </row>
    <row r="86" spans="1:10" ht="45.6" customHeight="1">
      <c r="A86" s="11">
        <v>82</v>
      </c>
      <c r="B86" s="290" t="str">
        <f>IF(C86="","",[2]表紙!$BD$5)</f>
        <v>LL</v>
      </c>
      <c r="C86" s="338">
        <v>14987439081335</v>
      </c>
      <c r="D86" s="304" t="s">
        <v>1629</v>
      </c>
      <c r="E86" s="183" t="s">
        <v>68</v>
      </c>
      <c r="F86" s="349" t="s">
        <v>0</v>
      </c>
      <c r="G86" s="339">
        <v>39</v>
      </c>
      <c r="H86" s="304" t="s">
        <v>1630</v>
      </c>
      <c r="I86" s="388"/>
      <c r="J86" s="99"/>
    </row>
    <row r="87" spans="1:10" ht="45.6" customHeight="1">
      <c r="A87" s="11">
        <v>83</v>
      </c>
      <c r="B87" s="290" t="str">
        <f>IF(C87="","",[2]表紙!$BD$5)</f>
        <v>LL</v>
      </c>
      <c r="C87" s="338">
        <v>14987376551714</v>
      </c>
      <c r="D87" s="304" t="s">
        <v>1631</v>
      </c>
      <c r="E87" s="183" t="s">
        <v>68</v>
      </c>
      <c r="F87" s="349" t="s">
        <v>0</v>
      </c>
      <c r="G87" s="339">
        <v>4</v>
      </c>
      <c r="H87" s="304" t="s">
        <v>1222</v>
      </c>
      <c r="I87" s="388"/>
      <c r="J87" s="99"/>
    </row>
    <row r="88" spans="1:10" ht="45.6" customHeight="1">
      <c r="A88" s="11">
        <v>84</v>
      </c>
      <c r="B88" s="290" t="str">
        <f>IF(C88="","",[2]表紙!$BD$5)</f>
        <v>LL</v>
      </c>
      <c r="C88" s="338">
        <v>14987211355132</v>
      </c>
      <c r="D88" s="304" t="s">
        <v>1632</v>
      </c>
      <c r="E88" s="183" t="s">
        <v>68</v>
      </c>
      <c r="F88" s="349" t="s">
        <v>0</v>
      </c>
      <c r="G88" s="350">
        <v>4</v>
      </c>
      <c r="H88" s="304" t="s">
        <v>1633</v>
      </c>
      <c r="I88" s="388"/>
      <c r="J88" s="101"/>
    </row>
    <row r="89" spans="1:10" ht="45.6" customHeight="1">
      <c r="A89" s="11">
        <v>85</v>
      </c>
      <c r="B89" s="291" t="str">
        <f>IF(C89="","",[2]表紙!$BD$5)</f>
        <v>LL</v>
      </c>
      <c r="C89" s="345">
        <v>14987042110771</v>
      </c>
      <c r="D89" s="346" t="s">
        <v>1634</v>
      </c>
      <c r="E89" s="183" t="s">
        <v>68</v>
      </c>
      <c r="F89" s="347" t="s">
        <v>0</v>
      </c>
      <c r="G89" s="348">
        <v>4</v>
      </c>
      <c r="H89" s="378" t="s">
        <v>1635</v>
      </c>
      <c r="I89" s="390"/>
      <c r="J89" s="101"/>
    </row>
    <row r="90" spans="1:10" ht="45.6" customHeight="1">
      <c r="A90" s="11">
        <v>86</v>
      </c>
      <c r="B90" s="290" t="str">
        <f>IF(C90="","",[2]表紙!$BD$5)</f>
        <v>LL</v>
      </c>
      <c r="C90" s="338">
        <v>14987376394724</v>
      </c>
      <c r="D90" s="304" t="s">
        <v>1223</v>
      </c>
      <c r="E90" s="183" t="s">
        <v>68</v>
      </c>
      <c r="F90" s="349" t="s">
        <v>0</v>
      </c>
      <c r="G90" s="339">
        <v>23</v>
      </c>
      <c r="H90" s="304" t="s">
        <v>1636</v>
      </c>
      <c r="I90" s="388"/>
      <c r="J90" s="101"/>
    </row>
    <row r="91" spans="1:10" ht="45.6" customHeight="1">
      <c r="A91" s="11">
        <v>87</v>
      </c>
      <c r="B91" s="290" t="str">
        <f>IF(C91="","",[2]表紙!$BD$5)</f>
        <v>LL</v>
      </c>
      <c r="C91" s="338">
        <v>14987114176001</v>
      </c>
      <c r="D91" s="304" t="s">
        <v>1637</v>
      </c>
      <c r="E91" s="183" t="s">
        <v>68</v>
      </c>
      <c r="F91" s="349" t="s">
        <v>0</v>
      </c>
      <c r="G91" s="339">
        <v>35</v>
      </c>
      <c r="H91" s="304" t="s">
        <v>1638</v>
      </c>
      <c r="I91" s="388"/>
      <c r="J91" s="101"/>
    </row>
    <row r="92" spans="1:10" ht="45.6" customHeight="1">
      <c r="A92" s="11">
        <v>88</v>
      </c>
      <c r="B92" s="290" t="str">
        <f>IF(C92="","",[2]表紙!$BD$5)</f>
        <v>LL</v>
      </c>
      <c r="C92" s="338">
        <v>14987901129005</v>
      </c>
      <c r="D92" s="304" t="s">
        <v>1639</v>
      </c>
      <c r="E92" s="183" t="s">
        <v>68</v>
      </c>
      <c r="F92" s="349" t="s">
        <v>0</v>
      </c>
      <c r="G92" s="339">
        <v>180</v>
      </c>
      <c r="H92" s="304" t="s">
        <v>1640</v>
      </c>
      <c r="I92" s="388"/>
      <c r="J92" s="101"/>
    </row>
    <row r="93" spans="1:10" ht="45.6" customHeight="1">
      <c r="A93" s="11">
        <v>89</v>
      </c>
      <c r="B93" s="290" t="str">
        <f>IF(C93="","",[2]表紙!$BD$5)</f>
        <v>LL</v>
      </c>
      <c r="C93" s="338">
        <v>14987197381194</v>
      </c>
      <c r="D93" s="304" t="s">
        <v>1641</v>
      </c>
      <c r="E93" s="183" t="s">
        <v>68</v>
      </c>
      <c r="F93" s="349" t="s">
        <v>0</v>
      </c>
      <c r="G93" s="339">
        <v>4</v>
      </c>
      <c r="H93" s="304" t="s">
        <v>1224</v>
      </c>
      <c r="I93" s="388"/>
      <c r="J93" s="99"/>
    </row>
    <row r="94" spans="1:10" ht="45.6" customHeight="1">
      <c r="A94" s="11">
        <v>90</v>
      </c>
      <c r="B94" s="290" t="str">
        <f>IF(C94="","",[2]表紙!$BD$5)</f>
        <v>LL</v>
      </c>
      <c r="C94" s="338">
        <v>14987376919101</v>
      </c>
      <c r="D94" s="304" t="s">
        <v>1642</v>
      </c>
      <c r="E94" s="183" t="s">
        <v>68</v>
      </c>
      <c r="F94" s="349" t="s">
        <v>0</v>
      </c>
      <c r="G94" s="350">
        <v>27</v>
      </c>
      <c r="H94" s="304" t="s">
        <v>1643</v>
      </c>
      <c r="I94" s="388"/>
      <c r="J94" s="99"/>
    </row>
    <row r="95" spans="1:10" ht="45.6" customHeight="1">
      <c r="A95" s="11">
        <v>91</v>
      </c>
      <c r="B95" s="290" t="str">
        <f>IF(C95="","",[2]表紙!$BD$5)</f>
        <v>LL</v>
      </c>
      <c r="C95" s="338">
        <v>14987443384412</v>
      </c>
      <c r="D95" s="304" t="s">
        <v>1644</v>
      </c>
      <c r="E95" s="183" t="s">
        <v>68</v>
      </c>
      <c r="F95" s="349" t="s">
        <v>0</v>
      </c>
      <c r="G95" s="339">
        <v>50</v>
      </c>
      <c r="H95" s="304" t="s">
        <v>1645</v>
      </c>
      <c r="I95" s="388"/>
      <c r="J95" s="101"/>
    </row>
    <row r="96" spans="1:10" ht="45.6" customHeight="1">
      <c r="A96" s="11">
        <v>92</v>
      </c>
      <c r="B96" s="290" t="str">
        <f>IF(C96="","",[2]表紙!$BD$5)</f>
        <v>LL</v>
      </c>
      <c r="C96" s="338">
        <v>14987447593018</v>
      </c>
      <c r="D96" s="304" t="s">
        <v>1646</v>
      </c>
      <c r="E96" s="183" t="s">
        <v>68</v>
      </c>
      <c r="F96" s="349" t="s">
        <v>0</v>
      </c>
      <c r="G96" s="339">
        <v>4</v>
      </c>
      <c r="H96" s="304" t="s">
        <v>1647</v>
      </c>
      <c r="I96" s="388"/>
      <c r="J96" s="101"/>
    </row>
    <row r="97" spans="1:10" ht="45.6" customHeight="1">
      <c r="A97" s="11">
        <v>93</v>
      </c>
      <c r="B97" s="290" t="str">
        <f>IF(C97="","",[2]表紙!$BD$5)</f>
        <v>LL</v>
      </c>
      <c r="C97" s="338">
        <v>14987246718223</v>
      </c>
      <c r="D97" s="304" t="s">
        <v>1648</v>
      </c>
      <c r="E97" s="183" t="s">
        <v>68</v>
      </c>
      <c r="F97" s="349" t="s">
        <v>0</v>
      </c>
      <c r="G97" s="339">
        <v>35</v>
      </c>
      <c r="H97" s="304" t="s">
        <v>1649</v>
      </c>
      <c r="I97" s="388"/>
      <c r="J97" s="101"/>
    </row>
    <row r="98" spans="1:10" ht="45.6" customHeight="1">
      <c r="A98" s="11">
        <v>94</v>
      </c>
      <c r="B98" s="290" t="str">
        <f>IF(C98="","",[2]表紙!$BD$5)</f>
        <v>LL</v>
      </c>
      <c r="C98" s="338">
        <v>14987035081705</v>
      </c>
      <c r="D98" s="304" t="s">
        <v>1650</v>
      </c>
      <c r="E98" s="183" t="s">
        <v>68</v>
      </c>
      <c r="F98" s="349" t="s">
        <v>0</v>
      </c>
      <c r="G98" s="350">
        <v>4</v>
      </c>
      <c r="H98" s="304" t="s">
        <v>1225</v>
      </c>
      <c r="I98" s="388"/>
      <c r="J98" s="101"/>
    </row>
    <row r="99" spans="1:10" ht="45.6" customHeight="1">
      <c r="A99" s="11">
        <v>95</v>
      </c>
      <c r="B99" s="290" t="str">
        <f>IF(C99="","",[2]表紙!$BD$5)</f>
        <v>LL</v>
      </c>
      <c r="C99" s="338" t="s">
        <v>1651</v>
      </c>
      <c r="D99" s="304" t="s">
        <v>1226</v>
      </c>
      <c r="E99" s="183" t="s">
        <v>68</v>
      </c>
      <c r="F99" s="349" t="s">
        <v>0</v>
      </c>
      <c r="G99" s="350">
        <v>21</v>
      </c>
      <c r="H99" s="304" t="s">
        <v>1227</v>
      </c>
      <c r="I99" s="388"/>
      <c r="J99" s="101"/>
    </row>
    <row r="100" spans="1:10" ht="45.6" customHeight="1">
      <c r="A100" s="11">
        <v>96</v>
      </c>
      <c r="B100" s="290" t="str">
        <f>IF(C100="","",[2]表紙!$BD$5)</f>
        <v>LL</v>
      </c>
      <c r="C100" s="338">
        <v>14987947000030</v>
      </c>
      <c r="D100" s="304" t="s">
        <v>1652</v>
      </c>
      <c r="E100" s="183" t="s">
        <v>68</v>
      </c>
      <c r="F100" s="349" t="s">
        <v>0</v>
      </c>
      <c r="G100" s="339">
        <v>4</v>
      </c>
      <c r="H100" s="304" t="s">
        <v>1653</v>
      </c>
      <c r="I100" s="388"/>
      <c r="J100" s="101"/>
    </row>
    <row r="101" spans="1:10" ht="45.6" customHeight="1">
      <c r="A101" s="11">
        <v>97</v>
      </c>
      <c r="B101" s="290" t="str">
        <f>IF(C101="","",[2]表紙!$BD$5)</f>
        <v>LL</v>
      </c>
      <c r="C101" s="338">
        <v>14987039462647</v>
      </c>
      <c r="D101" s="304" t="s">
        <v>1654</v>
      </c>
      <c r="E101" s="183" t="s">
        <v>68</v>
      </c>
      <c r="F101" s="349" t="s">
        <v>0</v>
      </c>
      <c r="G101" s="339">
        <v>4</v>
      </c>
      <c r="H101" s="304" t="s">
        <v>1655</v>
      </c>
      <c r="I101" s="388"/>
      <c r="J101" s="99"/>
    </row>
    <row r="102" spans="1:10" ht="45.6" customHeight="1">
      <c r="A102" s="11">
        <v>98</v>
      </c>
      <c r="B102" s="290" t="str">
        <f>IF(C102="","",[2]表紙!$BD$5)</f>
        <v>LL</v>
      </c>
      <c r="C102" s="338">
        <v>14987051136120</v>
      </c>
      <c r="D102" s="304" t="s">
        <v>1656</v>
      </c>
      <c r="E102" s="183" t="s">
        <v>68</v>
      </c>
      <c r="F102" s="349" t="s">
        <v>0</v>
      </c>
      <c r="G102" s="339">
        <v>4</v>
      </c>
      <c r="H102" s="304" t="s">
        <v>1657</v>
      </c>
      <c r="I102" s="388"/>
      <c r="J102" s="99"/>
    </row>
    <row r="103" spans="1:10" ht="45.6" customHeight="1">
      <c r="A103" s="11">
        <v>99</v>
      </c>
      <c r="B103" s="290" t="str">
        <f>IF(C103="","",[2]表紙!$BD$5)</f>
        <v>LL</v>
      </c>
      <c r="C103" s="341">
        <v>14987376542019</v>
      </c>
      <c r="D103" s="342" t="s">
        <v>1658</v>
      </c>
      <c r="E103" s="183" t="s">
        <v>68</v>
      </c>
      <c r="F103" s="343" t="s">
        <v>0</v>
      </c>
      <c r="G103" s="344">
        <v>4</v>
      </c>
      <c r="H103" s="342" t="s">
        <v>1228</v>
      </c>
      <c r="I103" s="342"/>
      <c r="J103" s="99"/>
    </row>
    <row r="104" spans="1:10" ht="45.6" customHeight="1">
      <c r="A104" s="11">
        <v>100</v>
      </c>
      <c r="B104" s="290" t="str">
        <f>IF(C104="","",[2]表紙!$BD$5)</f>
        <v>LL</v>
      </c>
      <c r="C104" s="338">
        <v>14987341104341</v>
      </c>
      <c r="D104" s="304" t="s">
        <v>1659</v>
      </c>
      <c r="E104" s="183" t="s">
        <v>68</v>
      </c>
      <c r="F104" s="349" t="s">
        <v>20</v>
      </c>
      <c r="G104" s="350">
        <v>4</v>
      </c>
      <c r="H104" s="304" t="s">
        <v>1229</v>
      </c>
      <c r="I104" s="388"/>
      <c r="J104" s="101"/>
    </row>
    <row r="105" spans="1:10" ht="45.6" customHeight="1">
      <c r="A105" s="11">
        <v>101</v>
      </c>
      <c r="B105" s="290" t="str">
        <f>IF(C105="","",[2]表紙!$BD$5)</f>
        <v>LL</v>
      </c>
      <c r="C105" s="338">
        <v>14987080197017</v>
      </c>
      <c r="D105" s="304" t="s">
        <v>1660</v>
      </c>
      <c r="E105" s="183" t="s">
        <v>68</v>
      </c>
      <c r="F105" s="349" t="s">
        <v>0</v>
      </c>
      <c r="G105" s="339">
        <v>4</v>
      </c>
      <c r="H105" s="304" t="s">
        <v>1230</v>
      </c>
      <c r="I105" s="388"/>
      <c r="J105" s="101"/>
    </row>
    <row r="106" spans="1:10" ht="45.6" customHeight="1">
      <c r="A106" s="11">
        <v>102</v>
      </c>
      <c r="B106" s="290" t="str">
        <f>IF(C106="","",[2]表紙!$BD$5)</f>
        <v>LL</v>
      </c>
      <c r="C106" s="358" t="s">
        <v>1661</v>
      </c>
      <c r="D106" s="304" t="s">
        <v>1662</v>
      </c>
      <c r="E106" s="183" t="s">
        <v>68</v>
      </c>
      <c r="F106" s="349" t="s">
        <v>0</v>
      </c>
      <c r="G106" s="339">
        <v>19</v>
      </c>
      <c r="H106" s="304" t="s">
        <v>1663</v>
      </c>
      <c r="I106" s="388"/>
      <c r="J106" s="101"/>
    </row>
    <row r="107" spans="1:10" ht="45.6" customHeight="1">
      <c r="A107" s="11">
        <v>103</v>
      </c>
      <c r="B107" s="290" t="str">
        <f>IF(C107="","",[2]表紙!$BD$5)</f>
        <v>LL</v>
      </c>
      <c r="C107" s="359">
        <v>14987376551813</v>
      </c>
      <c r="D107" s="304" t="s">
        <v>1664</v>
      </c>
      <c r="E107" s="183" t="s">
        <v>68</v>
      </c>
      <c r="F107" s="349" t="s">
        <v>0</v>
      </c>
      <c r="G107" s="339">
        <v>4</v>
      </c>
      <c r="H107" s="304" t="s">
        <v>1665</v>
      </c>
      <c r="I107" s="388"/>
      <c r="J107" s="101"/>
    </row>
    <row r="108" spans="1:10" ht="45.6" customHeight="1">
      <c r="A108" s="11">
        <v>104</v>
      </c>
      <c r="B108" s="290" t="str">
        <f>IF(C108="","",[2]表紙!$BD$5)</f>
        <v>LL</v>
      </c>
      <c r="C108" s="360">
        <v>14987080679018</v>
      </c>
      <c r="D108" s="342" t="s">
        <v>1666</v>
      </c>
      <c r="E108" s="183" t="s">
        <v>68</v>
      </c>
      <c r="F108" s="343" t="s">
        <v>0</v>
      </c>
      <c r="G108" s="344">
        <v>13</v>
      </c>
      <c r="H108" s="342" t="s">
        <v>1667</v>
      </c>
      <c r="I108" s="342"/>
      <c r="J108" s="101"/>
    </row>
    <row r="109" spans="1:10" ht="45.6" customHeight="1">
      <c r="A109" s="11">
        <v>105</v>
      </c>
      <c r="B109" s="290" t="str">
        <f>IF(C109="","",[2]表紙!$BD$5)</f>
        <v>LL</v>
      </c>
      <c r="C109" s="354" t="s">
        <v>1668</v>
      </c>
      <c r="D109" s="304" t="s">
        <v>1231</v>
      </c>
      <c r="E109" s="183" t="s">
        <v>68</v>
      </c>
      <c r="F109" s="349" t="s">
        <v>0</v>
      </c>
      <c r="G109" s="339">
        <v>9</v>
      </c>
      <c r="H109" s="304" t="s">
        <v>1669</v>
      </c>
      <c r="I109" s="388"/>
      <c r="J109" s="101"/>
    </row>
    <row r="110" spans="1:10" ht="45.6" customHeight="1">
      <c r="A110" s="11">
        <v>106</v>
      </c>
      <c r="B110" s="290" t="str">
        <f>IF(C110="","",[2]表紙!$BD$5)</f>
        <v>LL</v>
      </c>
      <c r="C110" s="338">
        <v>14987080324024</v>
      </c>
      <c r="D110" s="304" t="s">
        <v>1670</v>
      </c>
      <c r="E110" s="183" t="s">
        <v>68</v>
      </c>
      <c r="F110" s="349" t="s">
        <v>0</v>
      </c>
      <c r="G110" s="339">
        <v>32</v>
      </c>
      <c r="H110" s="304" t="s">
        <v>1671</v>
      </c>
      <c r="I110" s="388"/>
      <c r="J110" s="101"/>
    </row>
    <row r="111" spans="1:10" ht="45.6" customHeight="1">
      <c r="A111" s="11">
        <v>107</v>
      </c>
      <c r="B111" s="290" t="str">
        <f>IF(C111="","",[2]表紙!$BD$5)</f>
        <v>LL</v>
      </c>
      <c r="C111" s="338">
        <v>14987896030584</v>
      </c>
      <c r="D111" s="304" t="s">
        <v>1672</v>
      </c>
      <c r="E111" s="183" t="s">
        <v>68</v>
      </c>
      <c r="F111" s="349" t="s">
        <v>20</v>
      </c>
      <c r="G111" s="339">
        <v>4</v>
      </c>
      <c r="H111" s="304" t="s">
        <v>1232</v>
      </c>
      <c r="I111" s="388"/>
      <c r="J111" s="101"/>
    </row>
    <row r="112" spans="1:10" ht="45.6" customHeight="1">
      <c r="A112" s="11">
        <v>108</v>
      </c>
      <c r="B112" s="290" t="str">
        <f>IF(C112="","",[2]表紙!$BD$5)</f>
        <v>LL</v>
      </c>
      <c r="C112" s="338">
        <v>14987896010821</v>
      </c>
      <c r="D112" s="304" t="s">
        <v>1673</v>
      </c>
      <c r="E112" s="183" t="s">
        <v>68</v>
      </c>
      <c r="F112" s="349" t="s">
        <v>0</v>
      </c>
      <c r="G112" s="339">
        <v>28</v>
      </c>
      <c r="H112" s="304" t="s">
        <v>1674</v>
      </c>
      <c r="I112" s="388"/>
      <c r="J112" s="101"/>
    </row>
    <row r="113" spans="1:10" ht="45.6" customHeight="1">
      <c r="A113" s="11">
        <v>109</v>
      </c>
      <c r="B113" s="290" t="str">
        <f>IF(C113="","",[2]表紙!$BD$5)</f>
        <v>LL</v>
      </c>
      <c r="C113" s="338" t="s">
        <v>1675</v>
      </c>
      <c r="D113" s="304" t="s">
        <v>1676</v>
      </c>
      <c r="E113" s="183" t="s">
        <v>68</v>
      </c>
      <c r="F113" s="349" t="s">
        <v>0</v>
      </c>
      <c r="G113" s="339">
        <v>4</v>
      </c>
      <c r="H113" s="304" t="s">
        <v>1677</v>
      </c>
      <c r="I113" s="388"/>
      <c r="J113" s="101"/>
    </row>
    <row r="114" spans="1:10" ht="45.6" customHeight="1">
      <c r="A114" s="11">
        <v>110</v>
      </c>
      <c r="B114" s="290" t="str">
        <f>IF(C114="","",[2]表紙!$BD$5)</f>
        <v>LL</v>
      </c>
      <c r="C114" s="345">
        <v>14987123150122</v>
      </c>
      <c r="D114" s="346" t="s">
        <v>1678</v>
      </c>
      <c r="E114" s="183" t="s">
        <v>68</v>
      </c>
      <c r="F114" s="347" t="s">
        <v>0</v>
      </c>
      <c r="G114" s="351">
        <v>4</v>
      </c>
      <c r="H114" s="378" t="s">
        <v>1233</v>
      </c>
      <c r="I114" s="392"/>
      <c r="J114" s="99"/>
    </row>
    <row r="115" spans="1:10" ht="45.6" customHeight="1">
      <c r="A115" s="11">
        <v>111</v>
      </c>
      <c r="B115" s="290" t="str">
        <f>IF(C115="","",[2]表紙!$BD$5)</f>
        <v>LL</v>
      </c>
      <c r="C115" s="338">
        <v>14987222001875</v>
      </c>
      <c r="D115" s="304" t="s">
        <v>1679</v>
      </c>
      <c r="E115" s="183" t="s">
        <v>68</v>
      </c>
      <c r="F115" s="349" t="s">
        <v>0</v>
      </c>
      <c r="G115" s="339">
        <v>4</v>
      </c>
      <c r="H115" s="304" t="s">
        <v>1234</v>
      </c>
      <c r="I115" s="388"/>
      <c r="J115" s="101"/>
    </row>
    <row r="116" spans="1:10" ht="45.6" customHeight="1">
      <c r="A116" s="11">
        <v>112</v>
      </c>
      <c r="B116" s="290" t="str">
        <f>IF(C116="","",[2]表紙!$BD$5)</f>
        <v>LL</v>
      </c>
      <c r="C116" s="338">
        <v>14987614429300</v>
      </c>
      <c r="D116" s="304" t="s">
        <v>1680</v>
      </c>
      <c r="E116" s="183" t="s">
        <v>68</v>
      </c>
      <c r="F116" s="349" t="s">
        <v>0</v>
      </c>
      <c r="G116" s="339">
        <v>18</v>
      </c>
      <c r="H116" s="304" t="s">
        <v>1235</v>
      </c>
      <c r="I116" s="388"/>
      <c r="J116" s="101"/>
    </row>
    <row r="117" spans="1:10" ht="45.6" customHeight="1">
      <c r="A117" s="11">
        <v>113</v>
      </c>
      <c r="B117" s="290" t="str">
        <f>IF(C117="","",[2]表紙!$BD$5)</f>
        <v>LL</v>
      </c>
      <c r="C117" s="345">
        <v>14987614433901</v>
      </c>
      <c r="D117" s="346" t="s">
        <v>1236</v>
      </c>
      <c r="E117" s="183" t="s">
        <v>68</v>
      </c>
      <c r="F117" s="347" t="s">
        <v>20</v>
      </c>
      <c r="G117" s="348">
        <v>4</v>
      </c>
      <c r="H117" s="378" t="s">
        <v>1681</v>
      </c>
      <c r="I117" s="390"/>
      <c r="J117" s="101"/>
    </row>
    <row r="118" spans="1:10" ht="45.6" customHeight="1">
      <c r="A118" s="11">
        <v>114</v>
      </c>
      <c r="B118" s="290" t="str">
        <f>IF(C118="","",[2]表紙!$BD$5)</f>
        <v>LL</v>
      </c>
      <c r="C118" s="361">
        <v>14987614435103</v>
      </c>
      <c r="D118" s="362" t="s">
        <v>1237</v>
      </c>
      <c r="E118" s="183" t="s">
        <v>68</v>
      </c>
      <c r="F118" s="343" t="s">
        <v>20</v>
      </c>
      <c r="G118" s="344">
        <v>4</v>
      </c>
      <c r="H118" s="380" t="s">
        <v>1682</v>
      </c>
      <c r="I118" s="362"/>
      <c r="J118" s="101"/>
    </row>
    <row r="119" spans="1:10" ht="45.6" customHeight="1">
      <c r="A119" s="11">
        <v>115</v>
      </c>
      <c r="B119" s="290" t="str">
        <f>IF(C119="","",[2]表紙!$BD$5)</f>
        <v>LL</v>
      </c>
      <c r="C119" s="338">
        <v>14987614430900</v>
      </c>
      <c r="D119" s="304" t="s">
        <v>1238</v>
      </c>
      <c r="E119" s="183" t="s">
        <v>68</v>
      </c>
      <c r="F119" s="349" t="s">
        <v>0</v>
      </c>
      <c r="G119" s="339">
        <v>4</v>
      </c>
      <c r="H119" s="304" t="s">
        <v>1683</v>
      </c>
      <c r="I119" s="388"/>
      <c r="J119" s="99"/>
    </row>
    <row r="120" spans="1:10" ht="45.6" customHeight="1">
      <c r="A120" s="11">
        <v>116</v>
      </c>
      <c r="B120" s="290" t="str">
        <f>IF(C120="","",[2]表紙!$BD$5)</f>
        <v>LL</v>
      </c>
      <c r="C120" s="338">
        <v>14987614435509</v>
      </c>
      <c r="D120" s="304" t="s">
        <v>1684</v>
      </c>
      <c r="E120" s="183" t="s">
        <v>68</v>
      </c>
      <c r="F120" s="349" t="s">
        <v>20</v>
      </c>
      <c r="G120" s="339">
        <v>4</v>
      </c>
      <c r="H120" s="304" t="s">
        <v>1239</v>
      </c>
      <c r="I120" s="388"/>
      <c r="J120" s="99"/>
    </row>
    <row r="121" spans="1:10" ht="45.6" customHeight="1">
      <c r="A121" s="11">
        <v>117</v>
      </c>
      <c r="B121" s="290" t="str">
        <f>IF(C121="","",[2]表紙!$BD$5)</f>
        <v>LL</v>
      </c>
      <c r="C121" s="338">
        <v>14987213021400</v>
      </c>
      <c r="D121" s="304" t="s">
        <v>1240</v>
      </c>
      <c r="E121" s="183" t="s">
        <v>68</v>
      </c>
      <c r="F121" s="349" t="s">
        <v>0</v>
      </c>
      <c r="G121" s="339">
        <v>7</v>
      </c>
      <c r="H121" s="304" t="s">
        <v>1685</v>
      </c>
      <c r="I121" s="388"/>
      <c r="J121" s="99"/>
    </row>
    <row r="122" spans="1:10" ht="45.6" customHeight="1">
      <c r="A122" s="11">
        <v>118</v>
      </c>
      <c r="B122" s="290" t="str">
        <f>IF(C122="","",[2]表紙!$BD$5)</f>
        <v>LL</v>
      </c>
      <c r="C122" s="338">
        <v>14987770547801</v>
      </c>
      <c r="D122" s="304" t="s">
        <v>1686</v>
      </c>
      <c r="E122" s="183" t="s">
        <v>68</v>
      </c>
      <c r="F122" s="349" t="s">
        <v>0</v>
      </c>
      <c r="G122" s="339">
        <v>6</v>
      </c>
      <c r="H122" s="304" t="s">
        <v>1687</v>
      </c>
      <c r="I122" s="388"/>
      <c r="J122" s="64"/>
    </row>
    <row r="123" spans="1:10" ht="45.6" customHeight="1">
      <c r="A123" s="11">
        <v>119</v>
      </c>
      <c r="B123" s="290" t="str">
        <f>IF(C123="","",[2]表紙!$BD$5)</f>
        <v>LL</v>
      </c>
      <c r="C123" s="338">
        <v>14987058195038</v>
      </c>
      <c r="D123" s="304" t="s">
        <v>1688</v>
      </c>
      <c r="E123" s="183" t="s">
        <v>68</v>
      </c>
      <c r="F123" s="349" t="s">
        <v>0</v>
      </c>
      <c r="G123" s="339">
        <v>19</v>
      </c>
      <c r="H123" s="304" t="s">
        <v>1689</v>
      </c>
      <c r="I123" s="388"/>
      <c r="J123" s="68"/>
    </row>
    <row r="124" spans="1:10" ht="45.6" customHeight="1">
      <c r="A124" s="11">
        <v>120</v>
      </c>
      <c r="B124" s="290" t="str">
        <f>IF(C124="","",[2]表紙!$BD$5)</f>
        <v>LL</v>
      </c>
      <c r="C124" s="338">
        <v>14987058193034</v>
      </c>
      <c r="D124" s="304" t="s">
        <v>1241</v>
      </c>
      <c r="E124" s="183" t="s">
        <v>68</v>
      </c>
      <c r="F124" s="349" t="s">
        <v>0</v>
      </c>
      <c r="G124" s="339">
        <v>20</v>
      </c>
      <c r="H124" s="304" t="s">
        <v>1690</v>
      </c>
      <c r="I124" s="388"/>
      <c r="J124" s="101"/>
    </row>
    <row r="125" spans="1:10" ht="45.6" customHeight="1">
      <c r="A125" s="11">
        <v>121</v>
      </c>
      <c r="B125" s="290" t="str">
        <f>IF(C125="","",[2]表紙!$BD$5)</f>
        <v>LL</v>
      </c>
      <c r="C125" s="338">
        <v>14987440443013</v>
      </c>
      <c r="D125" s="304" t="s">
        <v>1691</v>
      </c>
      <c r="E125" s="183" t="s">
        <v>68</v>
      </c>
      <c r="F125" s="349" t="s">
        <v>0</v>
      </c>
      <c r="G125" s="339">
        <v>21</v>
      </c>
      <c r="H125" s="304" t="s">
        <v>1692</v>
      </c>
      <c r="I125" s="388"/>
      <c r="J125" s="99"/>
    </row>
    <row r="126" spans="1:10" ht="45.6" customHeight="1">
      <c r="A126" s="11">
        <v>122</v>
      </c>
      <c r="B126" s="290" t="str">
        <f>IF(C126="","",[2]表紙!$BD$5)</f>
        <v>LL</v>
      </c>
      <c r="C126" s="338">
        <v>14987080100116</v>
      </c>
      <c r="D126" s="304" t="s">
        <v>1693</v>
      </c>
      <c r="E126" s="183" t="s">
        <v>68</v>
      </c>
      <c r="F126" s="349" t="s">
        <v>0</v>
      </c>
      <c r="G126" s="350">
        <v>18</v>
      </c>
      <c r="H126" s="304" t="s">
        <v>1694</v>
      </c>
      <c r="I126" s="388"/>
      <c r="J126" s="99"/>
    </row>
    <row r="127" spans="1:10" ht="45.6" customHeight="1">
      <c r="A127" s="11">
        <v>123</v>
      </c>
      <c r="B127" s="290" t="str">
        <f>IF(C127="","",[2]表紙!$BD$5)</f>
        <v>LL</v>
      </c>
      <c r="C127" s="338">
        <v>14987306054308</v>
      </c>
      <c r="D127" s="304" t="s">
        <v>1695</v>
      </c>
      <c r="E127" s="183" t="s">
        <v>68</v>
      </c>
      <c r="F127" s="349" t="s">
        <v>0</v>
      </c>
      <c r="G127" s="339">
        <v>6</v>
      </c>
      <c r="H127" s="304" t="s">
        <v>1696</v>
      </c>
      <c r="I127" s="388"/>
      <c r="J127" s="99"/>
    </row>
    <row r="128" spans="1:10" ht="45.6" customHeight="1">
      <c r="A128" s="11">
        <v>124</v>
      </c>
      <c r="B128" s="290" t="str">
        <f>IF(C128="","",[2]表紙!$BD$5)</f>
        <v>LL</v>
      </c>
      <c r="C128" s="338">
        <v>14987224045006</v>
      </c>
      <c r="D128" s="304" t="s">
        <v>1697</v>
      </c>
      <c r="E128" s="183" t="s">
        <v>68</v>
      </c>
      <c r="F128" s="349" t="s">
        <v>0</v>
      </c>
      <c r="G128" s="350">
        <v>11</v>
      </c>
      <c r="H128" s="304" t="s">
        <v>1698</v>
      </c>
      <c r="I128" s="388"/>
      <c r="J128" s="101"/>
    </row>
    <row r="129" spans="1:10" ht="45.6" customHeight="1">
      <c r="A129" s="11">
        <v>125</v>
      </c>
      <c r="B129" s="290" t="str">
        <f>IF(C129="","",[2]表紙!$BD$5)</f>
        <v>LL</v>
      </c>
      <c r="C129" s="338">
        <v>14987925116852</v>
      </c>
      <c r="D129" s="304" t="s">
        <v>1699</v>
      </c>
      <c r="E129" s="183" t="s">
        <v>68</v>
      </c>
      <c r="F129" s="349" t="s">
        <v>0</v>
      </c>
      <c r="G129" s="339">
        <v>4</v>
      </c>
      <c r="H129" s="304" t="s">
        <v>1700</v>
      </c>
      <c r="I129" s="388"/>
      <c r="J129" s="101"/>
    </row>
    <row r="130" spans="1:10" ht="45.6" customHeight="1">
      <c r="A130" s="11">
        <v>126</v>
      </c>
      <c r="B130" s="290" t="str">
        <f>IF(C130="","",[2]表紙!$BD$5)</f>
        <v>LL</v>
      </c>
      <c r="C130" s="345">
        <v>14987286216994</v>
      </c>
      <c r="D130" s="346" t="s">
        <v>1701</v>
      </c>
      <c r="E130" s="183" t="s">
        <v>68</v>
      </c>
      <c r="F130" s="347" t="s">
        <v>0</v>
      </c>
      <c r="G130" s="348">
        <v>4</v>
      </c>
      <c r="H130" s="378" t="s">
        <v>1702</v>
      </c>
      <c r="I130" s="390"/>
      <c r="J130" s="101"/>
    </row>
    <row r="131" spans="1:10" ht="45.6" customHeight="1">
      <c r="A131" s="11">
        <v>127</v>
      </c>
      <c r="B131" s="290" t="str">
        <f>IF(C131="","",[2]表紙!$BD$5)</f>
        <v>LL</v>
      </c>
      <c r="C131" s="338">
        <v>14987443311418</v>
      </c>
      <c r="D131" s="304" t="s">
        <v>1703</v>
      </c>
      <c r="E131" s="183" t="s">
        <v>68</v>
      </c>
      <c r="F131" s="349" t="s">
        <v>0</v>
      </c>
      <c r="G131" s="339">
        <v>20</v>
      </c>
      <c r="H131" s="304" t="s">
        <v>1704</v>
      </c>
      <c r="I131" s="388"/>
      <c r="J131" s="101"/>
    </row>
    <row r="132" spans="1:10" ht="45.6" customHeight="1">
      <c r="A132" s="11">
        <v>128</v>
      </c>
      <c r="B132" s="290" t="str">
        <f>IF(C132="","",[2]表紙!$BD$5)</f>
        <v>LL</v>
      </c>
      <c r="C132" s="338">
        <v>14987086170755</v>
      </c>
      <c r="D132" s="304" t="s">
        <v>1705</v>
      </c>
      <c r="E132" s="183" t="s">
        <v>68</v>
      </c>
      <c r="F132" s="349" t="s">
        <v>0</v>
      </c>
      <c r="G132" s="339">
        <v>4</v>
      </c>
      <c r="H132" s="304" t="s">
        <v>1706</v>
      </c>
      <c r="I132" s="388"/>
      <c r="J132" s="99"/>
    </row>
    <row r="133" spans="1:10" ht="45.6" customHeight="1">
      <c r="A133" s="11">
        <v>129</v>
      </c>
      <c r="B133" s="290" t="str">
        <f>IF(C133="","",[2]表紙!$BD$5)</f>
        <v>LL</v>
      </c>
      <c r="C133" s="338">
        <v>14987190046533</v>
      </c>
      <c r="D133" s="304" t="s">
        <v>1707</v>
      </c>
      <c r="E133" s="183" t="s">
        <v>68</v>
      </c>
      <c r="F133" s="349" t="s">
        <v>0</v>
      </c>
      <c r="G133" s="350">
        <v>4</v>
      </c>
      <c r="H133" s="304" t="s">
        <v>1708</v>
      </c>
      <c r="I133" s="388"/>
      <c r="J133" s="101"/>
    </row>
    <row r="134" spans="1:10" ht="45.6" customHeight="1">
      <c r="A134" s="11">
        <v>130</v>
      </c>
      <c r="B134" s="290" t="str">
        <f>IF(C134="","",[2]表紙!$BD$5)</f>
        <v>LL</v>
      </c>
      <c r="C134" s="345">
        <v>14987616004611</v>
      </c>
      <c r="D134" s="346" t="s">
        <v>1709</v>
      </c>
      <c r="E134" s="183" t="s">
        <v>68</v>
      </c>
      <c r="F134" s="347" t="s">
        <v>20</v>
      </c>
      <c r="G134" s="348">
        <v>4</v>
      </c>
      <c r="H134" s="378" t="s">
        <v>1242</v>
      </c>
      <c r="I134" s="390"/>
      <c r="J134" s="101"/>
    </row>
    <row r="135" spans="1:10" ht="45.6" customHeight="1">
      <c r="A135" s="11">
        <v>131</v>
      </c>
      <c r="B135" s="290" t="str">
        <f>IF(C135="","",[2]表紙!$BD$5)</f>
        <v>LL</v>
      </c>
      <c r="C135" s="338">
        <v>4987086532983</v>
      </c>
      <c r="D135" s="304" t="s">
        <v>1243</v>
      </c>
      <c r="E135" s="183" t="s">
        <v>68</v>
      </c>
      <c r="F135" s="349" t="s">
        <v>0</v>
      </c>
      <c r="G135" s="339">
        <v>95</v>
      </c>
      <c r="H135" s="304" t="s">
        <v>1710</v>
      </c>
      <c r="I135" s="388"/>
      <c r="J135" s="101"/>
    </row>
    <row r="136" spans="1:10" ht="45.6" customHeight="1">
      <c r="A136" s="11">
        <v>132</v>
      </c>
      <c r="B136" s="290" t="str">
        <f>IF(C136="","",[2]表紙!$BD$5)</f>
        <v>LL</v>
      </c>
      <c r="C136" s="338">
        <v>4987086533812</v>
      </c>
      <c r="D136" s="304" t="s">
        <v>1244</v>
      </c>
      <c r="E136" s="183" t="s">
        <v>68</v>
      </c>
      <c r="F136" s="349" t="s">
        <v>1</v>
      </c>
      <c r="G136" s="339">
        <v>9</v>
      </c>
      <c r="H136" s="304" t="s">
        <v>1711</v>
      </c>
      <c r="I136" s="388"/>
      <c r="J136" s="101"/>
    </row>
    <row r="137" spans="1:10" ht="45.6" customHeight="1">
      <c r="A137" s="11">
        <v>133</v>
      </c>
      <c r="B137" s="290" t="str">
        <f>IF(C137="","",[2]表紙!$BD$5)</f>
        <v>LL</v>
      </c>
      <c r="C137" s="338" t="s">
        <v>1712</v>
      </c>
      <c r="D137" s="304" t="s">
        <v>1713</v>
      </c>
      <c r="E137" s="183" t="s">
        <v>68</v>
      </c>
      <c r="F137" s="349" t="s">
        <v>0</v>
      </c>
      <c r="G137" s="350">
        <v>4</v>
      </c>
      <c r="H137" s="304" t="s">
        <v>1714</v>
      </c>
      <c r="I137" s="388"/>
      <c r="J137" s="101"/>
    </row>
    <row r="138" spans="1:10" ht="45.6" customHeight="1">
      <c r="A138" s="11">
        <v>134</v>
      </c>
      <c r="B138" s="290" t="str">
        <f>IF(C138="","",[2]表紙!$BD$5)</f>
        <v>LL</v>
      </c>
      <c r="C138" s="338">
        <v>14987020022041</v>
      </c>
      <c r="D138" s="304" t="s">
        <v>1715</v>
      </c>
      <c r="E138" s="183" t="s">
        <v>68</v>
      </c>
      <c r="F138" s="349" t="s">
        <v>20</v>
      </c>
      <c r="G138" s="339">
        <v>9</v>
      </c>
      <c r="H138" s="304" t="s">
        <v>1716</v>
      </c>
      <c r="I138" s="388"/>
      <c r="J138" s="101"/>
    </row>
    <row r="139" spans="1:10" ht="45.6" customHeight="1">
      <c r="A139" s="11">
        <v>135</v>
      </c>
      <c r="B139" s="290" t="str">
        <f>IF(C139="","",[2]表紙!$BD$5)</f>
        <v>LL</v>
      </c>
      <c r="C139" s="338">
        <v>14987020022027</v>
      </c>
      <c r="D139" s="304" t="s">
        <v>1245</v>
      </c>
      <c r="E139" s="183" t="s">
        <v>68</v>
      </c>
      <c r="F139" s="349" t="s">
        <v>0</v>
      </c>
      <c r="G139" s="339">
        <v>30</v>
      </c>
      <c r="H139" s="304" t="s">
        <v>1717</v>
      </c>
      <c r="I139" s="388"/>
      <c r="J139" s="99"/>
    </row>
    <row r="140" spans="1:10" ht="45.6" customHeight="1">
      <c r="A140" s="11">
        <v>136</v>
      </c>
      <c r="B140" s="290" t="str">
        <f>IF(C140="","",[2]表紙!$BD$5)</f>
        <v>LL</v>
      </c>
      <c r="C140" s="338">
        <v>14987399027326</v>
      </c>
      <c r="D140" s="304" t="s">
        <v>1718</v>
      </c>
      <c r="E140" s="183" t="s">
        <v>68</v>
      </c>
      <c r="F140" s="349" t="s">
        <v>0</v>
      </c>
      <c r="G140" s="339">
        <v>79</v>
      </c>
      <c r="H140" s="304" t="s">
        <v>1719</v>
      </c>
      <c r="I140" s="388"/>
      <c r="J140" s="101"/>
    </row>
    <row r="141" spans="1:10" ht="45.6" customHeight="1">
      <c r="A141" s="11">
        <v>137</v>
      </c>
      <c r="B141" s="290" t="str">
        <f>IF(C141="","",[2]表紙!$BD$5)</f>
        <v>LL</v>
      </c>
      <c r="C141" s="338">
        <v>14987128100511</v>
      </c>
      <c r="D141" s="304" t="s">
        <v>1720</v>
      </c>
      <c r="E141" s="183" t="s">
        <v>68</v>
      </c>
      <c r="F141" s="349" t="s">
        <v>0</v>
      </c>
      <c r="G141" s="339">
        <v>4</v>
      </c>
      <c r="H141" s="304" t="s">
        <v>1721</v>
      </c>
      <c r="I141" s="388"/>
      <c r="J141" s="101"/>
    </row>
    <row r="142" spans="1:10" ht="45.6" customHeight="1">
      <c r="A142" s="11">
        <v>138</v>
      </c>
      <c r="B142" s="290" t="str">
        <f>IF(C142="","",[2]表紙!$BD$5)</f>
        <v>LL</v>
      </c>
      <c r="C142" s="338">
        <v>14987792214118</v>
      </c>
      <c r="D142" s="304" t="s">
        <v>1722</v>
      </c>
      <c r="E142" s="183" t="s">
        <v>68</v>
      </c>
      <c r="F142" s="349" t="s">
        <v>0</v>
      </c>
      <c r="G142" s="339">
        <v>7</v>
      </c>
      <c r="H142" s="304" t="s">
        <v>1723</v>
      </c>
      <c r="I142" s="388"/>
      <c r="J142" s="101"/>
    </row>
    <row r="143" spans="1:10" ht="45.6" customHeight="1">
      <c r="A143" s="11">
        <v>139</v>
      </c>
      <c r="B143" s="290" t="str">
        <f>IF(C143="","",[2]表紙!$BD$5)</f>
        <v>LL</v>
      </c>
      <c r="C143" s="345">
        <v>14987080037917</v>
      </c>
      <c r="D143" s="346" t="s">
        <v>1724</v>
      </c>
      <c r="E143" s="183" t="s">
        <v>68</v>
      </c>
      <c r="F143" s="347" t="s">
        <v>0</v>
      </c>
      <c r="G143" s="351">
        <v>35</v>
      </c>
      <c r="H143" s="378" t="s">
        <v>1725</v>
      </c>
      <c r="I143" s="390"/>
      <c r="J143" s="101"/>
    </row>
    <row r="144" spans="1:10" ht="45.6" customHeight="1">
      <c r="A144" s="11">
        <v>140</v>
      </c>
      <c r="B144" s="290" t="str">
        <f>IF(C144="","",[2]表紙!$BD$5)</f>
        <v>LL</v>
      </c>
      <c r="C144" s="338">
        <v>14987294634339</v>
      </c>
      <c r="D144" s="304" t="s">
        <v>1726</v>
      </c>
      <c r="E144" s="183" t="s">
        <v>68</v>
      </c>
      <c r="F144" s="349" t="s">
        <v>20</v>
      </c>
      <c r="G144" s="350">
        <v>4</v>
      </c>
      <c r="H144" s="304" t="s">
        <v>1246</v>
      </c>
      <c r="I144" s="388"/>
      <c r="J144" s="68"/>
    </row>
    <row r="145" spans="1:10" ht="45.6" customHeight="1">
      <c r="A145" s="11">
        <v>141</v>
      </c>
      <c r="B145" s="290" t="str">
        <f>IF(C145="","",[2]表紙!$BD$5)</f>
        <v>LL</v>
      </c>
      <c r="C145" s="338">
        <v>14987120612104</v>
      </c>
      <c r="D145" s="304" t="s">
        <v>1247</v>
      </c>
      <c r="E145" s="183" t="s">
        <v>68</v>
      </c>
      <c r="F145" s="349" t="s">
        <v>0</v>
      </c>
      <c r="G145" s="339">
        <v>4</v>
      </c>
      <c r="H145" s="304" t="s">
        <v>1727</v>
      </c>
      <c r="I145" s="388"/>
      <c r="J145" s="68"/>
    </row>
    <row r="146" spans="1:10" ht="45.6" customHeight="1">
      <c r="A146" s="11">
        <v>142</v>
      </c>
      <c r="B146" s="290" t="str">
        <f>IF(C146="","",[2]表紙!$BD$5)</f>
        <v>LL</v>
      </c>
      <c r="C146" s="338">
        <v>14987431310126</v>
      </c>
      <c r="D146" s="304" t="s">
        <v>1728</v>
      </c>
      <c r="E146" s="183" t="s">
        <v>68</v>
      </c>
      <c r="F146" s="349" t="s">
        <v>0</v>
      </c>
      <c r="G146" s="339">
        <v>7</v>
      </c>
      <c r="H146" s="304" t="s">
        <v>1729</v>
      </c>
      <c r="I146" s="388"/>
      <c r="J146" s="101"/>
    </row>
    <row r="147" spans="1:10" ht="45.6" customHeight="1">
      <c r="A147" s="11">
        <v>143</v>
      </c>
      <c r="B147" s="290" t="str">
        <f>IF(C147="","",[2]表紙!$BD$5)</f>
        <v>LL</v>
      </c>
      <c r="C147" s="338">
        <v>14987114210606</v>
      </c>
      <c r="D147" s="304" t="s">
        <v>1730</v>
      </c>
      <c r="E147" s="183" t="s">
        <v>68</v>
      </c>
      <c r="F147" s="349" t="s">
        <v>0</v>
      </c>
      <c r="G147" s="339">
        <v>8</v>
      </c>
      <c r="H147" s="304" t="s">
        <v>1731</v>
      </c>
      <c r="I147" s="388"/>
      <c r="J147" s="101"/>
    </row>
    <row r="148" spans="1:10" ht="45.6" customHeight="1">
      <c r="A148" s="11">
        <v>144</v>
      </c>
      <c r="B148" s="290" t="str">
        <f>IF(C148="","",[2]表紙!$BD$5)</f>
        <v>LL</v>
      </c>
      <c r="C148" s="338">
        <v>14987476123729</v>
      </c>
      <c r="D148" s="304" t="s">
        <v>1732</v>
      </c>
      <c r="E148" s="183" t="s">
        <v>68</v>
      </c>
      <c r="F148" s="349" t="s">
        <v>0</v>
      </c>
      <c r="G148" s="339">
        <v>4</v>
      </c>
      <c r="H148" s="304" t="s">
        <v>1733</v>
      </c>
      <c r="I148" s="388"/>
      <c r="J148" s="101"/>
    </row>
    <row r="149" spans="1:10" ht="45.6" customHeight="1">
      <c r="A149" s="11">
        <v>145</v>
      </c>
      <c r="B149" s="290" t="str">
        <f>IF(C149="","",[2]表紙!$BD$5)</f>
        <v>LL</v>
      </c>
      <c r="C149" s="338">
        <v>14987028250415</v>
      </c>
      <c r="D149" s="304" t="s">
        <v>1734</v>
      </c>
      <c r="E149" s="183" t="s">
        <v>68</v>
      </c>
      <c r="F149" s="349" t="s">
        <v>0</v>
      </c>
      <c r="G149" s="339">
        <v>33</v>
      </c>
      <c r="H149" s="304" t="s">
        <v>1735</v>
      </c>
      <c r="I149" s="388"/>
      <c r="J149" s="101"/>
    </row>
    <row r="150" spans="1:10" ht="45.6" customHeight="1">
      <c r="A150" s="11">
        <v>146</v>
      </c>
      <c r="B150" s="290" t="str">
        <f>IF(C150="","",[2]表紙!$BD$5)</f>
        <v>LL</v>
      </c>
      <c r="C150" s="338" t="s">
        <v>1736</v>
      </c>
      <c r="D150" s="304" t="s">
        <v>1737</v>
      </c>
      <c r="E150" s="183" t="s">
        <v>68</v>
      </c>
      <c r="F150" s="349" t="s">
        <v>0</v>
      </c>
      <c r="G150" s="339">
        <v>5</v>
      </c>
      <c r="H150" s="304" t="s">
        <v>1738</v>
      </c>
      <c r="I150" s="388"/>
      <c r="J150" s="101"/>
    </row>
    <row r="151" spans="1:10" ht="45.6" customHeight="1">
      <c r="A151" s="11">
        <v>147</v>
      </c>
      <c r="B151" s="290" t="str">
        <f>IF(C151="","",[2]表紙!$BD$5)</f>
        <v>LL</v>
      </c>
      <c r="C151" s="341">
        <v>14987120394406</v>
      </c>
      <c r="D151" s="342" t="s">
        <v>1739</v>
      </c>
      <c r="E151" s="183" t="s">
        <v>68</v>
      </c>
      <c r="F151" s="343" t="s">
        <v>0</v>
      </c>
      <c r="G151" s="344">
        <v>6</v>
      </c>
      <c r="H151" s="342" t="s">
        <v>1740</v>
      </c>
      <c r="I151" s="342"/>
      <c r="J151" s="101"/>
    </row>
    <row r="152" spans="1:10" ht="45.6" customHeight="1">
      <c r="A152" s="11">
        <v>148</v>
      </c>
      <c r="B152" s="290" t="str">
        <f>IF(C152="","",[2]表紙!$BD$5)</f>
        <v>LL</v>
      </c>
      <c r="C152" s="345">
        <v>14987128300300</v>
      </c>
      <c r="D152" s="346" t="s">
        <v>1741</v>
      </c>
      <c r="E152" s="183" t="s">
        <v>68</v>
      </c>
      <c r="F152" s="347" t="s">
        <v>0</v>
      </c>
      <c r="G152" s="348">
        <v>4</v>
      </c>
      <c r="H152" s="378" t="s">
        <v>1248</v>
      </c>
      <c r="I152" s="390"/>
      <c r="J152" s="101"/>
    </row>
    <row r="153" spans="1:10" ht="45.6" customHeight="1">
      <c r="A153" s="11">
        <v>149</v>
      </c>
      <c r="B153" s="290" t="str">
        <f>IF(C153="","",[2]表紙!$BD$5)</f>
        <v>LL</v>
      </c>
      <c r="C153" s="338">
        <v>14987173018533</v>
      </c>
      <c r="D153" s="304" t="s">
        <v>1742</v>
      </c>
      <c r="E153" s="183" t="s">
        <v>68</v>
      </c>
      <c r="F153" s="349" t="s">
        <v>0</v>
      </c>
      <c r="G153" s="339">
        <v>11</v>
      </c>
      <c r="H153" s="304" t="s">
        <v>1743</v>
      </c>
      <c r="I153" s="388"/>
      <c r="J153" s="101"/>
    </row>
    <row r="154" spans="1:10" ht="45.6" customHeight="1">
      <c r="A154" s="11">
        <v>150</v>
      </c>
      <c r="B154" s="290" t="str">
        <f>IF(C154="","",[2]表紙!$BD$5)</f>
        <v>LL</v>
      </c>
      <c r="C154" s="338">
        <v>14987288447150</v>
      </c>
      <c r="D154" s="304" t="s">
        <v>1744</v>
      </c>
      <c r="E154" s="183" t="s">
        <v>68</v>
      </c>
      <c r="F154" s="349" t="s">
        <v>0</v>
      </c>
      <c r="G154" s="339">
        <v>16</v>
      </c>
      <c r="H154" s="304" t="s">
        <v>1745</v>
      </c>
      <c r="I154" s="388"/>
      <c r="J154" s="101"/>
    </row>
    <row r="155" spans="1:10" ht="45.6" customHeight="1">
      <c r="A155" s="11">
        <v>151</v>
      </c>
      <c r="B155" s="290" t="str">
        <f>IF(C155="","",[2]表紙!$BD$5)</f>
        <v>LL</v>
      </c>
      <c r="C155" s="338" t="s">
        <v>1746</v>
      </c>
      <c r="D155" s="304" t="s">
        <v>1747</v>
      </c>
      <c r="E155" s="183" t="s">
        <v>68</v>
      </c>
      <c r="F155" s="349" t="s">
        <v>0</v>
      </c>
      <c r="G155" s="339">
        <v>18</v>
      </c>
      <c r="H155" s="304" t="s">
        <v>1748</v>
      </c>
      <c r="I155" s="388"/>
      <c r="J155" s="101"/>
    </row>
    <row r="156" spans="1:10" ht="45.6" customHeight="1">
      <c r="A156" s="11">
        <v>152</v>
      </c>
      <c r="B156" s="290" t="str">
        <f>IF(C156="","",[2]表紙!$BD$5)</f>
        <v>LL</v>
      </c>
      <c r="C156" s="338">
        <v>14987081437952</v>
      </c>
      <c r="D156" s="304" t="s">
        <v>1749</v>
      </c>
      <c r="E156" s="183" t="s">
        <v>68</v>
      </c>
      <c r="F156" s="349" t="s">
        <v>0</v>
      </c>
      <c r="G156" s="339">
        <v>4</v>
      </c>
      <c r="H156" s="304" t="s">
        <v>1750</v>
      </c>
      <c r="I156" s="388"/>
      <c r="J156" s="99"/>
    </row>
    <row r="157" spans="1:10" ht="45.6" customHeight="1">
      <c r="A157" s="11">
        <v>153</v>
      </c>
      <c r="B157" s="290" t="str">
        <f>IF(C157="","",[2]表紙!$BD$5)</f>
        <v>LL</v>
      </c>
      <c r="C157" s="338" t="s">
        <v>1751</v>
      </c>
      <c r="D157" s="304" t="s">
        <v>1752</v>
      </c>
      <c r="E157" s="183" t="s">
        <v>68</v>
      </c>
      <c r="F157" s="349" t="s">
        <v>0</v>
      </c>
      <c r="G157" s="339">
        <v>4</v>
      </c>
      <c r="H157" s="304" t="s">
        <v>1249</v>
      </c>
      <c r="I157" s="388"/>
      <c r="J157" s="99"/>
    </row>
    <row r="158" spans="1:10" ht="45.6" customHeight="1">
      <c r="A158" s="11">
        <v>154</v>
      </c>
      <c r="B158" s="290" t="str">
        <f>IF(C158="","",[2]表紙!$BD$5)</f>
        <v>LL</v>
      </c>
      <c r="C158" s="338">
        <v>14987123001325</v>
      </c>
      <c r="D158" s="304" t="s">
        <v>1753</v>
      </c>
      <c r="E158" s="183" t="s">
        <v>68</v>
      </c>
      <c r="F158" s="349" t="s">
        <v>0</v>
      </c>
      <c r="G158" s="339">
        <v>18</v>
      </c>
      <c r="H158" s="304" t="s">
        <v>1250</v>
      </c>
      <c r="I158" s="388"/>
      <c r="J158" s="101"/>
    </row>
    <row r="159" spans="1:10" ht="45.6" customHeight="1">
      <c r="A159" s="11">
        <v>155</v>
      </c>
      <c r="B159" s="290" t="str">
        <f>IF(C159="","",[2]表紙!$BD$5)</f>
        <v>LL</v>
      </c>
      <c r="C159" s="345">
        <v>4987086550420</v>
      </c>
      <c r="D159" s="346" t="s">
        <v>1251</v>
      </c>
      <c r="E159" s="183" t="s">
        <v>68</v>
      </c>
      <c r="F159" s="347" t="s">
        <v>1</v>
      </c>
      <c r="G159" s="348">
        <v>9</v>
      </c>
      <c r="H159" s="378" t="s">
        <v>1754</v>
      </c>
      <c r="I159" s="390"/>
      <c r="J159" s="101"/>
    </row>
    <row r="160" spans="1:10" ht="45.6" customHeight="1">
      <c r="A160" s="11">
        <v>156</v>
      </c>
      <c r="B160" s="290" t="str">
        <f>IF(C160="","",[2]表紙!$BD$5)</f>
        <v>LL</v>
      </c>
      <c r="C160" s="338">
        <v>4987086550444</v>
      </c>
      <c r="D160" s="304" t="s">
        <v>1252</v>
      </c>
      <c r="E160" s="183" t="s">
        <v>68</v>
      </c>
      <c r="F160" s="349" t="s">
        <v>0</v>
      </c>
      <c r="G160" s="339">
        <v>153</v>
      </c>
      <c r="H160" s="304" t="s">
        <v>1755</v>
      </c>
      <c r="I160" s="388"/>
      <c r="J160" s="101"/>
    </row>
    <row r="161" spans="1:10" ht="45.6" customHeight="1">
      <c r="A161" s="11">
        <v>157</v>
      </c>
      <c r="B161" s="290" t="str">
        <f>IF(C161="","",[2]表紙!$BD$5)</f>
        <v>LL</v>
      </c>
      <c r="C161" s="338">
        <v>14987073503283</v>
      </c>
      <c r="D161" s="304" t="s">
        <v>1756</v>
      </c>
      <c r="E161" s="183" t="s">
        <v>68</v>
      </c>
      <c r="F161" s="349" t="s">
        <v>0</v>
      </c>
      <c r="G161" s="339">
        <v>4</v>
      </c>
      <c r="H161" s="304" t="s">
        <v>1757</v>
      </c>
      <c r="I161" s="388"/>
      <c r="J161" s="101"/>
    </row>
    <row r="162" spans="1:10" ht="45.6" customHeight="1">
      <c r="A162" s="11">
        <v>158</v>
      </c>
      <c r="B162" s="290" t="str">
        <f>IF(C162="","",[2]表紙!$BD$5)</f>
        <v>LL</v>
      </c>
      <c r="C162" s="338">
        <v>14987136104457</v>
      </c>
      <c r="D162" s="304" t="s">
        <v>1758</v>
      </c>
      <c r="E162" s="183" t="s">
        <v>68</v>
      </c>
      <c r="F162" s="349" t="s">
        <v>0</v>
      </c>
      <c r="G162" s="339">
        <v>17</v>
      </c>
      <c r="H162" s="304" t="s">
        <v>1759</v>
      </c>
      <c r="I162" s="388"/>
      <c r="J162" s="101"/>
    </row>
    <row r="163" spans="1:10" ht="45.6" customHeight="1">
      <c r="A163" s="11">
        <v>159</v>
      </c>
      <c r="B163" s="290" t="str">
        <f>IF(C163="","",[2]表紙!$BD$5)</f>
        <v>LL</v>
      </c>
      <c r="C163" s="338" t="s">
        <v>1760</v>
      </c>
      <c r="D163" s="304" t="s">
        <v>1761</v>
      </c>
      <c r="E163" s="183" t="s">
        <v>68</v>
      </c>
      <c r="F163" s="349" t="s">
        <v>0</v>
      </c>
      <c r="G163" s="339">
        <v>4</v>
      </c>
      <c r="H163" s="304" t="s">
        <v>1253</v>
      </c>
      <c r="I163" s="388"/>
      <c r="J163" s="99"/>
    </row>
    <row r="164" spans="1:10" ht="45.6" customHeight="1">
      <c r="A164" s="11">
        <v>160</v>
      </c>
      <c r="B164" s="290" t="str">
        <f>IF(C164="","",[2]表紙!$BD$5)</f>
        <v>LL</v>
      </c>
      <c r="C164" s="338" t="s">
        <v>1762</v>
      </c>
      <c r="D164" s="304" t="s">
        <v>1763</v>
      </c>
      <c r="E164" s="183" t="s">
        <v>68</v>
      </c>
      <c r="F164" s="349" t="s">
        <v>0</v>
      </c>
      <c r="G164" s="350">
        <v>38</v>
      </c>
      <c r="H164" s="304" t="s">
        <v>1764</v>
      </c>
      <c r="I164" s="388"/>
      <c r="J164" s="101"/>
    </row>
    <row r="165" spans="1:10" ht="45.6" customHeight="1">
      <c r="A165" s="11">
        <v>161</v>
      </c>
      <c r="B165" s="290" t="str">
        <f>IF(C165="","",[2]表紙!$BD$5)</f>
        <v>LL</v>
      </c>
      <c r="C165" s="338">
        <v>14987080119910</v>
      </c>
      <c r="D165" s="304" t="s">
        <v>1765</v>
      </c>
      <c r="E165" s="183" t="s">
        <v>68</v>
      </c>
      <c r="F165" s="349" t="s">
        <v>0</v>
      </c>
      <c r="G165" s="350">
        <v>9</v>
      </c>
      <c r="H165" s="304" t="s">
        <v>1766</v>
      </c>
      <c r="I165" s="388"/>
      <c r="J165" s="101"/>
    </row>
    <row r="166" spans="1:10" ht="45.6" customHeight="1">
      <c r="A166" s="11">
        <v>162</v>
      </c>
      <c r="B166" s="290" t="str">
        <f>IF(C166="","",[2]表紙!$BD$5)</f>
        <v>LL</v>
      </c>
      <c r="C166" s="338">
        <v>14987792110953</v>
      </c>
      <c r="D166" s="304" t="s">
        <v>1254</v>
      </c>
      <c r="E166" s="183" t="s">
        <v>68</v>
      </c>
      <c r="F166" s="349" t="s">
        <v>0</v>
      </c>
      <c r="G166" s="339">
        <v>4</v>
      </c>
      <c r="H166" s="304" t="s">
        <v>1255</v>
      </c>
      <c r="I166" s="388"/>
      <c r="J166" s="101"/>
    </row>
    <row r="167" spans="1:10" ht="45.6" customHeight="1">
      <c r="A167" s="11">
        <v>163</v>
      </c>
      <c r="B167" s="290" t="str">
        <f>IF(C167="","",[2]表紙!$BD$5)</f>
        <v>LL</v>
      </c>
      <c r="C167" s="338">
        <v>14987792111059</v>
      </c>
      <c r="D167" s="304" t="s">
        <v>1256</v>
      </c>
      <c r="E167" s="183" t="s">
        <v>68</v>
      </c>
      <c r="F167" s="349" t="s">
        <v>0</v>
      </c>
      <c r="G167" s="339">
        <v>4</v>
      </c>
      <c r="H167" s="304" t="s">
        <v>1257</v>
      </c>
      <c r="I167" s="388"/>
      <c r="J167" s="99"/>
    </row>
    <row r="168" spans="1:10" ht="45.6" customHeight="1">
      <c r="A168" s="11">
        <v>164</v>
      </c>
      <c r="B168" s="290" t="str">
        <f>IF(C168="","",[2]表紙!$BD$5)</f>
        <v>LL</v>
      </c>
      <c r="C168" s="338" t="s">
        <v>1767</v>
      </c>
      <c r="D168" s="304" t="s">
        <v>1768</v>
      </c>
      <c r="E168" s="183" t="s">
        <v>68</v>
      </c>
      <c r="F168" s="349" t="s">
        <v>0</v>
      </c>
      <c r="G168" s="350">
        <v>4</v>
      </c>
      <c r="H168" s="304" t="s">
        <v>1769</v>
      </c>
      <c r="I168" s="388"/>
      <c r="J168" s="99"/>
    </row>
    <row r="169" spans="1:10" ht="45.6" customHeight="1">
      <c r="A169" s="11">
        <v>165</v>
      </c>
      <c r="B169" s="290" t="str">
        <f>IF(C169="","",[2]表紙!$BD$5)</f>
        <v>LL</v>
      </c>
      <c r="C169" s="338">
        <v>14987114124200</v>
      </c>
      <c r="D169" s="304" t="s">
        <v>1770</v>
      </c>
      <c r="E169" s="183" t="s">
        <v>68</v>
      </c>
      <c r="F169" s="349" t="s">
        <v>0</v>
      </c>
      <c r="G169" s="339">
        <v>4</v>
      </c>
      <c r="H169" s="304" t="s">
        <v>1258</v>
      </c>
      <c r="I169" s="388"/>
      <c r="J169" s="99"/>
    </row>
    <row r="170" spans="1:10" ht="45.6" customHeight="1">
      <c r="A170" s="11">
        <v>166</v>
      </c>
      <c r="B170" s="290" t="str">
        <f>IF(C170="","",[2]表紙!$BD$5)</f>
        <v>LL</v>
      </c>
      <c r="C170" s="345">
        <v>14987158290404</v>
      </c>
      <c r="D170" s="346" t="s">
        <v>1771</v>
      </c>
      <c r="E170" s="183" t="s">
        <v>68</v>
      </c>
      <c r="F170" s="347" t="s">
        <v>0</v>
      </c>
      <c r="G170" s="348">
        <v>4</v>
      </c>
      <c r="H170" s="378" t="s">
        <v>1772</v>
      </c>
      <c r="I170" s="390"/>
      <c r="J170" s="101"/>
    </row>
    <row r="171" spans="1:10" ht="45.6" customHeight="1">
      <c r="A171" s="11">
        <v>167</v>
      </c>
      <c r="B171" s="290" t="str">
        <f>IF(C171="","",[2]表紙!$BD$5)</f>
        <v>LL</v>
      </c>
      <c r="C171" s="338">
        <v>14987158290527</v>
      </c>
      <c r="D171" s="304" t="s">
        <v>1259</v>
      </c>
      <c r="E171" s="183" t="s">
        <v>68</v>
      </c>
      <c r="F171" s="349" t="s">
        <v>0</v>
      </c>
      <c r="G171" s="339">
        <v>27</v>
      </c>
      <c r="H171" s="304" t="s">
        <v>1773</v>
      </c>
      <c r="I171" s="388"/>
      <c r="J171" s="101"/>
    </row>
    <row r="172" spans="1:10" ht="45.6" customHeight="1">
      <c r="A172" s="11">
        <v>168</v>
      </c>
      <c r="B172" s="290" t="str">
        <f>IF(C172="","",[2]表紙!$BD$5)</f>
        <v>LL</v>
      </c>
      <c r="C172" s="338" t="s">
        <v>1774</v>
      </c>
      <c r="D172" s="304" t="s">
        <v>1260</v>
      </c>
      <c r="E172" s="183" t="s">
        <v>68</v>
      </c>
      <c r="F172" s="349" t="s">
        <v>0</v>
      </c>
      <c r="G172" s="339">
        <v>86</v>
      </c>
      <c r="H172" s="304" t="s">
        <v>1775</v>
      </c>
      <c r="I172" s="388"/>
      <c r="J172" s="101"/>
    </row>
    <row r="173" spans="1:10" ht="45.6" customHeight="1">
      <c r="A173" s="11">
        <v>169</v>
      </c>
      <c r="B173" s="290" t="str">
        <f>IF(C173="","",[2]表紙!$BD$5)</f>
        <v>LL</v>
      </c>
      <c r="C173" s="338">
        <v>14987792294417</v>
      </c>
      <c r="D173" s="304" t="s">
        <v>1776</v>
      </c>
      <c r="E173" s="183" t="s">
        <v>68</v>
      </c>
      <c r="F173" s="349" t="s">
        <v>0</v>
      </c>
      <c r="G173" s="339">
        <v>11</v>
      </c>
      <c r="H173" s="304" t="s">
        <v>1261</v>
      </c>
      <c r="I173" s="388"/>
      <c r="J173" s="101"/>
    </row>
    <row r="174" spans="1:10" ht="45.6" customHeight="1">
      <c r="A174" s="11">
        <v>170</v>
      </c>
      <c r="B174" s="290" t="str">
        <f>IF(C174="","",[2]表紙!$BD$5)</f>
        <v>LL</v>
      </c>
      <c r="C174" s="338">
        <v>14987020021068</v>
      </c>
      <c r="D174" s="304" t="s">
        <v>1777</v>
      </c>
      <c r="E174" s="183" t="s">
        <v>68</v>
      </c>
      <c r="F174" s="349" t="s">
        <v>0</v>
      </c>
      <c r="G174" s="339">
        <v>14</v>
      </c>
      <c r="H174" s="304" t="s">
        <v>1778</v>
      </c>
      <c r="I174" s="388"/>
      <c r="J174" s="101"/>
    </row>
    <row r="175" spans="1:10" ht="45.6" customHeight="1">
      <c r="A175" s="11">
        <v>171</v>
      </c>
      <c r="B175" s="290" t="str">
        <f>IF(C175="","",[2]表紙!$BD$5)</f>
        <v>LL</v>
      </c>
      <c r="C175" s="338">
        <v>14987020021006</v>
      </c>
      <c r="D175" s="304" t="s">
        <v>1262</v>
      </c>
      <c r="E175" s="183" t="s">
        <v>68</v>
      </c>
      <c r="F175" s="349" t="s">
        <v>0</v>
      </c>
      <c r="G175" s="339">
        <v>26</v>
      </c>
      <c r="H175" s="304" t="s">
        <v>1779</v>
      </c>
      <c r="I175" s="388"/>
      <c r="J175" s="101"/>
    </row>
    <row r="176" spans="1:10" ht="45.6" customHeight="1">
      <c r="A176" s="11">
        <v>172</v>
      </c>
      <c r="B176" s="290" t="str">
        <f>IF(C176="","",[2]表紙!$BD$5)</f>
        <v>LL</v>
      </c>
      <c r="C176" s="338">
        <v>14987650688204</v>
      </c>
      <c r="D176" s="304" t="s">
        <v>1780</v>
      </c>
      <c r="E176" s="183" t="s">
        <v>68</v>
      </c>
      <c r="F176" s="349" t="s">
        <v>0</v>
      </c>
      <c r="G176" s="339">
        <v>40</v>
      </c>
      <c r="H176" s="304" t="s">
        <v>1781</v>
      </c>
      <c r="I176" s="388"/>
      <c r="J176" s="101"/>
    </row>
    <row r="177" spans="1:10" ht="45.6" customHeight="1">
      <c r="A177" s="11">
        <v>173</v>
      </c>
      <c r="B177" s="290" t="str">
        <f>IF(C177="","",[2]表紙!$BD$5)</f>
        <v>LL</v>
      </c>
      <c r="C177" s="338" t="s">
        <v>1782</v>
      </c>
      <c r="D177" s="304" t="s">
        <v>1783</v>
      </c>
      <c r="E177" s="183" t="s">
        <v>68</v>
      </c>
      <c r="F177" s="349" t="s">
        <v>20</v>
      </c>
      <c r="G177" s="350">
        <v>9</v>
      </c>
      <c r="H177" s="304" t="s">
        <v>1784</v>
      </c>
      <c r="I177" s="388"/>
      <c r="J177" s="101"/>
    </row>
    <row r="178" spans="1:10" ht="45.6" customHeight="1">
      <c r="A178" s="11">
        <v>174</v>
      </c>
      <c r="B178" s="290" t="str">
        <f>IF(C178="","",[2]表紙!$BD$5)</f>
        <v>LL</v>
      </c>
      <c r="C178" s="338">
        <v>14987123162132</v>
      </c>
      <c r="D178" s="304" t="s">
        <v>1785</v>
      </c>
      <c r="E178" s="183" t="s">
        <v>68</v>
      </c>
      <c r="F178" s="349" t="s">
        <v>0</v>
      </c>
      <c r="G178" s="350">
        <v>4</v>
      </c>
      <c r="H178" s="304" t="s">
        <v>1263</v>
      </c>
      <c r="I178" s="388"/>
      <c r="J178" s="101"/>
    </row>
    <row r="179" spans="1:10" ht="45.6" customHeight="1">
      <c r="A179" s="11">
        <v>175</v>
      </c>
      <c r="B179" s="290" t="str">
        <f>IF(C179="","",[2]表紙!$BD$5)</f>
        <v>LL</v>
      </c>
      <c r="C179" s="338" t="s">
        <v>1786</v>
      </c>
      <c r="D179" s="304" t="s">
        <v>1787</v>
      </c>
      <c r="E179" s="183" t="s">
        <v>68</v>
      </c>
      <c r="F179" s="349" t="s">
        <v>0</v>
      </c>
      <c r="G179" s="339">
        <v>24</v>
      </c>
      <c r="H179" s="304" t="s">
        <v>1788</v>
      </c>
      <c r="I179" s="388"/>
      <c r="J179" s="99"/>
    </row>
    <row r="180" spans="1:10" ht="45.6" customHeight="1">
      <c r="A180" s="11">
        <v>176</v>
      </c>
      <c r="B180" s="290" t="str">
        <f>IF(C180="","",[2]表紙!$BD$5)</f>
        <v>LL</v>
      </c>
      <c r="C180" s="338">
        <v>14987123001189</v>
      </c>
      <c r="D180" s="304" t="s">
        <v>1789</v>
      </c>
      <c r="E180" s="183" t="s">
        <v>68</v>
      </c>
      <c r="F180" s="349" t="s">
        <v>0</v>
      </c>
      <c r="G180" s="339">
        <v>111</v>
      </c>
      <c r="H180" s="304" t="s">
        <v>1790</v>
      </c>
      <c r="I180" s="388"/>
      <c r="J180" s="101"/>
    </row>
    <row r="181" spans="1:10" ht="45.6" customHeight="1">
      <c r="A181" s="11">
        <v>177</v>
      </c>
      <c r="B181" s="290" t="str">
        <f>IF(C181="","",[2]表紙!$BD$5)</f>
        <v>LL</v>
      </c>
      <c r="C181" s="338">
        <v>14987080278013</v>
      </c>
      <c r="D181" s="304" t="s">
        <v>1791</v>
      </c>
      <c r="E181" s="183" t="s">
        <v>68</v>
      </c>
      <c r="F181" s="349" t="s">
        <v>0</v>
      </c>
      <c r="G181" s="339">
        <v>4</v>
      </c>
      <c r="H181" s="304" t="s">
        <v>1792</v>
      </c>
      <c r="I181" s="388"/>
      <c r="J181" s="101"/>
    </row>
    <row r="182" spans="1:10" ht="45.6" customHeight="1">
      <c r="A182" s="11">
        <v>178</v>
      </c>
      <c r="B182" s="290" t="str">
        <f>IF(C182="","",[2]表紙!$BD$5)</f>
        <v>LL</v>
      </c>
      <c r="C182" s="338">
        <v>14987123146958</v>
      </c>
      <c r="D182" s="304" t="s">
        <v>1793</v>
      </c>
      <c r="E182" s="183" t="s">
        <v>68</v>
      </c>
      <c r="F182" s="349" t="s">
        <v>0</v>
      </c>
      <c r="G182" s="339">
        <v>36</v>
      </c>
      <c r="H182" s="304" t="s">
        <v>1264</v>
      </c>
      <c r="I182" s="388"/>
      <c r="J182" s="101"/>
    </row>
    <row r="183" spans="1:10" ht="45.6" customHeight="1">
      <c r="A183" s="11">
        <v>179</v>
      </c>
      <c r="B183" s="290" t="str">
        <f>IF(C183="","",[2]表紙!$BD$5)</f>
        <v>LL</v>
      </c>
      <c r="C183" s="338">
        <v>14987087002666</v>
      </c>
      <c r="D183" s="304" t="s">
        <v>1794</v>
      </c>
      <c r="E183" s="183" t="s">
        <v>68</v>
      </c>
      <c r="F183" s="349" t="s">
        <v>0</v>
      </c>
      <c r="G183" s="339">
        <v>4</v>
      </c>
      <c r="H183" s="304" t="s">
        <v>1795</v>
      </c>
      <c r="I183" s="388"/>
      <c r="J183" s="101"/>
    </row>
    <row r="184" spans="1:10" ht="45.6" customHeight="1">
      <c r="A184" s="11">
        <v>180</v>
      </c>
      <c r="B184" s="290" t="str">
        <f>IF(C184="","",[2]表紙!$BD$5)</f>
        <v>LL</v>
      </c>
      <c r="C184" s="338">
        <v>14987087002703</v>
      </c>
      <c r="D184" s="304" t="s">
        <v>1265</v>
      </c>
      <c r="E184" s="183" t="s">
        <v>68</v>
      </c>
      <c r="F184" s="349" t="s">
        <v>0</v>
      </c>
      <c r="G184" s="350">
        <v>4</v>
      </c>
      <c r="H184" s="304" t="s">
        <v>1796</v>
      </c>
      <c r="I184" s="388"/>
      <c r="J184" s="99"/>
    </row>
    <row r="185" spans="1:10" ht="45.6" customHeight="1">
      <c r="A185" s="11">
        <v>181</v>
      </c>
      <c r="B185" s="290" t="str">
        <f>IF(C185="","",[2]表紙!$BD$5)</f>
        <v>LL</v>
      </c>
      <c r="C185" s="345" t="s">
        <v>1797</v>
      </c>
      <c r="D185" s="346" t="s">
        <v>1798</v>
      </c>
      <c r="E185" s="183" t="s">
        <v>68</v>
      </c>
      <c r="F185" s="347" t="s">
        <v>0</v>
      </c>
      <c r="G185" s="348">
        <v>4</v>
      </c>
      <c r="H185" s="378" t="s">
        <v>1799</v>
      </c>
      <c r="I185" s="390"/>
      <c r="J185" s="99"/>
    </row>
    <row r="186" spans="1:10" ht="45.6" customHeight="1">
      <c r="A186" s="11">
        <v>182</v>
      </c>
      <c r="B186" s="290" t="str">
        <f>IF(C186="","",[2]表紙!$BD$5)</f>
        <v>LL</v>
      </c>
      <c r="C186" s="338">
        <v>14987709200210</v>
      </c>
      <c r="D186" s="304" t="s">
        <v>1800</v>
      </c>
      <c r="E186" s="183" t="s">
        <v>68</v>
      </c>
      <c r="F186" s="349" t="s">
        <v>0</v>
      </c>
      <c r="G186" s="339">
        <v>44</v>
      </c>
      <c r="H186" s="304" t="s">
        <v>1801</v>
      </c>
      <c r="I186" s="388"/>
      <c r="J186" s="99"/>
    </row>
    <row r="187" spans="1:10" ht="45.6" customHeight="1">
      <c r="A187" s="11">
        <v>183</v>
      </c>
      <c r="B187" s="290" t="str">
        <f>IF(C187="","",[2]表紙!$BD$5)</f>
        <v>LL</v>
      </c>
      <c r="C187" s="338">
        <v>14987167005488</v>
      </c>
      <c r="D187" s="304" t="s">
        <v>1802</v>
      </c>
      <c r="E187" s="183" t="s">
        <v>68</v>
      </c>
      <c r="F187" s="349" t="s">
        <v>0</v>
      </c>
      <c r="G187" s="339">
        <v>9</v>
      </c>
      <c r="H187" s="304" t="s">
        <v>1266</v>
      </c>
      <c r="I187" s="388"/>
      <c r="J187" s="101"/>
    </row>
    <row r="188" spans="1:10" ht="45.6" customHeight="1">
      <c r="A188" s="11">
        <v>184</v>
      </c>
      <c r="B188" s="290" t="str">
        <f>IF(C188="","",[2]表紙!$BD$5)</f>
        <v>LL</v>
      </c>
      <c r="C188" s="338">
        <v>14987279129713</v>
      </c>
      <c r="D188" s="304" t="s">
        <v>1803</v>
      </c>
      <c r="E188" s="183" t="s">
        <v>68</v>
      </c>
      <c r="F188" s="349" t="s">
        <v>0</v>
      </c>
      <c r="G188" s="350">
        <v>30</v>
      </c>
      <c r="H188" s="304" t="s">
        <v>1804</v>
      </c>
      <c r="I188" s="388"/>
      <c r="J188" s="101"/>
    </row>
    <row r="189" spans="1:10" ht="45.6" customHeight="1">
      <c r="A189" s="11">
        <v>185</v>
      </c>
      <c r="B189" s="290" t="str">
        <f>IF(C189="","",[2]表紙!$BD$5)</f>
        <v>LL</v>
      </c>
      <c r="C189" s="338">
        <v>14987222664735</v>
      </c>
      <c r="D189" s="304" t="s">
        <v>1805</v>
      </c>
      <c r="E189" s="183" t="s">
        <v>68</v>
      </c>
      <c r="F189" s="349" t="s">
        <v>0</v>
      </c>
      <c r="G189" s="339">
        <v>13</v>
      </c>
      <c r="H189" s="304" t="s">
        <v>1806</v>
      </c>
      <c r="I189" s="388"/>
      <c r="J189" s="101"/>
    </row>
    <row r="190" spans="1:10" ht="45.6" customHeight="1">
      <c r="A190" s="11">
        <v>186</v>
      </c>
      <c r="B190" s="290" t="str">
        <f>IF(C190="","",[2]表紙!$BD$5)</f>
        <v>LL</v>
      </c>
      <c r="C190" s="345">
        <v>14987058210281</v>
      </c>
      <c r="D190" s="346" t="s">
        <v>1807</v>
      </c>
      <c r="E190" s="183" t="s">
        <v>68</v>
      </c>
      <c r="F190" s="347" t="s">
        <v>0</v>
      </c>
      <c r="G190" s="348">
        <v>4</v>
      </c>
      <c r="H190" s="378" t="s">
        <v>1808</v>
      </c>
      <c r="I190" s="390"/>
      <c r="J190" s="101"/>
    </row>
    <row r="191" spans="1:10" ht="45.6" customHeight="1">
      <c r="A191" s="11">
        <v>187</v>
      </c>
      <c r="B191" s="290" t="str">
        <f>IF(C191="","",[2]表紙!$BD$5)</f>
        <v>LL</v>
      </c>
      <c r="C191" s="338">
        <v>14987197638168</v>
      </c>
      <c r="D191" s="304" t="s">
        <v>1809</v>
      </c>
      <c r="E191" s="183" t="s">
        <v>68</v>
      </c>
      <c r="F191" s="349" t="s">
        <v>0</v>
      </c>
      <c r="G191" s="350">
        <v>21</v>
      </c>
      <c r="H191" s="304" t="s">
        <v>1810</v>
      </c>
      <c r="I191" s="388"/>
      <c r="J191" s="101"/>
    </row>
    <row r="192" spans="1:10" ht="45.6" customHeight="1">
      <c r="A192" s="11">
        <v>188</v>
      </c>
      <c r="B192" s="290" t="str">
        <f>IF(C192="","",[2]表紙!$BD$5)</f>
        <v>LL</v>
      </c>
      <c r="C192" s="345">
        <v>14987197638137</v>
      </c>
      <c r="D192" s="346" t="s">
        <v>1267</v>
      </c>
      <c r="E192" s="183" t="s">
        <v>68</v>
      </c>
      <c r="F192" s="347" t="s">
        <v>0</v>
      </c>
      <c r="G192" s="348">
        <v>4</v>
      </c>
      <c r="H192" s="378" t="s">
        <v>1811</v>
      </c>
      <c r="I192" s="392"/>
      <c r="J192" s="101"/>
    </row>
    <row r="193" spans="1:10" ht="45.6" customHeight="1">
      <c r="A193" s="11">
        <v>189</v>
      </c>
      <c r="B193" s="290" t="str">
        <f>IF(C193="","",[2]表紙!$BD$5)</f>
        <v>LL</v>
      </c>
      <c r="C193" s="338">
        <v>14987197638205</v>
      </c>
      <c r="D193" s="304" t="s">
        <v>1268</v>
      </c>
      <c r="E193" s="183" t="s">
        <v>68</v>
      </c>
      <c r="F193" s="349" t="s">
        <v>0</v>
      </c>
      <c r="G193" s="339">
        <v>4</v>
      </c>
      <c r="H193" s="304" t="s">
        <v>1812</v>
      </c>
      <c r="I193" s="388"/>
      <c r="J193" s="99"/>
    </row>
    <row r="194" spans="1:10" ht="45.6" customHeight="1">
      <c r="A194" s="11">
        <v>190</v>
      </c>
      <c r="B194" s="290" t="str">
        <f>IF(C194="","",[2]表紙!$BD$5)</f>
        <v>LL</v>
      </c>
      <c r="C194" s="363">
        <v>14987197638250</v>
      </c>
      <c r="D194" s="346" t="s">
        <v>1269</v>
      </c>
      <c r="E194" s="183" t="s">
        <v>68</v>
      </c>
      <c r="F194" s="347" t="s">
        <v>0</v>
      </c>
      <c r="G194" s="348">
        <v>4</v>
      </c>
      <c r="H194" s="378" t="s">
        <v>1270</v>
      </c>
      <c r="I194" s="390"/>
      <c r="J194" s="99"/>
    </row>
    <row r="195" spans="1:10" ht="45.6" customHeight="1">
      <c r="A195" s="11">
        <v>191</v>
      </c>
      <c r="B195" s="290" t="str">
        <f>IF(C195="","",[2]表紙!$BD$5)</f>
        <v>LL</v>
      </c>
      <c r="C195" s="361">
        <v>14987080538315</v>
      </c>
      <c r="D195" s="364" t="s">
        <v>1813</v>
      </c>
      <c r="E195" s="183" t="s">
        <v>68</v>
      </c>
      <c r="F195" s="343" t="s">
        <v>0</v>
      </c>
      <c r="G195" s="365">
        <v>4</v>
      </c>
      <c r="H195" s="364" t="s">
        <v>1814</v>
      </c>
      <c r="I195" s="393"/>
      <c r="J195" s="99"/>
    </row>
    <row r="196" spans="1:10" ht="45.6" customHeight="1">
      <c r="A196" s="11">
        <v>192</v>
      </c>
      <c r="B196" s="290" t="str">
        <f>IF(C196="","",[2]表紙!$BD$5)</f>
        <v>LL</v>
      </c>
      <c r="C196" s="338" t="s">
        <v>1815</v>
      </c>
      <c r="D196" s="304" t="s">
        <v>1816</v>
      </c>
      <c r="E196" s="183" t="s">
        <v>68</v>
      </c>
      <c r="F196" s="349" t="s">
        <v>0</v>
      </c>
      <c r="G196" s="339">
        <v>4</v>
      </c>
      <c r="H196" s="304" t="s">
        <v>1817</v>
      </c>
      <c r="I196" s="388"/>
      <c r="J196" s="101"/>
    </row>
    <row r="197" spans="1:10" ht="45.6" customHeight="1">
      <c r="A197" s="11">
        <v>193</v>
      </c>
      <c r="B197" s="290" t="str">
        <f>IF(C197="","",[2]表紙!$BD$5)</f>
        <v>LL</v>
      </c>
      <c r="C197" s="338">
        <v>14987376541012</v>
      </c>
      <c r="D197" s="304" t="s">
        <v>1818</v>
      </c>
      <c r="E197" s="183" t="s">
        <v>68</v>
      </c>
      <c r="F197" s="349" t="s">
        <v>0</v>
      </c>
      <c r="G197" s="339">
        <v>5</v>
      </c>
      <c r="H197" s="304" t="s">
        <v>1819</v>
      </c>
      <c r="I197" s="388"/>
      <c r="J197" s="101"/>
    </row>
    <row r="198" spans="1:10" ht="45.6" customHeight="1">
      <c r="A198" s="11">
        <v>194</v>
      </c>
      <c r="B198" s="290" t="str">
        <f>IF(C198="","",[2]表紙!$BD$5)</f>
        <v>LL</v>
      </c>
      <c r="C198" s="338">
        <v>14987222002933</v>
      </c>
      <c r="D198" s="304" t="s">
        <v>1820</v>
      </c>
      <c r="E198" s="183" t="s">
        <v>68</v>
      </c>
      <c r="F198" s="349" t="s">
        <v>0</v>
      </c>
      <c r="G198" s="339">
        <v>4</v>
      </c>
      <c r="H198" s="304" t="s">
        <v>1271</v>
      </c>
      <c r="I198" s="388"/>
      <c r="J198" s="101"/>
    </row>
    <row r="199" spans="1:10" ht="45.6" customHeight="1">
      <c r="A199" s="11">
        <v>195</v>
      </c>
      <c r="B199" s="290" t="str">
        <f>IF(C199="","",[2]表紙!$BD$5)</f>
        <v>LL</v>
      </c>
      <c r="C199" s="338" t="s">
        <v>1821</v>
      </c>
      <c r="D199" s="304" t="s">
        <v>1272</v>
      </c>
      <c r="E199" s="183" t="s">
        <v>68</v>
      </c>
      <c r="F199" s="349" t="s">
        <v>0</v>
      </c>
      <c r="G199" s="339">
        <v>4</v>
      </c>
      <c r="H199" s="304" t="s">
        <v>1822</v>
      </c>
      <c r="I199" s="388"/>
      <c r="J199" s="101"/>
    </row>
    <row r="200" spans="1:10" ht="45.6" customHeight="1">
      <c r="A200" s="11">
        <v>196</v>
      </c>
      <c r="B200" s="290" t="str">
        <f>IF(C200="","",[2]表紙!$BD$5)</f>
        <v>LL</v>
      </c>
      <c r="C200" s="338">
        <v>14987190043723</v>
      </c>
      <c r="D200" s="304" t="s">
        <v>1823</v>
      </c>
      <c r="E200" s="183" t="s">
        <v>68</v>
      </c>
      <c r="F200" s="349" t="s">
        <v>0</v>
      </c>
      <c r="G200" s="339">
        <v>5</v>
      </c>
      <c r="H200" s="304" t="s">
        <v>1824</v>
      </c>
      <c r="I200" s="388"/>
      <c r="J200" s="101"/>
    </row>
    <row r="201" spans="1:10" ht="45.6" customHeight="1">
      <c r="A201" s="11">
        <v>197</v>
      </c>
      <c r="B201" s="290" t="str">
        <f>IF(C201="","",[2]表紙!$BD$5)</f>
        <v>LL</v>
      </c>
      <c r="C201" s="338">
        <v>14987211700024</v>
      </c>
      <c r="D201" s="304" t="s">
        <v>1825</v>
      </c>
      <c r="E201" s="183" t="s">
        <v>68</v>
      </c>
      <c r="F201" s="349" t="s">
        <v>20</v>
      </c>
      <c r="G201" s="339">
        <v>4</v>
      </c>
      <c r="H201" s="304" t="s">
        <v>1273</v>
      </c>
      <c r="I201" s="388"/>
      <c r="J201" s="101"/>
    </row>
    <row r="202" spans="1:10" ht="45.6" customHeight="1">
      <c r="A202" s="11">
        <v>198</v>
      </c>
      <c r="B202" s="290" t="str">
        <f>IF(C202="","",[2]表紙!$BD$5)</f>
        <v>LL</v>
      </c>
      <c r="C202" s="338">
        <v>14987901006207</v>
      </c>
      <c r="D202" s="304" t="s">
        <v>1274</v>
      </c>
      <c r="E202" s="183" t="s">
        <v>68</v>
      </c>
      <c r="F202" s="349" t="s">
        <v>0</v>
      </c>
      <c r="G202" s="339">
        <v>16</v>
      </c>
      <c r="H202" s="304" t="s">
        <v>1826</v>
      </c>
      <c r="I202" s="388"/>
      <c r="J202" s="101"/>
    </row>
    <row r="203" spans="1:10" ht="45.6" customHeight="1">
      <c r="A203" s="11">
        <v>199</v>
      </c>
      <c r="B203" s="290" t="str">
        <f>IF(C203="","",[2]表紙!$BD$5)</f>
        <v>LL</v>
      </c>
      <c r="C203" s="338">
        <v>14987123139189</v>
      </c>
      <c r="D203" s="304" t="s">
        <v>1827</v>
      </c>
      <c r="E203" s="183" t="s">
        <v>68</v>
      </c>
      <c r="F203" s="349" t="s">
        <v>0</v>
      </c>
      <c r="G203" s="350">
        <v>7</v>
      </c>
      <c r="H203" s="304" t="s">
        <v>1275</v>
      </c>
      <c r="I203" s="388"/>
      <c r="J203" s="99"/>
    </row>
    <row r="204" spans="1:10" ht="45.6" customHeight="1">
      <c r="A204" s="11">
        <v>200</v>
      </c>
      <c r="B204" s="290" t="str">
        <f>IF(C204="","",[2]表紙!$BD$5)</f>
        <v>LL</v>
      </c>
      <c r="C204" s="338">
        <v>14987058291051</v>
      </c>
      <c r="D204" s="304" t="s">
        <v>1828</v>
      </c>
      <c r="E204" s="183" t="s">
        <v>68</v>
      </c>
      <c r="F204" s="349" t="s">
        <v>0</v>
      </c>
      <c r="G204" s="350">
        <v>24</v>
      </c>
      <c r="H204" s="304" t="s">
        <v>1829</v>
      </c>
      <c r="I204" s="388"/>
      <c r="J204" s="101"/>
    </row>
    <row r="205" spans="1:10" ht="45.6" customHeight="1">
      <c r="A205" s="11">
        <v>201</v>
      </c>
      <c r="B205" s="290" t="str">
        <f>IF(C205="","",[2]表紙!$BD$5)</f>
        <v>LL</v>
      </c>
      <c r="C205" s="338">
        <v>14987901129104</v>
      </c>
      <c r="D205" s="304" t="s">
        <v>1830</v>
      </c>
      <c r="E205" s="183" t="s">
        <v>68</v>
      </c>
      <c r="F205" s="349" t="s">
        <v>0</v>
      </c>
      <c r="G205" s="339">
        <v>174</v>
      </c>
      <c r="H205" s="304" t="s">
        <v>1831</v>
      </c>
      <c r="I205" s="388"/>
      <c r="J205" s="101"/>
    </row>
    <row r="206" spans="1:10" ht="45.6" customHeight="1">
      <c r="A206" s="11">
        <v>202</v>
      </c>
      <c r="B206" s="290" t="str">
        <f>IF(C206="","",[2]表紙!$BD$5)</f>
        <v>LL</v>
      </c>
      <c r="C206" s="338">
        <v>14987120246033</v>
      </c>
      <c r="D206" s="304" t="s">
        <v>1832</v>
      </c>
      <c r="E206" s="183" t="s">
        <v>68</v>
      </c>
      <c r="F206" s="349" t="s">
        <v>0</v>
      </c>
      <c r="G206" s="339">
        <v>4</v>
      </c>
      <c r="H206" s="304" t="s">
        <v>1833</v>
      </c>
      <c r="I206" s="388"/>
      <c r="J206" s="101"/>
    </row>
    <row r="207" spans="1:10" ht="45.6" customHeight="1">
      <c r="A207" s="11">
        <v>203</v>
      </c>
      <c r="B207" s="290" t="str">
        <f>IF(C207="","",[2]表紙!$BD$5)</f>
        <v>LL</v>
      </c>
      <c r="C207" s="338">
        <v>14987116065136</v>
      </c>
      <c r="D207" s="304" t="s">
        <v>1834</v>
      </c>
      <c r="E207" s="183" t="s">
        <v>68</v>
      </c>
      <c r="F207" s="349" t="s">
        <v>0</v>
      </c>
      <c r="G207" s="339">
        <v>4</v>
      </c>
      <c r="H207" s="304" t="s">
        <v>1835</v>
      </c>
      <c r="I207" s="388"/>
      <c r="J207" s="101"/>
    </row>
    <row r="208" spans="1:10" ht="45.6" customHeight="1">
      <c r="A208" s="11">
        <v>204</v>
      </c>
      <c r="B208" s="290" t="str">
        <f>IF(C208="","",[2]表紙!$BD$5)</f>
        <v>LL</v>
      </c>
      <c r="C208" s="338">
        <v>14987116065716</v>
      </c>
      <c r="D208" s="304" t="s">
        <v>1276</v>
      </c>
      <c r="E208" s="183" t="s">
        <v>68</v>
      </c>
      <c r="F208" s="349" t="s">
        <v>0</v>
      </c>
      <c r="G208" s="339">
        <v>4</v>
      </c>
      <c r="H208" s="304" t="s">
        <v>1836</v>
      </c>
      <c r="I208" s="388"/>
      <c r="J208" s="101"/>
    </row>
    <row r="209" spans="1:10" ht="45.6" customHeight="1">
      <c r="A209" s="11">
        <v>205</v>
      </c>
      <c r="B209" s="290" t="str">
        <f>IF(C209="","",[2]表紙!$BD$5)</f>
        <v>LL</v>
      </c>
      <c r="C209" s="338">
        <v>14987080034718</v>
      </c>
      <c r="D209" s="304" t="s">
        <v>1837</v>
      </c>
      <c r="E209" s="183" t="s">
        <v>68</v>
      </c>
      <c r="F209" s="349" t="s">
        <v>0</v>
      </c>
      <c r="G209" s="339">
        <v>4</v>
      </c>
      <c r="H209" s="304" t="s">
        <v>1838</v>
      </c>
      <c r="I209" s="388"/>
      <c r="J209" s="99"/>
    </row>
    <row r="210" spans="1:10" ht="45.6" customHeight="1">
      <c r="A210" s="11">
        <v>206</v>
      </c>
      <c r="B210" s="290" t="str">
        <f>IF(C210="","",[2]表紙!$BD$5)</f>
        <v>LL</v>
      </c>
      <c r="C210" s="338">
        <v>14987117395300</v>
      </c>
      <c r="D210" s="304" t="s">
        <v>1839</v>
      </c>
      <c r="E210" s="183" t="s">
        <v>68</v>
      </c>
      <c r="F210" s="349" t="s">
        <v>0</v>
      </c>
      <c r="G210" s="339">
        <v>4</v>
      </c>
      <c r="H210" s="304" t="s">
        <v>1840</v>
      </c>
      <c r="I210" s="388"/>
      <c r="J210" s="101"/>
    </row>
    <row r="211" spans="1:10" ht="45.6" customHeight="1">
      <c r="A211" s="11">
        <v>207</v>
      </c>
      <c r="B211" s="290" t="str">
        <f>IF(C211="","",[2]表紙!$BD$5)</f>
        <v>LL</v>
      </c>
      <c r="C211" s="345">
        <v>14987211135338</v>
      </c>
      <c r="D211" s="346" t="s">
        <v>1841</v>
      </c>
      <c r="E211" s="183" t="s">
        <v>68</v>
      </c>
      <c r="F211" s="347" t="s">
        <v>0</v>
      </c>
      <c r="G211" s="348">
        <v>4</v>
      </c>
      <c r="H211" s="378" t="s">
        <v>1842</v>
      </c>
      <c r="I211" s="390"/>
      <c r="J211" s="101"/>
    </row>
    <row r="212" spans="1:10" ht="45.6" customHeight="1">
      <c r="A212" s="11">
        <v>208</v>
      </c>
      <c r="B212" s="290" t="str">
        <f>IF(C212="","",[2]表紙!$BD$5)</f>
        <v>LL</v>
      </c>
      <c r="C212" s="338" t="s">
        <v>1843</v>
      </c>
      <c r="D212" s="304" t="s">
        <v>1844</v>
      </c>
      <c r="E212" s="183" t="s">
        <v>68</v>
      </c>
      <c r="F212" s="349" t="s">
        <v>0</v>
      </c>
      <c r="G212" s="350">
        <v>25</v>
      </c>
      <c r="H212" s="304" t="s">
        <v>1845</v>
      </c>
      <c r="I212" s="388"/>
      <c r="J212" s="101"/>
    </row>
    <row r="213" spans="1:10" ht="45.6" customHeight="1">
      <c r="A213" s="11">
        <v>209</v>
      </c>
      <c r="B213" s="290" t="str">
        <f>IF(C213="","",[2]表紙!$BD$5)</f>
        <v>LL</v>
      </c>
      <c r="C213" s="338">
        <v>14987084228328</v>
      </c>
      <c r="D213" s="304" t="s">
        <v>1846</v>
      </c>
      <c r="E213" s="183" t="s">
        <v>68</v>
      </c>
      <c r="F213" s="349" t="s">
        <v>0</v>
      </c>
      <c r="G213" s="339">
        <v>4</v>
      </c>
      <c r="H213" s="304" t="s">
        <v>1277</v>
      </c>
      <c r="I213" s="388"/>
      <c r="J213" s="101"/>
    </row>
    <row r="214" spans="1:10" ht="45.6" customHeight="1">
      <c r="A214" s="11">
        <v>210</v>
      </c>
      <c r="B214" s="290" t="str">
        <f>IF(C214="","",[2]表紙!$BD$5)</f>
        <v>LL</v>
      </c>
      <c r="C214" s="338">
        <v>14987399067032</v>
      </c>
      <c r="D214" s="304" t="s">
        <v>1847</v>
      </c>
      <c r="E214" s="183" t="s">
        <v>68</v>
      </c>
      <c r="F214" s="349" t="s">
        <v>0</v>
      </c>
      <c r="G214" s="339">
        <v>4</v>
      </c>
      <c r="H214" s="304" t="s">
        <v>1848</v>
      </c>
      <c r="I214" s="388"/>
      <c r="J214" s="101"/>
    </row>
    <row r="215" spans="1:10" ht="45.6" customHeight="1">
      <c r="A215" s="11">
        <v>211</v>
      </c>
      <c r="B215" s="290" t="str">
        <f>IF(C215="","",[2]表紙!$BD$5)</f>
        <v>LL</v>
      </c>
      <c r="C215" s="338">
        <v>14987080331114</v>
      </c>
      <c r="D215" s="304" t="s">
        <v>1849</v>
      </c>
      <c r="E215" s="183" t="s">
        <v>68</v>
      </c>
      <c r="F215" s="349" t="s">
        <v>0</v>
      </c>
      <c r="G215" s="339">
        <v>4</v>
      </c>
      <c r="H215" s="304" t="s">
        <v>1850</v>
      </c>
      <c r="I215" s="388"/>
      <c r="J215" s="101"/>
    </row>
    <row r="216" spans="1:10" ht="45.6" customHeight="1">
      <c r="A216" s="11">
        <v>212</v>
      </c>
      <c r="B216" s="290" t="str">
        <f>IF(C216="","",[2]表紙!$BD$5)</f>
        <v>LL</v>
      </c>
      <c r="C216" s="338">
        <v>14987114787603</v>
      </c>
      <c r="D216" s="304" t="s">
        <v>1851</v>
      </c>
      <c r="E216" s="183" t="s">
        <v>68</v>
      </c>
      <c r="F216" s="349" t="s">
        <v>0</v>
      </c>
      <c r="G216" s="339">
        <v>4</v>
      </c>
      <c r="H216" s="304" t="s">
        <v>1278</v>
      </c>
      <c r="I216" s="388"/>
      <c r="J216" s="101"/>
    </row>
    <row r="217" spans="1:10" ht="45.6" customHeight="1">
      <c r="A217" s="11">
        <v>213</v>
      </c>
      <c r="B217" s="290" t="str">
        <f>IF(C217="","",[2]表紙!$BD$5)</f>
        <v>LL</v>
      </c>
      <c r="C217" s="338">
        <v>14987114787207</v>
      </c>
      <c r="D217" s="304" t="s">
        <v>1279</v>
      </c>
      <c r="E217" s="183" t="s">
        <v>68</v>
      </c>
      <c r="F217" s="349" t="s">
        <v>0</v>
      </c>
      <c r="G217" s="339">
        <v>4</v>
      </c>
      <c r="H217" s="304" t="s">
        <v>1280</v>
      </c>
      <c r="I217" s="388"/>
      <c r="J217" s="101"/>
    </row>
    <row r="218" spans="1:10" ht="45.6" customHeight="1">
      <c r="A218" s="11">
        <v>214</v>
      </c>
      <c r="B218" s="290" t="str">
        <f>IF(C218="","",[2]表紙!$BD$5)</f>
        <v>LL</v>
      </c>
      <c r="C218" s="338" t="s">
        <v>1852</v>
      </c>
      <c r="D218" s="304" t="s">
        <v>1853</v>
      </c>
      <c r="E218" s="183" t="s">
        <v>68</v>
      </c>
      <c r="F218" s="349" t="s">
        <v>0</v>
      </c>
      <c r="G218" s="339">
        <v>4</v>
      </c>
      <c r="H218" s="304" t="s">
        <v>1854</v>
      </c>
      <c r="I218" s="388"/>
      <c r="J218" s="101"/>
    </row>
    <row r="219" spans="1:10" ht="45.6" customHeight="1">
      <c r="A219" s="11">
        <v>215</v>
      </c>
      <c r="B219" s="290" t="str">
        <f>IF(C219="","",[2]表紙!$BD$5)</f>
        <v>LL</v>
      </c>
      <c r="C219" s="352">
        <v>14987114820904</v>
      </c>
      <c r="D219" s="366" t="s">
        <v>1281</v>
      </c>
      <c r="E219" s="183" t="s">
        <v>68</v>
      </c>
      <c r="F219" s="367" t="s">
        <v>20</v>
      </c>
      <c r="G219" s="368">
        <v>4</v>
      </c>
      <c r="H219" s="381" t="s">
        <v>1282</v>
      </c>
      <c r="I219" s="383"/>
      <c r="J219" s="101"/>
    </row>
    <row r="220" spans="1:10" ht="45.6" customHeight="1">
      <c r="A220" s="11">
        <v>216</v>
      </c>
      <c r="B220" s="290" t="str">
        <f>IF(C220="","",[2]表紙!$BD$5)</f>
        <v>LL</v>
      </c>
      <c r="C220" s="338">
        <v>14987114917802</v>
      </c>
      <c r="D220" s="304" t="s">
        <v>1855</v>
      </c>
      <c r="E220" s="183" t="s">
        <v>68</v>
      </c>
      <c r="F220" s="349" t="s">
        <v>0</v>
      </c>
      <c r="G220" s="350">
        <v>4</v>
      </c>
      <c r="H220" s="304" t="s">
        <v>1856</v>
      </c>
      <c r="I220" s="388"/>
      <c r="J220" s="99"/>
    </row>
    <row r="221" spans="1:10" ht="45.6" customHeight="1">
      <c r="A221" s="11">
        <v>217</v>
      </c>
      <c r="B221" s="290" t="str">
        <f>IF(C221="","",[2]表紙!$BD$5)</f>
        <v>LL</v>
      </c>
      <c r="C221" s="338">
        <v>14987350088717</v>
      </c>
      <c r="D221" s="304" t="s">
        <v>1857</v>
      </c>
      <c r="E221" s="183" t="s">
        <v>68</v>
      </c>
      <c r="F221" s="349" t="s">
        <v>0</v>
      </c>
      <c r="G221" s="339">
        <v>4</v>
      </c>
      <c r="H221" s="304" t="s">
        <v>1858</v>
      </c>
      <c r="I221" s="388"/>
      <c r="J221" s="101"/>
    </row>
    <row r="222" spans="1:10" ht="45.6" customHeight="1">
      <c r="A222" s="11">
        <v>218</v>
      </c>
      <c r="B222" s="290" t="str">
        <f>IF(C222="","",[2]表紙!$BD$5)</f>
        <v>LL</v>
      </c>
      <c r="C222" s="338">
        <v>14987350142396</v>
      </c>
      <c r="D222" s="304" t="s">
        <v>1283</v>
      </c>
      <c r="E222" s="183" t="s">
        <v>68</v>
      </c>
      <c r="F222" s="349" t="s">
        <v>0</v>
      </c>
      <c r="G222" s="350">
        <v>4</v>
      </c>
      <c r="H222" s="304" t="s">
        <v>1859</v>
      </c>
      <c r="I222" s="388"/>
      <c r="J222" s="101"/>
    </row>
    <row r="223" spans="1:10" ht="45.6" customHeight="1">
      <c r="A223" s="11">
        <v>219</v>
      </c>
      <c r="B223" s="290" t="str">
        <f>IF(C223="","",[2]表紙!$BD$5)</f>
        <v>LL</v>
      </c>
      <c r="C223" s="338">
        <v>14987350996210</v>
      </c>
      <c r="D223" s="304" t="s">
        <v>1284</v>
      </c>
      <c r="E223" s="183" t="s">
        <v>68</v>
      </c>
      <c r="F223" s="349" t="s">
        <v>0</v>
      </c>
      <c r="G223" s="339">
        <v>4</v>
      </c>
      <c r="H223" s="304" t="s">
        <v>1860</v>
      </c>
      <c r="I223" s="388"/>
      <c r="J223" s="101"/>
    </row>
    <row r="224" spans="1:10" ht="45.6" customHeight="1">
      <c r="A224" s="11">
        <v>220</v>
      </c>
      <c r="B224" s="290" t="str">
        <f>IF(C224="","",[2]表紙!$BD$5)</f>
        <v>LL</v>
      </c>
      <c r="C224" s="338">
        <v>14987080291029</v>
      </c>
      <c r="D224" s="304" t="s">
        <v>1861</v>
      </c>
      <c r="E224" s="183" t="s">
        <v>68</v>
      </c>
      <c r="F224" s="349" t="s">
        <v>0</v>
      </c>
      <c r="G224" s="339">
        <v>4</v>
      </c>
      <c r="H224" s="304" t="s">
        <v>1862</v>
      </c>
      <c r="I224" s="388"/>
      <c r="J224" s="101"/>
    </row>
    <row r="225" spans="1:10" ht="45.6" customHeight="1">
      <c r="A225" s="11">
        <v>221</v>
      </c>
      <c r="B225" s="290" t="str">
        <f>IF(C225="","",[2]表紙!$BD$5)</f>
        <v>LL</v>
      </c>
      <c r="C225" s="338">
        <v>14987020004702</v>
      </c>
      <c r="D225" s="304" t="s">
        <v>1863</v>
      </c>
      <c r="E225" s="183" t="s">
        <v>68</v>
      </c>
      <c r="F225" s="349" t="s">
        <v>0</v>
      </c>
      <c r="G225" s="339">
        <v>18</v>
      </c>
      <c r="H225" s="304" t="s">
        <v>1864</v>
      </c>
      <c r="I225" s="388"/>
      <c r="J225" s="101"/>
    </row>
    <row r="226" spans="1:10" ht="45.6" customHeight="1">
      <c r="A226" s="11">
        <v>222</v>
      </c>
      <c r="B226" s="290" t="str">
        <f>IF(C226="","",[2]表紙!$BD$5)</f>
        <v>LL</v>
      </c>
      <c r="C226" s="338">
        <v>14987123154403</v>
      </c>
      <c r="D226" s="304" t="s">
        <v>1865</v>
      </c>
      <c r="E226" s="183" t="s">
        <v>68</v>
      </c>
      <c r="F226" s="349" t="s">
        <v>0</v>
      </c>
      <c r="G226" s="339">
        <v>49</v>
      </c>
      <c r="H226" s="304" t="s">
        <v>1866</v>
      </c>
      <c r="I226" s="388"/>
      <c r="J226" s="101"/>
    </row>
    <row r="227" spans="1:10" ht="45.6" customHeight="1">
      <c r="A227" s="11">
        <v>223</v>
      </c>
      <c r="B227" s="290" t="str">
        <f>IF(C227="","",[2]表紙!$BD$5)</f>
        <v>LL</v>
      </c>
      <c r="C227" s="338">
        <v>14987136100251</v>
      </c>
      <c r="D227" s="304" t="s">
        <v>1867</v>
      </c>
      <c r="E227" s="183" t="s">
        <v>68</v>
      </c>
      <c r="F227" s="349" t="s">
        <v>0</v>
      </c>
      <c r="G227" s="339">
        <v>14</v>
      </c>
      <c r="H227" s="304" t="s">
        <v>1868</v>
      </c>
      <c r="I227" s="388"/>
      <c r="J227" s="101"/>
    </row>
    <row r="228" spans="1:10" ht="45.6" customHeight="1">
      <c r="A228" s="11">
        <v>224</v>
      </c>
      <c r="B228" s="290" t="str">
        <f>IF(C228="","",[2]表紙!$BD$5)</f>
        <v>LL</v>
      </c>
      <c r="C228" s="345">
        <v>14987080772078</v>
      </c>
      <c r="D228" s="369" t="s">
        <v>1869</v>
      </c>
      <c r="E228" s="183" t="s">
        <v>68</v>
      </c>
      <c r="F228" s="347" t="s">
        <v>0</v>
      </c>
      <c r="G228" s="370">
        <v>6</v>
      </c>
      <c r="H228" s="382" t="s">
        <v>1870</v>
      </c>
      <c r="I228" s="390"/>
      <c r="J228" s="101"/>
    </row>
    <row r="229" spans="1:10" ht="45.6" customHeight="1">
      <c r="A229" s="11">
        <v>225</v>
      </c>
      <c r="B229" s="290" t="str">
        <f>IF(C229="","",[2]表紙!$BD$5)</f>
        <v>LL</v>
      </c>
      <c r="C229" s="338" t="s">
        <v>1871</v>
      </c>
      <c r="D229" s="304" t="s">
        <v>1872</v>
      </c>
      <c r="E229" s="183" t="s">
        <v>68</v>
      </c>
      <c r="F229" s="349" t="s">
        <v>0</v>
      </c>
      <c r="G229" s="339">
        <v>4</v>
      </c>
      <c r="H229" s="304" t="s">
        <v>1873</v>
      </c>
      <c r="I229" s="388"/>
      <c r="J229" s="101"/>
    </row>
    <row r="230" spans="1:10" ht="45.6" customHeight="1">
      <c r="A230" s="11">
        <v>226</v>
      </c>
      <c r="B230" s="290" t="str">
        <f>IF(C230="","",[2]表紙!$BD$5)</f>
        <v>LL</v>
      </c>
      <c r="C230" s="338">
        <v>14987274130622</v>
      </c>
      <c r="D230" s="304" t="s">
        <v>1874</v>
      </c>
      <c r="E230" s="183" t="s">
        <v>68</v>
      </c>
      <c r="F230" s="349" t="s">
        <v>0</v>
      </c>
      <c r="G230" s="339">
        <v>4</v>
      </c>
      <c r="H230" s="304" t="s">
        <v>1285</v>
      </c>
      <c r="I230" s="388"/>
      <c r="J230" s="101"/>
    </row>
    <row r="231" spans="1:10" ht="45.6" customHeight="1">
      <c r="A231" s="11">
        <v>227</v>
      </c>
      <c r="B231" s="290" t="str">
        <f>IF(C231="","",[2]表紙!$BD$5)</f>
        <v>LL</v>
      </c>
      <c r="C231" s="341">
        <v>14987173081148</v>
      </c>
      <c r="D231" s="342" t="s">
        <v>1875</v>
      </c>
      <c r="E231" s="183" t="s">
        <v>68</v>
      </c>
      <c r="F231" s="343" t="s">
        <v>20</v>
      </c>
      <c r="G231" s="344">
        <v>4</v>
      </c>
      <c r="H231" s="342" t="s">
        <v>1286</v>
      </c>
      <c r="I231" s="342"/>
      <c r="J231" s="101"/>
    </row>
    <row r="232" spans="1:10" ht="45.6" customHeight="1">
      <c r="A232" s="11">
        <v>228</v>
      </c>
      <c r="B232" s="290" t="str">
        <f>IF(C232="","",[2]表紙!$BD$5)</f>
        <v>LL</v>
      </c>
      <c r="C232" s="338">
        <v>14987306054209</v>
      </c>
      <c r="D232" s="304" t="s">
        <v>1876</v>
      </c>
      <c r="E232" s="183" t="s">
        <v>68</v>
      </c>
      <c r="F232" s="349" t="s">
        <v>0</v>
      </c>
      <c r="G232" s="339">
        <v>27</v>
      </c>
      <c r="H232" s="304" t="s">
        <v>1877</v>
      </c>
      <c r="I232" s="388"/>
      <c r="J232" s="101"/>
    </row>
    <row r="233" spans="1:10" ht="45.6" customHeight="1">
      <c r="A233" s="11">
        <v>229</v>
      </c>
      <c r="B233" s="290" t="str">
        <f>IF(C233="","",[2]表紙!$BD$5)</f>
        <v>LL</v>
      </c>
      <c r="C233" s="338">
        <v>14987286105243</v>
      </c>
      <c r="D233" s="304" t="s">
        <v>1878</v>
      </c>
      <c r="E233" s="183" t="s">
        <v>68</v>
      </c>
      <c r="F233" s="349" t="s">
        <v>20</v>
      </c>
      <c r="G233" s="339">
        <v>4</v>
      </c>
      <c r="H233" s="304" t="s">
        <v>1879</v>
      </c>
      <c r="I233" s="388"/>
      <c r="J233" s="101"/>
    </row>
    <row r="234" spans="1:10" ht="45.6" customHeight="1">
      <c r="A234" s="11">
        <v>230</v>
      </c>
      <c r="B234" s="290" t="str">
        <f>IF(C234="","",[2]表紙!$BD$5)</f>
        <v>LL</v>
      </c>
      <c r="C234" s="338">
        <v>14987858100096</v>
      </c>
      <c r="D234" s="304" t="s">
        <v>1880</v>
      </c>
      <c r="E234" s="183" t="s">
        <v>68</v>
      </c>
      <c r="F234" s="349" t="s">
        <v>0</v>
      </c>
      <c r="G234" s="339">
        <v>4</v>
      </c>
      <c r="H234" s="304" t="s">
        <v>1881</v>
      </c>
      <c r="I234" s="388"/>
      <c r="J234" s="101"/>
    </row>
    <row r="235" spans="1:10" ht="45.6" customHeight="1">
      <c r="A235" s="11">
        <v>231</v>
      </c>
      <c r="B235" s="290" t="str">
        <f>IF(C235="","",[2]表紙!$BD$5)</f>
        <v>LL</v>
      </c>
      <c r="C235" s="345" t="s">
        <v>1882</v>
      </c>
      <c r="D235" s="346" t="s">
        <v>1883</v>
      </c>
      <c r="E235" s="183" t="s">
        <v>68</v>
      </c>
      <c r="F235" s="347" t="s">
        <v>0</v>
      </c>
      <c r="G235" s="348">
        <v>4</v>
      </c>
      <c r="H235" s="378" t="s">
        <v>1884</v>
      </c>
      <c r="I235" s="390"/>
      <c r="J235" s="101"/>
    </row>
    <row r="236" spans="1:10" ht="45.6" customHeight="1">
      <c r="A236" s="11">
        <v>232</v>
      </c>
      <c r="B236" s="290" t="str">
        <f>IF(C236="","",[2]表紙!$BD$5)</f>
        <v>LL</v>
      </c>
      <c r="C236" s="338">
        <v>14987114005905</v>
      </c>
      <c r="D236" s="304" t="s">
        <v>1287</v>
      </c>
      <c r="E236" s="183" t="s">
        <v>68</v>
      </c>
      <c r="F236" s="349" t="s">
        <v>0</v>
      </c>
      <c r="G236" s="339">
        <v>4</v>
      </c>
      <c r="H236" s="304" t="s">
        <v>1885</v>
      </c>
      <c r="I236" s="388"/>
      <c r="J236" s="101"/>
    </row>
    <row r="237" spans="1:10" ht="45.6" customHeight="1">
      <c r="A237" s="11">
        <v>233</v>
      </c>
      <c r="B237" s="290" t="str">
        <f>IF(C237="","",[2]表紙!$BD$5)</f>
        <v>LL</v>
      </c>
      <c r="C237" s="338">
        <v>14987197986351</v>
      </c>
      <c r="D237" s="304" t="s">
        <v>1886</v>
      </c>
      <c r="E237" s="183" t="s">
        <v>68</v>
      </c>
      <c r="F237" s="349" t="s">
        <v>0</v>
      </c>
      <c r="G237" s="339">
        <v>4</v>
      </c>
      <c r="H237" s="304" t="s">
        <v>1887</v>
      </c>
      <c r="I237" s="388"/>
      <c r="J237" s="101"/>
    </row>
    <row r="238" spans="1:10" ht="45.6" customHeight="1">
      <c r="A238" s="11">
        <v>234</v>
      </c>
      <c r="B238" s="290" t="str">
        <f>IF(C238="","",[2]表紙!$BD$5)</f>
        <v>LL</v>
      </c>
      <c r="C238" s="338">
        <v>14987186126560</v>
      </c>
      <c r="D238" s="304" t="s">
        <v>1288</v>
      </c>
      <c r="E238" s="183" t="s">
        <v>68</v>
      </c>
      <c r="F238" s="349" t="s">
        <v>0</v>
      </c>
      <c r="G238" s="339">
        <v>4</v>
      </c>
      <c r="H238" s="304" t="s">
        <v>1888</v>
      </c>
      <c r="I238" s="388"/>
      <c r="J238" s="101"/>
    </row>
    <row r="239" spans="1:10" ht="45.6" customHeight="1">
      <c r="A239" s="11">
        <v>235</v>
      </c>
      <c r="B239" s="290" t="str">
        <f>IF(C239="","",[2]表紙!$BD$5)</f>
        <v>LL</v>
      </c>
      <c r="C239" s="345">
        <v>14987123155134</v>
      </c>
      <c r="D239" s="346" t="s">
        <v>1889</v>
      </c>
      <c r="E239" s="183" t="s">
        <v>68</v>
      </c>
      <c r="F239" s="347" t="s">
        <v>0</v>
      </c>
      <c r="G239" s="348">
        <v>18</v>
      </c>
      <c r="H239" s="378" t="s">
        <v>1289</v>
      </c>
      <c r="I239" s="390"/>
      <c r="J239" s="101"/>
    </row>
    <row r="240" spans="1:10" ht="45.6" customHeight="1">
      <c r="A240" s="11">
        <v>236</v>
      </c>
      <c r="B240" s="290" t="str">
        <f>IF(C240="","",[2]表紙!$BD$5)</f>
        <v>LL</v>
      </c>
      <c r="C240" s="338">
        <v>14987128195517</v>
      </c>
      <c r="D240" s="304" t="s">
        <v>1890</v>
      </c>
      <c r="E240" s="183" t="s">
        <v>68</v>
      </c>
      <c r="F240" s="349" t="s">
        <v>20</v>
      </c>
      <c r="G240" s="339">
        <v>4</v>
      </c>
      <c r="H240" s="304" t="s">
        <v>1891</v>
      </c>
      <c r="I240" s="388"/>
      <c r="J240" s="101"/>
    </row>
    <row r="241" spans="1:10" ht="45.6" customHeight="1">
      <c r="A241" s="11">
        <v>237</v>
      </c>
      <c r="B241" s="290" t="str">
        <f>IF(C241="","",[2]表紙!$BD$5)</f>
        <v>LL</v>
      </c>
      <c r="C241" s="338">
        <v>14987116530412</v>
      </c>
      <c r="D241" s="304" t="s">
        <v>1892</v>
      </c>
      <c r="E241" s="183" t="s">
        <v>68</v>
      </c>
      <c r="F241" s="349" t="s">
        <v>0</v>
      </c>
      <c r="G241" s="339">
        <v>44</v>
      </c>
      <c r="H241" s="304" t="s">
        <v>1893</v>
      </c>
      <c r="I241" s="388"/>
      <c r="J241" s="101"/>
    </row>
    <row r="242" spans="1:10" ht="45.6" customHeight="1">
      <c r="A242" s="11">
        <v>238</v>
      </c>
      <c r="B242" s="290" t="str">
        <f>IF(C242="","",[2]表紙!$BD$5)</f>
        <v>LL</v>
      </c>
      <c r="C242" s="338">
        <v>14987138802436</v>
      </c>
      <c r="D242" s="304" t="s">
        <v>1894</v>
      </c>
      <c r="E242" s="183" t="s">
        <v>68</v>
      </c>
      <c r="F242" s="349" t="s">
        <v>0</v>
      </c>
      <c r="G242" s="339">
        <v>18</v>
      </c>
      <c r="H242" s="304" t="s">
        <v>1895</v>
      </c>
      <c r="I242" s="388"/>
      <c r="J242" s="99"/>
    </row>
    <row r="243" spans="1:10" ht="45.6" customHeight="1">
      <c r="A243" s="11">
        <v>239</v>
      </c>
      <c r="B243" s="290" t="str">
        <f>IF(C243="","",[2]表紙!$BD$5)</f>
        <v>LL</v>
      </c>
      <c r="C243" s="338">
        <v>14987138800135</v>
      </c>
      <c r="D243" s="304" t="s">
        <v>1290</v>
      </c>
      <c r="E243" s="183" t="s">
        <v>68</v>
      </c>
      <c r="F243" s="349" t="s">
        <v>0</v>
      </c>
      <c r="G243" s="339">
        <v>42</v>
      </c>
      <c r="H243" s="304" t="s">
        <v>1896</v>
      </c>
      <c r="I243" s="388"/>
      <c r="J243" s="99"/>
    </row>
    <row r="244" spans="1:10" ht="45.6" customHeight="1">
      <c r="A244" s="11">
        <v>240</v>
      </c>
      <c r="B244" s="290" t="str">
        <f>IF(C244="","",[2]表紙!$BD$5)</f>
        <v>LL</v>
      </c>
      <c r="C244" s="338">
        <v>14987138810738</v>
      </c>
      <c r="D244" s="304" t="s">
        <v>1291</v>
      </c>
      <c r="E244" s="183" t="s">
        <v>68</v>
      </c>
      <c r="F244" s="349" t="s">
        <v>0</v>
      </c>
      <c r="G244" s="350">
        <v>10</v>
      </c>
      <c r="H244" s="304" t="s">
        <v>1897</v>
      </c>
      <c r="I244" s="388"/>
      <c r="J244" s="99"/>
    </row>
    <row r="245" spans="1:10" ht="45.6" customHeight="1">
      <c r="A245" s="11">
        <v>241</v>
      </c>
      <c r="B245" s="290" t="str">
        <f>IF(C245="","",[2]表紙!$BD$5)</f>
        <v>LL</v>
      </c>
      <c r="C245" s="338">
        <v>14987138801835</v>
      </c>
      <c r="D245" s="304" t="s">
        <v>1292</v>
      </c>
      <c r="E245" s="183" t="s">
        <v>68</v>
      </c>
      <c r="F245" s="349" t="s">
        <v>0</v>
      </c>
      <c r="G245" s="339">
        <v>16</v>
      </c>
      <c r="H245" s="304" t="s">
        <v>1898</v>
      </c>
      <c r="I245" s="388"/>
      <c r="J245" s="99"/>
    </row>
    <row r="246" spans="1:10" ht="45.6" customHeight="1">
      <c r="A246" s="11">
        <v>242</v>
      </c>
      <c r="B246" s="290" t="str">
        <f>IF(C246="","",[2]表紙!$BD$5)</f>
        <v>LL</v>
      </c>
      <c r="C246" s="338">
        <v>14987138801736</v>
      </c>
      <c r="D246" s="304" t="s">
        <v>1293</v>
      </c>
      <c r="E246" s="183" t="s">
        <v>68</v>
      </c>
      <c r="F246" s="349" t="s">
        <v>0</v>
      </c>
      <c r="G246" s="339">
        <v>16</v>
      </c>
      <c r="H246" s="304" t="s">
        <v>1899</v>
      </c>
      <c r="I246" s="388"/>
      <c r="J246" s="101"/>
    </row>
    <row r="247" spans="1:10" ht="45.6" customHeight="1">
      <c r="A247" s="11">
        <v>243</v>
      </c>
      <c r="B247" s="290" t="str">
        <f>IF(C247="","",[2]表紙!$BD$5)</f>
        <v>LL</v>
      </c>
      <c r="C247" s="338">
        <v>14987138801934</v>
      </c>
      <c r="D247" s="304" t="s">
        <v>1294</v>
      </c>
      <c r="E247" s="183" t="s">
        <v>68</v>
      </c>
      <c r="F247" s="349" t="s">
        <v>0</v>
      </c>
      <c r="G247" s="350">
        <v>16</v>
      </c>
      <c r="H247" s="304" t="s">
        <v>1900</v>
      </c>
      <c r="I247" s="388"/>
      <c r="J247" s="101"/>
    </row>
    <row r="248" spans="1:10" ht="45.6" customHeight="1">
      <c r="A248" s="11">
        <v>244</v>
      </c>
      <c r="B248" s="290" t="str">
        <f>IF(C248="","",[2]表紙!$BD$5)</f>
        <v>LL</v>
      </c>
      <c r="C248" s="338">
        <v>14987138810035</v>
      </c>
      <c r="D248" s="304" t="s">
        <v>1295</v>
      </c>
      <c r="E248" s="183" t="s">
        <v>68</v>
      </c>
      <c r="F248" s="349" t="s">
        <v>0</v>
      </c>
      <c r="G248" s="339">
        <v>10</v>
      </c>
      <c r="H248" s="304" t="s">
        <v>1901</v>
      </c>
      <c r="I248" s="388"/>
      <c r="J248" s="101"/>
    </row>
    <row r="249" spans="1:10" ht="45.6" customHeight="1">
      <c r="A249" s="11">
        <v>245</v>
      </c>
      <c r="B249" s="290" t="str">
        <f>IF(C249="","",[2]表紙!$BD$5)</f>
        <v>LL</v>
      </c>
      <c r="C249" s="338">
        <v>14987138802337</v>
      </c>
      <c r="D249" s="304" t="s">
        <v>1296</v>
      </c>
      <c r="E249" s="183" t="s">
        <v>68</v>
      </c>
      <c r="F249" s="349" t="s">
        <v>0</v>
      </c>
      <c r="G249" s="339">
        <v>10</v>
      </c>
      <c r="H249" s="304" t="s">
        <v>1902</v>
      </c>
      <c r="I249" s="388"/>
      <c r="J249" s="99"/>
    </row>
    <row r="250" spans="1:10" ht="45.6" customHeight="1">
      <c r="A250" s="11">
        <v>246</v>
      </c>
      <c r="B250" s="290" t="str">
        <f>IF(C250="","",[2]表紙!$BD$5)</f>
        <v>LL</v>
      </c>
      <c r="C250" s="363">
        <v>14987138802931</v>
      </c>
      <c r="D250" s="346" t="s">
        <v>1297</v>
      </c>
      <c r="E250" s="183" t="s">
        <v>68</v>
      </c>
      <c r="F250" s="347" t="s">
        <v>0</v>
      </c>
      <c r="G250" s="348">
        <v>41</v>
      </c>
      <c r="H250" s="378" t="s">
        <v>1903</v>
      </c>
      <c r="I250" s="390"/>
      <c r="J250" s="99"/>
    </row>
    <row r="251" spans="1:10" ht="45.6" customHeight="1">
      <c r="A251" s="11">
        <v>247</v>
      </c>
      <c r="B251" s="290" t="str">
        <f>IF(C251="","",[2]表紙!$BD$5)</f>
        <v>LL</v>
      </c>
      <c r="C251" s="338">
        <v>14987138801637</v>
      </c>
      <c r="D251" s="304" t="s">
        <v>1298</v>
      </c>
      <c r="E251" s="183" t="s">
        <v>68</v>
      </c>
      <c r="F251" s="349" t="s">
        <v>0</v>
      </c>
      <c r="G251" s="339">
        <v>14</v>
      </c>
      <c r="H251" s="304" t="s">
        <v>1904</v>
      </c>
      <c r="I251" s="388"/>
      <c r="J251" s="99"/>
    </row>
    <row r="252" spans="1:10" ht="45.6" customHeight="1">
      <c r="A252" s="11">
        <v>248</v>
      </c>
      <c r="B252" s="290" t="str">
        <f>IF(C252="","",[2]表紙!$BD$5)</f>
        <v>LL</v>
      </c>
      <c r="C252" s="338">
        <v>14987138804133</v>
      </c>
      <c r="D252" s="304" t="s">
        <v>1299</v>
      </c>
      <c r="E252" s="183" t="s">
        <v>68</v>
      </c>
      <c r="F252" s="349" t="s">
        <v>0</v>
      </c>
      <c r="G252" s="339">
        <v>15</v>
      </c>
      <c r="H252" s="304" t="s">
        <v>1905</v>
      </c>
      <c r="I252" s="388"/>
      <c r="J252" s="99"/>
    </row>
    <row r="253" spans="1:10" ht="45.6" customHeight="1">
      <c r="A253" s="11">
        <v>249</v>
      </c>
      <c r="B253" s="290" t="str">
        <f>IF(C253="","",[2]表紙!$BD$5)</f>
        <v>LL</v>
      </c>
      <c r="C253" s="338">
        <v>14987138806236</v>
      </c>
      <c r="D253" s="304" t="s">
        <v>1300</v>
      </c>
      <c r="E253" s="183" t="s">
        <v>68</v>
      </c>
      <c r="F253" s="349" t="s">
        <v>0</v>
      </c>
      <c r="G253" s="339">
        <v>20</v>
      </c>
      <c r="H253" s="304" t="s">
        <v>1906</v>
      </c>
      <c r="I253" s="388"/>
      <c r="J253" s="99"/>
    </row>
    <row r="254" spans="1:10" ht="45.6" customHeight="1">
      <c r="A254" s="11">
        <v>250</v>
      </c>
      <c r="B254" s="290" t="str">
        <f>IF(C254="","",[2]表紙!$BD$5)</f>
        <v>LL</v>
      </c>
      <c r="C254" s="338">
        <v>14987138802733</v>
      </c>
      <c r="D254" s="304" t="s">
        <v>1301</v>
      </c>
      <c r="E254" s="183" t="s">
        <v>68</v>
      </c>
      <c r="F254" s="349" t="s">
        <v>0</v>
      </c>
      <c r="G254" s="339">
        <v>4</v>
      </c>
      <c r="H254" s="304" t="s">
        <v>1302</v>
      </c>
      <c r="I254" s="388"/>
      <c r="J254" s="99"/>
    </row>
    <row r="255" spans="1:10" ht="45.6" customHeight="1">
      <c r="A255" s="11">
        <v>251</v>
      </c>
      <c r="B255" s="290" t="str">
        <f>IF(C255="","",[2]表紙!$BD$5)</f>
        <v>LL</v>
      </c>
      <c r="C255" s="338">
        <v>14987138805437</v>
      </c>
      <c r="D255" s="304" t="s">
        <v>1303</v>
      </c>
      <c r="E255" s="183" t="s">
        <v>68</v>
      </c>
      <c r="F255" s="349" t="s">
        <v>0</v>
      </c>
      <c r="G255" s="339">
        <v>227</v>
      </c>
      <c r="H255" s="304" t="s">
        <v>1907</v>
      </c>
      <c r="I255" s="388"/>
      <c r="J255" s="99"/>
    </row>
    <row r="256" spans="1:10" ht="45.6" customHeight="1">
      <c r="A256" s="11">
        <v>252</v>
      </c>
      <c r="B256" s="290" t="str">
        <f>IF(C256="","",[2]表紙!$BD$5)</f>
        <v>LL</v>
      </c>
      <c r="C256" s="338">
        <v>14987138804331</v>
      </c>
      <c r="D256" s="304" t="s">
        <v>1304</v>
      </c>
      <c r="E256" s="183" t="s">
        <v>68</v>
      </c>
      <c r="F256" s="349" t="s">
        <v>0</v>
      </c>
      <c r="G256" s="339">
        <v>4</v>
      </c>
      <c r="H256" s="304" t="s">
        <v>1908</v>
      </c>
      <c r="I256" s="388"/>
      <c r="J256" s="99"/>
    </row>
    <row r="257" spans="1:10" ht="45.6" customHeight="1">
      <c r="A257" s="11">
        <v>253</v>
      </c>
      <c r="B257" s="290" t="str">
        <f>IF(C257="","",[2]表紙!$BD$5)</f>
        <v>LL</v>
      </c>
      <c r="C257" s="352">
        <v>14987138806830</v>
      </c>
      <c r="D257" s="304" t="s">
        <v>1305</v>
      </c>
      <c r="E257" s="183" t="s">
        <v>68</v>
      </c>
      <c r="F257" s="349" t="s">
        <v>0</v>
      </c>
      <c r="G257" s="339">
        <v>14</v>
      </c>
      <c r="H257" s="383" t="s">
        <v>1909</v>
      </c>
      <c r="I257" s="388"/>
      <c r="J257" s="99"/>
    </row>
    <row r="258" spans="1:10" ht="45.6" customHeight="1">
      <c r="A258" s="11">
        <v>254</v>
      </c>
      <c r="B258" s="290" t="str">
        <f>IF(C258="","",[2]表紙!$BD$5)</f>
        <v>LL</v>
      </c>
      <c r="C258" s="338">
        <v>14987188493721</v>
      </c>
      <c r="D258" s="304" t="s">
        <v>1910</v>
      </c>
      <c r="E258" s="183" t="s">
        <v>68</v>
      </c>
      <c r="F258" s="349" t="s">
        <v>0</v>
      </c>
      <c r="G258" s="339">
        <v>4</v>
      </c>
      <c r="H258" s="304" t="s">
        <v>1911</v>
      </c>
      <c r="I258" s="388"/>
      <c r="J258" s="99"/>
    </row>
    <row r="259" spans="1:10" ht="45.6" customHeight="1">
      <c r="A259" s="11">
        <v>255</v>
      </c>
      <c r="B259" s="290" t="str">
        <f>IF(C259="","",[2]表紙!$BD$5)</f>
        <v>LL</v>
      </c>
      <c r="C259" s="338" t="s">
        <v>1912</v>
      </c>
      <c r="D259" s="304" t="s">
        <v>1306</v>
      </c>
      <c r="E259" s="183" t="s">
        <v>68</v>
      </c>
      <c r="F259" s="349" t="s">
        <v>0</v>
      </c>
      <c r="G259" s="339">
        <v>4</v>
      </c>
      <c r="H259" s="304" t="s">
        <v>1913</v>
      </c>
      <c r="I259" s="388"/>
      <c r="J259" s="99"/>
    </row>
    <row r="260" spans="1:10" ht="45.6" customHeight="1">
      <c r="A260" s="11">
        <v>256</v>
      </c>
      <c r="B260" s="290" t="str">
        <f>IF(C260="","",[2]表紙!$BD$5)</f>
        <v>LL</v>
      </c>
      <c r="C260" s="338">
        <v>14987614429607</v>
      </c>
      <c r="D260" s="304" t="s">
        <v>1914</v>
      </c>
      <c r="E260" s="183" t="s">
        <v>68</v>
      </c>
      <c r="F260" s="349" t="s">
        <v>1307</v>
      </c>
      <c r="G260" s="339">
        <v>4</v>
      </c>
      <c r="H260" s="304" t="s">
        <v>1915</v>
      </c>
      <c r="I260" s="388"/>
      <c r="J260" s="99"/>
    </row>
    <row r="261" spans="1:10" ht="45.6" customHeight="1">
      <c r="A261" s="11">
        <v>257</v>
      </c>
      <c r="B261" s="290" t="str">
        <f>IF(C261="","",[2]表紙!$BD$5)</f>
        <v>LL</v>
      </c>
      <c r="C261" s="338" t="s">
        <v>1916</v>
      </c>
      <c r="D261" s="304" t="s">
        <v>1917</v>
      </c>
      <c r="E261" s="183" t="s">
        <v>68</v>
      </c>
      <c r="F261" s="349" t="s">
        <v>0</v>
      </c>
      <c r="G261" s="339">
        <v>108</v>
      </c>
      <c r="H261" s="304" t="s">
        <v>1918</v>
      </c>
      <c r="I261" s="388"/>
      <c r="J261" s="101"/>
    </row>
    <row r="262" spans="1:10" ht="45.6" customHeight="1">
      <c r="A262" s="11">
        <v>258</v>
      </c>
      <c r="B262" s="290" t="str">
        <f>IF(C262="","",[2]表紙!$BD$5)</f>
        <v>LL</v>
      </c>
      <c r="C262" s="338">
        <v>14987128302298</v>
      </c>
      <c r="D262" s="304" t="s">
        <v>1919</v>
      </c>
      <c r="E262" s="183" t="s">
        <v>68</v>
      </c>
      <c r="F262" s="349" t="s">
        <v>0</v>
      </c>
      <c r="G262" s="339">
        <v>4</v>
      </c>
      <c r="H262" s="304" t="s">
        <v>1920</v>
      </c>
      <c r="I262" s="388"/>
      <c r="J262" s="99"/>
    </row>
    <row r="263" spans="1:10" ht="45.6" customHeight="1">
      <c r="A263" s="11">
        <v>259</v>
      </c>
      <c r="B263" s="290" t="str">
        <f>IF(C263="","",[2]表紙!$BD$5)</f>
        <v>LL</v>
      </c>
      <c r="C263" s="338">
        <v>14987431204166</v>
      </c>
      <c r="D263" s="304" t="s">
        <v>1921</v>
      </c>
      <c r="E263" s="183" t="s">
        <v>68</v>
      </c>
      <c r="F263" s="349" t="s">
        <v>0</v>
      </c>
      <c r="G263" s="339">
        <v>4</v>
      </c>
      <c r="H263" s="304" t="s">
        <v>1922</v>
      </c>
      <c r="I263" s="388"/>
      <c r="J263" s="99"/>
    </row>
    <row r="264" spans="1:10" ht="45.6" customHeight="1">
      <c r="A264" s="11">
        <v>260</v>
      </c>
      <c r="B264" s="290" t="str">
        <f>IF(C264="","",[2]表紙!$BD$5)</f>
        <v>LL</v>
      </c>
      <c r="C264" s="338" t="s">
        <v>1923</v>
      </c>
      <c r="D264" s="304" t="s">
        <v>1924</v>
      </c>
      <c r="E264" s="183" t="s">
        <v>68</v>
      </c>
      <c r="F264" s="349" t="s">
        <v>0</v>
      </c>
      <c r="G264" s="339">
        <v>4</v>
      </c>
      <c r="H264" s="304" t="s">
        <v>1925</v>
      </c>
      <c r="I264" s="388"/>
      <c r="J264" s="99"/>
    </row>
    <row r="265" spans="1:10" ht="45.6" customHeight="1">
      <c r="A265" s="11">
        <v>261</v>
      </c>
      <c r="B265" s="290" t="str">
        <f>IF(C265="","",[2]表紙!$BD$5)</f>
        <v>LL</v>
      </c>
      <c r="C265" s="338">
        <v>14987047211206</v>
      </c>
      <c r="D265" s="304" t="s">
        <v>1926</v>
      </c>
      <c r="E265" s="183" t="s">
        <v>68</v>
      </c>
      <c r="F265" s="349" t="s">
        <v>0</v>
      </c>
      <c r="G265" s="339">
        <v>4</v>
      </c>
      <c r="H265" s="304" t="s">
        <v>1927</v>
      </c>
      <c r="I265" s="388"/>
      <c r="J265" s="99"/>
    </row>
    <row r="266" spans="1:10" ht="45.6" customHeight="1">
      <c r="A266" s="11">
        <v>262</v>
      </c>
      <c r="B266" s="290" t="str">
        <f>IF(C266="","",[2]表紙!$BD$5)</f>
        <v>LL</v>
      </c>
      <c r="C266" s="338">
        <v>14987867295257</v>
      </c>
      <c r="D266" s="304" t="s">
        <v>1928</v>
      </c>
      <c r="E266" s="183" t="s">
        <v>68</v>
      </c>
      <c r="F266" s="349" t="s">
        <v>20</v>
      </c>
      <c r="G266" s="339">
        <v>4</v>
      </c>
      <c r="H266" s="304" t="s">
        <v>1308</v>
      </c>
      <c r="I266" s="388"/>
      <c r="J266" s="99"/>
    </row>
    <row r="267" spans="1:10" ht="45.6" customHeight="1">
      <c r="A267" s="11">
        <v>263</v>
      </c>
      <c r="B267" s="290" t="str">
        <f>IF(C267="","",[2]表紙!$BD$5)</f>
        <v>LL</v>
      </c>
      <c r="C267" s="338">
        <v>14987376553718</v>
      </c>
      <c r="D267" s="304" t="s">
        <v>1929</v>
      </c>
      <c r="E267" s="183" t="s">
        <v>68</v>
      </c>
      <c r="F267" s="349" t="s">
        <v>0</v>
      </c>
      <c r="G267" s="339">
        <v>4</v>
      </c>
      <c r="H267" s="304" t="s">
        <v>1930</v>
      </c>
      <c r="I267" s="388"/>
      <c r="J267" s="99"/>
    </row>
    <row r="268" spans="1:10" ht="45.6" customHeight="1">
      <c r="A268" s="11">
        <v>264</v>
      </c>
      <c r="B268" s="290" t="str">
        <f>IF(C268="","",[2]表紙!$BD$5)</f>
        <v>LL</v>
      </c>
      <c r="C268" s="338" t="s">
        <v>1931</v>
      </c>
      <c r="D268" s="304" t="s">
        <v>1932</v>
      </c>
      <c r="E268" s="183" t="s">
        <v>68</v>
      </c>
      <c r="F268" s="349" t="s">
        <v>0</v>
      </c>
      <c r="G268" s="339">
        <v>173</v>
      </c>
      <c r="H268" s="304" t="s">
        <v>1933</v>
      </c>
      <c r="I268" s="388"/>
      <c r="J268" s="99"/>
    </row>
    <row r="269" spans="1:10" ht="45.6" customHeight="1">
      <c r="A269" s="11">
        <v>265</v>
      </c>
      <c r="B269" s="290" t="str">
        <f>IF(C269="","",[2]表紙!$BD$5)</f>
        <v>LL</v>
      </c>
      <c r="C269" s="338" t="s">
        <v>1934</v>
      </c>
      <c r="D269" s="304" t="s">
        <v>1935</v>
      </c>
      <c r="E269" s="183" t="s">
        <v>68</v>
      </c>
      <c r="F269" s="349" t="s">
        <v>0</v>
      </c>
      <c r="G269" s="339">
        <v>36</v>
      </c>
      <c r="H269" s="304" t="s">
        <v>1309</v>
      </c>
      <c r="I269" s="388"/>
      <c r="J269" s="99"/>
    </row>
    <row r="270" spans="1:10" ht="45.6" customHeight="1">
      <c r="A270" s="11">
        <v>266</v>
      </c>
      <c r="B270" s="290" t="str">
        <f>IF(C270="","",[2]表紙!$BD$5)</f>
        <v>LL</v>
      </c>
      <c r="C270" s="338" t="s">
        <v>1936</v>
      </c>
      <c r="D270" s="304" t="s">
        <v>1937</v>
      </c>
      <c r="E270" s="183" t="s">
        <v>68</v>
      </c>
      <c r="F270" s="349" t="s">
        <v>0</v>
      </c>
      <c r="G270" s="339">
        <v>51</v>
      </c>
      <c r="H270" s="304" t="s">
        <v>1938</v>
      </c>
      <c r="I270" s="388"/>
      <c r="J270" s="99"/>
    </row>
    <row r="271" spans="1:10" ht="45.6" customHeight="1">
      <c r="A271" s="11">
        <v>267</v>
      </c>
      <c r="B271" s="290" t="str">
        <f>IF(C271="","",[2]表紙!$BD$5)</f>
        <v>LL</v>
      </c>
      <c r="C271" s="338" t="s">
        <v>1939</v>
      </c>
      <c r="D271" s="304" t="s">
        <v>1940</v>
      </c>
      <c r="E271" s="183" t="s">
        <v>68</v>
      </c>
      <c r="F271" s="349" t="s">
        <v>0</v>
      </c>
      <c r="G271" s="339">
        <v>5</v>
      </c>
      <c r="H271" s="304" t="s">
        <v>1941</v>
      </c>
      <c r="I271" s="388"/>
      <c r="J271" s="99"/>
    </row>
    <row r="272" spans="1:10" ht="45.6" customHeight="1">
      <c r="A272" s="11">
        <v>268</v>
      </c>
      <c r="B272" s="290" t="str">
        <f>IF(C272="","",[2]表紙!$BD$5)</f>
        <v>LL</v>
      </c>
      <c r="C272" s="338" t="s">
        <v>1942</v>
      </c>
      <c r="D272" s="304" t="s">
        <v>1943</v>
      </c>
      <c r="E272" s="183" t="s">
        <v>68</v>
      </c>
      <c r="F272" s="349" t="s">
        <v>0</v>
      </c>
      <c r="G272" s="339">
        <v>14</v>
      </c>
      <c r="H272" s="304" t="s">
        <v>1944</v>
      </c>
      <c r="I272" s="388"/>
      <c r="J272" s="99"/>
    </row>
    <row r="273" spans="1:10" ht="45.6" customHeight="1">
      <c r="A273" s="11">
        <v>269</v>
      </c>
      <c r="B273" s="290" t="str">
        <f>IF(C273="","",[2]表紙!$BD$5)</f>
        <v>LL</v>
      </c>
      <c r="C273" s="338">
        <v>14987901129807</v>
      </c>
      <c r="D273" s="304" t="s">
        <v>1945</v>
      </c>
      <c r="E273" s="183" t="s">
        <v>68</v>
      </c>
      <c r="F273" s="349" t="s">
        <v>0</v>
      </c>
      <c r="G273" s="339">
        <v>26</v>
      </c>
      <c r="H273" s="304" t="s">
        <v>1946</v>
      </c>
      <c r="I273" s="388"/>
      <c r="J273" s="99"/>
    </row>
    <row r="274" spans="1:10" ht="45.6" customHeight="1">
      <c r="A274" s="11">
        <v>270</v>
      </c>
      <c r="B274" s="290" t="s">
        <v>83</v>
      </c>
      <c r="C274" s="338" t="s">
        <v>1947</v>
      </c>
      <c r="D274" s="304" t="s">
        <v>1948</v>
      </c>
      <c r="E274" s="183" t="s">
        <v>68</v>
      </c>
      <c r="F274" s="349" t="s">
        <v>0</v>
      </c>
      <c r="G274" s="339">
        <v>8</v>
      </c>
      <c r="H274" s="304" t="s">
        <v>1949</v>
      </c>
      <c r="I274" s="388"/>
      <c r="J274" s="99"/>
    </row>
    <row r="275" spans="1:10" ht="45.6" customHeight="1">
      <c r="A275" s="11">
        <v>271</v>
      </c>
      <c r="B275" s="290" t="str">
        <f>IF(C275="","",[2]表紙!$BD$5)</f>
        <v>LL</v>
      </c>
      <c r="C275" s="338" t="s">
        <v>1950</v>
      </c>
      <c r="D275" s="304" t="s">
        <v>1951</v>
      </c>
      <c r="E275" s="183" t="s">
        <v>68</v>
      </c>
      <c r="F275" s="349" t="s">
        <v>0</v>
      </c>
      <c r="G275" s="339">
        <v>4</v>
      </c>
      <c r="H275" s="304" t="s">
        <v>1952</v>
      </c>
      <c r="I275" s="388"/>
      <c r="J275" s="99"/>
    </row>
    <row r="276" spans="1:10" ht="45.6" customHeight="1">
      <c r="A276" s="11">
        <v>272</v>
      </c>
      <c r="B276" s="290" t="str">
        <f>IF(C276="","",[2]表紙!$BD$5)</f>
        <v>LL</v>
      </c>
      <c r="C276" s="338" t="s">
        <v>1953</v>
      </c>
      <c r="D276" s="304" t="s">
        <v>1954</v>
      </c>
      <c r="E276" s="183" t="s">
        <v>68</v>
      </c>
      <c r="F276" s="349" t="s">
        <v>0</v>
      </c>
      <c r="G276" s="339">
        <v>4</v>
      </c>
      <c r="H276" s="304" t="s">
        <v>1955</v>
      </c>
      <c r="I276" s="388"/>
      <c r="J276" s="99"/>
    </row>
    <row r="277" spans="1:10" ht="45.6" customHeight="1">
      <c r="A277" s="11">
        <v>273</v>
      </c>
      <c r="B277" s="290" t="str">
        <f>IF(C277="","",[2]表紙!$BD$5)</f>
        <v>LL</v>
      </c>
      <c r="C277" s="338">
        <v>14987155022206</v>
      </c>
      <c r="D277" s="304" t="s">
        <v>1956</v>
      </c>
      <c r="E277" s="183" t="s">
        <v>68</v>
      </c>
      <c r="F277" s="349" t="s">
        <v>0</v>
      </c>
      <c r="G277" s="339">
        <v>4</v>
      </c>
      <c r="H277" s="304" t="s">
        <v>1957</v>
      </c>
      <c r="I277" s="388"/>
      <c r="J277" s="101"/>
    </row>
    <row r="278" spans="1:10" ht="45.6" customHeight="1">
      <c r="A278" s="11">
        <v>274</v>
      </c>
      <c r="B278" s="290" t="str">
        <f>IF(C278="","",[2]表紙!$BD$5)</f>
        <v>LL</v>
      </c>
      <c r="C278" s="338">
        <v>14987476113324</v>
      </c>
      <c r="D278" s="304" t="s">
        <v>1958</v>
      </c>
      <c r="E278" s="183" t="s">
        <v>68</v>
      </c>
      <c r="F278" s="349" t="s">
        <v>0</v>
      </c>
      <c r="G278" s="339">
        <v>8</v>
      </c>
      <c r="H278" s="304" t="s">
        <v>1959</v>
      </c>
      <c r="I278" s="388"/>
      <c r="J278" s="101"/>
    </row>
    <row r="279" spans="1:10" ht="45.6" customHeight="1">
      <c r="A279" s="11">
        <v>275</v>
      </c>
      <c r="B279" s="290" t="str">
        <f>IF(C279="","",[2]表紙!$BD$5)</f>
        <v>LL</v>
      </c>
      <c r="C279" s="338" t="s">
        <v>1960</v>
      </c>
      <c r="D279" s="304" t="s">
        <v>1310</v>
      </c>
      <c r="E279" s="183" t="s">
        <v>68</v>
      </c>
      <c r="F279" s="349" t="s">
        <v>0</v>
      </c>
      <c r="G279" s="339">
        <v>4</v>
      </c>
      <c r="H279" s="304" t="s">
        <v>1311</v>
      </c>
      <c r="I279" s="388"/>
      <c r="J279" s="99"/>
    </row>
    <row r="280" spans="1:10" ht="45.6" customHeight="1">
      <c r="A280" s="11">
        <v>276</v>
      </c>
      <c r="B280" s="290" t="str">
        <f>IF(C280="","",[2]表紙!$BD$5)</f>
        <v>LL</v>
      </c>
      <c r="C280" s="338">
        <v>14987028203060</v>
      </c>
      <c r="D280" s="304" t="s">
        <v>1961</v>
      </c>
      <c r="E280" s="183" t="s">
        <v>68</v>
      </c>
      <c r="F280" s="349" t="s">
        <v>0</v>
      </c>
      <c r="G280" s="339">
        <v>145</v>
      </c>
      <c r="H280" s="304" t="s">
        <v>1962</v>
      </c>
      <c r="I280" s="388"/>
      <c r="J280" s="99"/>
    </row>
    <row r="281" spans="1:10" ht="45.6" customHeight="1">
      <c r="A281" s="11">
        <v>277</v>
      </c>
      <c r="B281" s="290" t="str">
        <f>IF(C281="","",[2]表紙!$BD$5)</f>
        <v>LL</v>
      </c>
      <c r="C281" s="338">
        <v>14987190016321</v>
      </c>
      <c r="D281" s="304" t="s">
        <v>1963</v>
      </c>
      <c r="E281" s="183" t="s">
        <v>68</v>
      </c>
      <c r="F281" s="349" t="s">
        <v>0</v>
      </c>
      <c r="G281" s="339">
        <v>37</v>
      </c>
      <c r="H281" s="304" t="s">
        <v>1964</v>
      </c>
      <c r="I281" s="388"/>
      <c r="J281" s="99"/>
    </row>
    <row r="282" spans="1:10" ht="45.6" customHeight="1">
      <c r="A282" s="11">
        <v>278</v>
      </c>
      <c r="B282" s="290" t="str">
        <f>IF(C282="","",[2]表紙!$BD$5)</f>
        <v>LL</v>
      </c>
      <c r="C282" s="338">
        <v>14987274130875</v>
      </c>
      <c r="D282" s="304" t="s">
        <v>1965</v>
      </c>
      <c r="E282" s="183" t="s">
        <v>68</v>
      </c>
      <c r="F282" s="349" t="s">
        <v>20</v>
      </c>
      <c r="G282" s="339">
        <v>4</v>
      </c>
      <c r="H282" s="304" t="s">
        <v>1966</v>
      </c>
      <c r="I282" s="388"/>
      <c r="J282" s="99"/>
    </row>
    <row r="283" spans="1:10" ht="45.6" customHeight="1">
      <c r="A283" s="11">
        <v>279</v>
      </c>
      <c r="B283" s="290" t="str">
        <f>IF(C283="","",[2]表紙!$BD$5)</f>
        <v>LL</v>
      </c>
      <c r="C283" s="341">
        <v>14987224092710</v>
      </c>
      <c r="D283" s="342" t="s">
        <v>1967</v>
      </c>
      <c r="E283" s="183" t="s">
        <v>68</v>
      </c>
      <c r="F283" s="343" t="s">
        <v>0</v>
      </c>
      <c r="G283" s="344">
        <v>4</v>
      </c>
      <c r="H283" s="342" t="s">
        <v>1968</v>
      </c>
      <c r="I283" s="342"/>
      <c r="J283" s="99"/>
    </row>
    <row r="284" spans="1:10" ht="45.6" customHeight="1">
      <c r="A284" s="11">
        <v>280</v>
      </c>
      <c r="B284" s="290" t="str">
        <f>IF(C284="","",[2]表紙!$BD$5)</f>
        <v>LL</v>
      </c>
      <c r="C284" s="338">
        <v>14987376909904</v>
      </c>
      <c r="D284" s="304" t="s">
        <v>1969</v>
      </c>
      <c r="E284" s="183" t="s">
        <v>68</v>
      </c>
      <c r="F284" s="349" t="s">
        <v>0</v>
      </c>
      <c r="G284" s="339">
        <v>4</v>
      </c>
      <c r="H284" s="304" t="s">
        <v>1970</v>
      </c>
      <c r="I284" s="388"/>
      <c r="J284" s="99"/>
    </row>
    <row r="285" spans="1:10" ht="45.6" customHeight="1">
      <c r="A285" s="11">
        <v>281</v>
      </c>
      <c r="B285" s="290" t="str">
        <f>IF(C285="","",[2]表紙!$BD$5)</f>
        <v>LL</v>
      </c>
      <c r="C285" s="363">
        <v>14987274140812</v>
      </c>
      <c r="D285" s="346" t="s">
        <v>1971</v>
      </c>
      <c r="E285" s="183" t="s">
        <v>68</v>
      </c>
      <c r="F285" s="347" t="s">
        <v>0</v>
      </c>
      <c r="G285" s="347">
        <v>4</v>
      </c>
      <c r="H285" s="378" t="s">
        <v>1972</v>
      </c>
      <c r="I285" s="390"/>
      <c r="J285" s="99"/>
    </row>
    <row r="286" spans="1:10" ht="45.6" customHeight="1">
      <c r="A286" s="11">
        <v>282</v>
      </c>
      <c r="B286" s="290" t="str">
        <f>IF(C286="","",[2]表紙!$BD$5)</f>
        <v>LL</v>
      </c>
      <c r="C286" s="338">
        <v>14987170006458</v>
      </c>
      <c r="D286" s="304" t="s">
        <v>1973</v>
      </c>
      <c r="E286" s="183" t="s">
        <v>68</v>
      </c>
      <c r="F286" s="349" t="s">
        <v>0</v>
      </c>
      <c r="G286" s="339">
        <v>4</v>
      </c>
      <c r="H286" s="304" t="s">
        <v>1974</v>
      </c>
      <c r="I286" s="388"/>
      <c r="J286" s="99"/>
    </row>
    <row r="287" spans="1:10" ht="45.6" customHeight="1">
      <c r="A287" s="11">
        <v>283</v>
      </c>
      <c r="B287" s="290" t="str">
        <f>IF(C287="","",[2]表紙!$BD$5)</f>
        <v>LL</v>
      </c>
      <c r="C287" s="338">
        <v>14987080553127</v>
      </c>
      <c r="D287" s="304" t="s">
        <v>1975</v>
      </c>
      <c r="E287" s="183" t="s">
        <v>68</v>
      </c>
      <c r="F287" s="349" t="s">
        <v>0</v>
      </c>
      <c r="G287" s="339">
        <v>32</v>
      </c>
      <c r="H287" s="304" t="s">
        <v>1976</v>
      </c>
      <c r="I287" s="388"/>
      <c r="J287" s="99"/>
    </row>
    <row r="288" spans="1:10" ht="45.6" customHeight="1">
      <c r="A288" s="11">
        <v>284</v>
      </c>
      <c r="B288" s="290" t="str">
        <f>IF(C288="","",[2]表紙!$BD$5)</f>
        <v>LL</v>
      </c>
      <c r="C288" s="363">
        <v>14987699057108</v>
      </c>
      <c r="D288" s="346" t="s">
        <v>1977</v>
      </c>
      <c r="E288" s="183" t="s">
        <v>68</v>
      </c>
      <c r="F288" s="347" t="s">
        <v>0</v>
      </c>
      <c r="G288" s="347">
        <v>19</v>
      </c>
      <c r="H288" s="378" t="s">
        <v>1978</v>
      </c>
      <c r="I288" s="390"/>
      <c r="J288" s="99"/>
    </row>
    <row r="289" spans="1:10" ht="45.6" customHeight="1">
      <c r="A289" s="11">
        <v>285</v>
      </c>
      <c r="B289" s="290" t="str">
        <f>IF(C289="","",[2]表紙!$BD$5)</f>
        <v>LL</v>
      </c>
      <c r="C289" s="338" t="s">
        <v>1979</v>
      </c>
      <c r="D289" s="304" t="s">
        <v>1980</v>
      </c>
      <c r="E289" s="183" t="s">
        <v>68</v>
      </c>
      <c r="F289" s="349" t="s">
        <v>0</v>
      </c>
      <c r="G289" s="339">
        <v>4</v>
      </c>
      <c r="H289" s="304" t="s">
        <v>1981</v>
      </c>
      <c r="I289" s="388"/>
      <c r="J289" s="99"/>
    </row>
    <row r="290" spans="1:10" ht="45.6" customHeight="1">
      <c r="A290" s="11">
        <v>286</v>
      </c>
      <c r="B290" s="290" t="str">
        <f>IF(C290="","",[2]表紙!$BD$5)</f>
        <v>LL</v>
      </c>
      <c r="C290" s="338">
        <v>14987047110882</v>
      </c>
      <c r="D290" s="304" t="s">
        <v>1982</v>
      </c>
      <c r="E290" s="183" t="s">
        <v>68</v>
      </c>
      <c r="F290" s="349" t="s">
        <v>0</v>
      </c>
      <c r="G290" s="339">
        <v>11</v>
      </c>
      <c r="H290" s="304" t="s">
        <v>1983</v>
      </c>
      <c r="I290" s="388"/>
      <c r="J290" s="99"/>
    </row>
    <row r="291" spans="1:10" ht="45.6" customHeight="1">
      <c r="A291" s="11">
        <v>287</v>
      </c>
      <c r="B291" s="290" t="str">
        <f>IF(C291="","",[2]表紙!$BD$5)</f>
        <v>LL</v>
      </c>
      <c r="C291" s="338">
        <v>14987770502503</v>
      </c>
      <c r="D291" s="304" t="s">
        <v>1984</v>
      </c>
      <c r="E291" s="183" t="s">
        <v>68</v>
      </c>
      <c r="F291" s="349" t="s">
        <v>0</v>
      </c>
      <c r="G291" s="339">
        <v>4</v>
      </c>
      <c r="H291" s="304" t="s">
        <v>1985</v>
      </c>
      <c r="I291" s="388"/>
      <c r="J291" s="99"/>
    </row>
    <row r="292" spans="1:10" ht="45.6" customHeight="1">
      <c r="A292" s="11">
        <v>288</v>
      </c>
      <c r="B292" s="290" t="str">
        <f>IF(C292="","",[2]表紙!$BD$5)</f>
        <v>LL</v>
      </c>
      <c r="C292" s="363">
        <v>14987734156018</v>
      </c>
      <c r="D292" s="346" t="s">
        <v>1986</v>
      </c>
      <c r="E292" s="183" t="s">
        <v>68</v>
      </c>
      <c r="F292" s="347" t="s">
        <v>0</v>
      </c>
      <c r="G292" s="347">
        <v>4</v>
      </c>
      <c r="H292" s="378" t="s">
        <v>1987</v>
      </c>
      <c r="I292" s="342"/>
      <c r="J292" s="99"/>
    </row>
    <row r="293" spans="1:10" ht="45.6" customHeight="1">
      <c r="A293" s="11">
        <v>289</v>
      </c>
      <c r="B293" s="290" t="str">
        <f>IF(C293="","",[2]表紙!$BD$5)</f>
        <v>LL</v>
      </c>
      <c r="C293" s="338">
        <v>14987035618819</v>
      </c>
      <c r="D293" s="304" t="s">
        <v>1988</v>
      </c>
      <c r="E293" s="183" t="s">
        <v>68</v>
      </c>
      <c r="F293" s="349" t="s">
        <v>0</v>
      </c>
      <c r="G293" s="339">
        <v>4</v>
      </c>
      <c r="H293" s="304" t="s">
        <v>1312</v>
      </c>
      <c r="I293" s="388"/>
      <c r="J293" s="99"/>
    </row>
    <row r="294" spans="1:10" ht="45.6" customHeight="1">
      <c r="A294" s="11">
        <v>290</v>
      </c>
      <c r="B294" s="290" t="str">
        <f>IF(C294="","",[2]表紙!$BD$5)</f>
        <v>LL</v>
      </c>
      <c r="C294" s="352">
        <v>14987028201691</v>
      </c>
      <c r="D294" s="304" t="s">
        <v>1989</v>
      </c>
      <c r="E294" s="183" t="s">
        <v>68</v>
      </c>
      <c r="F294" s="349" t="s">
        <v>0</v>
      </c>
      <c r="G294" s="339">
        <v>4</v>
      </c>
      <c r="H294" s="384" t="s">
        <v>1990</v>
      </c>
      <c r="I294" s="388"/>
      <c r="J294" s="101"/>
    </row>
    <row r="295" spans="1:10" ht="45.6" customHeight="1">
      <c r="A295" s="11">
        <v>291</v>
      </c>
      <c r="B295" s="290" t="str">
        <f>IF(C295="","",[2]表紙!$BD$5)</f>
        <v>LL</v>
      </c>
      <c r="C295" s="363">
        <v>14987174111332</v>
      </c>
      <c r="D295" s="346" t="s">
        <v>1991</v>
      </c>
      <c r="E295" s="183" t="s">
        <v>68</v>
      </c>
      <c r="F295" s="347" t="s">
        <v>0</v>
      </c>
      <c r="G295" s="347">
        <v>4</v>
      </c>
      <c r="H295" s="378" t="s">
        <v>1313</v>
      </c>
      <c r="I295" s="390"/>
      <c r="J295" s="99"/>
    </row>
    <row r="296" spans="1:10" ht="45.6" customHeight="1">
      <c r="A296" s="11">
        <v>292</v>
      </c>
      <c r="B296" s="290" t="str">
        <f>IF(C296="","",[2]表紙!$BD$5)</f>
        <v>LL</v>
      </c>
      <c r="C296" s="338" t="s">
        <v>1992</v>
      </c>
      <c r="D296" s="304" t="s">
        <v>1993</v>
      </c>
      <c r="E296" s="183" t="s">
        <v>68</v>
      </c>
      <c r="F296" s="349" t="s">
        <v>0</v>
      </c>
      <c r="G296" s="339">
        <v>4</v>
      </c>
      <c r="H296" s="304" t="s">
        <v>1994</v>
      </c>
      <c r="I296" s="388"/>
      <c r="J296" s="99"/>
    </row>
    <row r="297" spans="1:10" ht="45.6" customHeight="1">
      <c r="A297" s="11">
        <v>293</v>
      </c>
      <c r="B297" s="290" t="str">
        <f>IF(C297="","",[2]表紙!$BD$5)</f>
        <v>LL</v>
      </c>
      <c r="C297" s="341">
        <v>14987616001719</v>
      </c>
      <c r="D297" s="342" t="s">
        <v>1995</v>
      </c>
      <c r="E297" s="183" t="s">
        <v>68</v>
      </c>
      <c r="F297" s="343" t="s">
        <v>0</v>
      </c>
      <c r="G297" s="344">
        <v>9</v>
      </c>
      <c r="H297" s="342" t="s">
        <v>1996</v>
      </c>
      <c r="I297" s="342"/>
      <c r="J297" s="99"/>
    </row>
    <row r="298" spans="1:10" ht="45.6" customHeight="1">
      <c r="A298" s="11">
        <v>294</v>
      </c>
      <c r="B298" s="290" t="str">
        <f>IF(C298="","",[2]表紙!$BD$5)</f>
        <v>LL</v>
      </c>
      <c r="C298" s="338">
        <v>14987616002464</v>
      </c>
      <c r="D298" s="304" t="s">
        <v>1314</v>
      </c>
      <c r="E298" s="183" t="s">
        <v>68</v>
      </c>
      <c r="F298" s="349" t="s">
        <v>0</v>
      </c>
      <c r="G298" s="339">
        <v>72</v>
      </c>
      <c r="H298" s="304" t="s">
        <v>1997</v>
      </c>
      <c r="I298" s="388"/>
      <c r="J298" s="99"/>
    </row>
    <row r="299" spans="1:10" ht="45.6" customHeight="1">
      <c r="A299" s="11">
        <v>295</v>
      </c>
      <c r="B299" s="290" t="str">
        <f>IF(C299="","",[2]表紙!$BD$5)</f>
        <v>LL</v>
      </c>
      <c r="C299" s="338">
        <v>14987274131100</v>
      </c>
      <c r="D299" s="304" t="s">
        <v>1998</v>
      </c>
      <c r="E299" s="183" t="s">
        <v>68</v>
      </c>
      <c r="F299" s="349" t="s">
        <v>0</v>
      </c>
      <c r="G299" s="339">
        <v>4</v>
      </c>
      <c r="H299" s="304" t="s">
        <v>1999</v>
      </c>
      <c r="I299" s="388"/>
      <c r="J299" s="99"/>
    </row>
    <row r="300" spans="1:10" ht="45.6" customHeight="1">
      <c r="A300" s="11">
        <v>296</v>
      </c>
      <c r="B300" s="290" t="str">
        <f>IF(C300="","",[2]表紙!$BD$5)</f>
        <v>LL</v>
      </c>
      <c r="C300" s="363" t="s">
        <v>2000</v>
      </c>
      <c r="D300" s="346" t="s">
        <v>2001</v>
      </c>
      <c r="E300" s="183" t="s">
        <v>68</v>
      </c>
      <c r="F300" s="347" t="s">
        <v>0</v>
      </c>
      <c r="G300" s="347">
        <v>8</v>
      </c>
      <c r="H300" s="378" t="s">
        <v>2002</v>
      </c>
      <c r="I300" s="390"/>
      <c r="J300" s="99"/>
    </row>
    <row r="301" spans="1:10" ht="45.6" customHeight="1">
      <c r="A301" s="11">
        <v>297</v>
      </c>
      <c r="B301" s="290" t="str">
        <f>IF(C301="","",[2]表紙!$BD$5)</f>
        <v>LL</v>
      </c>
      <c r="C301" s="338">
        <v>14987341103078</v>
      </c>
      <c r="D301" s="304" t="s">
        <v>2003</v>
      </c>
      <c r="E301" s="183" t="s">
        <v>68</v>
      </c>
      <c r="F301" s="349" t="s">
        <v>0</v>
      </c>
      <c r="G301" s="350">
        <v>7</v>
      </c>
      <c r="H301" s="304" t="s">
        <v>2004</v>
      </c>
      <c r="I301" s="388"/>
      <c r="J301" s="99"/>
    </row>
    <row r="302" spans="1:10" ht="45.6" customHeight="1">
      <c r="A302" s="11">
        <v>298</v>
      </c>
      <c r="B302" s="290" t="str">
        <f>IF(C302="","",[2]表紙!$BD$5)</f>
        <v>LL</v>
      </c>
      <c r="C302" s="338" t="s">
        <v>2005</v>
      </c>
      <c r="D302" s="304" t="s">
        <v>2006</v>
      </c>
      <c r="E302" s="183" t="s">
        <v>68</v>
      </c>
      <c r="F302" s="349" t="s">
        <v>0</v>
      </c>
      <c r="G302" s="350">
        <v>4</v>
      </c>
      <c r="H302" s="304" t="s">
        <v>2007</v>
      </c>
      <c r="I302" s="388"/>
      <c r="J302" s="99"/>
    </row>
    <row r="303" spans="1:10" ht="45.6" customHeight="1">
      <c r="A303" s="11">
        <v>299</v>
      </c>
      <c r="B303" s="290" t="str">
        <f>IF(C303="","",[2]表紙!$BD$5)</f>
        <v>LL</v>
      </c>
      <c r="C303" s="338">
        <v>14987116533413</v>
      </c>
      <c r="D303" s="304" t="s">
        <v>2008</v>
      </c>
      <c r="E303" s="183" t="s">
        <v>68</v>
      </c>
      <c r="F303" s="349" t="s">
        <v>0</v>
      </c>
      <c r="G303" s="339">
        <v>4</v>
      </c>
      <c r="H303" s="304" t="s">
        <v>2009</v>
      </c>
      <c r="I303" s="388"/>
      <c r="J303" s="99"/>
    </row>
    <row r="304" spans="1:10" ht="45.6" customHeight="1">
      <c r="A304" s="11">
        <v>300</v>
      </c>
      <c r="B304" s="290" t="str">
        <f>IF(C304="","",[2]表紙!$BD$5)</f>
        <v>LL</v>
      </c>
      <c r="C304" s="338" t="s">
        <v>2010</v>
      </c>
      <c r="D304" s="304" t="s">
        <v>2011</v>
      </c>
      <c r="E304" s="183" t="s">
        <v>68</v>
      </c>
      <c r="F304" s="349" t="s">
        <v>0</v>
      </c>
      <c r="G304" s="339">
        <v>17</v>
      </c>
      <c r="H304" s="304" t="s">
        <v>2012</v>
      </c>
      <c r="I304" s="388"/>
      <c r="J304" s="99"/>
    </row>
    <row r="305" spans="1:10" ht="45.6" customHeight="1">
      <c r="A305" s="11">
        <v>301</v>
      </c>
      <c r="B305" s="290" t="str">
        <f>IF(C305="","",[2]表紙!$BD$5)</f>
        <v>LL</v>
      </c>
      <c r="C305" s="338">
        <v>14987123149768</v>
      </c>
      <c r="D305" s="304" t="s">
        <v>2013</v>
      </c>
      <c r="E305" s="183" t="s">
        <v>68</v>
      </c>
      <c r="F305" s="349" t="s">
        <v>0</v>
      </c>
      <c r="G305" s="339">
        <v>4</v>
      </c>
      <c r="H305" s="304" t="s">
        <v>1315</v>
      </c>
      <c r="I305" s="388"/>
      <c r="J305" s="99"/>
    </row>
    <row r="306" spans="1:10" ht="45.6" customHeight="1">
      <c r="A306" s="11">
        <v>302</v>
      </c>
      <c r="B306" s="290" t="str">
        <f>IF(C306="","",[2]表紙!$BD$5)</f>
        <v>LL</v>
      </c>
      <c r="C306" s="338">
        <v>14987155865025</v>
      </c>
      <c r="D306" s="304" t="s">
        <v>2014</v>
      </c>
      <c r="E306" s="183" t="s">
        <v>68</v>
      </c>
      <c r="F306" s="349" t="s">
        <v>0</v>
      </c>
      <c r="G306" s="339">
        <v>36</v>
      </c>
      <c r="H306" s="304" t="s">
        <v>2015</v>
      </c>
      <c r="I306" s="388"/>
      <c r="J306" s="99"/>
    </row>
    <row r="307" spans="1:10" ht="45.6" customHeight="1">
      <c r="A307" s="11">
        <v>303</v>
      </c>
      <c r="B307" s="290" t="str">
        <f>IF(C307="","",[2]表紙!$BD$5)</f>
        <v>LL</v>
      </c>
      <c r="C307" s="341" t="s">
        <v>2016</v>
      </c>
      <c r="D307" s="342" t="s">
        <v>2017</v>
      </c>
      <c r="E307" s="183" t="s">
        <v>68</v>
      </c>
      <c r="F307" s="343" t="s">
        <v>0</v>
      </c>
      <c r="G307" s="344">
        <v>35</v>
      </c>
      <c r="H307" s="342" t="s">
        <v>2018</v>
      </c>
      <c r="I307" s="342"/>
      <c r="J307" s="99"/>
    </row>
    <row r="308" spans="1:10" ht="45.6" customHeight="1">
      <c r="A308" s="11">
        <v>304</v>
      </c>
      <c r="B308" s="290" t="str">
        <f>IF(C308="","",[2]表紙!$BD$5)</f>
        <v>LL</v>
      </c>
      <c r="C308" s="338">
        <v>14987222715567</v>
      </c>
      <c r="D308" s="304" t="s">
        <v>2019</v>
      </c>
      <c r="E308" s="183" t="s">
        <v>68</v>
      </c>
      <c r="F308" s="349" t="s">
        <v>0</v>
      </c>
      <c r="G308" s="339">
        <v>6</v>
      </c>
      <c r="H308" s="304" t="s">
        <v>2020</v>
      </c>
      <c r="I308" s="388"/>
      <c r="J308" s="99"/>
    </row>
    <row r="309" spans="1:10" ht="45.6" customHeight="1">
      <c r="A309" s="11">
        <v>305</v>
      </c>
      <c r="B309" s="290" t="str">
        <f>IF(C309="","",[2]表紙!$BD$5)</f>
        <v>LL</v>
      </c>
      <c r="C309" s="338">
        <v>14987087035046</v>
      </c>
      <c r="D309" s="304" t="s">
        <v>2021</v>
      </c>
      <c r="E309" s="183" t="s">
        <v>68</v>
      </c>
      <c r="F309" s="349" t="s">
        <v>0</v>
      </c>
      <c r="G309" s="339">
        <v>13</v>
      </c>
      <c r="H309" s="304" t="s">
        <v>2022</v>
      </c>
      <c r="I309" s="388"/>
      <c r="J309" s="99"/>
    </row>
    <row r="310" spans="1:10" ht="45.6" customHeight="1">
      <c r="A310" s="11">
        <v>306</v>
      </c>
      <c r="B310" s="290" t="str">
        <f>IF(C310="","",[2]表紙!$BD$5)</f>
        <v>LL</v>
      </c>
      <c r="C310" s="363" t="s">
        <v>2023</v>
      </c>
      <c r="D310" s="346" t="s">
        <v>2024</v>
      </c>
      <c r="E310" s="183" t="s">
        <v>68</v>
      </c>
      <c r="F310" s="347" t="s">
        <v>0</v>
      </c>
      <c r="G310" s="347">
        <v>4</v>
      </c>
      <c r="H310" s="378" t="s">
        <v>2025</v>
      </c>
      <c r="I310" s="390"/>
      <c r="J310" s="99"/>
    </row>
    <row r="311" spans="1:10" ht="45.6" customHeight="1">
      <c r="A311" s="11">
        <v>307</v>
      </c>
      <c r="B311" s="290" t="str">
        <f>IF(C311="","",[2]表紙!$BD$5)</f>
        <v>LL</v>
      </c>
      <c r="C311" s="338">
        <v>14987123417546</v>
      </c>
      <c r="D311" s="304" t="s">
        <v>2026</v>
      </c>
      <c r="E311" s="183" t="s">
        <v>68</v>
      </c>
      <c r="F311" s="349" t="s">
        <v>0</v>
      </c>
      <c r="G311" s="339">
        <v>14</v>
      </c>
      <c r="H311" s="304" t="s">
        <v>1316</v>
      </c>
      <c r="I311" s="388"/>
      <c r="J311" s="99"/>
    </row>
    <row r="312" spans="1:10" ht="45.6" customHeight="1">
      <c r="A312" s="11">
        <v>308</v>
      </c>
      <c r="B312" s="290" t="str">
        <f>IF(C312="","",[2]表紙!$BD$5)</f>
        <v>LL</v>
      </c>
      <c r="C312" s="338">
        <v>14987306066721</v>
      </c>
      <c r="D312" s="304" t="s">
        <v>2027</v>
      </c>
      <c r="E312" s="183" t="s">
        <v>68</v>
      </c>
      <c r="F312" s="349" t="s">
        <v>0</v>
      </c>
      <c r="G312" s="339">
        <v>4</v>
      </c>
      <c r="H312" s="304" t="s">
        <v>1317</v>
      </c>
      <c r="I312" s="388"/>
      <c r="J312" s="99"/>
    </row>
    <row r="313" spans="1:10" ht="45.6" customHeight="1">
      <c r="A313" s="11">
        <v>309</v>
      </c>
      <c r="B313" s="290" t="str">
        <f>IF(C313="","",[2]表紙!$BD$5)</f>
        <v>LL</v>
      </c>
      <c r="C313" s="338">
        <v>14987222696088</v>
      </c>
      <c r="D313" s="304" t="s">
        <v>2028</v>
      </c>
      <c r="E313" s="183" t="s">
        <v>68</v>
      </c>
      <c r="F313" s="349" t="s">
        <v>0</v>
      </c>
      <c r="G313" s="339">
        <v>4</v>
      </c>
      <c r="H313" s="304" t="s">
        <v>2029</v>
      </c>
      <c r="I313" s="388"/>
      <c r="J313" s="99"/>
    </row>
    <row r="314" spans="1:10" ht="45.6" customHeight="1">
      <c r="A314" s="11">
        <v>310</v>
      </c>
      <c r="B314" s="290" t="str">
        <f>IF(C314="","",[2]表紙!$BD$5)</f>
        <v>LL</v>
      </c>
      <c r="C314" s="338">
        <v>14987792286146</v>
      </c>
      <c r="D314" s="304" t="s">
        <v>2030</v>
      </c>
      <c r="E314" s="183" t="s">
        <v>68</v>
      </c>
      <c r="F314" s="349" t="s">
        <v>0</v>
      </c>
      <c r="G314" s="339">
        <v>20</v>
      </c>
      <c r="H314" s="304" t="s">
        <v>1318</v>
      </c>
      <c r="I314" s="388"/>
      <c r="J314" s="101"/>
    </row>
    <row r="315" spans="1:10" ht="45.6" customHeight="1">
      <c r="A315" s="11">
        <v>311</v>
      </c>
      <c r="B315" s="290" t="str">
        <f>IF(C315="","",[2]表紙!$BD$5)</f>
        <v>LL</v>
      </c>
      <c r="C315" s="338" t="s">
        <v>2031</v>
      </c>
      <c r="D315" s="304" t="s">
        <v>2032</v>
      </c>
      <c r="E315" s="183" t="s">
        <v>68</v>
      </c>
      <c r="F315" s="349" t="s">
        <v>0</v>
      </c>
      <c r="G315" s="339">
        <v>4</v>
      </c>
      <c r="H315" s="304" t="s">
        <v>2033</v>
      </c>
      <c r="I315" s="388"/>
      <c r="J315" s="99"/>
    </row>
    <row r="316" spans="1:10" ht="45.6" customHeight="1">
      <c r="A316" s="11">
        <v>312</v>
      </c>
      <c r="B316" s="290" t="str">
        <f>IF(C316="","",[2]表紙!$BD$5)</f>
        <v>LL</v>
      </c>
      <c r="C316" s="338">
        <v>14987376075326</v>
      </c>
      <c r="D316" s="304" t="s">
        <v>1319</v>
      </c>
      <c r="E316" s="183" t="s">
        <v>68</v>
      </c>
      <c r="F316" s="349" t="s">
        <v>0</v>
      </c>
      <c r="G316" s="339">
        <v>15</v>
      </c>
      <c r="H316" s="304" t="s">
        <v>2034</v>
      </c>
      <c r="I316" s="388"/>
      <c r="J316" s="99"/>
    </row>
    <row r="317" spans="1:10" ht="45.6" customHeight="1">
      <c r="A317" s="11">
        <v>313</v>
      </c>
      <c r="B317" s="290" t="str">
        <f>IF(C317="","",[2]表紙!$BD$5)</f>
        <v>LL</v>
      </c>
      <c r="C317" s="338">
        <v>14987274133104</v>
      </c>
      <c r="D317" s="304" t="s">
        <v>2035</v>
      </c>
      <c r="E317" s="183" t="s">
        <v>68</v>
      </c>
      <c r="F317" s="349" t="s">
        <v>0</v>
      </c>
      <c r="G317" s="339">
        <v>4</v>
      </c>
      <c r="H317" s="304" t="s">
        <v>2036</v>
      </c>
      <c r="I317" s="388"/>
      <c r="J317" s="99"/>
    </row>
    <row r="318" spans="1:10" ht="45.6" customHeight="1">
      <c r="A318" s="11">
        <v>314</v>
      </c>
      <c r="B318" s="290" t="str">
        <f>IF(C318="","",[2]表紙!$BD$5)</f>
        <v>LL</v>
      </c>
      <c r="C318" s="338">
        <v>14987274132978</v>
      </c>
      <c r="D318" s="304" t="s">
        <v>2037</v>
      </c>
      <c r="E318" s="183" t="s">
        <v>68</v>
      </c>
      <c r="F318" s="349" t="s">
        <v>0</v>
      </c>
      <c r="G318" s="339">
        <v>4</v>
      </c>
      <c r="H318" s="304" t="s">
        <v>2038</v>
      </c>
      <c r="I318" s="388"/>
      <c r="J318" s="99"/>
    </row>
    <row r="319" spans="1:10" ht="45.6" customHeight="1">
      <c r="A319" s="11">
        <v>315</v>
      </c>
      <c r="B319" s="290" t="str">
        <f>IF(C319="","",[2]表紙!$BD$5)</f>
        <v>LL</v>
      </c>
      <c r="C319" s="338">
        <v>14987080646119</v>
      </c>
      <c r="D319" s="304" t="s">
        <v>2039</v>
      </c>
      <c r="E319" s="183" t="s">
        <v>68</v>
      </c>
      <c r="F319" s="349" t="s">
        <v>0</v>
      </c>
      <c r="G319" s="339">
        <v>4</v>
      </c>
      <c r="H319" s="304" t="s">
        <v>2040</v>
      </c>
      <c r="I319" s="388"/>
      <c r="J319" s="99"/>
    </row>
    <row r="320" spans="1:10" ht="45.6" customHeight="1">
      <c r="A320" s="11">
        <v>316</v>
      </c>
      <c r="B320" s="290" t="str">
        <f>IF(C320="","",[2]表紙!$BD$5)</f>
        <v>LL</v>
      </c>
      <c r="C320" s="363">
        <v>14987081107503</v>
      </c>
      <c r="D320" s="346" t="s">
        <v>2041</v>
      </c>
      <c r="E320" s="183" t="s">
        <v>68</v>
      </c>
      <c r="F320" s="347" t="s">
        <v>0</v>
      </c>
      <c r="G320" s="347">
        <v>22</v>
      </c>
      <c r="H320" s="378" t="s">
        <v>2042</v>
      </c>
      <c r="I320" s="390"/>
      <c r="J320" s="99"/>
    </row>
    <row r="321" spans="1:10" ht="45.6" customHeight="1">
      <c r="A321" s="11">
        <v>317</v>
      </c>
      <c r="B321" s="290" t="str">
        <f>IF(C321="","",[2]表紙!$BD$5)</f>
        <v>LL</v>
      </c>
      <c r="C321" s="338">
        <v>14987428021011</v>
      </c>
      <c r="D321" s="304" t="s">
        <v>2043</v>
      </c>
      <c r="E321" s="183" t="s">
        <v>68</v>
      </c>
      <c r="F321" s="349" t="s">
        <v>20</v>
      </c>
      <c r="G321" s="339">
        <v>4</v>
      </c>
      <c r="H321" s="304" t="s">
        <v>2044</v>
      </c>
      <c r="I321" s="388"/>
      <c r="J321" s="101"/>
    </row>
    <row r="322" spans="1:10" ht="45.6" customHeight="1">
      <c r="A322" s="11">
        <v>318</v>
      </c>
      <c r="B322" s="290" t="str">
        <f>IF(C322="","",[2]表紙!$BD$5)</f>
        <v>LL</v>
      </c>
      <c r="C322" s="338" t="s">
        <v>2045</v>
      </c>
      <c r="D322" s="304" t="s">
        <v>2046</v>
      </c>
      <c r="E322" s="183" t="s">
        <v>68</v>
      </c>
      <c r="F322" s="349" t="s">
        <v>0</v>
      </c>
      <c r="G322" s="339">
        <v>101</v>
      </c>
      <c r="H322" s="304" t="s">
        <v>2047</v>
      </c>
      <c r="I322" s="388"/>
      <c r="J322" s="99"/>
    </row>
    <row r="323" spans="1:10" ht="45.6" customHeight="1">
      <c r="A323" s="11">
        <v>319</v>
      </c>
      <c r="B323" s="290" t="str">
        <f>IF(C323="","",[2]表紙!$BD$5)</f>
        <v>LL</v>
      </c>
      <c r="C323" s="338">
        <v>14987274131162</v>
      </c>
      <c r="D323" s="304" t="s">
        <v>2048</v>
      </c>
      <c r="E323" s="183" t="s">
        <v>68</v>
      </c>
      <c r="F323" s="349" t="s">
        <v>20</v>
      </c>
      <c r="G323" s="339">
        <v>4</v>
      </c>
      <c r="H323" s="304" t="s">
        <v>2049</v>
      </c>
      <c r="I323" s="388"/>
      <c r="J323" s="101"/>
    </row>
    <row r="324" spans="1:10" ht="45.6" customHeight="1">
      <c r="A324" s="11">
        <v>320</v>
      </c>
      <c r="B324" s="290" t="str">
        <f>IF(C324="","",[2]表紙!$BD$5)</f>
        <v>LL</v>
      </c>
      <c r="C324" s="338">
        <v>14987341108134</v>
      </c>
      <c r="D324" s="304" t="s">
        <v>2050</v>
      </c>
      <c r="E324" s="183" t="s">
        <v>68</v>
      </c>
      <c r="F324" s="349" t="s">
        <v>1</v>
      </c>
      <c r="G324" s="339">
        <v>4</v>
      </c>
      <c r="H324" s="304" t="s">
        <v>2051</v>
      </c>
      <c r="I324" s="388"/>
      <c r="J324" s="99"/>
    </row>
    <row r="325" spans="1:10" ht="45.6" customHeight="1">
      <c r="A325" s="11">
        <v>321</v>
      </c>
      <c r="B325" s="290" t="str">
        <f>IF(C325="","",[2]表紙!$BD$5)</f>
        <v>LL</v>
      </c>
      <c r="C325" s="338" t="s">
        <v>2052</v>
      </c>
      <c r="D325" s="304" t="s">
        <v>2053</v>
      </c>
      <c r="E325" s="183" t="s">
        <v>68</v>
      </c>
      <c r="F325" s="349" t="s">
        <v>0</v>
      </c>
      <c r="G325" s="339">
        <v>47</v>
      </c>
      <c r="H325" s="304" t="s">
        <v>2054</v>
      </c>
      <c r="I325" s="388"/>
      <c r="J325" s="99"/>
    </row>
    <row r="326" spans="1:10" ht="45.6" customHeight="1">
      <c r="A326" s="11">
        <v>322</v>
      </c>
      <c r="B326" s="290" t="str">
        <f>IF(C326="","",[2]表紙!$BD$5)</f>
        <v>LL</v>
      </c>
      <c r="C326" s="338">
        <v>14987080183133</v>
      </c>
      <c r="D326" s="304" t="s">
        <v>2055</v>
      </c>
      <c r="E326" s="183" t="s">
        <v>68</v>
      </c>
      <c r="F326" s="349" t="s">
        <v>0</v>
      </c>
      <c r="G326" s="339">
        <v>4</v>
      </c>
      <c r="H326" s="304" t="s">
        <v>2056</v>
      </c>
      <c r="I326" s="388"/>
      <c r="J326" s="101"/>
    </row>
    <row r="327" spans="1:10" ht="45.6" customHeight="1">
      <c r="A327" s="11">
        <v>323</v>
      </c>
      <c r="B327" s="290" t="str">
        <f>IF(C327="","",[2]表紙!$BD$5)</f>
        <v>LL</v>
      </c>
      <c r="C327" s="338">
        <v>14987080683916</v>
      </c>
      <c r="D327" s="304" t="s">
        <v>1320</v>
      </c>
      <c r="E327" s="183" t="s">
        <v>68</v>
      </c>
      <c r="F327" s="349" t="s">
        <v>0</v>
      </c>
      <c r="G327" s="339">
        <v>4</v>
      </c>
      <c r="H327" s="304" t="s">
        <v>2057</v>
      </c>
      <c r="I327" s="388"/>
      <c r="J327" s="101"/>
    </row>
    <row r="328" spans="1:10" ht="45.6" customHeight="1">
      <c r="A328" s="11">
        <v>324</v>
      </c>
      <c r="B328" s="290" t="str">
        <f>IF(C328="","",[2]表紙!$BD$5)</f>
        <v>LL</v>
      </c>
      <c r="C328" s="363">
        <v>14987042105012</v>
      </c>
      <c r="D328" s="346" t="s">
        <v>2058</v>
      </c>
      <c r="E328" s="183" t="s">
        <v>68</v>
      </c>
      <c r="F328" s="347" t="s">
        <v>0</v>
      </c>
      <c r="G328" s="347">
        <v>4</v>
      </c>
      <c r="H328" s="378" t="s">
        <v>2059</v>
      </c>
      <c r="I328" s="390"/>
      <c r="J328" s="101"/>
    </row>
    <row r="329" spans="1:10" ht="45.6" customHeight="1">
      <c r="A329" s="11">
        <v>325</v>
      </c>
      <c r="B329" s="290" t="str">
        <f>IF(C329="","",[2]表紙!$BD$5)</f>
        <v>LL</v>
      </c>
      <c r="C329" s="338">
        <v>14987376265710</v>
      </c>
      <c r="D329" s="304" t="s">
        <v>2060</v>
      </c>
      <c r="E329" s="183" t="s">
        <v>68</v>
      </c>
      <c r="F329" s="349" t="s">
        <v>0</v>
      </c>
      <c r="G329" s="339">
        <v>4</v>
      </c>
      <c r="H329" s="304" t="s">
        <v>2061</v>
      </c>
      <c r="I329" s="388"/>
      <c r="J329" s="99"/>
    </row>
    <row r="330" spans="1:10" ht="45.6" customHeight="1">
      <c r="A330" s="11">
        <v>326</v>
      </c>
      <c r="B330" s="290" t="str">
        <f>IF(C330="","",[2]表紙!$BD$5)</f>
        <v>LL</v>
      </c>
      <c r="C330" s="338">
        <v>14987081333407</v>
      </c>
      <c r="D330" s="304" t="s">
        <v>2062</v>
      </c>
      <c r="E330" s="183" t="s">
        <v>68</v>
      </c>
      <c r="F330" s="349" t="s">
        <v>0</v>
      </c>
      <c r="G330" s="339">
        <v>4</v>
      </c>
      <c r="H330" s="304" t="s">
        <v>1321</v>
      </c>
      <c r="I330" s="388"/>
      <c r="J330" s="99"/>
    </row>
    <row r="331" spans="1:10" ht="45.6" customHeight="1">
      <c r="A331" s="11">
        <v>327</v>
      </c>
      <c r="B331" s="290" t="str">
        <f>IF(C331="","",[2]表紙!$BD$5)</f>
        <v>LL</v>
      </c>
      <c r="C331" s="338">
        <v>14987081185723</v>
      </c>
      <c r="D331" s="304" t="s">
        <v>2063</v>
      </c>
      <c r="E331" s="183" t="s">
        <v>68</v>
      </c>
      <c r="F331" s="349" t="s">
        <v>0</v>
      </c>
      <c r="G331" s="339">
        <v>66</v>
      </c>
      <c r="H331" s="304" t="s">
        <v>2064</v>
      </c>
      <c r="I331" s="388"/>
      <c r="J331" s="99"/>
    </row>
    <row r="332" spans="1:10" ht="45.6" customHeight="1">
      <c r="A332" s="11">
        <v>328</v>
      </c>
      <c r="B332" s="290" t="str">
        <f>IF(C332="","",[2]表紙!$BD$5)</f>
        <v>LL</v>
      </c>
      <c r="C332" s="341">
        <v>14987081185778</v>
      </c>
      <c r="D332" s="342" t="s">
        <v>1322</v>
      </c>
      <c r="E332" s="183" t="s">
        <v>68</v>
      </c>
      <c r="F332" s="343" t="s">
        <v>0</v>
      </c>
      <c r="G332" s="344">
        <v>77</v>
      </c>
      <c r="H332" s="342" t="s">
        <v>2065</v>
      </c>
      <c r="I332" s="342"/>
      <c r="J332" s="99"/>
    </row>
    <row r="333" spans="1:10" ht="45.6" customHeight="1">
      <c r="A333" s="11">
        <v>329</v>
      </c>
      <c r="B333" s="290" t="str">
        <f>IF(C333="","",[2]表紙!$BD$5)</f>
        <v>LL</v>
      </c>
      <c r="C333" s="338">
        <v>14987081512499</v>
      </c>
      <c r="D333" s="304" t="s">
        <v>2066</v>
      </c>
      <c r="E333" s="183" t="s">
        <v>68</v>
      </c>
      <c r="F333" s="349" t="s">
        <v>0</v>
      </c>
      <c r="G333" s="339">
        <v>4</v>
      </c>
      <c r="H333" s="304" t="s">
        <v>2067</v>
      </c>
      <c r="I333" s="388"/>
      <c r="J333" s="101"/>
    </row>
    <row r="334" spans="1:10" ht="45.6" customHeight="1">
      <c r="A334" s="11">
        <v>330</v>
      </c>
      <c r="B334" s="290" t="str">
        <f>IF(C334="","",[2]表紙!$BD$5)</f>
        <v>LL</v>
      </c>
      <c r="C334" s="338" t="s">
        <v>2068</v>
      </c>
      <c r="D334" s="304" t="s">
        <v>2069</v>
      </c>
      <c r="E334" s="183" t="s">
        <v>68</v>
      </c>
      <c r="F334" s="349" t="s">
        <v>0</v>
      </c>
      <c r="G334" s="339">
        <v>118</v>
      </c>
      <c r="H334" s="304" t="s">
        <v>2070</v>
      </c>
      <c r="I334" s="388"/>
      <c r="J334" s="99"/>
    </row>
    <row r="335" spans="1:10" ht="45.6" customHeight="1">
      <c r="A335" s="11">
        <v>331</v>
      </c>
      <c r="B335" s="290" t="str">
        <f>IF(C335="","",[2]表紙!$BD$5)</f>
        <v>LL</v>
      </c>
      <c r="C335" s="363">
        <v>14987431190513</v>
      </c>
      <c r="D335" s="346" t="s">
        <v>2071</v>
      </c>
      <c r="E335" s="183" t="s">
        <v>68</v>
      </c>
      <c r="F335" s="347" t="s">
        <v>20</v>
      </c>
      <c r="G335" s="347">
        <v>4</v>
      </c>
      <c r="H335" s="378" t="s">
        <v>2072</v>
      </c>
      <c r="I335" s="390"/>
      <c r="J335" s="99"/>
    </row>
    <row r="336" spans="1:10" ht="45.6" customHeight="1">
      <c r="A336" s="11">
        <v>332</v>
      </c>
      <c r="B336" s="290" t="str">
        <f>IF(C336="","",[2]表紙!$BD$5)</f>
        <v>LL</v>
      </c>
      <c r="C336" s="363">
        <v>14987286205356</v>
      </c>
      <c r="D336" s="346" t="s">
        <v>2073</v>
      </c>
      <c r="E336" s="183" t="s">
        <v>68</v>
      </c>
      <c r="F336" s="347" t="s">
        <v>0</v>
      </c>
      <c r="G336" s="347">
        <v>4</v>
      </c>
      <c r="H336" s="378" t="s">
        <v>2074</v>
      </c>
      <c r="I336" s="390"/>
      <c r="J336" s="99"/>
    </row>
    <row r="337" spans="1:10" ht="45.6" customHeight="1">
      <c r="A337" s="11">
        <v>333</v>
      </c>
      <c r="B337" s="290" t="str">
        <f>IF(C337="","",[2]表紙!$BD$5)</f>
        <v>LL</v>
      </c>
      <c r="C337" s="338">
        <v>14987901118009</v>
      </c>
      <c r="D337" s="304" t="s">
        <v>2075</v>
      </c>
      <c r="E337" s="183" t="s">
        <v>68</v>
      </c>
      <c r="F337" s="349" t="s">
        <v>0</v>
      </c>
      <c r="G337" s="339">
        <v>4</v>
      </c>
      <c r="H337" s="304" t="s">
        <v>2076</v>
      </c>
      <c r="I337" s="388"/>
      <c r="J337" s="99"/>
    </row>
    <row r="338" spans="1:10" ht="45.6" customHeight="1">
      <c r="A338" s="11">
        <v>334</v>
      </c>
      <c r="B338" s="290" t="str">
        <f>IF(C338="","",[2]表紙!$BD$5)</f>
        <v>LL</v>
      </c>
      <c r="C338" s="363">
        <v>14987199323536</v>
      </c>
      <c r="D338" s="346" t="s">
        <v>2077</v>
      </c>
      <c r="E338" s="183" t="s">
        <v>68</v>
      </c>
      <c r="F338" s="347" t="s">
        <v>0</v>
      </c>
      <c r="G338" s="347">
        <v>4</v>
      </c>
      <c r="H338" s="378" t="s">
        <v>2078</v>
      </c>
      <c r="I338" s="390"/>
      <c r="J338" s="101"/>
    </row>
    <row r="339" spans="1:10" ht="45.6" customHeight="1">
      <c r="A339" s="11">
        <v>335</v>
      </c>
      <c r="B339" s="290" t="str">
        <f>IF(C339="","",[2]表紙!$BD$5)</f>
        <v>LL</v>
      </c>
      <c r="C339" s="338">
        <v>14987199323550</v>
      </c>
      <c r="D339" s="304" t="s">
        <v>1323</v>
      </c>
      <c r="E339" s="183" t="s">
        <v>68</v>
      </c>
      <c r="F339" s="349" t="s">
        <v>0</v>
      </c>
      <c r="G339" s="339">
        <v>19</v>
      </c>
      <c r="H339" s="304" t="s">
        <v>2079</v>
      </c>
      <c r="I339" s="388"/>
      <c r="J339" s="99"/>
    </row>
    <row r="340" spans="1:10" ht="45.6" customHeight="1">
      <c r="A340" s="11">
        <v>336</v>
      </c>
      <c r="B340" s="290" t="str">
        <f>IF(C340="","",[2]表紙!$BD$5)</f>
        <v>LL</v>
      </c>
      <c r="C340" s="338">
        <v>14987197240453</v>
      </c>
      <c r="D340" s="304" t="s">
        <v>2080</v>
      </c>
      <c r="E340" s="183" t="s">
        <v>68</v>
      </c>
      <c r="F340" s="349" t="s">
        <v>0</v>
      </c>
      <c r="G340" s="339">
        <v>4</v>
      </c>
      <c r="H340" s="304" t="s">
        <v>1324</v>
      </c>
      <c r="I340" s="388"/>
      <c r="J340" s="99"/>
    </row>
    <row r="341" spans="1:10" ht="45.6" customHeight="1">
      <c r="A341" s="11">
        <v>337</v>
      </c>
      <c r="B341" s="290" t="str">
        <f>IF(C341="","",[2]表紙!$BD$5)</f>
        <v>LL</v>
      </c>
      <c r="C341" s="338">
        <v>14987197240507</v>
      </c>
      <c r="D341" s="304" t="s">
        <v>2081</v>
      </c>
      <c r="E341" s="183" t="s">
        <v>68</v>
      </c>
      <c r="F341" s="349" t="s">
        <v>0</v>
      </c>
      <c r="G341" s="339">
        <v>4</v>
      </c>
      <c r="H341" s="304" t="s">
        <v>2082</v>
      </c>
      <c r="I341" s="388"/>
      <c r="J341" s="99"/>
    </row>
    <row r="342" spans="1:10" ht="45.6" customHeight="1">
      <c r="A342" s="11">
        <v>338</v>
      </c>
      <c r="B342" s="290" t="str">
        <f>IF(C342="","",[2]表紙!$BD$5)</f>
        <v>LL</v>
      </c>
      <c r="C342" s="338">
        <v>14987197240569</v>
      </c>
      <c r="D342" s="304" t="s">
        <v>1325</v>
      </c>
      <c r="E342" s="183" t="s">
        <v>68</v>
      </c>
      <c r="F342" s="349" t="s">
        <v>0</v>
      </c>
      <c r="G342" s="339">
        <v>4</v>
      </c>
      <c r="H342" s="304" t="s">
        <v>2083</v>
      </c>
      <c r="I342" s="388"/>
      <c r="J342" s="99"/>
    </row>
    <row r="343" spans="1:10" ht="45.6" customHeight="1">
      <c r="A343" s="11">
        <v>339</v>
      </c>
      <c r="B343" s="290" t="str">
        <f>IF(C343="","",[2]表紙!$BD$5)</f>
        <v>LL</v>
      </c>
      <c r="C343" s="338">
        <v>14987087033769</v>
      </c>
      <c r="D343" s="304" t="s">
        <v>2084</v>
      </c>
      <c r="E343" s="183" t="s">
        <v>68</v>
      </c>
      <c r="F343" s="349" t="s">
        <v>0</v>
      </c>
      <c r="G343" s="339">
        <v>4</v>
      </c>
      <c r="H343" s="304" t="s">
        <v>2085</v>
      </c>
      <c r="I343" s="388"/>
      <c r="J343" s="99"/>
    </row>
    <row r="344" spans="1:10" ht="45.6" customHeight="1">
      <c r="A344" s="11">
        <v>340</v>
      </c>
      <c r="B344" s="290" t="str">
        <f>IF(C344="","",[2]表紙!$BD$5)</f>
        <v>LL</v>
      </c>
      <c r="C344" s="338">
        <v>4987439092935</v>
      </c>
      <c r="D344" s="304" t="s">
        <v>1326</v>
      </c>
      <c r="E344" s="183" t="s">
        <v>68</v>
      </c>
      <c r="F344" s="349" t="s">
        <v>1</v>
      </c>
      <c r="G344" s="339">
        <v>4</v>
      </c>
      <c r="H344" s="304" t="s">
        <v>1327</v>
      </c>
      <c r="I344" s="388"/>
      <c r="J344" s="99"/>
    </row>
    <row r="345" spans="1:10" ht="45.6" customHeight="1">
      <c r="A345" s="11">
        <v>341</v>
      </c>
      <c r="B345" s="290" t="str">
        <f>IF(C345="","",[2]表紙!$BD$5)</f>
        <v>LL</v>
      </c>
      <c r="C345" s="338">
        <v>4987439092928</v>
      </c>
      <c r="D345" s="304" t="s">
        <v>1328</v>
      </c>
      <c r="E345" s="183" t="s">
        <v>68</v>
      </c>
      <c r="F345" s="349" t="s">
        <v>1</v>
      </c>
      <c r="G345" s="339">
        <v>67</v>
      </c>
      <c r="H345" s="304" t="s">
        <v>2086</v>
      </c>
      <c r="I345" s="388"/>
      <c r="J345" s="99"/>
    </row>
    <row r="346" spans="1:10" ht="45.6" customHeight="1">
      <c r="A346" s="11">
        <v>342</v>
      </c>
      <c r="B346" s="290" t="str">
        <f>IF(C346="","",[2]表紙!$BD$5)</f>
        <v>LL</v>
      </c>
      <c r="C346" s="338">
        <v>14987123161043</v>
      </c>
      <c r="D346" s="304" t="s">
        <v>2087</v>
      </c>
      <c r="E346" s="183" t="s">
        <v>68</v>
      </c>
      <c r="F346" s="349" t="s">
        <v>0</v>
      </c>
      <c r="G346" s="339">
        <v>15</v>
      </c>
      <c r="H346" s="304" t="s">
        <v>1329</v>
      </c>
      <c r="I346" s="388"/>
      <c r="J346" s="99"/>
    </row>
    <row r="347" spans="1:10" ht="45.6" customHeight="1">
      <c r="A347" s="11">
        <v>343</v>
      </c>
      <c r="B347" s="290" t="str">
        <f>IF(C347="","",[2]表紙!$BD$5)</f>
        <v>LL</v>
      </c>
      <c r="C347" s="363">
        <v>14987447025014</v>
      </c>
      <c r="D347" s="346" t="s">
        <v>2088</v>
      </c>
      <c r="E347" s="183" t="s">
        <v>68</v>
      </c>
      <c r="F347" s="347" t="s">
        <v>20</v>
      </c>
      <c r="G347" s="347">
        <v>4</v>
      </c>
      <c r="H347" s="378" t="s">
        <v>2089</v>
      </c>
      <c r="I347" s="390"/>
      <c r="J347" s="99"/>
    </row>
    <row r="348" spans="1:10" ht="45.6" customHeight="1">
      <c r="A348" s="11">
        <v>344</v>
      </c>
      <c r="B348" s="290" t="str">
        <f>IF(C348="","",[2]表紙!$BD$5)</f>
        <v>LL</v>
      </c>
      <c r="C348" s="338">
        <v>14987376244401</v>
      </c>
      <c r="D348" s="304" t="s">
        <v>2090</v>
      </c>
      <c r="E348" s="183" t="s">
        <v>68</v>
      </c>
      <c r="F348" s="349" t="s">
        <v>0</v>
      </c>
      <c r="G348" s="339">
        <v>19</v>
      </c>
      <c r="H348" s="304" t="s">
        <v>2091</v>
      </c>
      <c r="I348" s="388"/>
      <c r="J348" s="99"/>
    </row>
    <row r="349" spans="1:10" ht="45.6" customHeight="1">
      <c r="A349" s="11">
        <v>345</v>
      </c>
      <c r="B349" s="290" t="str">
        <f>IF(C349="","",[2]表紙!$BD$5)</f>
        <v>LL</v>
      </c>
      <c r="C349" s="338">
        <v>14987376244203</v>
      </c>
      <c r="D349" s="304" t="s">
        <v>1330</v>
      </c>
      <c r="E349" s="183" t="s">
        <v>68</v>
      </c>
      <c r="F349" s="349" t="s">
        <v>0</v>
      </c>
      <c r="G349" s="339">
        <v>4</v>
      </c>
      <c r="H349" s="304" t="s">
        <v>2092</v>
      </c>
      <c r="I349" s="388"/>
      <c r="J349" s="99"/>
    </row>
    <row r="350" spans="1:10" ht="45.6" customHeight="1">
      <c r="A350" s="11">
        <v>346</v>
      </c>
      <c r="B350" s="290" t="str">
        <f>IF(C350="","",[2]表紙!$BD$5)</f>
        <v>LL</v>
      </c>
      <c r="C350" s="338">
        <v>14987123001288</v>
      </c>
      <c r="D350" s="304" t="s">
        <v>2093</v>
      </c>
      <c r="E350" s="183" t="s">
        <v>68</v>
      </c>
      <c r="F350" s="349" t="s">
        <v>0</v>
      </c>
      <c r="G350" s="339">
        <v>4</v>
      </c>
      <c r="H350" s="304" t="s">
        <v>1331</v>
      </c>
      <c r="I350" s="388"/>
      <c r="J350" s="99"/>
    </row>
    <row r="351" spans="1:10" ht="45.6" customHeight="1">
      <c r="A351" s="11">
        <v>347</v>
      </c>
      <c r="B351" s="290" t="str">
        <f>IF(C351="","",[2]表紙!$BD$5)</f>
        <v>LL</v>
      </c>
      <c r="C351" s="338">
        <v>14987246717394</v>
      </c>
      <c r="D351" s="304" t="s">
        <v>2094</v>
      </c>
      <c r="E351" s="183" t="s">
        <v>68</v>
      </c>
      <c r="F351" s="349" t="s">
        <v>1307</v>
      </c>
      <c r="G351" s="339">
        <v>18</v>
      </c>
      <c r="H351" s="304" t="s">
        <v>2095</v>
      </c>
      <c r="I351" s="388"/>
      <c r="J351" s="99"/>
    </row>
    <row r="352" spans="1:10" ht="45.6" customHeight="1">
      <c r="A352" s="11">
        <v>348</v>
      </c>
      <c r="B352" s="290" t="str">
        <f>IF(C352="","",[2]表紙!$BD$5)</f>
        <v>LL</v>
      </c>
      <c r="C352" s="363" t="s">
        <v>2096</v>
      </c>
      <c r="D352" s="346" t="s">
        <v>2097</v>
      </c>
      <c r="E352" s="183" t="s">
        <v>68</v>
      </c>
      <c r="F352" s="347" t="s">
        <v>0</v>
      </c>
      <c r="G352" s="347">
        <v>350</v>
      </c>
      <c r="H352" s="378" t="s">
        <v>2098</v>
      </c>
      <c r="I352" s="390"/>
      <c r="J352" s="99"/>
    </row>
    <row r="353" spans="1:10" ht="45.6" customHeight="1">
      <c r="A353" s="11">
        <v>349</v>
      </c>
      <c r="B353" s="290" t="str">
        <f>IF(C353="","",[2]表紙!$BD$5)</f>
        <v>LL</v>
      </c>
      <c r="C353" s="338">
        <v>14987792112315</v>
      </c>
      <c r="D353" s="304" t="s">
        <v>2099</v>
      </c>
      <c r="E353" s="183" t="s">
        <v>68</v>
      </c>
      <c r="F353" s="349" t="s">
        <v>0</v>
      </c>
      <c r="G353" s="339">
        <v>4</v>
      </c>
      <c r="H353" s="304" t="s">
        <v>2100</v>
      </c>
      <c r="I353" s="388"/>
      <c r="J353" s="99"/>
    </row>
    <row r="354" spans="1:10" ht="45.6" customHeight="1">
      <c r="A354" s="11">
        <v>350</v>
      </c>
      <c r="B354" s="290" t="str">
        <f>IF(C354="","",[2]表紙!$BD$5)</f>
        <v>LL</v>
      </c>
      <c r="C354" s="338">
        <v>14987080163319</v>
      </c>
      <c r="D354" s="304" t="s">
        <v>2101</v>
      </c>
      <c r="E354" s="183" t="s">
        <v>68</v>
      </c>
      <c r="F354" s="349" t="s">
        <v>0</v>
      </c>
      <c r="G354" s="339">
        <v>4</v>
      </c>
      <c r="H354" s="304" t="s">
        <v>2102</v>
      </c>
      <c r="I354" s="388"/>
      <c r="J354" s="99"/>
    </row>
    <row r="355" spans="1:10" ht="45.6" customHeight="1">
      <c r="A355" s="11">
        <v>351</v>
      </c>
      <c r="B355" s="290" t="str">
        <f>IF(C355="","",[2]表紙!$BD$5)</f>
        <v>LL</v>
      </c>
      <c r="C355" s="341">
        <v>14987901130605</v>
      </c>
      <c r="D355" s="342" t="s">
        <v>2103</v>
      </c>
      <c r="E355" s="183" t="s">
        <v>68</v>
      </c>
      <c r="F355" s="343" t="s">
        <v>0</v>
      </c>
      <c r="G355" s="344">
        <v>56</v>
      </c>
      <c r="H355" s="342" t="s">
        <v>2104</v>
      </c>
      <c r="I355" s="342"/>
      <c r="J355" s="99"/>
    </row>
    <row r="356" spans="1:10" ht="45.6" customHeight="1">
      <c r="A356" s="11">
        <v>352</v>
      </c>
      <c r="B356" s="290" t="str">
        <f>IF(C356="","",[2]表紙!$BD$5)</f>
        <v>LL</v>
      </c>
      <c r="C356" s="341">
        <v>14987087031970</v>
      </c>
      <c r="D356" s="342" t="s">
        <v>2105</v>
      </c>
      <c r="E356" s="183" t="s">
        <v>68</v>
      </c>
      <c r="F356" s="343" t="s">
        <v>0</v>
      </c>
      <c r="G356" s="344">
        <v>4</v>
      </c>
      <c r="H356" s="342" t="s">
        <v>2106</v>
      </c>
      <c r="I356" s="342"/>
      <c r="J356" s="99"/>
    </row>
    <row r="357" spans="1:10" ht="45.6" customHeight="1">
      <c r="A357" s="11">
        <v>353</v>
      </c>
      <c r="B357" s="290" t="str">
        <f>IF(C357="","",[2]表紙!$BD$5)</f>
        <v>LL</v>
      </c>
      <c r="C357" s="338">
        <v>14987896590521</v>
      </c>
      <c r="D357" s="304" t="s">
        <v>2107</v>
      </c>
      <c r="E357" s="183" t="s">
        <v>68</v>
      </c>
      <c r="F357" s="349" t="s">
        <v>0</v>
      </c>
      <c r="G357" s="339">
        <v>4</v>
      </c>
      <c r="H357" s="304" t="s">
        <v>1332</v>
      </c>
      <c r="I357" s="388"/>
      <c r="J357" s="99"/>
    </row>
    <row r="358" spans="1:10" ht="45.6" customHeight="1">
      <c r="A358" s="11">
        <v>354</v>
      </c>
      <c r="B358" s="290" t="str">
        <f>IF(C358="","",[2]表紙!$BD$5)</f>
        <v>LL</v>
      </c>
      <c r="C358" s="338" t="s">
        <v>2108</v>
      </c>
      <c r="D358" s="304" t="s">
        <v>2109</v>
      </c>
      <c r="E358" s="183" t="s">
        <v>68</v>
      </c>
      <c r="F358" s="349" t="s">
        <v>0</v>
      </c>
      <c r="G358" s="339">
        <v>4</v>
      </c>
      <c r="H358" s="304" t="s">
        <v>2110</v>
      </c>
      <c r="I358" s="388"/>
      <c r="J358" s="99"/>
    </row>
    <row r="359" spans="1:10" ht="45.6" customHeight="1">
      <c r="A359" s="11">
        <v>355</v>
      </c>
      <c r="B359" s="290" t="str">
        <f>IF(C359="","",[2]表紙!$BD$5)</f>
        <v>LL</v>
      </c>
      <c r="C359" s="338" t="s">
        <v>2111</v>
      </c>
      <c r="D359" s="304" t="s">
        <v>2112</v>
      </c>
      <c r="E359" s="183" t="s">
        <v>68</v>
      </c>
      <c r="F359" s="349" t="s">
        <v>0</v>
      </c>
      <c r="G359" s="339">
        <v>4</v>
      </c>
      <c r="H359" s="304" t="s">
        <v>2113</v>
      </c>
      <c r="I359" s="388"/>
      <c r="J359" s="99"/>
    </row>
    <row r="360" spans="1:10" ht="45.6" customHeight="1">
      <c r="A360" s="11">
        <v>356</v>
      </c>
      <c r="B360" s="290" t="str">
        <f>IF(C360="","",[2]表紙!$BD$5)</f>
        <v>LL</v>
      </c>
      <c r="C360" s="363">
        <v>14987770560305</v>
      </c>
      <c r="D360" s="346" t="s">
        <v>2114</v>
      </c>
      <c r="E360" s="183" t="s">
        <v>68</v>
      </c>
      <c r="F360" s="347" t="s">
        <v>0</v>
      </c>
      <c r="G360" s="347">
        <v>4</v>
      </c>
      <c r="H360" s="378" t="s">
        <v>2115</v>
      </c>
      <c r="I360" s="390"/>
      <c r="J360" s="99"/>
    </row>
    <row r="361" spans="1:10" ht="45.6" customHeight="1">
      <c r="A361" s="11">
        <v>357</v>
      </c>
      <c r="B361" s="290" t="str">
        <f>IF(C361="","",[2]表紙!$BD$5)</f>
        <v>LL</v>
      </c>
      <c r="C361" s="338">
        <v>14987080199028</v>
      </c>
      <c r="D361" s="304" t="s">
        <v>2116</v>
      </c>
      <c r="E361" s="183" t="s">
        <v>68</v>
      </c>
      <c r="F361" s="349" t="s">
        <v>0</v>
      </c>
      <c r="G361" s="339">
        <v>4</v>
      </c>
      <c r="H361" s="304" t="s">
        <v>1333</v>
      </c>
      <c r="I361" s="388"/>
      <c r="J361" s="99"/>
    </row>
    <row r="362" spans="1:10" ht="45.6" customHeight="1">
      <c r="A362" s="11">
        <v>358</v>
      </c>
      <c r="B362" s="290" t="str">
        <f>IF(C362="","",[2]表紙!$BD$5)</f>
        <v>LL</v>
      </c>
      <c r="C362" s="338">
        <v>14987211153110</v>
      </c>
      <c r="D362" s="304" t="s">
        <v>2117</v>
      </c>
      <c r="E362" s="183" t="s">
        <v>68</v>
      </c>
      <c r="F362" s="349" t="s">
        <v>20</v>
      </c>
      <c r="G362" s="339">
        <v>36</v>
      </c>
      <c r="H362" s="304" t="s">
        <v>2118</v>
      </c>
      <c r="I362" s="388"/>
      <c r="J362" s="99"/>
    </row>
    <row r="363" spans="1:10" ht="45.6" customHeight="1">
      <c r="A363" s="11">
        <v>359</v>
      </c>
      <c r="B363" s="290" t="str">
        <f>IF(C363="","",[2]表紙!$BD$5)</f>
        <v>LL</v>
      </c>
      <c r="C363" s="338">
        <v>14987211153103</v>
      </c>
      <c r="D363" s="304" t="s">
        <v>2119</v>
      </c>
      <c r="E363" s="183" t="s">
        <v>68</v>
      </c>
      <c r="F363" s="349" t="s">
        <v>1</v>
      </c>
      <c r="G363" s="339">
        <v>333</v>
      </c>
      <c r="H363" s="304" t="s">
        <v>2120</v>
      </c>
      <c r="I363" s="388"/>
      <c r="J363" s="99"/>
    </row>
    <row r="364" spans="1:10" ht="45.6" customHeight="1">
      <c r="A364" s="11">
        <v>360</v>
      </c>
      <c r="B364" s="290" t="str">
        <f>IF(C364="","",[2]表紙!$BD$5)</f>
        <v>LL</v>
      </c>
      <c r="C364" s="338">
        <v>14987123409350</v>
      </c>
      <c r="D364" s="304" t="s">
        <v>2121</v>
      </c>
      <c r="E364" s="183" t="s">
        <v>68</v>
      </c>
      <c r="F364" s="349" t="s">
        <v>20</v>
      </c>
      <c r="G364" s="339">
        <v>4</v>
      </c>
      <c r="H364" s="304" t="s">
        <v>2122</v>
      </c>
      <c r="I364" s="388"/>
      <c r="J364" s="99"/>
    </row>
    <row r="365" spans="1:10" ht="45.6" customHeight="1">
      <c r="A365" s="11">
        <v>361</v>
      </c>
      <c r="B365" s="290" t="str">
        <f>IF(C365="","",[2]表紙!$BD$5)</f>
        <v>LL</v>
      </c>
      <c r="C365" s="338">
        <v>14987123147863</v>
      </c>
      <c r="D365" s="304" t="s">
        <v>2123</v>
      </c>
      <c r="E365" s="183" t="s">
        <v>68</v>
      </c>
      <c r="F365" s="349" t="s">
        <v>0</v>
      </c>
      <c r="G365" s="339">
        <v>4</v>
      </c>
      <c r="H365" s="304" t="s">
        <v>1334</v>
      </c>
      <c r="I365" s="388"/>
      <c r="J365" s="99"/>
    </row>
    <row r="366" spans="1:10" ht="45.6" customHeight="1">
      <c r="A366" s="11">
        <v>362</v>
      </c>
      <c r="B366" s="290" t="str">
        <f>IF(C366="","",[2]表紙!$BD$5)</f>
        <v>LL</v>
      </c>
      <c r="C366" s="338">
        <v>14987421310624</v>
      </c>
      <c r="D366" s="304" t="s">
        <v>2124</v>
      </c>
      <c r="E366" s="183" t="s">
        <v>68</v>
      </c>
      <c r="F366" s="349" t="s">
        <v>0</v>
      </c>
      <c r="G366" s="339">
        <v>4</v>
      </c>
      <c r="H366" s="304" t="s">
        <v>2125</v>
      </c>
      <c r="I366" s="388"/>
      <c r="J366" s="99"/>
    </row>
    <row r="367" spans="1:10" ht="45.6" customHeight="1">
      <c r="A367" s="11">
        <v>363</v>
      </c>
      <c r="B367" s="290" t="str">
        <f>IF(C367="","",[2]表紙!$BD$5)</f>
        <v>LL</v>
      </c>
      <c r="C367" s="338">
        <v>14987020020962</v>
      </c>
      <c r="D367" s="304" t="s">
        <v>1335</v>
      </c>
      <c r="E367" s="183" t="s">
        <v>68</v>
      </c>
      <c r="F367" s="349" t="s">
        <v>0</v>
      </c>
      <c r="G367" s="339">
        <v>83</v>
      </c>
      <c r="H367" s="304" t="s">
        <v>2126</v>
      </c>
      <c r="I367" s="388"/>
      <c r="J367" s="99"/>
    </row>
    <row r="368" spans="1:10" ht="45.6" customHeight="1">
      <c r="A368" s="11">
        <v>364</v>
      </c>
      <c r="B368" s="290" t="str">
        <f>IF(C368="","",[2]表紙!$BD$5)</f>
        <v>LL</v>
      </c>
      <c r="C368" s="338">
        <v>14987020020924</v>
      </c>
      <c r="D368" s="304" t="s">
        <v>1336</v>
      </c>
      <c r="E368" s="183" t="s">
        <v>68</v>
      </c>
      <c r="F368" s="349" t="s">
        <v>20</v>
      </c>
      <c r="G368" s="339">
        <v>18</v>
      </c>
      <c r="H368" s="304" t="s">
        <v>1337</v>
      </c>
      <c r="I368" s="388"/>
      <c r="J368" s="99"/>
    </row>
    <row r="369" spans="1:10" ht="45.6" customHeight="1">
      <c r="A369" s="11">
        <v>365</v>
      </c>
      <c r="B369" s="290" t="str">
        <f>IF(C369="","",[2]表紙!$BD$5)</f>
        <v>LL</v>
      </c>
      <c r="C369" s="338">
        <v>14987020020900</v>
      </c>
      <c r="D369" s="304" t="s">
        <v>1338</v>
      </c>
      <c r="E369" s="183" t="s">
        <v>68</v>
      </c>
      <c r="F369" s="349" t="s">
        <v>0</v>
      </c>
      <c r="G369" s="339">
        <v>62</v>
      </c>
      <c r="H369" s="304" t="s">
        <v>2127</v>
      </c>
      <c r="I369" s="388"/>
      <c r="J369" s="99"/>
    </row>
    <row r="370" spans="1:10" ht="45.6" customHeight="1">
      <c r="A370" s="11">
        <v>366</v>
      </c>
      <c r="B370" s="290" t="str">
        <f>IF(C370="","",[2]表紙!$BD$5)</f>
        <v>LL</v>
      </c>
      <c r="C370" s="363">
        <v>14987792214316</v>
      </c>
      <c r="D370" s="346" t="s">
        <v>1339</v>
      </c>
      <c r="E370" s="183" t="s">
        <v>68</v>
      </c>
      <c r="F370" s="347" t="s">
        <v>0</v>
      </c>
      <c r="G370" s="347">
        <v>27</v>
      </c>
      <c r="H370" s="378" t="s">
        <v>2128</v>
      </c>
      <c r="I370" s="390"/>
      <c r="J370" s="99"/>
    </row>
    <row r="371" spans="1:10" ht="45.6" customHeight="1">
      <c r="A371" s="11">
        <v>367</v>
      </c>
      <c r="B371" s="290" t="str">
        <f>IF(C371="","",[2]表紙!$BD$5)</f>
        <v>LL</v>
      </c>
      <c r="C371" s="338">
        <v>14987123148587</v>
      </c>
      <c r="D371" s="304" t="s">
        <v>1340</v>
      </c>
      <c r="E371" s="183" t="s">
        <v>68</v>
      </c>
      <c r="F371" s="349" t="s">
        <v>0</v>
      </c>
      <c r="G371" s="339">
        <v>4</v>
      </c>
      <c r="H371" s="304" t="s">
        <v>2129</v>
      </c>
      <c r="I371" s="388"/>
      <c r="J371" s="99"/>
    </row>
    <row r="372" spans="1:10" ht="45.6" customHeight="1">
      <c r="A372" s="11">
        <v>368</v>
      </c>
      <c r="B372" s="290" t="str">
        <f>IF(C372="","",[2]表紙!$BD$5)</f>
        <v>LL</v>
      </c>
      <c r="C372" s="338">
        <v>14987084156256</v>
      </c>
      <c r="D372" s="304" t="s">
        <v>1341</v>
      </c>
      <c r="E372" s="183" t="s">
        <v>68</v>
      </c>
      <c r="F372" s="349" t="s">
        <v>0</v>
      </c>
      <c r="G372" s="339">
        <v>4</v>
      </c>
      <c r="H372" s="304" t="s">
        <v>2130</v>
      </c>
      <c r="I372" s="388"/>
      <c r="J372" s="99"/>
    </row>
    <row r="373" spans="1:10" ht="45.6" customHeight="1">
      <c r="A373" s="11">
        <v>369</v>
      </c>
      <c r="B373" s="290" t="str">
        <f>IF(C373="","",[2]表紙!$BD$5)</f>
        <v>LL</v>
      </c>
      <c r="C373" s="338">
        <v>14987350025491</v>
      </c>
      <c r="D373" s="304" t="s">
        <v>1342</v>
      </c>
      <c r="E373" s="183" t="s">
        <v>68</v>
      </c>
      <c r="F373" s="349" t="s">
        <v>0</v>
      </c>
      <c r="G373" s="339">
        <v>5</v>
      </c>
      <c r="H373" s="304" t="s">
        <v>2131</v>
      </c>
      <c r="I373" s="388"/>
      <c r="J373" s="99"/>
    </row>
    <row r="374" spans="1:10" ht="45.6" customHeight="1">
      <c r="A374" s="11">
        <v>370</v>
      </c>
      <c r="B374" s="290" t="str">
        <f>IF(C374="","",[2]表紙!$BD$5)</f>
        <v>LL</v>
      </c>
      <c r="C374" s="338">
        <v>14987224122455</v>
      </c>
      <c r="D374" s="304" t="s">
        <v>2132</v>
      </c>
      <c r="E374" s="183" t="s">
        <v>68</v>
      </c>
      <c r="F374" s="349" t="s">
        <v>0</v>
      </c>
      <c r="G374" s="339">
        <v>4</v>
      </c>
      <c r="H374" s="304" t="s">
        <v>2133</v>
      </c>
      <c r="I374" s="388"/>
      <c r="J374" s="99"/>
    </row>
    <row r="375" spans="1:10" ht="45.6" customHeight="1">
      <c r="A375" s="11">
        <v>371</v>
      </c>
      <c r="B375" s="290" t="str">
        <f>IF(C375="","",[2]表紙!$BD$5)</f>
        <v>LL</v>
      </c>
      <c r="C375" s="338" t="s">
        <v>2134</v>
      </c>
      <c r="D375" s="304" t="s">
        <v>2135</v>
      </c>
      <c r="E375" s="183" t="s">
        <v>68</v>
      </c>
      <c r="F375" s="349" t="s">
        <v>0</v>
      </c>
      <c r="G375" s="339">
        <v>135</v>
      </c>
      <c r="H375" s="304" t="s">
        <v>2136</v>
      </c>
      <c r="I375" s="388"/>
      <c r="J375" s="99"/>
    </row>
    <row r="376" spans="1:10" ht="45.6" customHeight="1">
      <c r="A376" s="11">
        <v>372</v>
      </c>
      <c r="B376" s="290" t="str">
        <f>IF(C376="","",[2]表紙!$BD$5)</f>
        <v>LL</v>
      </c>
      <c r="C376" s="338">
        <v>14987376616222</v>
      </c>
      <c r="D376" s="304" t="s">
        <v>1343</v>
      </c>
      <c r="E376" s="183" t="s">
        <v>68</v>
      </c>
      <c r="F376" s="349" t="s">
        <v>0</v>
      </c>
      <c r="G376" s="339">
        <v>47</v>
      </c>
      <c r="H376" s="304" t="s">
        <v>2137</v>
      </c>
      <c r="I376" s="388"/>
      <c r="J376" s="101"/>
    </row>
    <row r="377" spans="1:10" ht="45.6" customHeight="1">
      <c r="A377" s="11">
        <v>373</v>
      </c>
      <c r="B377" s="290" t="str">
        <f>IF(C377="","",[2]表紙!$BD$5)</f>
        <v>LL</v>
      </c>
      <c r="C377" s="338">
        <v>14987213109405</v>
      </c>
      <c r="D377" s="304" t="s">
        <v>2138</v>
      </c>
      <c r="E377" s="183" t="s">
        <v>68</v>
      </c>
      <c r="F377" s="349" t="s">
        <v>0</v>
      </c>
      <c r="G377" s="339">
        <v>12</v>
      </c>
      <c r="H377" s="304" t="s">
        <v>2139</v>
      </c>
      <c r="I377" s="388"/>
      <c r="J377" s="101"/>
    </row>
    <row r="378" spans="1:10" ht="45.6" customHeight="1">
      <c r="A378" s="11">
        <v>374</v>
      </c>
      <c r="B378" s="290" t="str">
        <f>IF(C378="","",[2]表紙!$BD$5)</f>
        <v>LL</v>
      </c>
      <c r="C378" s="345" t="s">
        <v>2140</v>
      </c>
      <c r="D378" s="346" t="s">
        <v>1344</v>
      </c>
      <c r="E378" s="183" t="s">
        <v>68</v>
      </c>
      <c r="F378" s="347" t="s">
        <v>0</v>
      </c>
      <c r="G378" s="348">
        <v>8</v>
      </c>
      <c r="H378" s="378" t="s">
        <v>2141</v>
      </c>
      <c r="I378" s="390"/>
      <c r="J378" s="99"/>
    </row>
    <row r="379" spans="1:10" ht="45.6" customHeight="1">
      <c r="A379" s="11">
        <v>375</v>
      </c>
      <c r="B379" s="290" t="str">
        <f>IF(C379="","",[2]表紙!$BD$5)</f>
        <v>LL</v>
      </c>
      <c r="C379" s="345">
        <v>14987884000568</v>
      </c>
      <c r="D379" s="346" t="s">
        <v>1345</v>
      </c>
      <c r="E379" s="183" t="s">
        <v>68</v>
      </c>
      <c r="F379" s="347" t="s">
        <v>0</v>
      </c>
      <c r="G379" s="348">
        <v>79</v>
      </c>
      <c r="H379" s="378" t="s">
        <v>2142</v>
      </c>
      <c r="I379" s="390"/>
      <c r="J379" s="99"/>
    </row>
    <row r="380" spans="1:10" ht="45.6" customHeight="1">
      <c r="A380" s="11">
        <v>376</v>
      </c>
      <c r="B380" s="290" t="str">
        <f>IF(C380="","",[2]表紙!$BD$5)</f>
        <v>LL</v>
      </c>
      <c r="C380" s="338">
        <v>14987919100904</v>
      </c>
      <c r="D380" s="304" t="s">
        <v>1346</v>
      </c>
      <c r="E380" s="183" t="s">
        <v>68</v>
      </c>
      <c r="F380" s="349" t="s">
        <v>0</v>
      </c>
      <c r="G380" s="339">
        <v>4</v>
      </c>
      <c r="H380" s="304" t="s">
        <v>2143</v>
      </c>
      <c r="I380" s="388"/>
      <c r="J380" s="99"/>
    </row>
    <row r="381" spans="1:10" ht="45.6" customHeight="1">
      <c r="A381" s="11">
        <v>377</v>
      </c>
      <c r="B381" s="290" t="str">
        <f>IF(C381="","",[2]表紙!$BD$5)</f>
        <v>LL</v>
      </c>
      <c r="C381" s="338">
        <v>14987128030511</v>
      </c>
      <c r="D381" s="304" t="s">
        <v>1347</v>
      </c>
      <c r="E381" s="183" t="s">
        <v>68</v>
      </c>
      <c r="F381" s="349" t="s">
        <v>0</v>
      </c>
      <c r="G381" s="339">
        <v>4</v>
      </c>
      <c r="H381" s="304" t="s">
        <v>2144</v>
      </c>
      <c r="I381" s="388"/>
      <c r="J381" s="99"/>
    </row>
    <row r="382" spans="1:10" ht="45.6" customHeight="1">
      <c r="A382" s="11">
        <v>378</v>
      </c>
      <c r="B382" s="290" t="str">
        <f>IF(C382="","",[2]表紙!$BD$5)</f>
        <v>LL</v>
      </c>
      <c r="C382" s="338">
        <v>14987060007909</v>
      </c>
      <c r="D382" s="304" t="s">
        <v>1348</v>
      </c>
      <c r="E382" s="183" t="s">
        <v>68</v>
      </c>
      <c r="F382" s="349" t="s">
        <v>0</v>
      </c>
      <c r="G382" s="339">
        <v>40</v>
      </c>
      <c r="H382" s="304" t="s">
        <v>1349</v>
      </c>
      <c r="I382" s="388"/>
      <c r="J382" s="99"/>
    </row>
    <row r="383" spans="1:10" ht="45.6" customHeight="1">
      <c r="A383" s="11">
        <v>379</v>
      </c>
      <c r="B383" s="290" t="str">
        <f>IF(C383="","",[2]表紙!$BD$5)</f>
        <v>LL</v>
      </c>
      <c r="C383" s="338" t="s">
        <v>1350</v>
      </c>
      <c r="D383" s="304" t="s">
        <v>1351</v>
      </c>
      <c r="E383" s="183" t="s">
        <v>68</v>
      </c>
      <c r="F383" s="349" t="s">
        <v>0</v>
      </c>
      <c r="G383" s="339">
        <v>135</v>
      </c>
      <c r="H383" s="304" t="s">
        <v>1352</v>
      </c>
      <c r="I383" s="388"/>
      <c r="J383" s="99"/>
    </row>
    <row r="384" spans="1:10" ht="45.6" customHeight="1">
      <c r="A384" s="11">
        <v>380</v>
      </c>
      <c r="B384" s="290" t="str">
        <f>IF(C384="","",[2]表紙!$BD$5)</f>
        <v>LL</v>
      </c>
      <c r="C384" s="338" t="s">
        <v>2145</v>
      </c>
      <c r="D384" s="304" t="s">
        <v>2146</v>
      </c>
      <c r="E384" s="183" t="s">
        <v>68</v>
      </c>
      <c r="F384" s="349" t="s">
        <v>0</v>
      </c>
      <c r="G384" s="339">
        <v>22</v>
      </c>
      <c r="H384" s="304" t="s">
        <v>2147</v>
      </c>
      <c r="I384" s="388"/>
      <c r="J384" s="99"/>
    </row>
    <row r="385" spans="1:10" ht="45.6" customHeight="1">
      <c r="A385" s="11">
        <v>381</v>
      </c>
      <c r="B385" s="290" t="str">
        <f>IF(C385="","",[2]表紙!$BD$5)</f>
        <v>LL</v>
      </c>
      <c r="C385" s="338">
        <v>14987222666388</v>
      </c>
      <c r="D385" s="304" t="s">
        <v>1353</v>
      </c>
      <c r="E385" s="183" t="s">
        <v>68</v>
      </c>
      <c r="F385" s="349" t="s">
        <v>0</v>
      </c>
      <c r="G385" s="339">
        <v>4</v>
      </c>
      <c r="H385" s="304" t="s">
        <v>2148</v>
      </c>
      <c r="I385" s="388"/>
      <c r="J385" s="99"/>
    </row>
    <row r="386" spans="1:10" ht="45.6" customHeight="1">
      <c r="A386" s="11">
        <v>382</v>
      </c>
      <c r="B386" s="290" t="str">
        <f>IF(C386="","",[2]表紙!$BD$5)</f>
        <v>LL</v>
      </c>
      <c r="C386" s="338">
        <v>14987222852255</v>
      </c>
      <c r="D386" s="304" t="s">
        <v>1354</v>
      </c>
      <c r="E386" s="183" t="s">
        <v>68</v>
      </c>
      <c r="F386" s="349" t="s">
        <v>0</v>
      </c>
      <c r="G386" s="339">
        <v>4</v>
      </c>
      <c r="H386" s="304" t="s">
        <v>2149</v>
      </c>
      <c r="I386" s="388"/>
      <c r="J386" s="99"/>
    </row>
    <row r="387" spans="1:10" ht="45.6" customHeight="1">
      <c r="A387" s="11">
        <v>383</v>
      </c>
      <c r="B387" s="290" t="str">
        <f>IF(C387="","",[2]表紙!$BD$5)</f>
        <v>LL</v>
      </c>
      <c r="C387" s="338">
        <v>14987081105066</v>
      </c>
      <c r="D387" s="304" t="s">
        <v>2150</v>
      </c>
      <c r="E387" s="183" t="s">
        <v>68</v>
      </c>
      <c r="F387" s="349" t="s">
        <v>20</v>
      </c>
      <c r="G387" s="339">
        <v>4</v>
      </c>
      <c r="H387" s="304" t="s">
        <v>2151</v>
      </c>
      <c r="I387" s="388"/>
      <c r="J387" s="99"/>
    </row>
    <row r="388" spans="1:10" ht="45.6" customHeight="1">
      <c r="A388" s="11">
        <v>384</v>
      </c>
      <c r="B388" s="290" t="str">
        <f>IF(C388="","",[2]表紙!$BD$5)</f>
        <v>LL</v>
      </c>
      <c r="C388" s="338">
        <v>14987294399122</v>
      </c>
      <c r="D388" s="304" t="s">
        <v>1355</v>
      </c>
      <c r="E388" s="183" t="s">
        <v>68</v>
      </c>
      <c r="F388" s="349" t="s">
        <v>0</v>
      </c>
      <c r="G388" s="339">
        <v>4</v>
      </c>
      <c r="H388" s="304" t="s">
        <v>2152</v>
      </c>
      <c r="I388" s="388"/>
      <c r="J388" s="99"/>
    </row>
    <row r="389" spans="1:10" ht="45.6" customHeight="1">
      <c r="A389" s="11">
        <v>385</v>
      </c>
      <c r="B389" s="290" t="str">
        <f>IF(C389="","",[2]表紙!$BD$5)</f>
        <v>LL</v>
      </c>
      <c r="C389" s="338">
        <v>14987123158340</v>
      </c>
      <c r="D389" s="304" t="s">
        <v>1356</v>
      </c>
      <c r="E389" s="183" t="s">
        <v>68</v>
      </c>
      <c r="F389" s="349" t="s">
        <v>0</v>
      </c>
      <c r="G389" s="339">
        <v>21</v>
      </c>
      <c r="H389" s="304" t="s">
        <v>2153</v>
      </c>
      <c r="I389" s="388"/>
      <c r="J389" s="99"/>
    </row>
    <row r="390" spans="1:10" ht="45.6" customHeight="1">
      <c r="A390" s="11">
        <v>386</v>
      </c>
      <c r="B390" s="290" t="str">
        <f>IF(C390="","",[2]表紙!$BD$5)</f>
        <v>LL</v>
      </c>
      <c r="C390" s="338">
        <v>14987288212802</v>
      </c>
      <c r="D390" s="304" t="s">
        <v>1357</v>
      </c>
      <c r="E390" s="183" t="s">
        <v>68</v>
      </c>
      <c r="F390" s="349" t="s">
        <v>0</v>
      </c>
      <c r="G390" s="339">
        <v>4</v>
      </c>
      <c r="H390" s="304" t="s">
        <v>2154</v>
      </c>
      <c r="I390" s="388"/>
      <c r="J390" s="99"/>
    </row>
    <row r="391" spans="1:10" ht="45.6" customHeight="1">
      <c r="A391" s="11">
        <v>387</v>
      </c>
      <c r="B391" s="290" t="str">
        <f>IF(C391="","",[2]表紙!$BD$5)</f>
        <v>LL</v>
      </c>
      <c r="C391" s="338">
        <v>14987288821820</v>
      </c>
      <c r="D391" s="304" t="s">
        <v>1358</v>
      </c>
      <c r="E391" s="183" t="s">
        <v>68</v>
      </c>
      <c r="F391" s="349" t="s">
        <v>1</v>
      </c>
      <c r="G391" s="339">
        <v>4</v>
      </c>
      <c r="H391" s="304" t="s">
        <v>1359</v>
      </c>
      <c r="I391" s="388"/>
      <c r="J391" s="99"/>
    </row>
    <row r="392" spans="1:10" ht="45.6" customHeight="1">
      <c r="A392" s="11">
        <v>388</v>
      </c>
      <c r="B392" s="290" t="str">
        <f>IF(C392="","",[2]表紙!$BD$5)</f>
        <v>LL</v>
      </c>
      <c r="C392" s="338" t="s">
        <v>2155</v>
      </c>
      <c r="D392" s="304" t="s">
        <v>198</v>
      </c>
      <c r="E392" s="183" t="s">
        <v>68</v>
      </c>
      <c r="F392" s="349" t="s">
        <v>20</v>
      </c>
      <c r="G392" s="339">
        <v>4</v>
      </c>
      <c r="H392" s="304" t="s">
        <v>1360</v>
      </c>
      <c r="I392" s="388"/>
      <c r="J392" s="101"/>
    </row>
    <row r="393" spans="1:10" ht="45.6" customHeight="1">
      <c r="A393" s="11">
        <v>389</v>
      </c>
      <c r="B393" s="290" t="str">
        <f>IF(C393="","",[2]表紙!$BD$5)</f>
        <v>LL</v>
      </c>
      <c r="C393" s="338">
        <v>14987211752221</v>
      </c>
      <c r="D393" s="304" t="s">
        <v>1361</v>
      </c>
      <c r="E393" s="183" t="s">
        <v>68</v>
      </c>
      <c r="F393" s="349" t="s">
        <v>1362</v>
      </c>
      <c r="G393" s="339">
        <v>4</v>
      </c>
      <c r="H393" s="304" t="s">
        <v>2156</v>
      </c>
      <c r="I393" s="388"/>
      <c r="J393" s="99"/>
    </row>
    <row r="394" spans="1:10" ht="45.6" customHeight="1">
      <c r="A394" s="11">
        <v>390</v>
      </c>
      <c r="B394" s="290" t="str">
        <f>IF(C394="","",[2]表紙!$BD$5)</f>
        <v>LL</v>
      </c>
      <c r="C394" s="338">
        <v>14987120441018</v>
      </c>
      <c r="D394" s="304" t="s">
        <v>1363</v>
      </c>
      <c r="E394" s="183" t="s">
        <v>68</v>
      </c>
      <c r="F394" s="349" t="s">
        <v>0</v>
      </c>
      <c r="G394" s="339">
        <v>4</v>
      </c>
      <c r="H394" s="304" t="s">
        <v>2157</v>
      </c>
      <c r="I394" s="388"/>
      <c r="J394" s="99"/>
    </row>
    <row r="395" spans="1:10" ht="45.6" customHeight="1">
      <c r="A395" s="11">
        <v>391</v>
      </c>
      <c r="B395" s="290" t="str">
        <f>IF(C395="","",[2]表紙!$BD$5)</f>
        <v>LL</v>
      </c>
      <c r="C395" s="338">
        <v>14987120440806</v>
      </c>
      <c r="D395" s="304" t="s">
        <v>1364</v>
      </c>
      <c r="E395" s="183" t="s">
        <v>68</v>
      </c>
      <c r="F395" s="349" t="s">
        <v>0</v>
      </c>
      <c r="G395" s="339">
        <v>4</v>
      </c>
      <c r="H395" s="304" t="s">
        <v>2158</v>
      </c>
      <c r="I395" s="388"/>
      <c r="J395" s="101"/>
    </row>
    <row r="396" spans="1:10" ht="45.6" customHeight="1">
      <c r="A396" s="11">
        <v>392</v>
      </c>
      <c r="B396" s="290" t="str">
        <f>IF(C396="","",[2]表紙!$BD$5)</f>
        <v>LL</v>
      </c>
      <c r="C396" s="363" t="s">
        <v>2159</v>
      </c>
      <c r="D396" s="346" t="s">
        <v>1365</v>
      </c>
      <c r="E396" s="183" t="s">
        <v>68</v>
      </c>
      <c r="F396" s="347" t="s">
        <v>0</v>
      </c>
      <c r="G396" s="347">
        <v>4</v>
      </c>
      <c r="H396" s="378" t="s">
        <v>2160</v>
      </c>
      <c r="I396" s="390"/>
      <c r="J396" s="99"/>
    </row>
    <row r="397" spans="1:10" ht="45.6" customHeight="1">
      <c r="A397" s="11">
        <v>393</v>
      </c>
      <c r="B397" s="290" t="str">
        <f>IF(C397="","",[2]表紙!$BD$5)</f>
        <v>LL</v>
      </c>
      <c r="C397" s="338">
        <v>14987614428600</v>
      </c>
      <c r="D397" s="304" t="s">
        <v>1366</v>
      </c>
      <c r="E397" s="183" t="s">
        <v>68</v>
      </c>
      <c r="F397" s="349" t="s">
        <v>0</v>
      </c>
      <c r="G397" s="339">
        <v>4</v>
      </c>
      <c r="H397" s="304" t="s">
        <v>2161</v>
      </c>
      <c r="I397" s="388"/>
      <c r="J397" s="103"/>
    </row>
    <row r="398" spans="1:10" ht="45.6" customHeight="1">
      <c r="A398" s="11">
        <v>394</v>
      </c>
      <c r="B398" s="290" t="str">
        <f>IF(C398="","",[2]表紙!$BD$5)</f>
        <v>LL</v>
      </c>
      <c r="C398" s="338">
        <v>14987614428501</v>
      </c>
      <c r="D398" s="304" t="s">
        <v>1367</v>
      </c>
      <c r="E398" s="183" t="s">
        <v>68</v>
      </c>
      <c r="F398" s="349" t="s">
        <v>0</v>
      </c>
      <c r="G398" s="339">
        <v>4</v>
      </c>
      <c r="H398" s="304" t="s">
        <v>2162</v>
      </c>
      <c r="I398" s="388"/>
      <c r="J398" s="99"/>
    </row>
    <row r="399" spans="1:10" ht="45.6" customHeight="1">
      <c r="A399" s="11">
        <v>395</v>
      </c>
      <c r="B399" s="290" t="str">
        <f>IF(C399="","",[2]表紙!$BD$5)</f>
        <v>LL</v>
      </c>
      <c r="C399" s="338">
        <v>14987120269810</v>
      </c>
      <c r="D399" s="304" t="s">
        <v>2163</v>
      </c>
      <c r="E399" s="183" t="s">
        <v>68</v>
      </c>
      <c r="F399" s="349" t="s">
        <v>0</v>
      </c>
      <c r="G399" s="339">
        <v>8</v>
      </c>
      <c r="H399" s="304" t="s">
        <v>1368</v>
      </c>
      <c r="I399" s="388"/>
      <c r="J399" s="99"/>
    </row>
    <row r="400" spans="1:10" ht="45.6" customHeight="1">
      <c r="A400" s="11">
        <v>396</v>
      </c>
      <c r="B400" s="290" t="str">
        <f>IF(C400="","",[2]表紙!$BD$5)</f>
        <v>LL</v>
      </c>
      <c r="C400" s="338">
        <v>14987710000069</v>
      </c>
      <c r="D400" s="304" t="s">
        <v>1369</v>
      </c>
      <c r="E400" s="183" t="s">
        <v>68</v>
      </c>
      <c r="F400" s="349" t="s">
        <v>0</v>
      </c>
      <c r="G400" s="339">
        <v>4</v>
      </c>
      <c r="H400" s="304" t="s">
        <v>2164</v>
      </c>
      <c r="I400" s="388"/>
      <c r="J400" s="99"/>
    </row>
    <row r="401" spans="1:10" ht="45" customHeight="1">
      <c r="A401" s="11">
        <v>397</v>
      </c>
      <c r="B401" s="290" t="str">
        <f>IF(C401="","",[2]表紙!$BD$5)</f>
        <v>LL</v>
      </c>
      <c r="C401" s="361" t="s">
        <v>2165</v>
      </c>
      <c r="D401" s="362" t="s">
        <v>1370</v>
      </c>
      <c r="E401" s="183" t="s">
        <v>68</v>
      </c>
      <c r="F401" s="343" t="s">
        <v>0</v>
      </c>
      <c r="G401" s="344">
        <v>4</v>
      </c>
      <c r="H401" s="364" t="s">
        <v>1371</v>
      </c>
      <c r="I401" s="362"/>
      <c r="J401" s="99"/>
    </row>
    <row r="402" spans="1:10" ht="45" customHeight="1">
      <c r="A402" s="11">
        <v>398</v>
      </c>
      <c r="B402" s="290" t="str">
        <f>IF(C402="","",[2]表紙!$BD$5)</f>
        <v>LL</v>
      </c>
      <c r="C402" s="338" t="s">
        <v>2166</v>
      </c>
      <c r="D402" s="304" t="s">
        <v>1372</v>
      </c>
      <c r="E402" s="183" t="s">
        <v>68</v>
      </c>
      <c r="F402" s="349" t="s">
        <v>0</v>
      </c>
      <c r="G402" s="339">
        <v>4</v>
      </c>
      <c r="H402" s="304" t="s">
        <v>1373</v>
      </c>
      <c r="I402" s="388"/>
      <c r="J402" s="99"/>
    </row>
    <row r="403" spans="1:10" ht="45" customHeight="1">
      <c r="A403" s="11">
        <v>399</v>
      </c>
      <c r="B403" s="290" t="str">
        <f>IF(C403="","",[2]表紙!$BD$5)</f>
        <v>LL</v>
      </c>
      <c r="C403" s="338" t="s">
        <v>2167</v>
      </c>
      <c r="D403" s="304" t="s">
        <v>1374</v>
      </c>
      <c r="E403" s="183" t="s">
        <v>68</v>
      </c>
      <c r="F403" s="349" t="s">
        <v>0</v>
      </c>
      <c r="G403" s="339">
        <v>4</v>
      </c>
      <c r="H403" s="304" t="s">
        <v>1375</v>
      </c>
      <c r="I403" s="388"/>
      <c r="J403" s="99"/>
    </row>
    <row r="404" spans="1:10" ht="45" customHeight="1">
      <c r="A404" s="11">
        <v>400</v>
      </c>
      <c r="B404" s="290" t="str">
        <f>IF(C404="","",[2]表紙!$BD$5)</f>
        <v>LL</v>
      </c>
      <c r="C404" s="338" t="s">
        <v>2168</v>
      </c>
      <c r="D404" s="304" t="s">
        <v>1376</v>
      </c>
      <c r="E404" s="183" t="s">
        <v>68</v>
      </c>
      <c r="F404" s="349" t="s">
        <v>0</v>
      </c>
      <c r="G404" s="339">
        <v>35</v>
      </c>
      <c r="H404" s="304" t="s">
        <v>1377</v>
      </c>
      <c r="I404" s="388"/>
      <c r="J404" s="99"/>
    </row>
    <row r="405" spans="1:10" ht="45" customHeight="1">
      <c r="A405" s="11">
        <v>401</v>
      </c>
      <c r="B405" s="290" t="str">
        <f>IF(C405="","",[2]表紙!$BD$5)</f>
        <v>LL</v>
      </c>
      <c r="C405" s="338" t="s">
        <v>2169</v>
      </c>
      <c r="D405" s="304" t="s">
        <v>1378</v>
      </c>
      <c r="E405" s="183" t="s">
        <v>68</v>
      </c>
      <c r="F405" s="349" t="s">
        <v>0</v>
      </c>
      <c r="G405" s="339">
        <v>351</v>
      </c>
      <c r="H405" s="304" t="s">
        <v>1379</v>
      </c>
      <c r="I405" s="388"/>
      <c r="J405" s="99"/>
    </row>
    <row r="406" spans="1:10" ht="45" customHeight="1">
      <c r="A406" s="11">
        <v>402</v>
      </c>
      <c r="B406" s="290" t="str">
        <f>IF(C406="","",[2]表紙!$BD$5)</f>
        <v>LL</v>
      </c>
      <c r="C406" s="338" t="s">
        <v>2170</v>
      </c>
      <c r="D406" s="304" t="s">
        <v>1380</v>
      </c>
      <c r="E406" s="183" t="s">
        <v>68</v>
      </c>
      <c r="F406" s="349" t="s">
        <v>0</v>
      </c>
      <c r="G406" s="339">
        <v>113</v>
      </c>
      <c r="H406" s="304" t="s">
        <v>1381</v>
      </c>
      <c r="I406" s="388"/>
      <c r="J406" s="99"/>
    </row>
    <row r="407" spans="1:10" ht="45" customHeight="1">
      <c r="A407" s="11">
        <v>403</v>
      </c>
      <c r="B407" s="290" t="str">
        <f>IF(C407="","",[2]表紙!$BD$5)</f>
        <v>LL</v>
      </c>
      <c r="C407" s="338" t="s">
        <v>2171</v>
      </c>
      <c r="D407" s="304" t="s">
        <v>1382</v>
      </c>
      <c r="E407" s="183" t="s">
        <v>68</v>
      </c>
      <c r="F407" s="349" t="s">
        <v>0</v>
      </c>
      <c r="G407" s="339">
        <v>4</v>
      </c>
      <c r="H407" s="304" t="s">
        <v>2172</v>
      </c>
      <c r="I407" s="388"/>
      <c r="J407" s="99"/>
    </row>
    <row r="408" spans="1:10" ht="45" customHeight="1">
      <c r="A408" s="11">
        <v>404</v>
      </c>
      <c r="B408" s="290" t="str">
        <f>IF(C408="","",[2]表紙!$BD$5)</f>
        <v>LL</v>
      </c>
      <c r="C408" s="338" t="s">
        <v>2173</v>
      </c>
      <c r="D408" s="304" t="s">
        <v>1383</v>
      </c>
      <c r="E408" s="183" t="s">
        <v>68</v>
      </c>
      <c r="F408" s="349" t="s">
        <v>0</v>
      </c>
      <c r="G408" s="339">
        <v>4</v>
      </c>
      <c r="H408" s="304" t="s">
        <v>1384</v>
      </c>
      <c r="I408" s="388"/>
      <c r="J408" s="99"/>
    </row>
    <row r="409" spans="1:10" ht="45" customHeight="1">
      <c r="A409" s="11">
        <v>405</v>
      </c>
      <c r="B409" s="290" t="str">
        <f>IF(C409="","",[2]表紙!$BD$5)</f>
        <v>LL</v>
      </c>
      <c r="C409" s="338">
        <v>14987158290251</v>
      </c>
      <c r="D409" s="304" t="s">
        <v>1385</v>
      </c>
      <c r="E409" s="183" t="s">
        <v>68</v>
      </c>
      <c r="F409" s="349" t="s">
        <v>0</v>
      </c>
      <c r="G409" s="339">
        <v>15</v>
      </c>
      <c r="H409" s="304" t="s">
        <v>2174</v>
      </c>
      <c r="I409" s="388"/>
      <c r="J409" s="101"/>
    </row>
    <row r="410" spans="1:10" ht="45" customHeight="1">
      <c r="A410" s="11">
        <v>406</v>
      </c>
      <c r="B410" s="290" t="str">
        <f>IF(C410="","",[2]表紙!$BD$5)</f>
        <v>LL</v>
      </c>
      <c r="C410" s="338">
        <v>14987158290206</v>
      </c>
      <c r="D410" s="304" t="s">
        <v>1386</v>
      </c>
      <c r="E410" s="183" t="s">
        <v>68</v>
      </c>
      <c r="F410" s="349" t="s">
        <v>0</v>
      </c>
      <c r="G410" s="339">
        <v>4</v>
      </c>
      <c r="H410" s="304" t="s">
        <v>2175</v>
      </c>
      <c r="I410" s="388"/>
      <c r="J410" s="99"/>
    </row>
    <row r="411" spans="1:10" ht="45" customHeight="1">
      <c r="A411" s="11">
        <v>407</v>
      </c>
      <c r="B411" s="290" t="str">
        <f>IF(C411="","",[2]表紙!$BD$5)</f>
        <v>LL</v>
      </c>
      <c r="C411" s="338">
        <v>14987084162325</v>
      </c>
      <c r="D411" s="304" t="s">
        <v>1387</v>
      </c>
      <c r="E411" s="183" t="s">
        <v>68</v>
      </c>
      <c r="F411" s="349" t="s">
        <v>0</v>
      </c>
      <c r="G411" s="339">
        <v>4</v>
      </c>
      <c r="H411" s="304" t="s">
        <v>2176</v>
      </c>
      <c r="I411" s="388"/>
      <c r="J411" s="99"/>
    </row>
    <row r="412" spans="1:10" ht="45" customHeight="1">
      <c r="A412" s="11">
        <v>408</v>
      </c>
      <c r="B412" s="290" t="str">
        <f>IF(C412="","",[2]表紙!$BD$5)</f>
        <v>LL</v>
      </c>
      <c r="C412" s="338">
        <v>14987376454527</v>
      </c>
      <c r="D412" s="304" t="s">
        <v>1388</v>
      </c>
      <c r="E412" s="183" t="s">
        <v>68</v>
      </c>
      <c r="F412" s="349" t="s">
        <v>0</v>
      </c>
      <c r="G412" s="339">
        <v>4</v>
      </c>
      <c r="H412" s="304" t="s">
        <v>2177</v>
      </c>
      <c r="I412" s="388"/>
      <c r="J412" s="99"/>
    </row>
    <row r="413" spans="1:10" ht="45" customHeight="1">
      <c r="A413" s="11">
        <v>409</v>
      </c>
      <c r="B413" s="290" t="str">
        <f>IF(C413="","",[2]表紙!$BD$5)</f>
        <v>LL</v>
      </c>
      <c r="C413" s="338">
        <v>14987114075007</v>
      </c>
      <c r="D413" s="304" t="s">
        <v>1389</v>
      </c>
      <c r="E413" s="183" t="s">
        <v>68</v>
      </c>
      <c r="F413" s="349" t="s">
        <v>0</v>
      </c>
      <c r="G413" s="339">
        <v>4</v>
      </c>
      <c r="H413" s="304" t="s">
        <v>2178</v>
      </c>
      <c r="I413" s="388"/>
      <c r="J413" s="99"/>
    </row>
    <row r="414" spans="1:10" ht="45" customHeight="1">
      <c r="A414" s="11">
        <v>410</v>
      </c>
      <c r="B414" s="290" t="str">
        <f>IF(C414="","",[2]表紙!$BD$5)</f>
        <v>LL</v>
      </c>
      <c r="C414" s="338">
        <v>14987312121346</v>
      </c>
      <c r="D414" s="304" t="s">
        <v>1390</v>
      </c>
      <c r="E414" s="183" t="s">
        <v>68</v>
      </c>
      <c r="F414" s="349" t="s">
        <v>0</v>
      </c>
      <c r="G414" s="339">
        <v>36</v>
      </c>
      <c r="H414" s="304" t="s">
        <v>2179</v>
      </c>
      <c r="I414" s="388"/>
      <c r="J414" s="99"/>
    </row>
    <row r="415" spans="1:10" ht="45" customHeight="1">
      <c r="A415" s="11">
        <v>411</v>
      </c>
      <c r="B415" s="290" t="str">
        <f>IF(C415="","",[2]表紙!$BD$5)</f>
        <v>LL</v>
      </c>
      <c r="C415" s="338">
        <v>14987170006144</v>
      </c>
      <c r="D415" s="304" t="s">
        <v>1391</v>
      </c>
      <c r="E415" s="183" t="s">
        <v>68</v>
      </c>
      <c r="F415" s="349" t="s">
        <v>0</v>
      </c>
      <c r="G415" s="339">
        <v>4</v>
      </c>
      <c r="H415" s="304" t="s">
        <v>1392</v>
      </c>
      <c r="I415" s="388"/>
      <c r="J415" s="99"/>
    </row>
    <row r="416" spans="1:10" ht="45" customHeight="1">
      <c r="A416" s="11">
        <v>412</v>
      </c>
      <c r="B416" s="290" t="str">
        <f>IF(C416="","",[2]表紙!$BD$5)</f>
        <v>LL</v>
      </c>
      <c r="C416" s="363" t="s">
        <v>2180</v>
      </c>
      <c r="D416" s="346" t="s">
        <v>1393</v>
      </c>
      <c r="E416" s="183" t="s">
        <v>68</v>
      </c>
      <c r="F416" s="347" t="s">
        <v>0</v>
      </c>
      <c r="G416" s="347">
        <v>44</v>
      </c>
      <c r="H416" s="378" t="s">
        <v>1394</v>
      </c>
      <c r="I416" s="390"/>
      <c r="J416" s="99"/>
    </row>
    <row r="417" spans="1:10" ht="45" customHeight="1">
      <c r="A417" s="11">
        <v>413</v>
      </c>
      <c r="B417" s="290" t="str">
        <f>IF(C417="","",[2]表紙!$BD$5)</f>
        <v>LL</v>
      </c>
      <c r="C417" s="338">
        <v>14987431190544</v>
      </c>
      <c r="D417" s="304" t="s">
        <v>1395</v>
      </c>
      <c r="E417" s="183" t="s">
        <v>68</v>
      </c>
      <c r="F417" s="349" t="s">
        <v>0</v>
      </c>
      <c r="G417" s="339">
        <v>4</v>
      </c>
      <c r="H417" s="304" t="s">
        <v>2181</v>
      </c>
      <c r="I417" s="388"/>
      <c r="J417" s="99"/>
    </row>
    <row r="418" spans="1:10" ht="45" customHeight="1">
      <c r="A418" s="11">
        <v>414</v>
      </c>
      <c r="B418" s="290" t="str">
        <f>IF(C418="","",[2]表紙!$BD$5)</f>
        <v>LL</v>
      </c>
      <c r="C418" s="363">
        <v>14987035187216</v>
      </c>
      <c r="D418" s="346" t="s">
        <v>1396</v>
      </c>
      <c r="E418" s="183" t="s">
        <v>68</v>
      </c>
      <c r="F418" s="347" t="s">
        <v>0</v>
      </c>
      <c r="G418" s="347">
        <v>4</v>
      </c>
      <c r="H418" s="378" t="s">
        <v>1397</v>
      </c>
      <c r="I418" s="390"/>
      <c r="J418" s="99"/>
    </row>
    <row r="419" spans="1:10" ht="45" customHeight="1">
      <c r="A419" s="11">
        <v>415</v>
      </c>
      <c r="B419" s="290" t="str">
        <f>IF(C419="","",[2]表紙!$BD$5)</f>
        <v>LL</v>
      </c>
      <c r="C419" s="338">
        <v>14987035187407</v>
      </c>
      <c r="D419" s="304" t="s">
        <v>1396</v>
      </c>
      <c r="E419" s="183" t="s">
        <v>68</v>
      </c>
      <c r="F419" s="349" t="s">
        <v>0</v>
      </c>
      <c r="G419" s="339">
        <v>4</v>
      </c>
      <c r="H419" s="304" t="s">
        <v>1398</v>
      </c>
      <c r="I419" s="388"/>
      <c r="J419" s="99"/>
    </row>
    <row r="420" spans="1:10" ht="45" customHeight="1">
      <c r="A420" s="11">
        <v>416</v>
      </c>
      <c r="B420" s="290" t="str">
        <f>IF(C420="","",[2]表紙!$BD$5)</f>
        <v>LL</v>
      </c>
      <c r="C420" s="363">
        <v>14987925621615</v>
      </c>
      <c r="D420" s="346" t="s">
        <v>1399</v>
      </c>
      <c r="E420" s="183" t="s">
        <v>68</v>
      </c>
      <c r="F420" s="347" t="s">
        <v>0</v>
      </c>
      <c r="G420" s="347">
        <v>11</v>
      </c>
      <c r="H420" s="378" t="s">
        <v>2182</v>
      </c>
      <c r="I420" s="390"/>
      <c r="J420" s="99"/>
    </row>
    <row r="421" spans="1:10" ht="45" customHeight="1">
      <c r="A421" s="11">
        <v>417</v>
      </c>
      <c r="B421" s="290" t="str">
        <f>IF(C421="","",[2]表紙!$BD$5)</f>
        <v>LL</v>
      </c>
      <c r="C421" s="338" t="s">
        <v>2183</v>
      </c>
      <c r="D421" s="304" t="s">
        <v>1400</v>
      </c>
      <c r="E421" s="183" t="s">
        <v>68</v>
      </c>
      <c r="F421" s="349" t="s">
        <v>0</v>
      </c>
      <c r="G421" s="339">
        <v>37</v>
      </c>
      <c r="H421" s="304" t="s">
        <v>2184</v>
      </c>
      <c r="I421" s="388"/>
      <c r="J421" s="99"/>
    </row>
    <row r="422" spans="1:10" ht="45" customHeight="1">
      <c r="A422" s="11">
        <v>418</v>
      </c>
      <c r="B422" s="290" t="str">
        <f>IF(C422="","",[2]表紙!$BD$5)</f>
        <v>LL</v>
      </c>
      <c r="C422" s="338">
        <v>14987087025559</v>
      </c>
      <c r="D422" s="304" t="s">
        <v>1401</v>
      </c>
      <c r="E422" s="183" t="s">
        <v>68</v>
      </c>
      <c r="F422" s="349" t="s">
        <v>0</v>
      </c>
      <c r="G422" s="339">
        <v>4</v>
      </c>
      <c r="H422" s="304" t="s">
        <v>2185</v>
      </c>
      <c r="I422" s="388"/>
      <c r="J422" s="99"/>
    </row>
    <row r="423" spans="1:10" ht="45" customHeight="1">
      <c r="A423" s="11">
        <v>419</v>
      </c>
      <c r="B423" s="290" t="str">
        <f>IF(C423="","",[2]表紙!$BD$5)</f>
        <v>LL</v>
      </c>
      <c r="C423" s="363">
        <v>14987116530023</v>
      </c>
      <c r="D423" s="346" t="s">
        <v>1402</v>
      </c>
      <c r="E423" s="183" t="s">
        <v>68</v>
      </c>
      <c r="F423" s="347" t="s">
        <v>0</v>
      </c>
      <c r="G423" s="347">
        <v>41</v>
      </c>
      <c r="H423" s="378" t="s">
        <v>2186</v>
      </c>
      <c r="I423" s="390"/>
      <c r="J423" s="99"/>
    </row>
    <row r="424" spans="1:10" ht="45" customHeight="1">
      <c r="A424" s="11">
        <v>420</v>
      </c>
      <c r="B424" s="290" t="str">
        <f>IF(C424="","",[2]表紙!$BD$5)</f>
        <v>LL</v>
      </c>
      <c r="C424" s="341">
        <v>14987896165637</v>
      </c>
      <c r="D424" s="342" t="s">
        <v>1403</v>
      </c>
      <c r="E424" s="183" t="s">
        <v>68</v>
      </c>
      <c r="F424" s="343" t="s">
        <v>0</v>
      </c>
      <c r="G424" s="344">
        <v>4</v>
      </c>
      <c r="H424" s="342" t="s">
        <v>2187</v>
      </c>
      <c r="I424" s="342"/>
      <c r="J424" s="99"/>
    </row>
    <row r="425" spans="1:10" ht="45" customHeight="1">
      <c r="A425" s="11">
        <v>421</v>
      </c>
      <c r="B425" s="290" t="str">
        <f>IF(C425="","",[2]表紙!$BD$5)</f>
        <v>LL</v>
      </c>
      <c r="C425" s="363">
        <v>14987116530351</v>
      </c>
      <c r="D425" s="346" t="s">
        <v>1404</v>
      </c>
      <c r="E425" s="183" t="s">
        <v>68</v>
      </c>
      <c r="F425" s="347" t="s">
        <v>0</v>
      </c>
      <c r="G425" s="347">
        <v>108</v>
      </c>
      <c r="H425" s="378" t="s">
        <v>2188</v>
      </c>
      <c r="I425" s="390"/>
      <c r="J425" s="99"/>
    </row>
    <row r="426" spans="1:10" ht="45" customHeight="1">
      <c r="A426" s="11">
        <v>422</v>
      </c>
      <c r="B426" s="290" t="str">
        <f>IF(C426="","",[2]表紙!$BD$5)</f>
        <v>LL</v>
      </c>
      <c r="C426" s="338">
        <v>14987035510618</v>
      </c>
      <c r="D426" s="304" t="s">
        <v>2189</v>
      </c>
      <c r="E426" s="183" t="s">
        <v>68</v>
      </c>
      <c r="F426" s="349" t="s">
        <v>0</v>
      </c>
      <c r="G426" s="339">
        <v>4</v>
      </c>
      <c r="H426" s="304" t="s">
        <v>2190</v>
      </c>
      <c r="I426" s="388"/>
      <c r="J426" s="98"/>
    </row>
    <row r="427" spans="1:10" ht="45" customHeight="1">
      <c r="A427" s="11">
        <v>423</v>
      </c>
      <c r="B427" s="290" t="str">
        <f>IF(C427="","",[2]表紙!$BD$5)</f>
        <v>LL</v>
      </c>
      <c r="C427" s="338">
        <v>14987035376917</v>
      </c>
      <c r="D427" s="304" t="s">
        <v>1405</v>
      </c>
      <c r="E427" s="183" t="s">
        <v>68</v>
      </c>
      <c r="F427" s="349" t="s">
        <v>0</v>
      </c>
      <c r="G427" s="339">
        <v>4</v>
      </c>
      <c r="H427" s="304" t="s">
        <v>1406</v>
      </c>
      <c r="I427" s="388"/>
      <c r="J427" s="98"/>
    </row>
    <row r="428" spans="1:10" ht="45" customHeight="1">
      <c r="A428" s="11">
        <v>424</v>
      </c>
      <c r="B428" s="290" t="str">
        <f>IF(C428="","",[2]表紙!$BD$5)</f>
        <v>LL</v>
      </c>
      <c r="C428" s="338" t="s">
        <v>2191</v>
      </c>
      <c r="D428" s="304" t="s">
        <v>1407</v>
      </c>
      <c r="E428" s="183" t="s">
        <v>68</v>
      </c>
      <c r="F428" s="349" t="s">
        <v>0</v>
      </c>
      <c r="G428" s="339">
        <v>4</v>
      </c>
      <c r="H428" s="304" t="s">
        <v>2192</v>
      </c>
      <c r="I428" s="388"/>
      <c r="J428" s="100"/>
    </row>
    <row r="429" spans="1:10" ht="45" customHeight="1">
      <c r="A429" s="11">
        <v>425</v>
      </c>
      <c r="B429" s="290" t="str">
        <f>IF(C429="","",[2]表紙!$BD$5)</f>
        <v>LL</v>
      </c>
      <c r="C429" s="338">
        <v>14987123158838</v>
      </c>
      <c r="D429" s="304" t="s">
        <v>1408</v>
      </c>
      <c r="E429" s="183" t="s">
        <v>68</v>
      </c>
      <c r="F429" s="349" t="s">
        <v>0</v>
      </c>
      <c r="G429" s="339">
        <v>53</v>
      </c>
      <c r="H429" s="304" t="s">
        <v>1409</v>
      </c>
      <c r="I429" s="388"/>
      <c r="J429" s="100"/>
    </row>
    <row r="430" spans="1:10" ht="45" customHeight="1">
      <c r="A430" s="11">
        <v>426</v>
      </c>
      <c r="B430" s="290" t="str">
        <f>IF(C430="","",[2]表紙!$BD$5)</f>
        <v>LL</v>
      </c>
      <c r="C430" s="338" t="s">
        <v>2193</v>
      </c>
      <c r="D430" s="304" t="s">
        <v>1410</v>
      </c>
      <c r="E430" s="183" t="s">
        <v>68</v>
      </c>
      <c r="F430" s="349" t="s">
        <v>0</v>
      </c>
      <c r="G430" s="339">
        <v>44</v>
      </c>
      <c r="H430" s="304" t="s">
        <v>2194</v>
      </c>
      <c r="I430" s="388"/>
      <c r="J430" s="100"/>
    </row>
    <row r="431" spans="1:10" ht="45" customHeight="1">
      <c r="A431" s="11">
        <v>427</v>
      </c>
      <c r="B431" s="290" t="str">
        <f>IF(C431="","",[2]表紙!$BD$5)</f>
        <v>LL</v>
      </c>
      <c r="C431" s="338">
        <v>14987916001105</v>
      </c>
      <c r="D431" s="304" t="s">
        <v>1411</v>
      </c>
      <c r="E431" s="183" t="s">
        <v>68</v>
      </c>
      <c r="F431" s="349" t="s">
        <v>0</v>
      </c>
      <c r="G431" s="339">
        <v>4</v>
      </c>
      <c r="H431" s="304" t="s">
        <v>2195</v>
      </c>
      <c r="I431" s="388"/>
      <c r="J431" s="100"/>
    </row>
    <row r="432" spans="1:10" ht="45" customHeight="1">
      <c r="A432" s="11">
        <v>428</v>
      </c>
      <c r="B432" s="290" t="str">
        <f>IF(C432="","",[2]表紙!$BD$5)</f>
        <v>LL</v>
      </c>
      <c r="C432" s="338" t="s">
        <v>2196</v>
      </c>
      <c r="D432" s="304" t="s">
        <v>1412</v>
      </c>
      <c r="E432" s="183" t="s">
        <v>68</v>
      </c>
      <c r="F432" s="349" t="s">
        <v>0</v>
      </c>
      <c r="G432" s="339">
        <v>4</v>
      </c>
      <c r="H432" s="304" t="s">
        <v>2197</v>
      </c>
      <c r="I432" s="388"/>
      <c r="J432" s="100"/>
    </row>
    <row r="433" spans="1:10" ht="45" customHeight="1">
      <c r="A433" s="11">
        <v>429</v>
      </c>
      <c r="B433" s="290" t="str">
        <f>IF(C433="","",[2]表紙!$BD$5)</f>
        <v>LL</v>
      </c>
      <c r="C433" s="338" t="s">
        <v>2198</v>
      </c>
      <c r="D433" s="304" t="s">
        <v>1413</v>
      </c>
      <c r="E433" s="183" t="s">
        <v>68</v>
      </c>
      <c r="F433" s="349" t="s">
        <v>0</v>
      </c>
      <c r="G433" s="339">
        <v>34</v>
      </c>
      <c r="H433" s="304" t="s">
        <v>2199</v>
      </c>
      <c r="I433" s="388"/>
      <c r="J433" s="100"/>
    </row>
    <row r="434" spans="1:10" ht="45" customHeight="1">
      <c r="A434" s="11">
        <v>430</v>
      </c>
      <c r="B434" s="290" t="str">
        <f>IF(C434="","",[2]表紙!$BD$5)</f>
        <v>LL</v>
      </c>
      <c r="C434" s="338">
        <v>14987341112742</v>
      </c>
      <c r="D434" s="304" t="s">
        <v>1414</v>
      </c>
      <c r="E434" s="183" t="s">
        <v>68</v>
      </c>
      <c r="F434" s="349" t="s">
        <v>0</v>
      </c>
      <c r="G434" s="339">
        <v>60</v>
      </c>
      <c r="H434" s="304" t="s">
        <v>2200</v>
      </c>
      <c r="I434" s="388"/>
      <c r="J434" s="100"/>
    </row>
    <row r="435" spans="1:10" ht="45" customHeight="1">
      <c r="A435" s="11">
        <v>431</v>
      </c>
      <c r="B435" s="290" t="str">
        <f>IF(C435="","",[2]表紙!$BD$5)</f>
        <v>LL</v>
      </c>
      <c r="C435" s="338">
        <v>14987376596814</v>
      </c>
      <c r="D435" s="304" t="s">
        <v>1415</v>
      </c>
      <c r="E435" s="183" t="s">
        <v>68</v>
      </c>
      <c r="F435" s="349" t="s">
        <v>20</v>
      </c>
      <c r="G435" s="339">
        <v>4</v>
      </c>
      <c r="H435" s="304" t="s">
        <v>1416</v>
      </c>
      <c r="I435" s="388"/>
      <c r="J435" s="100"/>
    </row>
    <row r="436" spans="1:10" ht="45" customHeight="1">
      <c r="A436" s="11">
        <v>432</v>
      </c>
      <c r="B436" s="290" t="str">
        <f>IF(C436="","",[2]表紙!$BD$5)</f>
        <v>LL</v>
      </c>
      <c r="C436" s="338">
        <v>14987035485114</v>
      </c>
      <c r="D436" s="304" t="s">
        <v>1417</v>
      </c>
      <c r="E436" s="183" t="s">
        <v>68</v>
      </c>
      <c r="F436" s="349" t="s">
        <v>0</v>
      </c>
      <c r="G436" s="339">
        <v>4</v>
      </c>
      <c r="H436" s="304" t="s">
        <v>2201</v>
      </c>
      <c r="I436" s="388"/>
      <c r="J436" s="100"/>
    </row>
    <row r="437" spans="1:10" ht="45" customHeight="1">
      <c r="A437" s="11">
        <v>433</v>
      </c>
      <c r="B437" s="290" t="str">
        <f>IF(C437="","",[2]表紙!$BD$5)</f>
        <v>LL</v>
      </c>
      <c r="C437" s="338">
        <v>14987028209437</v>
      </c>
      <c r="D437" s="304" t="s">
        <v>1418</v>
      </c>
      <c r="E437" s="183" t="s">
        <v>68</v>
      </c>
      <c r="F437" s="349" t="s">
        <v>0</v>
      </c>
      <c r="G437" s="339">
        <v>15</v>
      </c>
      <c r="H437" s="304" t="s">
        <v>2202</v>
      </c>
      <c r="I437" s="388"/>
      <c r="J437" s="100"/>
    </row>
    <row r="438" spans="1:10" ht="45" customHeight="1">
      <c r="A438" s="11">
        <v>434</v>
      </c>
      <c r="B438" s="290" t="str">
        <f>IF(C438="","",[2]表紙!$BD$5)</f>
        <v>LL</v>
      </c>
      <c r="C438" s="363">
        <v>14987142461018</v>
      </c>
      <c r="D438" s="346" t="s">
        <v>1419</v>
      </c>
      <c r="E438" s="183" t="s">
        <v>68</v>
      </c>
      <c r="F438" s="347" t="s">
        <v>0</v>
      </c>
      <c r="G438" s="347">
        <v>19</v>
      </c>
      <c r="H438" s="378" t="s">
        <v>2203</v>
      </c>
      <c r="I438" s="390"/>
      <c r="J438" s="100"/>
    </row>
    <row r="439" spans="1:10" ht="45" customHeight="1">
      <c r="A439" s="11">
        <v>435</v>
      </c>
      <c r="B439" s="290" t="str">
        <f>IF(C439="","",[2]表紙!$BD$5)</f>
        <v>LL</v>
      </c>
      <c r="C439" s="338">
        <v>14987035423901</v>
      </c>
      <c r="D439" s="304" t="s">
        <v>1420</v>
      </c>
      <c r="E439" s="183" t="s">
        <v>68</v>
      </c>
      <c r="F439" s="349" t="s">
        <v>0</v>
      </c>
      <c r="G439" s="339">
        <v>4</v>
      </c>
      <c r="H439" s="304" t="s">
        <v>1421</v>
      </c>
      <c r="I439" s="388"/>
      <c r="J439" s="100"/>
    </row>
    <row r="440" spans="1:10" ht="45" customHeight="1">
      <c r="A440" s="11">
        <v>436</v>
      </c>
      <c r="B440" s="290" t="str">
        <f>IF(C440="","",[2]表紙!$BD$5)</f>
        <v>LL</v>
      </c>
      <c r="C440" s="338" t="s">
        <v>2204</v>
      </c>
      <c r="D440" s="304" t="s">
        <v>2205</v>
      </c>
      <c r="E440" s="183" t="s">
        <v>68</v>
      </c>
      <c r="F440" s="349" t="s">
        <v>0</v>
      </c>
      <c r="G440" s="339">
        <v>12</v>
      </c>
      <c r="H440" s="304" t="s">
        <v>2206</v>
      </c>
      <c r="I440" s="388"/>
      <c r="J440" s="100"/>
    </row>
    <row r="441" spans="1:10" ht="45" customHeight="1">
      <c r="A441" s="11">
        <v>437</v>
      </c>
      <c r="B441" s="290" t="str">
        <f>IF(C441="","",[2]表紙!$BD$5)</f>
        <v>LL</v>
      </c>
      <c r="C441" s="338" t="s">
        <v>2207</v>
      </c>
      <c r="D441" s="304" t="s">
        <v>2208</v>
      </c>
      <c r="E441" s="183" t="s">
        <v>68</v>
      </c>
      <c r="F441" s="349" t="s">
        <v>0</v>
      </c>
      <c r="G441" s="339">
        <v>4</v>
      </c>
      <c r="H441" s="304" t="s">
        <v>2209</v>
      </c>
      <c r="I441" s="388"/>
      <c r="J441" s="100"/>
    </row>
    <row r="442" spans="1:10" ht="45" customHeight="1">
      <c r="A442" s="11">
        <v>438</v>
      </c>
      <c r="B442" s="290" t="str">
        <f>IF(C442="","",[2]表紙!$BD$5)</f>
        <v>LL</v>
      </c>
      <c r="C442" s="338">
        <v>14987116010938</v>
      </c>
      <c r="D442" s="304" t="s">
        <v>1422</v>
      </c>
      <c r="E442" s="183" t="s">
        <v>68</v>
      </c>
      <c r="F442" s="349" t="s">
        <v>0</v>
      </c>
      <c r="G442" s="339">
        <v>19</v>
      </c>
      <c r="H442" s="304" t="s">
        <v>2210</v>
      </c>
      <c r="I442" s="388"/>
      <c r="J442" s="100"/>
    </row>
    <row r="443" spans="1:10" ht="45" customHeight="1">
      <c r="A443" s="11">
        <v>439</v>
      </c>
      <c r="B443" s="290" t="str">
        <f>IF(C443="","",[2]表紙!$BD$5)</f>
        <v>LL</v>
      </c>
      <c r="C443" s="363">
        <v>14987123002520</v>
      </c>
      <c r="D443" s="346" t="s">
        <v>1423</v>
      </c>
      <c r="E443" s="183" t="s">
        <v>68</v>
      </c>
      <c r="F443" s="347" t="s">
        <v>0</v>
      </c>
      <c r="G443" s="347">
        <v>4</v>
      </c>
      <c r="H443" s="378" t="s">
        <v>2211</v>
      </c>
      <c r="I443" s="390"/>
      <c r="J443" s="100"/>
    </row>
    <row r="444" spans="1:10" ht="45" customHeight="1">
      <c r="A444" s="11">
        <v>440</v>
      </c>
      <c r="B444" s="290" t="str">
        <f>IF(C444="","",[2]表紙!$BD$5)</f>
        <v>LL</v>
      </c>
      <c r="C444" s="363">
        <v>14987123415894</v>
      </c>
      <c r="D444" s="346" t="s">
        <v>1424</v>
      </c>
      <c r="E444" s="183" t="s">
        <v>68</v>
      </c>
      <c r="F444" s="347" t="s">
        <v>0</v>
      </c>
      <c r="G444" s="347">
        <v>38</v>
      </c>
      <c r="H444" s="378" t="s">
        <v>2212</v>
      </c>
      <c r="I444" s="390"/>
      <c r="J444" s="100"/>
    </row>
    <row r="445" spans="1:10" ht="45" customHeight="1">
      <c r="A445" s="11">
        <v>441</v>
      </c>
      <c r="B445" s="290" t="str">
        <f>IF(C445="","",[2]表紙!$BD$5)</f>
        <v>LL</v>
      </c>
      <c r="C445" s="363">
        <v>14987224144303</v>
      </c>
      <c r="D445" s="346" t="s">
        <v>1425</v>
      </c>
      <c r="E445" s="183" t="s">
        <v>68</v>
      </c>
      <c r="F445" s="347" t="s">
        <v>0</v>
      </c>
      <c r="G445" s="347">
        <v>142</v>
      </c>
      <c r="H445" s="378" t="s">
        <v>2213</v>
      </c>
      <c r="I445" s="390"/>
      <c r="J445" s="100"/>
    </row>
    <row r="446" spans="1:10" ht="45" customHeight="1">
      <c r="A446" s="11">
        <v>442</v>
      </c>
      <c r="B446" s="290" t="str">
        <f>IF(C446="","",[2]表紙!$BD$5)</f>
        <v>LL</v>
      </c>
      <c r="C446" s="363">
        <v>14987047211442</v>
      </c>
      <c r="D446" s="346" t="s">
        <v>1426</v>
      </c>
      <c r="E446" s="183" t="s">
        <v>68</v>
      </c>
      <c r="F446" s="347" t="s">
        <v>0</v>
      </c>
      <c r="G446" s="347">
        <v>22</v>
      </c>
      <c r="H446" s="378" t="s">
        <v>2214</v>
      </c>
      <c r="I446" s="390"/>
      <c r="J446" s="100"/>
    </row>
    <row r="447" spans="1:10" ht="48.75" customHeight="1">
      <c r="A447" s="11">
        <v>443</v>
      </c>
      <c r="B447" s="290" t="str">
        <f>IF(C447="","",[2]表紙!$BD$5)</f>
        <v>LL</v>
      </c>
      <c r="C447" s="363">
        <v>14987081102812</v>
      </c>
      <c r="D447" s="346" t="s">
        <v>1427</v>
      </c>
      <c r="E447" s="183" t="s">
        <v>68</v>
      </c>
      <c r="F447" s="347" t="s">
        <v>0</v>
      </c>
      <c r="G447" s="347">
        <v>14</v>
      </c>
      <c r="H447" s="378" t="s">
        <v>2215</v>
      </c>
      <c r="I447" s="390"/>
      <c r="J447" s="100"/>
    </row>
    <row r="448" spans="1:10" ht="48.75" customHeight="1">
      <c r="A448" s="11">
        <v>444</v>
      </c>
      <c r="B448" s="290" t="str">
        <f>IF(C448="","",[2]表紙!$BD$5)</f>
        <v>LL</v>
      </c>
      <c r="C448" s="363" t="s">
        <v>2216</v>
      </c>
      <c r="D448" s="346" t="s">
        <v>2217</v>
      </c>
      <c r="E448" s="183" t="s">
        <v>68</v>
      </c>
      <c r="F448" s="347" t="s">
        <v>1</v>
      </c>
      <c r="G448" s="347">
        <v>4</v>
      </c>
      <c r="H448" s="378" t="s">
        <v>2218</v>
      </c>
      <c r="I448" s="390"/>
      <c r="J448" s="100"/>
    </row>
    <row r="449" spans="1:10" ht="48.75" customHeight="1">
      <c r="A449" s="11">
        <v>445</v>
      </c>
      <c r="B449" s="290" t="str">
        <f>IF(C449="","",[2]表紙!$BD$5)</f>
        <v>LL</v>
      </c>
      <c r="C449" s="338">
        <v>14987051901322</v>
      </c>
      <c r="D449" s="304" t="s">
        <v>1428</v>
      </c>
      <c r="E449" s="183" t="s">
        <v>68</v>
      </c>
      <c r="F449" s="349" t="s">
        <v>0</v>
      </c>
      <c r="G449" s="339">
        <v>4</v>
      </c>
      <c r="H449" s="304" t="s">
        <v>2219</v>
      </c>
      <c r="I449" s="388"/>
      <c r="J449" s="100"/>
    </row>
    <row r="450" spans="1:10" ht="48.75" customHeight="1">
      <c r="A450" s="11">
        <v>446</v>
      </c>
      <c r="B450" s="290" t="str">
        <f>IF(C450="","",[2]表紙!$BD$5)</f>
        <v>LL</v>
      </c>
      <c r="C450" s="338">
        <v>14987672393124</v>
      </c>
      <c r="D450" s="304" t="s">
        <v>1429</v>
      </c>
      <c r="E450" s="183" t="s">
        <v>68</v>
      </c>
      <c r="F450" s="349" t="s">
        <v>0</v>
      </c>
      <c r="G450" s="339">
        <v>10</v>
      </c>
      <c r="H450" s="304" t="s">
        <v>2220</v>
      </c>
      <c r="I450" s="388"/>
      <c r="J450" s="100"/>
    </row>
    <row r="451" spans="1:10" ht="48.75" customHeight="1">
      <c r="A451" s="11">
        <v>447</v>
      </c>
      <c r="B451" s="290" t="str">
        <f>IF(C451="","",[2]表紙!$BD$5)</f>
        <v>LL</v>
      </c>
      <c r="C451" s="338">
        <v>14987235013087</v>
      </c>
      <c r="D451" s="304" t="s">
        <v>1430</v>
      </c>
      <c r="E451" s="183" t="s">
        <v>68</v>
      </c>
      <c r="F451" s="349" t="s">
        <v>0</v>
      </c>
      <c r="G451" s="339">
        <v>4</v>
      </c>
      <c r="H451" s="304" t="s">
        <v>2221</v>
      </c>
      <c r="I451" s="388"/>
      <c r="J451" s="100"/>
    </row>
    <row r="452" spans="1:10" ht="48.75" customHeight="1">
      <c r="A452" s="11">
        <v>448</v>
      </c>
      <c r="B452" s="290" t="str">
        <f>IF(C452="","",[2]表紙!$BD$5)</f>
        <v>LL</v>
      </c>
      <c r="C452" s="338">
        <v>14987447171629</v>
      </c>
      <c r="D452" s="304" t="s">
        <v>1431</v>
      </c>
      <c r="E452" s="183" t="s">
        <v>68</v>
      </c>
      <c r="F452" s="349" t="s">
        <v>0</v>
      </c>
      <c r="G452" s="339">
        <v>4</v>
      </c>
      <c r="H452" s="304" t="s">
        <v>2222</v>
      </c>
      <c r="I452" s="388"/>
      <c r="J452" s="100"/>
    </row>
    <row r="453" spans="1:10" ht="48.75" customHeight="1">
      <c r="A453" s="11">
        <v>449</v>
      </c>
      <c r="B453" s="290" t="str">
        <f>IF(C453="","",[2]表紙!$BD$5)</f>
        <v>LL</v>
      </c>
      <c r="C453" s="338">
        <v>14987350026375</v>
      </c>
      <c r="D453" s="304" t="s">
        <v>1432</v>
      </c>
      <c r="E453" s="183" t="s">
        <v>68</v>
      </c>
      <c r="F453" s="349" t="s">
        <v>0</v>
      </c>
      <c r="G453" s="339">
        <v>4</v>
      </c>
      <c r="H453" s="304" t="s">
        <v>1433</v>
      </c>
      <c r="I453" s="388"/>
      <c r="J453" s="100"/>
    </row>
    <row r="454" spans="1:10" ht="48.75" customHeight="1">
      <c r="A454" s="11">
        <v>450</v>
      </c>
      <c r="B454" s="290" t="str">
        <f>IF(C454="","",[2]表紙!$BD$5)</f>
        <v>LL</v>
      </c>
      <c r="C454" s="338">
        <v>14987901120705</v>
      </c>
      <c r="D454" s="304" t="s">
        <v>1434</v>
      </c>
      <c r="E454" s="183" t="s">
        <v>68</v>
      </c>
      <c r="F454" s="349" t="s">
        <v>0</v>
      </c>
      <c r="G454" s="339">
        <v>73</v>
      </c>
      <c r="H454" s="304" t="s">
        <v>2223</v>
      </c>
      <c r="I454" s="388"/>
      <c r="J454" s="100"/>
    </row>
    <row r="455" spans="1:10" ht="48.75" customHeight="1">
      <c r="A455" s="11">
        <v>451</v>
      </c>
      <c r="B455" s="290" t="str">
        <f>IF(C455="","",[2]表紙!$BD$5)</f>
        <v>LL</v>
      </c>
      <c r="C455" s="338">
        <v>14987614235048</v>
      </c>
      <c r="D455" s="304" t="s">
        <v>1435</v>
      </c>
      <c r="E455" s="183" t="s">
        <v>68</v>
      </c>
      <c r="F455" s="349" t="s">
        <v>0</v>
      </c>
      <c r="G455" s="339">
        <v>4</v>
      </c>
      <c r="H455" s="304" t="s">
        <v>2224</v>
      </c>
      <c r="I455" s="388"/>
      <c r="J455" s="100"/>
    </row>
    <row r="456" spans="1:10" ht="48.75" customHeight="1">
      <c r="A456" s="11">
        <v>452</v>
      </c>
      <c r="B456" s="290" t="str">
        <f>IF(C456="","",[2]表紙!$BD$5)</f>
        <v>LL</v>
      </c>
      <c r="C456" s="338">
        <v>14987616003980</v>
      </c>
      <c r="D456" s="304" t="s">
        <v>1436</v>
      </c>
      <c r="E456" s="183" t="s">
        <v>68</v>
      </c>
      <c r="F456" s="349" t="s">
        <v>0</v>
      </c>
      <c r="G456" s="339">
        <v>29</v>
      </c>
      <c r="H456" s="304" t="s">
        <v>2225</v>
      </c>
      <c r="I456" s="388"/>
      <c r="J456" s="100"/>
    </row>
    <row r="457" spans="1:10" ht="48.75" customHeight="1">
      <c r="A457" s="11">
        <v>453</v>
      </c>
      <c r="B457" s="290" t="str">
        <f>IF(C457="","",[2]表紙!$BD$5)</f>
        <v>LL</v>
      </c>
      <c r="C457" s="338">
        <v>14987616003942</v>
      </c>
      <c r="D457" s="304" t="s">
        <v>1437</v>
      </c>
      <c r="E457" s="183" t="s">
        <v>68</v>
      </c>
      <c r="F457" s="349" t="s">
        <v>0</v>
      </c>
      <c r="G457" s="339">
        <v>6</v>
      </c>
      <c r="H457" s="304" t="s">
        <v>2226</v>
      </c>
      <c r="I457" s="388"/>
      <c r="J457" s="100"/>
    </row>
    <row r="458" spans="1:10" ht="48.75" customHeight="1">
      <c r="A458" s="11">
        <v>454</v>
      </c>
      <c r="B458" s="290" t="str">
        <f>IF(C458="","",[2]表紙!$BD$5)</f>
        <v>LL</v>
      </c>
      <c r="C458" s="363">
        <v>14987616003966</v>
      </c>
      <c r="D458" s="346" t="s">
        <v>1438</v>
      </c>
      <c r="E458" s="183" t="s">
        <v>68</v>
      </c>
      <c r="F458" s="347" t="s">
        <v>0</v>
      </c>
      <c r="G458" s="347">
        <v>16</v>
      </c>
      <c r="H458" s="378" t="s">
        <v>2227</v>
      </c>
      <c r="I458" s="394"/>
      <c r="J458" s="100"/>
    </row>
    <row r="459" spans="1:10" ht="48.75" customHeight="1">
      <c r="A459" s="11">
        <v>455</v>
      </c>
      <c r="B459" s="290" t="str">
        <f>IF(C459="","",[2]表紙!$BD$5)</f>
        <v>LL</v>
      </c>
      <c r="C459" s="338">
        <v>14987925117842</v>
      </c>
      <c r="D459" s="304" t="s">
        <v>1439</v>
      </c>
      <c r="E459" s="183" t="s">
        <v>68</v>
      </c>
      <c r="F459" s="349" t="s">
        <v>0</v>
      </c>
      <c r="G459" s="339">
        <v>27</v>
      </c>
      <c r="H459" s="304" t="s">
        <v>2228</v>
      </c>
      <c r="I459" s="388"/>
      <c r="J459" s="100"/>
    </row>
    <row r="460" spans="1:10" ht="48.75" customHeight="1">
      <c r="A460" s="11">
        <v>456</v>
      </c>
      <c r="B460" s="290" t="str">
        <f>IF(C460="","",[2]表紙!$BD$5)</f>
        <v>LL</v>
      </c>
      <c r="C460" s="341" t="s">
        <v>2229</v>
      </c>
      <c r="D460" s="342" t="s">
        <v>2230</v>
      </c>
      <c r="E460" s="183" t="s">
        <v>68</v>
      </c>
      <c r="F460" s="343" t="s">
        <v>0</v>
      </c>
      <c r="G460" s="344">
        <v>12</v>
      </c>
      <c r="H460" s="342" t="s">
        <v>2231</v>
      </c>
      <c r="I460" s="342"/>
      <c r="J460" s="100"/>
    </row>
    <row r="461" spans="1:10" ht="48.75" customHeight="1">
      <c r="A461" s="11">
        <v>457</v>
      </c>
      <c r="B461" s="290" t="str">
        <f>IF(C461="","",[2]表紙!$BD$5)</f>
        <v>LL</v>
      </c>
      <c r="C461" s="341">
        <v>14987376320242</v>
      </c>
      <c r="D461" s="342" t="s">
        <v>2232</v>
      </c>
      <c r="E461" s="183" t="s">
        <v>68</v>
      </c>
      <c r="F461" s="343" t="s">
        <v>0</v>
      </c>
      <c r="G461" s="344">
        <v>12</v>
      </c>
      <c r="H461" s="342" t="s">
        <v>2231</v>
      </c>
      <c r="I461" s="342"/>
      <c r="J461" s="100"/>
    </row>
    <row r="462" spans="1:10" ht="48.75" customHeight="1">
      <c r="A462" s="11">
        <v>458</v>
      </c>
      <c r="B462" s="290" t="str">
        <f>IF(C462="","",[2]表紙!$BD$5)</f>
        <v>LL</v>
      </c>
      <c r="C462" s="338" t="s">
        <v>2233</v>
      </c>
      <c r="D462" s="304" t="s">
        <v>2234</v>
      </c>
      <c r="E462" s="183" t="s">
        <v>68</v>
      </c>
      <c r="F462" s="349" t="s">
        <v>0</v>
      </c>
      <c r="G462" s="339">
        <v>14</v>
      </c>
      <c r="H462" s="304" t="s">
        <v>2235</v>
      </c>
      <c r="I462" s="388"/>
      <c r="J462" s="100"/>
    </row>
    <row r="463" spans="1:10" ht="48.75" customHeight="1">
      <c r="A463" s="11">
        <v>459</v>
      </c>
      <c r="B463" s="290" t="str">
        <f>IF(C463="","",[2]表紙!$BD$5)</f>
        <v>LL</v>
      </c>
      <c r="C463" s="338">
        <v>14987128322524</v>
      </c>
      <c r="D463" s="304" t="s">
        <v>1440</v>
      </c>
      <c r="E463" s="183" t="s">
        <v>68</v>
      </c>
      <c r="F463" s="349" t="s">
        <v>0</v>
      </c>
      <c r="G463" s="339">
        <v>4</v>
      </c>
      <c r="H463" s="304" t="s">
        <v>1441</v>
      </c>
      <c r="I463" s="388"/>
      <c r="J463" s="100"/>
    </row>
    <row r="464" spans="1:10" ht="48.75" customHeight="1">
      <c r="A464" s="11">
        <v>460</v>
      </c>
      <c r="B464" s="290" t="str">
        <f>IF(C464="","",[2]表紙!$BD$5)</f>
        <v>LL</v>
      </c>
      <c r="C464" s="338">
        <v>14987081108685</v>
      </c>
      <c r="D464" s="304" t="s">
        <v>1442</v>
      </c>
      <c r="E464" s="183" t="s">
        <v>68</v>
      </c>
      <c r="F464" s="349" t="s">
        <v>0</v>
      </c>
      <c r="G464" s="339">
        <v>4</v>
      </c>
      <c r="H464" s="304" t="s">
        <v>1443</v>
      </c>
      <c r="I464" s="388"/>
      <c r="J464" s="100"/>
    </row>
    <row r="465" spans="1:9" ht="48.75" customHeight="1">
      <c r="A465" s="11">
        <v>461</v>
      </c>
      <c r="B465" s="290" t="str">
        <f>IF(C465="","",[2]表紙!$BD$5)</f>
        <v>LL</v>
      </c>
      <c r="C465" s="363" t="s">
        <v>2236</v>
      </c>
      <c r="D465" s="346" t="s">
        <v>1444</v>
      </c>
      <c r="E465" s="183" t="s">
        <v>68</v>
      </c>
      <c r="F465" s="347" t="s">
        <v>0</v>
      </c>
      <c r="G465" s="347">
        <v>4</v>
      </c>
      <c r="H465" s="378" t="s">
        <v>2237</v>
      </c>
      <c r="I465" s="390"/>
    </row>
    <row r="466" spans="1:9" ht="48.75" customHeight="1">
      <c r="A466" s="11">
        <v>462</v>
      </c>
      <c r="B466" s="290" t="str">
        <f>IF(C466="","",[2]表紙!$BD$5)</f>
        <v>LL</v>
      </c>
      <c r="C466" s="338">
        <v>14987770556704</v>
      </c>
      <c r="D466" s="304" t="s">
        <v>1445</v>
      </c>
      <c r="E466" s="183" t="s">
        <v>68</v>
      </c>
      <c r="F466" s="349" t="s">
        <v>0</v>
      </c>
      <c r="G466" s="339">
        <v>4</v>
      </c>
      <c r="H466" s="304" t="s">
        <v>2238</v>
      </c>
      <c r="I466" s="388"/>
    </row>
    <row r="467" spans="1:9" ht="48.75" customHeight="1">
      <c r="A467" s="11">
        <v>463</v>
      </c>
      <c r="B467" s="290" t="str">
        <f>IF(C467="","",[2]表紙!$BD$5)</f>
        <v>LL</v>
      </c>
      <c r="C467" s="338" t="s">
        <v>2239</v>
      </c>
      <c r="D467" s="304" t="s">
        <v>1446</v>
      </c>
      <c r="E467" s="183" t="s">
        <v>68</v>
      </c>
      <c r="F467" s="349" t="s">
        <v>0</v>
      </c>
      <c r="G467" s="339">
        <v>20</v>
      </c>
      <c r="H467" s="304" t="s">
        <v>2240</v>
      </c>
      <c r="I467" s="388"/>
    </row>
    <row r="468" spans="1:9" ht="48.75" customHeight="1">
      <c r="A468" s="11">
        <v>464</v>
      </c>
      <c r="B468" s="290" t="str">
        <f>IF(C468="","",[2]表紙!$BD$5)</f>
        <v>LL</v>
      </c>
      <c r="C468" s="341">
        <v>14987035209710</v>
      </c>
      <c r="D468" s="342" t="s">
        <v>1447</v>
      </c>
      <c r="E468" s="183" t="s">
        <v>68</v>
      </c>
      <c r="F468" s="343" t="s">
        <v>0</v>
      </c>
      <c r="G468" s="344">
        <v>215</v>
      </c>
      <c r="H468" s="342" t="s">
        <v>1448</v>
      </c>
      <c r="I468" s="342"/>
    </row>
    <row r="469" spans="1:9" ht="48.75" customHeight="1">
      <c r="A469" s="11">
        <v>465</v>
      </c>
      <c r="B469" s="290" t="str">
        <f>IF(C469="","",[2]表紙!$BD$5)</f>
        <v>LL</v>
      </c>
      <c r="C469" s="338">
        <v>14987081183583</v>
      </c>
      <c r="D469" s="304" t="s">
        <v>2241</v>
      </c>
      <c r="E469" s="183" t="s">
        <v>68</v>
      </c>
      <c r="F469" s="349" t="s">
        <v>0</v>
      </c>
      <c r="G469" s="339">
        <v>4</v>
      </c>
      <c r="H469" s="304" t="s">
        <v>2242</v>
      </c>
      <c r="I469" s="388"/>
    </row>
    <row r="470" spans="1:9" ht="48.75" customHeight="1">
      <c r="A470" s="11">
        <v>466</v>
      </c>
      <c r="B470" s="290" t="str">
        <f>IF(C470="","",[2]表紙!$BD$5)</f>
        <v>LL</v>
      </c>
      <c r="C470" s="338" t="s">
        <v>2243</v>
      </c>
      <c r="D470" s="304" t="s">
        <v>1449</v>
      </c>
      <c r="E470" s="183" t="s">
        <v>68</v>
      </c>
      <c r="F470" s="349" t="s">
        <v>0</v>
      </c>
      <c r="G470" s="339">
        <v>4</v>
      </c>
      <c r="H470" s="304" t="s">
        <v>2244</v>
      </c>
      <c r="I470" s="388"/>
    </row>
    <row r="471" spans="1:9" ht="48.75" customHeight="1">
      <c r="A471" s="11">
        <v>467</v>
      </c>
      <c r="B471" s="290" t="str">
        <f>IF(C471="","",[2]表紙!$BD$5)</f>
        <v>LL</v>
      </c>
      <c r="C471" s="338">
        <v>14987081521002</v>
      </c>
      <c r="D471" s="304" t="s">
        <v>1450</v>
      </c>
      <c r="E471" s="183" t="s">
        <v>68</v>
      </c>
      <c r="F471" s="349" t="s">
        <v>0</v>
      </c>
      <c r="G471" s="339">
        <v>4</v>
      </c>
      <c r="H471" s="304" t="s">
        <v>1451</v>
      </c>
      <c r="I471" s="388"/>
    </row>
    <row r="472" spans="1:9" ht="48.75" customHeight="1">
      <c r="A472" s="11">
        <v>468</v>
      </c>
      <c r="B472" s="290" t="str">
        <f>IF(C472="","",[2]表紙!$BD$5)</f>
        <v>LL</v>
      </c>
      <c r="C472" s="338">
        <v>14987246767047</v>
      </c>
      <c r="D472" s="304" t="s">
        <v>1452</v>
      </c>
      <c r="E472" s="183" t="s">
        <v>68</v>
      </c>
      <c r="F472" s="349" t="s">
        <v>1307</v>
      </c>
      <c r="G472" s="339">
        <v>81</v>
      </c>
      <c r="H472" s="304" t="s">
        <v>2245</v>
      </c>
      <c r="I472" s="388"/>
    </row>
    <row r="473" spans="1:9" ht="48.75" customHeight="1">
      <c r="A473" s="11">
        <v>469</v>
      </c>
      <c r="B473" s="290" t="str">
        <f>IF(C473="","",[2]表紙!$BD$5)</f>
        <v>LL</v>
      </c>
      <c r="C473" s="338" t="s">
        <v>2246</v>
      </c>
      <c r="D473" s="304" t="s">
        <v>1453</v>
      </c>
      <c r="E473" s="183" t="s">
        <v>68</v>
      </c>
      <c r="F473" s="349" t="s">
        <v>0</v>
      </c>
      <c r="G473" s="339">
        <v>85</v>
      </c>
      <c r="H473" s="304" t="s">
        <v>1454</v>
      </c>
      <c r="I473" s="388"/>
    </row>
    <row r="474" spans="1:9" ht="48.75" customHeight="1">
      <c r="A474" s="11">
        <v>470</v>
      </c>
      <c r="B474" s="290" t="str">
        <f>IF(C474="","",[2]表紙!$BD$5)</f>
        <v>LL</v>
      </c>
      <c r="C474" s="338">
        <v>14987117980322</v>
      </c>
      <c r="D474" s="304" t="s">
        <v>1455</v>
      </c>
      <c r="E474" s="183" t="s">
        <v>68</v>
      </c>
      <c r="F474" s="349" t="s">
        <v>0</v>
      </c>
      <c r="G474" s="339">
        <v>16</v>
      </c>
      <c r="H474" s="304" t="s">
        <v>1456</v>
      </c>
      <c r="I474" s="388"/>
    </row>
    <row r="475" spans="1:9" ht="48.75" customHeight="1">
      <c r="A475" s="11">
        <v>471</v>
      </c>
      <c r="B475" s="290" t="str">
        <f>IF(C475="","",[2]表紙!$BD$5)</f>
        <v>LL</v>
      </c>
      <c r="C475" s="345">
        <v>14987376377734</v>
      </c>
      <c r="D475" s="304" t="s">
        <v>2247</v>
      </c>
      <c r="E475" s="183" t="s">
        <v>68</v>
      </c>
      <c r="F475" s="349" t="s">
        <v>0</v>
      </c>
      <c r="G475" s="339">
        <v>113</v>
      </c>
      <c r="H475" s="304" t="s">
        <v>2248</v>
      </c>
      <c r="I475" s="395"/>
    </row>
    <row r="476" spans="1:9" ht="48.75" customHeight="1">
      <c r="A476" s="11">
        <v>472</v>
      </c>
      <c r="B476" s="290" t="str">
        <f>IF(C476="","",[2]表紙!$BD$5)</f>
        <v>LL</v>
      </c>
      <c r="C476" s="338">
        <v>14987211760905</v>
      </c>
      <c r="D476" s="304" t="s">
        <v>1457</v>
      </c>
      <c r="E476" s="183" t="s">
        <v>68</v>
      </c>
      <c r="F476" s="349" t="s">
        <v>0</v>
      </c>
      <c r="G476" s="339">
        <v>4</v>
      </c>
      <c r="H476" s="304" t="s">
        <v>2249</v>
      </c>
      <c r="I476" s="388"/>
    </row>
    <row r="477" spans="1:9" ht="48.75" customHeight="1">
      <c r="A477" s="11">
        <v>473</v>
      </c>
      <c r="B477" s="290" t="str">
        <f>IF(C477="","",[2]表紙!$BD$5)</f>
        <v>LL</v>
      </c>
      <c r="C477" s="363">
        <v>14987158151057</v>
      </c>
      <c r="D477" s="346" t="s">
        <v>1458</v>
      </c>
      <c r="E477" s="183" t="s">
        <v>68</v>
      </c>
      <c r="F477" s="347" t="s">
        <v>20</v>
      </c>
      <c r="G477" s="347">
        <v>9</v>
      </c>
      <c r="H477" s="378" t="s">
        <v>2250</v>
      </c>
      <c r="I477" s="390"/>
    </row>
    <row r="478" spans="1:9" ht="48.75" customHeight="1">
      <c r="A478" s="11">
        <v>474</v>
      </c>
      <c r="B478" s="290" t="str">
        <f>IF(C478="","",[2]表紙!$BD$5)</f>
        <v>LL</v>
      </c>
      <c r="C478" s="338">
        <v>14987158151019</v>
      </c>
      <c r="D478" s="304" t="s">
        <v>1459</v>
      </c>
      <c r="E478" s="183" t="s">
        <v>68</v>
      </c>
      <c r="F478" s="349" t="s">
        <v>0</v>
      </c>
      <c r="G478" s="339">
        <v>26</v>
      </c>
      <c r="H478" s="304" t="s">
        <v>2251</v>
      </c>
      <c r="I478" s="394"/>
    </row>
    <row r="479" spans="1:9" ht="48.75" customHeight="1">
      <c r="A479" s="11">
        <v>475</v>
      </c>
      <c r="B479" s="290" t="str">
        <f>IF(C479="","",[2]表紙!$BD$5)</f>
        <v>LL</v>
      </c>
      <c r="C479" s="363" t="s">
        <v>2252</v>
      </c>
      <c r="D479" s="346" t="s">
        <v>1460</v>
      </c>
      <c r="E479" s="183" t="s">
        <v>68</v>
      </c>
      <c r="F479" s="347" t="s">
        <v>0</v>
      </c>
      <c r="G479" s="347">
        <v>17</v>
      </c>
      <c r="H479" s="378" t="s">
        <v>2253</v>
      </c>
      <c r="I479" s="390"/>
    </row>
    <row r="480" spans="1:9" ht="48.75" customHeight="1">
      <c r="A480" s="11">
        <v>476</v>
      </c>
      <c r="B480" s="290" t="str">
        <f>IF(C480="","",[2]表紙!$BD$5)</f>
        <v>LL</v>
      </c>
      <c r="C480" s="371" t="s">
        <v>2254</v>
      </c>
      <c r="D480" s="372" t="s">
        <v>1461</v>
      </c>
      <c r="E480" s="183" t="s">
        <v>68</v>
      </c>
      <c r="F480" s="343" t="s">
        <v>0</v>
      </c>
      <c r="G480" s="373">
        <v>15</v>
      </c>
      <c r="H480" s="385" t="s">
        <v>1462</v>
      </c>
      <c r="I480" s="372"/>
    </row>
    <row r="481" spans="1:9" ht="48.75" customHeight="1">
      <c r="A481" s="11">
        <v>477</v>
      </c>
      <c r="B481" s="291" t="str">
        <f>IF(C481="","",[2]表紙!$BD$5)</f>
        <v>LL</v>
      </c>
      <c r="C481" s="338">
        <v>14987081186928</v>
      </c>
      <c r="D481" s="304" t="s">
        <v>1463</v>
      </c>
      <c r="E481" s="183" t="s">
        <v>68</v>
      </c>
      <c r="F481" s="349" t="s">
        <v>0</v>
      </c>
      <c r="G481" s="339">
        <v>95</v>
      </c>
      <c r="H481" s="304" t="s">
        <v>2255</v>
      </c>
      <c r="I481" s="388"/>
    </row>
    <row r="482" spans="1:9" ht="48.75" customHeight="1">
      <c r="A482" s="11">
        <v>478</v>
      </c>
      <c r="B482" s="291" t="str">
        <f>IF(C482="","",[2]表紙!$BD$5)</f>
        <v>LL</v>
      </c>
      <c r="C482" s="338">
        <v>14987042183157</v>
      </c>
      <c r="D482" s="304" t="s">
        <v>1464</v>
      </c>
      <c r="E482" s="183" t="s">
        <v>68</v>
      </c>
      <c r="F482" s="349" t="s">
        <v>0</v>
      </c>
      <c r="G482" s="339">
        <v>4</v>
      </c>
      <c r="H482" s="304" t="s">
        <v>1465</v>
      </c>
      <c r="I482" s="388"/>
    </row>
    <row r="483" spans="1:9" ht="48.75" customHeight="1">
      <c r="A483" s="11">
        <v>479</v>
      </c>
      <c r="B483" s="291" t="str">
        <f>IF(C483="","",[2]表紙!$BD$5)</f>
        <v>LL</v>
      </c>
      <c r="C483" s="338">
        <v>14987080033513</v>
      </c>
      <c r="D483" s="304" t="s">
        <v>1466</v>
      </c>
      <c r="E483" s="183" t="s">
        <v>68</v>
      </c>
      <c r="F483" s="349" t="s">
        <v>0</v>
      </c>
      <c r="G483" s="339">
        <v>6</v>
      </c>
      <c r="H483" s="304" t="s">
        <v>1467</v>
      </c>
      <c r="I483" s="388"/>
    </row>
    <row r="484" spans="1:9" ht="48.75" customHeight="1">
      <c r="A484" s="11">
        <v>480</v>
      </c>
      <c r="B484" s="291" t="str">
        <f>IF(C484="","",[2]表紙!$BD$5)</f>
        <v>LL</v>
      </c>
      <c r="C484" s="338" t="s">
        <v>2256</v>
      </c>
      <c r="D484" s="304" t="s">
        <v>1468</v>
      </c>
      <c r="E484" s="183" t="s">
        <v>68</v>
      </c>
      <c r="F484" s="349" t="s">
        <v>0</v>
      </c>
      <c r="G484" s="339">
        <v>4</v>
      </c>
      <c r="H484" s="304" t="s">
        <v>2257</v>
      </c>
      <c r="I484" s="388"/>
    </row>
    <row r="485" spans="1:9" ht="48.75" customHeight="1">
      <c r="A485" s="11">
        <v>481</v>
      </c>
      <c r="B485" s="291" t="str">
        <f>IF(C485="","",[2]表紙!$BD$5)</f>
        <v>LL</v>
      </c>
      <c r="C485" s="338">
        <v>14987080037436</v>
      </c>
      <c r="D485" s="304" t="s">
        <v>2258</v>
      </c>
      <c r="E485" s="183" t="s">
        <v>68</v>
      </c>
      <c r="F485" s="349" t="s">
        <v>0</v>
      </c>
      <c r="G485" s="339">
        <v>4</v>
      </c>
      <c r="H485" s="304" t="s">
        <v>2259</v>
      </c>
      <c r="I485" s="388"/>
    </row>
    <row r="486" spans="1:9" ht="48.75" customHeight="1">
      <c r="A486" s="11">
        <v>482</v>
      </c>
      <c r="B486" s="290" t="str">
        <f>IF(C486="","",[2]表紙!$BD$5)</f>
        <v>LL</v>
      </c>
      <c r="C486" s="363" t="s">
        <v>2260</v>
      </c>
      <c r="D486" s="346" t="s">
        <v>1469</v>
      </c>
      <c r="E486" s="183" t="s">
        <v>68</v>
      </c>
      <c r="F486" s="347" t="s">
        <v>0</v>
      </c>
      <c r="G486" s="347">
        <v>4</v>
      </c>
      <c r="H486" s="378" t="s">
        <v>2261</v>
      </c>
      <c r="I486" s="390"/>
    </row>
    <row r="487" spans="1:9" ht="48.75" customHeight="1">
      <c r="A487" s="11">
        <v>483</v>
      </c>
      <c r="B487" s="291" t="str">
        <f>IF(C487="","",[2]表紙!$BD$5)</f>
        <v>LL</v>
      </c>
      <c r="C487" s="338" t="s">
        <v>2262</v>
      </c>
      <c r="D487" s="304" t="s">
        <v>2263</v>
      </c>
      <c r="E487" s="183" t="s">
        <v>68</v>
      </c>
      <c r="F487" s="349" t="s">
        <v>0</v>
      </c>
      <c r="G487" s="339">
        <v>5</v>
      </c>
      <c r="H487" s="304" t="s">
        <v>1470</v>
      </c>
      <c r="I487" s="388"/>
    </row>
    <row r="488" spans="1:9" ht="48.75" customHeight="1">
      <c r="A488" s="11">
        <v>484</v>
      </c>
      <c r="B488" s="291" t="str">
        <f>IF(C488="","",[2]表紙!$BD$5)</f>
        <v>LL</v>
      </c>
      <c r="C488" s="338" t="s">
        <v>2264</v>
      </c>
      <c r="D488" s="304" t="s">
        <v>2265</v>
      </c>
      <c r="E488" s="183" t="s">
        <v>68</v>
      </c>
      <c r="F488" s="349" t="s">
        <v>0</v>
      </c>
      <c r="G488" s="339">
        <v>34</v>
      </c>
      <c r="H488" s="304" t="s">
        <v>1471</v>
      </c>
      <c r="I488" s="388"/>
    </row>
    <row r="489" spans="1:9" ht="48.75" customHeight="1">
      <c r="A489" s="11">
        <v>485</v>
      </c>
      <c r="B489" s="291" t="str">
        <f>IF(C489="","",[2]表紙!$BD$5)</f>
        <v>LL</v>
      </c>
      <c r="C489" s="338" t="s">
        <v>2266</v>
      </c>
      <c r="D489" s="304" t="s">
        <v>2267</v>
      </c>
      <c r="E489" s="183" t="s">
        <v>68</v>
      </c>
      <c r="F489" s="349" t="s">
        <v>0</v>
      </c>
      <c r="G489" s="339">
        <v>4</v>
      </c>
      <c r="H489" s="304" t="s">
        <v>1472</v>
      </c>
      <c r="I489" s="388"/>
    </row>
    <row r="490" spans="1:9" ht="48.75" customHeight="1">
      <c r="A490" s="11">
        <v>486</v>
      </c>
      <c r="B490" s="291" t="str">
        <f>IF(C490="","",[2]表紙!$BD$5)</f>
        <v>LL</v>
      </c>
      <c r="C490" s="338">
        <v>14987058204914</v>
      </c>
      <c r="D490" s="304" t="s">
        <v>1473</v>
      </c>
      <c r="E490" s="183" t="s">
        <v>68</v>
      </c>
      <c r="F490" s="349" t="s">
        <v>0</v>
      </c>
      <c r="G490" s="339">
        <v>4</v>
      </c>
      <c r="H490" s="304" t="s">
        <v>2268</v>
      </c>
      <c r="I490" s="388"/>
    </row>
    <row r="491" spans="1:9" ht="48.75" customHeight="1">
      <c r="A491" s="11">
        <v>487</v>
      </c>
      <c r="B491" s="291" t="str">
        <f>IF(C491="","",[2]表紙!$BD$5)</f>
        <v>LL</v>
      </c>
      <c r="C491" s="338">
        <v>14987028220661</v>
      </c>
      <c r="D491" s="304" t="s">
        <v>1474</v>
      </c>
      <c r="E491" s="183" t="s">
        <v>68</v>
      </c>
      <c r="F491" s="349" t="s">
        <v>0</v>
      </c>
      <c r="G491" s="339">
        <v>11</v>
      </c>
      <c r="H491" s="304" t="s">
        <v>2269</v>
      </c>
      <c r="I491" s="388"/>
    </row>
    <row r="492" spans="1:9" ht="48.75" customHeight="1">
      <c r="A492" s="11">
        <v>488</v>
      </c>
      <c r="B492" s="291" t="str">
        <f>IF(C492="","",[2]表紙!$BD$5)</f>
        <v>LL</v>
      </c>
      <c r="C492" s="338">
        <v>14987028220432</v>
      </c>
      <c r="D492" s="304" t="s">
        <v>1475</v>
      </c>
      <c r="E492" s="183" t="s">
        <v>68</v>
      </c>
      <c r="F492" s="349" t="s">
        <v>0</v>
      </c>
      <c r="G492" s="339">
        <v>4</v>
      </c>
      <c r="H492" s="304" t="s">
        <v>2270</v>
      </c>
      <c r="I492" s="388"/>
    </row>
    <row r="493" spans="1:9" ht="48.75" customHeight="1">
      <c r="A493" s="11">
        <v>489</v>
      </c>
      <c r="B493" s="291" t="str">
        <f>IF(C493="","",[2]表紙!$BD$5)</f>
        <v>LL</v>
      </c>
      <c r="C493" s="341">
        <v>14987939106559</v>
      </c>
      <c r="D493" s="342" t="s">
        <v>2271</v>
      </c>
      <c r="E493" s="183" t="s">
        <v>68</v>
      </c>
      <c r="F493" s="343" t="s">
        <v>0</v>
      </c>
      <c r="G493" s="344">
        <v>1</v>
      </c>
      <c r="H493" s="342" t="s">
        <v>1476</v>
      </c>
      <c r="I493" s="342"/>
    </row>
    <row r="494" spans="1:9" ht="48.75" customHeight="1">
      <c r="A494" s="11">
        <v>490</v>
      </c>
      <c r="B494" s="291" t="str">
        <f>IF(C494="","",[2]表紙!$BD$5)</f>
        <v>LL</v>
      </c>
      <c r="C494" s="338" t="s">
        <v>2272</v>
      </c>
      <c r="D494" s="304" t="s">
        <v>2273</v>
      </c>
      <c r="E494" s="183" t="s">
        <v>68</v>
      </c>
      <c r="F494" s="349" t="s">
        <v>0</v>
      </c>
      <c r="G494" s="339">
        <v>1</v>
      </c>
      <c r="H494" s="304" t="s">
        <v>2274</v>
      </c>
      <c r="I494" s="388"/>
    </row>
    <row r="495" spans="1:9" ht="48.75" customHeight="1">
      <c r="A495" s="11">
        <v>491</v>
      </c>
      <c r="B495" s="291" t="str">
        <f>IF(C495="","",[2]表紙!$BD$5)</f>
        <v>LL</v>
      </c>
      <c r="C495" s="363" t="s">
        <v>2275</v>
      </c>
      <c r="D495" s="346" t="s">
        <v>2276</v>
      </c>
      <c r="E495" s="183" t="s">
        <v>68</v>
      </c>
      <c r="F495" s="347" t="s">
        <v>0</v>
      </c>
      <c r="G495" s="347">
        <v>4</v>
      </c>
      <c r="H495" s="378" t="s">
        <v>2277</v>
      </c>
      <c r="I495" s="390"/>
    </row>
    <row r="496" spans="1:9" ht="48.75" customHeight="1">
      <c r="A496" s="11">
        <v>492</v>
      </c>
      <c r="B496" s="291" t="str">
        <f>IF(C496="","",[2]表紙!$BD$5)</f>
        <v>LL</v>
      </c>
      <c r="C496" s="338" t="s">
        <v>2278</v>
      </c>
      <c r="D496" s="304" t="s">
        <v>2279</v>
      </c>
      <c r="E496" s="183" t="s">
        <v>68</v>
      </c>
      <c r="F496" s="349" t="s">
        <v>0</v>
      </c>
      <c r="G496" s="339">
        <v>4</v>
      </c>
      <c r="H496" s="304" t="s">
        <v>2280</v>
      </c>
      <c r="I496" s="388"/>
    </row>
    <row r="497" spans="1:9" ht="48.75" customHeight="1">
      <c r="A497" s="11">
        <v>493</v>
      </c>
      <c r="B497" s="291" t="str">
        <f>IF(C497="","",[2]表紙!$BD$5)</f>
        <v>LL</v>
      </c>
      <c r="C497" s="363" t="s">
        <v>2281</v>
      </c>
      <c r="D497" s="346" t="s">
        <v>2282</v>
      </c>
      <c r="E497" s="183" t="s">
        <v>68</v>
      </c>
      <c r="F497" s="343" t="s">
        <v>0</v>
      </c>
      <c r="G497" s="343">
        <v>4</v>
      </c>
      <c r="H497" s="386" t="s">
        <v>2283</v>
      </c>
      <c r="I497" s="396"/>
    </row>
    <row r="498" spans="1:9" ht="48.75" customHeight="1">
      <c r="A498" s="11">
        <v>494</v>
      </c>
      <c r="B498" s="291" t="str">
        <f>IF(C498="","",[2]表紙!$BD$5)</f>
        <v>LL</v>
      </c>
      <c r="C498" s="338" t="s">
        <v>2284</v>
      </c>
      <c r="D498" s="304" t="s">
        <v>2285</v>
      </c>
      <c r="E498" s="183" t="s">
        <v>68</v>
      </c>
      <c r="F498" s="349" t="s">
        <v>0</v>
      </c>
      <c r="G498" s="339">
        <v>10</v>
      </c>
      <c r="H498" s="304" t="s">
        <v>2286</v>
      </c>
      <c r="I498" s="388"/>
    </row>
    <row r="499" spans="1:9" ht="48.75" customHeight="1">
      <c r="A499" s="11">
        <v>495</v>
      </c>
      <c r="B499" s="291" t="str">
        <f>IF(C499="","",[2]表紙!$BD$5)</f>
        <v/>
      </c>
      <c r="C499" s="338"/>
      <c r="D499" s="304"/>
      <c r="E499" s="183"/>
      <c r="F499" s="349"/>
      <c r="G499" s="339"/>
      <c r="H499" s="304"/>
      <c r="I499" s="388"/>
    </row>
    <row r="500" spans="1:9" ht="48.75" customHeight="1">
      <c r="A500" s="11">
        <v>496</v>
      </c>
      <c r="B500" s="291" t="str">
        <f>IF(C500="","",[2]表紙!$BD$5)</f>
        <v/>
      </c>
      <c r="C500" s="341"/>
      <c r="D500" s="342"/>
      <c r="E500" s="183"/>
      <c r="F500" s="347"/>
      <c r="G500" s="344"/>
      <c r="H500" s="342"/>
      <c r="I500" s="342"/>
    </row>
    <row r="501" spans="1:9" ht="48.75" customHeight="1">
      <c r="A501" s="11">
        <v>497</v>
      </c>
      <c r="B501" s="291" t="str">
        <f>IF(C501="","",[2]表紙!$BD$5)</f>
        <v/>
      </c>
      <c r="C501" s="363"/>
      <c r="D501" s="346"/>
      <c r="E501" s="183"/>
      <c r="F501" s="347"/>
      <c r="G501" s="347"/>
      <c r="H501" s="378"/>
      <c r="I501" s="390"/>
    </row>
    <row r="502" spans="1:9" ht="48.75" customHeight="1">
      <c r="A502" s="11">
        <v>498</v>
      </c>
      <c r="B502" s="291" t="str">
        <f>IF(C502="","",[2]表紙!$BD$5)</f>
        <v/>
      </c>
      <c r="C502" s="338"/>
      <c r="D502" s="304"/>
      <c r="E502" s="183"/>
      <c r="F502" s="349"/>
      <c r="G502" s="339"/>
      <c r="H502" s="304"/>
      <c r="I502" s="388"/>
    </row>
    <row r="503" spans="1:9" ht="48.75" customHeight="1">
      <c r="A503" s="11">
        <v>499</v>
      </c>
      <c r="B503" s="290" t="str">
        <f>IF(C503="","",[2]表紙!$BD$5)</f>
        <v/>
      </c>
      <c r="C503" s="338"/>
      <c r="D503" s="304"/>
      <c r="E503" s="183"/>
      <c r="F503" s="349"/>
      <c r="G503" s="339"/>
      <c r="H503" s="304"/>
      <c r="I503" s="388"/>
    </row>
    <row r="504" spans="1:9" ht="48.75" customHeight="1">
      <c r="A504" s="11">
        <v>500</v>
      </c>
      <c r="B504" s="291" t="str">
        <f>IF(C504="","",[2]表紙!$BD$5)</f>
        <v/>
      </c>
      <c r="C504" s="338"/>
      <c r="D504" s="304"/>
      <c r="E504" s="183"/>
      <c r="F504" s="349"/>
      <c r="G504" s="339"/>
      <c r="H504" s="304"/>
      <c r="I504" s="388"/>
    </row>
    <row r="505" spans="1:9" ht="48.75" customHeight="1">
      <c r="A505" s="11">
        <v>501</v>
      </c>
      <c r="B505" s="291" t="str">
        <f>IF(C505="","",[2]表紙!$BD$5)</f>
        <v/>
      </c>
      <c r="C505" s="338"/>
      <c r="D505" s="304"/>
      <c r="E505" s="183"/>
      <c r="F505" s="349"/>
      <c r="G505" s="339"/>
      <c r="H505" s="304"/>
      <c r="I505" s="388"/>
    </row>
    <row r="506" spans="1:9" ht="48.75" customHeight="1">
      <c r="A506" s="11">
        <v>502</v>
      </c>
      <c r="B506" s="291" t="str">
        <f>IF(C506="","",[2]表紙!$BD$5)</f>
        <v/>
      </c>
      <c r="C506" s="341"/>
      <c r="D506" s="342"/>
      <c r="E506" s="183"/>
      <c r="F506" s="343"/>
      <c r="G506" s="344"/>
      <c r="H506" s="342"/>
      <c r="I506" s="342"/>
    </row>
    <row r="507" spans="1:9" ht="48.75" customHeight="1">
      <c r="A507" s="11">
        <v>503</v>
      </c>
      <c r="B507" s="291" t="str">
        <f>IF(C507="","",[2]表紙!$BD$5)</f>
        <v/>
      </c>
      <c r="C507" s="338"/>
      <c r="D507" s="304"/>
      <c r="E507" s="183"/>
      <c r="F507" s="349"/>
      <c r="G507" s="339"/>
      <c r="H507" s="304"/>
      <c r="I507" s="388"/>
    </row>
    <row r="508" spans="1:9" ht="48.75" customHeight="1">
      <c r="A508" s="11">
        <v>504</v>
      </c>
      <c r="B508" s="291" t="str">
        <f>IF(C508="","",[2]表紙!$BD$5)</f>
        <v/>
      </c>
      <c r="C508" s="338"/>
      <c r="D508" s="304"/>
      <c r="E508" s="183"/>
      <c r="F508" s="349"/>
      <c r="G508" s="339"/>
      <c r="H508" s="304"/>
      <c r="I508" s="388"/>
    </row>
    <row r="509" spans="1:9" ht="48.75" customHeight="1">
      <c r="A509" s="11">
        <v>505</v>
      </c>
      <c r="B509" s="290" t="str">
        <f>IF(C509="","",[2]表紙!$BD$5)</f>
        <v/>
      </c>
      <c r="C509" s="338"/>
      <c r="D509" s="304"/>
      <c r="E509" s="183"/>
      <c r="F509" s="349"/>
      <c r="G509" s="339"/>
      <c r="H509" s="304"/>
      <c r="I509" s="388"/>
    </row>
    <row r="510" spans="1:9" ht="48.75" customHeight="1">
      <c r="A510" s="11">
        <v>506</v>
      </c>
      <c r="B510" s="291" t="str">
        <f>IF(C510="","",[2]表紙!$BD$5)</f>
        <v/>
      </c>
      <c r="C510" s="338"/>
      <c r="D510" s="304"/>
      <c r="E510" s="183"/>
      <c r="F510" s="349"/>
      <c r="G510" s="339"/>
      <c r="H510" s="304"/>
      <c r="I510" s="388"/>
    </row>
    <row r="511" spans="1:9" ht="48.75" customHeight="1">
      <c r="A511" s="11">
        <v>507</v>
      </c>
      <c r="B511" s="291" t="str">
        <f>IF(C511="","",[2]表紙!$BD$5)</f>
        <v/>
      </c>
      <c r="C511" s="338"/>
      <c r="D511" s="304"/>
      <c r="E511" s="183"/>
      <c r="F511" s="349"/>
      <c r="G511" s="339"/>
      <c r="H511" s="304"/>
      <c r="I511" s="388"/>
    </row>
    <row r="512" spans="1:9" ht="48.75" customHeight="1">
      <c r="A512" s="11">
        <v>508</v>
      </c>
      <c r="B512" s="291" t="str">
        <f>IF(C512="","",[2]表紙!$BD$5)</f>
        <v/>
      </c>
      <c r="C512" s="338"/>
      <c r="D512" s="304"/>
      <c r="E512" s="183"/>
      <c r="F512" s="349"/>
      <c r="G512" s="339"/>
      <c r="H512" s="304"/>
      <c r="I512" s="388"/>
    </row>
    <row r="513" spans="1:9" ht="48.75" customHeight="1">
      <c r="A513" s="11">
        <v>509</v>
      </c>
      <c r="B513" s="290" t="str">
        <f>IF(C513="","",[2]表紙!$BD$5)</f>
        <v/>
      </c>
      <c r="C513" s="338"/>
      <c r="D513" s="304"/>
      <c r="E513" s="183"/>
      <c r="F513" s="349"/>
      <c r="G513" s="339"/>
      <c r="H513" s="304"/>
      <c r="I513" s="388"/>
    </row>
    <row r="514" spans="1:9" ht="48.75" customHeight="1">
      <c r="A514" s="11">
        <v>510</v>
      </c>
      <c r="B514" s="290" t="str">
        <f>IF(C514="","",[2]表紙!$BD$5)</f>
        <v/>
      </c>
      <c r="C514" s="338"/>
      <c r="D514" s="304"/>
      <c r="E514" s="183"/>
      <c r="F514" s="349"/>
      <c r="G514" s="339"/>
      <c r="H514" s="304"/>
      <c r="I514" s="388"/>
    </row>
    <row r="515" spans="1:9" ht="48.75" customHeight="1">
      <c r="B515" s="290" t="str">
        <f>IF(C515="","",[2]表紙!$BD$5)</f>
        <v/>
      </c>
      <c r="C515" s="338"/>
      <c r="D515" s="304"/>
      <c r="E515" s="183"/>
      <c r="F515" s="349"/>
      <c r="G515" s="339"/>
      <c r="H515" s="304"/>
      <c r="I515" s="388"/>
    </row>
    <row r="516" spans="1:9" ht="48.75" customHeight="1">
      <c r="B516" s="290" t="str">
        <f>IF(C516="","",[2]表紙!$BD$5)</f>
        <v/>
      </c>
      <c r="C516" s="338"/>
      <c r="D516" s="304"/>
      <c r="E516" s="183"/>
      <c r="F516" s="349"/>
      <c r="G516" s="339"/>
      <c r="H516" s="304"/>
      <c r="I516" s="388"/>
    </row>
    <row r="517" spans="1:9" ht="48.75" customHeight="1">
      <c r="B517" s="290" t="str">
        <f>IF(C517="","",[2]表紙!$BD$5)</f>
        <v/>
      </c>
      <c r="C517" s="338"/>
      <c r="D517" s="304"/>
      <c r="E517" s="183"/>
      <c r="F517" s="349"/>
      <c r="G517" s="339"/>
      <c r="H517" s="317"/>
      <c r="I517" s="388"/>
    </row>
    <row r="518" spans="1:9" ht="48.75" customHeight="1">
      <c r="B518" s="290" t="str">
        <f>IF(C518="","",[2]表紙!$BD$5)</f>
        <v/>
      </c>
      <c r="C518" s="338"/>
      <c r="D518" s="304"/>
      <c r="E518" s="183"/>
      <c r="F518" s="349"/>
      <c r="G518" s="339"/>
      <c r="H518" s="317"/>
      <c r="I518" s="388"/>
    </row>
    <row r="519" spans="1:9" ht="48.75" customHeight="1">
      <c r="B519" s="290" t="str">
        <f>IF(C519="","",[2]表紙!$BD$5)</f>
        <v/>
      </c>
      <c r="C519" s="338"/>
      <c r="D519" s="304"/>
      <c r="E519" s="183"/>
      <c r="F519" s="349"/>
      <c r="G519" s="339"/>
      <c r="H519" s="317"/>
      <c r="I519" s="388"/>
    </row>
    <row r="520" spans="1:9" ht="48.75" customHeight="1">
      <c r="B520" s="290" t="str">
        <f>IF(C520="","",[2]表紙!$BD$5)</f>
        <v/>
      </c>
      <c r="C520" s="363"/>
      <c r="D520" s="346"/>
      <c r="E520" s="183"/>
      <c r="F520" s="347"/>
      <c r="G520" s="347"/>
      <c r="H520" s="378"/>
      <c r="I520" s="392"/>
    </row>
    <row r="521" spans="1:9" ht="48.75" customHeight="1">
      <c r="B521" s="290" t="str">
        <f>IF(C521="","",[2]表紙!$BD$5)</f>
        <v/>
      </c>
      <c r="C521" s="338"/>
      <c r="D521" s="304"/>
      <c r="E521" s="183"/>
      <c r="F521" s="349"/>
      <c r="G521" s="339"/>
      <c r="H521" s="317"/>
      <c r="I521" s="388"/>
    </row>
    <row r="522" spans="1:9" ht="48.75" customHeight="1">
      <c r="B522" s="290" t="str">
        <f>IF(C522="","",[2]表紙!$BD$5)</f>
        <v/>
      </c>
      <c r="C522" s="338"/>
      <c r="D522" s="304"/>
      <c r="E522" s="183"/>
      <c r="F522" s="349"/>
      <c r="G522" s="339"/>
      <c r="H522" s="317"/>
      <c r="I522" s="388"/>
    </row>
    <row r="523" spans="1:9" ht="48.75" customHeight="1">
      <c r="B523" s="290" t="str">
        <f>IF(C523="","",[2]表紙!$BD$5)</f>
        <v/>
      </c>
      <c r="C523" s="338"/>
      <c r="D523" s="304"/>
      <c r="E523" s="183"/>
      <c r="F523" s="349"/>
      <c r="G523" s="339"/>
      <c r="H523" s="317"/>
      <c r="I523" s="388"/>
    </row>
    <row r="524" spans="1:9" ht="48.75" customHeight="1">
      <c r="B524" s="290" t="str">
        <f>IF(C524="","",[2]表紙!$BD$5)</f>
        <v/>
      </c>
      <c r="C524" s="338"/>
      <c r="D524" s="304"/>
      <c r="E524" s="183"/>
      <c r="F524" s="349"/>
      <c r="G524" s="339"/>
      <c r="H524" s="317"/>
      <c r="I524" s="388"/>
    </row>
    <row r="525" spans="1:9" ht="48.75" customHeight="1">
      <c r="B525" s="290" t="str">
        <f>IF(C525="","",[2]表紙!$BD$5)</f>
        <v/>
      </c>
      <c r="C525" s="338"/>
      <c r="D525" s="304"/>
      <c r="E525" s="183"/>
      <c r="F525" s="349"/>
      <c r="G525" s="339"/>
      <c r="H525" s="317"/>
      <c r="I525" s="388"/>
    </row>
    <row r="526" spans="1:9" ht="48.75" customHeight="1">
      <c r="B526" s="290" t="str">
        <f>IF(C526="","",[2]表紙!$BD$5)</f>
        <v/>
      </c>
      <c r="C526" s="338"/>
      <c r="D526" s="304"/>
      <c r="E526" s="183"/>
      <c r="F526" s="349"/>
      <c r="G526" s="339"/>
      <c r="H526" s="317"/>
      <c r="I526" s="388"/>
    </row>
    <row r="527" spans="1:9" ht="48.75" customHeight="1">
      <c r="B527" s="290" t="str">
        <f>IF(C527="","",[2]表紙!$BD$5)</f>
        <v/>
      </c>
      <c r="C527" s="338"/>
      <c r="D527" s="304"/>
      <c r="E527" s="183"/>
      <c r="F527" s="349"/>
      <c r="G527" s="339"/>
      <c r="H527" s="317"/>
      <c r="I527" s="388"/>
    </row>
    <row r="528" spans="1:9" ht="48.75" customHeight="1">
      <c r="B528" s="290" t="str">
        <f>IF(C528="","",[2]表紙!$BD$5)</f>
        <v/>
      </c>
      <c r="C528" s="363"/>
      <c r="D528" s="346"/>
      <c r="E528" s="183"/>
      <c r="F528" s="347"/>
      <c r="G528" s="347"/>
      <c r="H528" s="378"/>
      <c r="I528" s="390"/>
    </row>
    <row r="529" spans="2:9" ht="48.75" customHeight="1">
      <c r="B529" s="290" t="str">
        <f>IF(C529="","",[2]表紙!$BD$5)</f>
        <v/>
      </c>
      <c r="C529" s="363"/>
      <c r="D529" s="346"/>
      <c r="E529" s="183"/>
      <c r="F529" s="347"/>
      <c r="G529" s="347"/>
      <c r="H529" s="378"/>
      <c r="I529" s="390"/>
    </row>
    <row r="530" spans="2:9" ht="48.75" customHeight="1">
      <c r="B530" s="290" t="str">
        <f>IF(C530="","",[2]表紙!$BD$5)</f>
        <v/>
      </c>
      <c r="C530" s="338"/>
      <c r="D530" s="304"/>
      <c r="E530" s="183"/>
      <c r="F530" s="349"/>
      <c r="G530" s="339"/>
      <c r="H530" s="317"/>
      <c r="I530" s="388"/>
    </row>
    <row r="531" spans="2:9" ht="48.75" customHeight="1">
      <c r="B531" s="290" t="str">
        <f>IF(C531="","",[2]表紙!$BD$5)</f>
        <v/>
      </c>
      <c r="C531" s="338"/>
      <c r="D531" s="304"/>
      <c r="E531" s="183"/>
      <c r="F531" s="349"/>
      <c r="G531" s="339"/>
      <c r="H531" s="317"/>
      <c r="I531" s="388"/>
    </row>
    <row r="532" spans="2:9" ht="48.75" customHeight="1">
      <c r="B532" s="290" t="str">
        <f>IF(C532="","",[2]表紙!$BD$5)</f>
        <v/>
      </c>
      <c r="C532" s="338"/>
      <c r="D532" s="304"/>
      <c r="E532" s="183"/>
      <c r="F532" s="349"/>
      <c r="G532" s="339"/>
      <c r="H532" s="317"/>
      <c r="I532" s="388"/>
    </row>
    <row r="533" spans="2:9" ht="48.75" customHeight="1">
      <c r="B533" s="290" t="str">
        <f>IF(C533="","",[2]表紙!$BD$5)</f>
        <v/>
      </c>
      <c r="C533" s="363"/>
      <c r="D533" s="346"/>
      <c r="E533" s="183"/>
      <c r="F533" s="347"/>
      <c r="G533" s="347"/>
      <c r="H533" s="378"/>
      <c r="I533" s="390"/>
    </row>
    <row r="534" spans="2:9" ht="48.75" customHeight="1">
      <c r="B534" s="290" t="str">
        <f>IF(C534="","",[2]表紙!$BD$5)</f>
        <v/>
      </c>
      <c r="C534" s="338"/>
      <c r="D534" s="304"/>
      <c r="E534" s="183"/>
      <c r="F534" s="349"/>
      <c r="G534" s="339"/>
      <c r="H534" s="317"/>
      <c r="I534" s="388"/>
    </row>
    <row r="535" spans="2:9" ht="48.75" customHeight="1">
      <c r="B535" s="290" t="str">
        <f>IF(C535="","",[2]表紙!$BD$5)</f>
        <v/>
      </c>
      <c r="C535" s="338"/>
      <c r="D535" s="304"/>
      <c r="E535" s="183"/>
      <c r="F535" s="349"/>
      <c r="G535" s="339"/>
      <c r="H535" s="317"/>
      <c r="I535" s="388"/>
    </row>
    <row r="536" spans="2:9" ht="48.75" customHeight="1">
      <c r="B536" s="290" t="str">
        <f>IF(C536="","",[2]表紙!$BD$5)</f>
        <v/>
      </c>
      <c r="C536" s="338"/>
      <c r="D536" s="304"/>
      <c r="E536" s="183"/>
      <c r="F536" s="349"/>
      <c r="G536" s="339"/>
      <c r="H536" s="317"/>
      <c r="I536" s="388"/>
    </row>
    <row r="537" spans="2:9" ht="48.75" customHeight="1">
      <c r="B537" s="290" t="str">
        <f>IF(C537="","",[2]表紙!$BD$5)</f>
        <v/>
      </c>
      <c r="C537" s="363"/>
      <c r="D537" s="346"/>
      <c r="E537" s="183"/>
      <c r="F537" s="347"/>
      <c r="G537" s="347"/>
      <c r="H537" s="378"/>
      <c r="I537" s="390"/>
    </row>
    <row r="538" spans="2:9" ht="48.75" customHeight="1">
      <c r="B538" s="290" t="str">
        <f>IF(C538="","",[2]表紙!$BD$5)</f>
        <v/>
      </c>
      <c r="C538" s="338"/>
      <c r="D538" s="304"/>
      <c r="E538" s="183"/>
      <c r="F538" s="349"/>
      <c r="G538" s="339"/>
      <c r="H538" s="317"/>
      <c r="I538" s="388"/>
    </row>
    <row r="539" spans="2:9" ht="48.75" customHeight="1">
      <c r="B539" s="290" t="str">
        <f>IF(C539="","",[2]表紙!$BD$5)</f>
        <v/>
      </c>
      <c r="C539" s="338"/>
      <c r="D539" s="304"/>
      <c r="E539" s="183"/>
      <c r="F539" s="349"/>
      <c r="G539" s="339"/>
      <c r="H539" s="317"/>
      <c r="I539" s="388"/>
    </row>
    <row r="540" spans="2:9" ht="48.75" customHeight="1">
      <c r="B540" s="290" t="str">
        <f>IF(C540="","",[2]表紙!$BD$5)</f>
        <v/>
      </c>
      <c r="C540" s="338"/>
      <c r="D540" s="304"/>
      <c r="E540" s="183"/>
      <c r="F540" s="349"/>
      <c r="G540" s="339"/>
      <c r="H540" s="317"/>
      <c r="I540" s="388"/>
    </row>
    <row r="541" spans="2:9" ht="48.75" customHeight="1">
      <c r="B541" s="290" t="str">
        <f>IF(C541="","",[2]表紙!$BD$5)</f>
        <v/>
      </c>
      <c r="C541" s="338"/>
      <c r="D541" s="304"/>
      <c r="E541" s="183"/>
      <c r="F541" s="349"/>
      <c r="G541" s="339"/>
      <c r="H541" s="317"/>
      <c r="I541" s="388"/>
    </row>
    <row r="542" spans="2:9" ht="48.75" customHeight="1">
      <c r="B542" s="290" t="str">
        <f>IF(C542="","",[2]表紙!$BD$5)</f>
        <v/>
      </c>
      <c r="C542" s="338"/>
      <c r="D542" s="304"/>
      <c r="E542" s="183"/>
      <c r="F542" s="349"/>
      <c r="G542" s="339"/>
      <c r="H542" s="317"/>
      <c r="I542" s="388"/>
    </row>
    <row r="543" spans="2:9" ht="48.75" customHeight="1">
      <c r="B543" s="374" t="str">
        <f>IF(C543="","",[2]表紙!$BD$5)</f>
        <v/>
      </c>
      <c r="C543" s="375"/>
      <c r="D543" s="304"/>
      <c r="E543" s="181"/>
      <c r="F543" s="349"/>
      <c r="G543" s="339"/>
      <c r="H543" s="317"/>
      <c r="I543" s="388"/>
    </row>
    <row r="544" spans="2:9" ht="48.75" customHeight="1">
      <c r="B544" s="374" t="str">
        <f>IF(C544="","",[2]表紙!$BD$5)</f>
        <v/>
      </c>
      <c r="C544" s="376"/>
      <c r="D544" s="377"/>
      <c r="E544" s="181"/>
      <c r="F544" s="349"/>
      <c r="G544" s="339"/>
      <c r="H544" s="387"/>
      <c r="I544" s="397"/>
    </row>
  </sheetData>
  <autoFilter ref="A4:J459" xr:uid="{00000000-0009-0000-0000-000002000000}">
    <filterColumn colId="7" showButton="0"/>
    <sortState ref="A5:J427">
      <sortCondition ref="D4:D378"/>
    </sortState>
  </autoFilter>
  <mergeCells count="7">
    <mergeCell ref="A1:J1"/>
    <mergeCell ref="H3:I3"/>
    <mergeCell ref="H4:I4"/>
    <mergeCell ref="K3:K4"/>
    <mergeCell ref="L3:L4"/>
    <mergeCell ref="B3:C3"/>
    <mergeCell ref="B4:C4"/>
  </mergeCells>
  <phoneticPr fontId="6"/>
  <conditionalFormatting sqref="D18 H16">
    <cfRule type="expression" dxfId="35" priority="8">
      <formula>$H16=3</formula>
    </cfRule>
  </conditionalFormatting>
  <conditionalFormatting sqref="D17">
    <cfRule type="expression" dxfId="34" priority="9">
      <formula>$H17=3</formula>
    </cfRule>
  </conditionalFormatting>
  <conditionalFormatting sqref="H17">
    <cfRule type="expression" dxfId="33" priority="6">
      <formula>$H17=3</formula>
    </cfRule>
  </conditionalFormatting>
  <conditionalFormatting sqref="H18">
    <cfRule type="expression" dxfId="32" priority="5">
      <formula>$H18=3</formula>
    </cfRule>
  </conditionalFormatting>
  <conditionalFormatting sqref="H19:H20">
    <cfRule type="expression" dxfId="31" priority="7">
      <formula>$H19=3</formula>
    </cfRule>
  </conditionalFormatting>
  <conditionalFormatting sqref="D16">
    <cfRule type="expression" dxfId="30" priority="4">
      <formula>$H16=3</formula>
    </cfRule>
  </conditionalFormatting>
  <conditionalFormatting sqref="D16">
    <cfRule type="expression" dxfId="29" priority="3">
      <formula>$H16=3</formula>
    </cfRule>
  </conditionalFormatting>
  <conditionalFormatting sqref="H16">
    <cfRule type="expression" dxfId="28" priority="1">
      <formula>$H16=3</formula>
    </cfRule>
  </conditionalFormatting>
  <conditionalFormatting sqref="H16">
    <cfRule type="expression" dxfId="27" priority="2">
      <formula>$H16=3</formula>
    </cfRule>
  </conditionalFormatting>
  <printOptions horizontalCentered="1" verticalCentered="1"/>
  <pageMargins left="0.39370078740157483" right="0.39370078740157483" top="0.55118110236220474" bottom="0.15748031496062992" header="0.35433070866141736" footer="0.15748031496062992"/>
  <pageSetup paperSize="9" scale="95" orientation="landscape" horizontalDpi="300" verticalDpi="300" r:id="rId1"/>
  <headerFooter alignWithMargins="0"/>
  <rowBreaks count="45" manualBreakCount="45">
    <brk id="14" max="9" man="1"/>
    <brk id="24" max="9" man="1"/>
    <brk id="34" max="9" man="1"/>
    <brk id="44" max="9" man="1"/>
    <brk id="54" max="9" man="1"/>
    <brk id="64" max="9" man="1"/>
    <brk id="74" max="9" man="1"/>
    <brk id="84" max="9" man="1"/>
    <brk id="94" max="9" man="1"/>
    <brk id="104" max="9" man="1"/>
    <brk id="114" max="9" man="1"/>
    <brk id="124" max="9" man="1"/>
    <brk id="134" max="9" man="1"/>
    <brk id="144" max="9" man="1"/>
    <brk id="154" max="9" man="1"/>
    <brk id="164" max="9" man="1"/>
    <brk id="174" max="9" man="1"/>
    <brk id="184" max="9" man="1"/>
    <brk id="194" max="9" man="1"/>
    <brk id="204" max="9" man="1"/>
    <brk id="214" max="9" man="1"/>
    <brk id="224" max="9" man="1"/>
    <brk id="234" max="9" man="1"/>
    <brk id="244" max="9" man="1"/>
    <brk id="254" max="9" man="1"/>
    <brk id="264" max="9" man="1"/>
    <brk id="274" max="9" man="1"/>
    <brk id="284" max="9" man="1"/>
    <brk id="294" max="9" man="1"/>
    <brk id="304" max="9" man="1"/>
    <brk id="314" max="9" man="1"/>
    <brk id="324" max="9" man="1"/>
    <brk id="334" max="9" man="1"/>
    <brk id="344" max="9" man="1"/>
    <brk id="354" max="9" man="1"/>
    <brk id="364" max="9" man="1"/>
    <brk id="374" max="9" man="1"/>
    <brk id="384" max="9" man="1"/>
    <brk id="394" max="9" man="1"/>
    <brk id="404" max="9" man="1"/>
    <brk id="414" max="9" man="1"/>
    <brk id="424" max="9" man="1"/>
    <brk id="434" max="9" man="1"/>
    <brk id="444" max="9" man="1"/>
    <brk id="454" max="9" man="1"/>
  </rowBreaks>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4BDCF8-8687-42E8-9DB1-ED94DA1FF8E4}">
  <dimension ref="A1:K608"/>
  <sheetViews>
    <sheetView topLeftCell="A347" zoomScaleNormal="100" workbookViewId="0">
      <selection activeCell="D359" sqref="D359"/>
    </sheetView>
  </sheetViews>
  <sheetFormatPr defaultRowHeight="13.5"/>
  <cols>
    <col min="1" max="1" width="5.5" style="117" customWidth="1"/>
    <col min="2" max="2" width="34.625" style="242" customWidth="1"/>
    <col min="3" max="3" width="1.625" style="130" customWidth="1"/>
    <col min="4" max="4" width="7.125" style="119" customWidth="1"/>
    <col min="5" max="5" width="9.5" style="120" customWidth="1"/>
    <col min="6" max="6" width="10.25" style="135" customWidth="1"/>
    <col min="7" max="8" width="11" style="130" customWidth="1"/>
    <col min="9" max="9" width="12.5" style="130" customWidth="1"/>
    <col min="10" max="10" width="9" style="130"/>
    <col min="11" max="11" width="6.875" style="130" customWidth="1"/>
    <col min="12" max="13" width="9" style="130"/>
    <col min="14" max="14" width="3.5" style="130" bestFit="1" customWidth="1"/>
    <col min="15" max="15" width="2.5" style="130" bestFit="1" customWidth="1"/>
    <col min="16" max="18" width="5.5" style="130" bestFit="1" customWidth="1"/>
    <col min="19" max="19" width="3.5" style="130" bestFit="1" customWidth="1"/>
    <col min="20" max="256" width="9" style="130"/>
    <col min="257" max="257" width="5.5" style="130" customWidth="1"/>
    <col min="258" max="258" width="34.625" style="130" customWidth="1"/>
    <col min="259" max="259" width="1.625" style="130" customWidth="1"/>
    <col min="260" max="260" width="7.125" style="130" customWidth="1"/>
    <col min="261" max="261" width="9.5" style="130" customWidth="1"/>
    <col min="262" max="262" width="10.25" style="130" customWidth="1"/>
    <col min="263" max="264" width="11" style="130" customWidth="1"/>
    <col min="265" max="265" width="12.5" style="130" customWidth="1"/>
    <col min="266" max="266" width="9" style="130"/>
    <col min="267" max="267" width="6.875" style="130" customWidth="1"/>
    <col min="268" max="269" width="9" style="130"/>
    <col min="270" max="270" width="3.5" style="130" bestFit="1" customWidth="1"/>
    <col min="271" max="271" width="2.5" style="130" bestFit="1" customWidth="1"/>
    <col min="272" max="274" width="5.5" style="130" bestFit="1" customWidth="1"/>
    <col min="275" max="275" width="3.5" style="130" bestFit="1" customWidth="1"/>
    <col min="276" max="512" width="9" style="130"/>
    <col min="513" max="513" width="5.5" style="130" customWidth="1"/>
    <col min="514" max="514" width="34.625" style="130" customWidth="1"/>
    <col min="515" max="515" width="1.625" style="130" customWidth="1"/>
    <col min="516" max="516" width="7.125" style="130" customWidth="1"/>
    <col min="517" max="517" width="9.5" style="130" customWidth="1"/>
    <col min="518" max="518" width="10.25" style="130" customWidth="1"/>
    <col min="519" max="520" width="11" style="130" customWidth="1"/>
    <col min="521" max="521" width="12.5" style="130" customWidth="1"/>
    <col min="522" max="522" width="9" style="130"/>
    <col min="523" max="523" width="6.875" style="130" customWidth="1"/>
    <col min="524" max="525" width="9" style="130"/>
    <col min="526" max="526" width="3.5" style="130" bestFit="1" customWidth="1"/>
    <col min="527" max="527" width="2.5" style="130" bestFit="1" customWidth="1"/>
    <col min="528" max="530" width="5.5" style="130" bestFit="1" customWidth="1"/>
    <col min="531" max="531" width="3.5" style="130" bestFit="1" customWidth="1"/>
    <col min="532" max="768" width="9" style="130"/>
    <col min="769" max="769" width="5.5" style="130" customWidth="1"/>
    <col min="770" max="770" width="34.625" style="130" customWidth="1"/>
    <col min="771" max="771" width="1.625" style="130" customWidth="1"/>
    <col min="772" max="772" width="7.125" style="130" customWidth="1"/>
    <col min="773" max="773" width="9.5" style="130" customWidth="1"/>
    <col min="774" max="774" width="10.25" style="130" customWidth="1"/>
    <col min="775" max="776" width="11" style="130" customWidth="1"/>
    <col min="777" max="777" width="12.5" style="130" customWidth="1"/>
    <col min="778" max="778" width="9" style="130"/>
    <col min="779" max="779" width="6.875" style="130" customWidth="1"/>
    <col min="780" max="781" width="9" style="130"/>
    <col min="782" max="782" width="3.5" style="130" bestFit="1" customWidth="1"/>
    <col min="783" max="783" width="2.5" style="130" bestFit="1" customWidth="1"/>
    <col min="784" max="786" width="5.5" style="130" bestFit="1" customWidth="1"/>
    <col min="787" max="787" width="3.5" style="130" bestFit="1" customWidth="1"/>
    <col min="788" max="1024" width="9" style="130"/>
    <col min="1025" max="1025" width="5.5" style="130" customWidth="1"/>
    <col min="1026" max="1026" width="34.625" style="130" customWidth="1"/>
    <col min="1027" max="1027" width="1.625" style="130" customWidth="1"/>
    <col min="1028" max="1028" width="7.125" style="130" customWidth="1"/>
    <col min="1029" max="1029" width="9.5" style="130" customWidth="1"/>
    <col min="1030" max="1030" width="10.25" style="130" customWidth="1"/>
    <col min="1031" max="1032" width="11" style="130" customWidth="1"/>
    <col min="1033" max="1033" width="12.5" style="130" customWidth="1"/>
    <col min="1034" max="1034" width="9" style="130"/>
    <col min="1035" max="1035" width="6.875" style="130" customWidth="1"/>
    <col min="1036" max="1037" width="9" style="130"/>
    <col min="1038" max="1038" width="3.5" style="130" bestFit="1" customWidth="1"/>
    <col min="1039" max="1039" width="2.5" style="130" bestFit="1" customWidth="1"/>
    <col min="1040" max="1042" width="5.5" style="130" bestFit="1" customWidth="1"/>
    <col min="1043" max="1043" width="3.5" style="130" bestFit="1" customWidth="1"/>
    <col min="1044" max="1280" width="9" style="130"/>
    <col min="1281" max="1281" width="5.5" style="130" customWidth="1"/>
    <col min="1282" max="1282" width="34.625" style="130" customWidth="1"/>
    <col min="1283" max="1283" width="1.625" style="130" customWidth="1"/>
    <col min="1284" max="1284" width="7.125" style="130" customWidth="1"/>
    <col min="1285" max="1285" width="9.5" style="130" customWidth="1"/>
    <col min="1286" max="1286" width="10.25" style="130" customWidth="1"/>
    <col min="1287" max="1288" width="11" style="130" customWidth="1"/>
    <col min="1289" max="1289" width="12.5" style="130" customWidth="1"/>
    <col min="1290" max="1290" width="9" style="130"/>
    <col min="1291" max="1291" width="6.875" style="130" customWidth="1"/>
    <col min="1292" max="1293" width="9" style="130"/>
    <col min="1294" max="1294" width="3.5" style="130" bestFit="1" customWidth="1"/>
    <col min="1295" max="1295" width="2.5" style="130" bestFit="1" customWidth="1"/>
    <col min="1296" max="1298" width="5.5" style="130" bestFit="1" customWidth="1"/>
    <col min="1299" max="1299" width="3.5" style="130" bestFit="1" customWidth="1"/>
    <col min="1300" max="1536" width="9" style="130"/>
    <col min="1537" max="1537" width="5.5" style="130" customWidth="1"/>
    <col min="1538" max="1538" width="34.625" style="130" customWidth="1"/>
    <col min="1539" max="1539" width="1.625" style="130" customWidth="1"/>
    <col min="1540" max="1540" width="7.125" style="130" customWidth="1"/>
    <col min="1541" max="1541" width="9.5" style="130" customWidth="1"/>
    <col min="1542" max="1542" width="10.25" style="130" customWidth="1"/>
    <col min="1543" max="1544" width="11" style="130" customWidth="1"/>
    <col min="1545" max="1545" width="12.5" style="130" customWidth="1"/>
    <col min="1546" max="1546" width="9" style="130"/>
    <col min="1547" max="1547" width="6.875" style="130" customWidth="1"/>
    <col min="1548" max="1549" width="9" style="130"/>
    <col min="1550" max="1550" width="3.5" style="130" bestFit="1" customWidth="1"/>
    <col min="1551" max="1551" width="2.5" style="130" bestFit="1" customWidth="1"/>
    <col min="1552" max="1554" width="5.5" style="130" bestFit="1" customWidth="1"/>
    <col min="1555" max="1555" width="3.5" style="130" bestFit="1" customWidth="1"/>
    <col min="1556" max="1792" width="9" style="130"/>
    <col min="1793" max="1793" width="5.5" style="130" customWidth="1"/>
    <col min="1794" max="1794" width="34.625" style="130" customWidth="1"/>
    <col min="1795" max="1795" width="1.625" style="130" customWidth="1"/>
    <col min="1796" max="1796" width="7.125" style="130" customWidth="1"/>
    <col min="1797" max="1797" width="9.5" style="130" customWidth="1"/>
    <col min="1798" max="1798" width="10.25" style="130" customWidth="1"/>
    <col min="1799" max="1800" width="11" style="130" customWidth="1"/>
    <col min="1801" max="1801" width="12.5" style="130" customWidth="1"/>
    <col min="1802" max="1802" width="9" style="130"/>
    <col min="1803" max="1803" width="6.875" style="130" customWidth="1"/>
    <col min="1804" max="1805" width="9" style="130"/>
    <col min="1806" max="1806" width="3.5" style="130" bestFit="1" customWidth="1"/>
    <col min="1807" max="1807" width="2.5" style="130" bestFit="1" customWidth="1"/>
    <col min="1808" max="1810" width="5.5" style="130" bestFit="1" customWidth="1"/>
    <col min="1811" max="1811" width="3.5" style="130" bestFit="1" customWidth="1"/>
    <col min="1812" max="2048" width="9" style="130"/>
    <col min="2049" max="2049" width="5.5" style="130" customWidth="1"/>
    <col min="2050" max="2050" width="34.625" style="130" customWidth="1"/>
    <col min="2051" max="2051" width="1.625" style="130" customWidth="1"/>
    <col min="2052" max="2052" width="7.125" style="130" customWidth="1"/>
    <col min="2053" max="2053" width="9.5" style="130" customWidth="1"/>
    <col min="2054" max="2054" width="10.25" style="130" customWidth="1"/>
    <col min="2055" max="2056" width="11" style="130" customWidth="1"/>
    <col min="2057" max="2057" width="12.5" style="130" customWidth="1"/>
    <col min="2058" max="2058" width="9" style="130"/>
    <col min="2059" max="2059" width="6.875" style="130" customWidth="1"/>
    <col min="2060" max="2061" width="9" style="130"/>
    <col min="2062" max="2062" width="3.5" style="130" bestFit="1" customWidth="1"/>
    <col min="2063" max="2063" width="2.5" style="130" bestFit="1" customWidth="1"/>
    <col min="2064" max="2066" width="5.5" style="130" bestFit="1" customWidth="1"/>
    <col min="2067" max="2067" width="3.5" style="130" bestFit="1" customWidth="1"/>
    <col min="2068" max="2304" width="9" style="130"/>
    <col min="2305" max="2305" width="5.5" style="130" customWidth="1"/>
    <col min="2306" max="2306" width="34.625" style="130" customWidth="1"/>
    <col min="2307" max="2307" width="1.625" style="130" customWidth="1"/>
    <col min="2308" max="2308" width="7.125" style="130" customWidth="1"/>
    <col min="2309" max="2309" width="9.5" style="130" customWidth="1"/>
    <col min="2310" max="2310" width="10.25" style="130" customWidth="1"/>
    <col min="2311" max="2312" width="11" style="130" customWidth="1"/>
    <col min="2313" max="2313" width="12.5" style="130" customWidth="1"/>
    <col min="2314" max="2314" width="9" style="130"/>
    <col min="2315" max="2315" width="6.875" style="130" customWidth="1"/>
    <col min="2316" max="2317" width="9" style="130"/>
    <col min="2318" max="2318" width="3.5" style="130" bestFit="1" customWidth="1"/>
    <col min="2319" max="2319" width="2.5" style="130" bestFit="1" customWidth="1"/>
    <col min="2320" max="2322" width="5.5" style="130" bestFit="1" customWidth="1"/>
    <col min="2323" max="2323" width="3.5" style="130" bestFit="1" customWidth="1"/>
    <col min="2324" max="2560" width="9" style="130"/>
    <col min="2561" max="2561" width="5.5" style="130" customWidth="1"/>
    <col min="2562" max="2562" width="34.625" style="130" customWidth="1"/>
    <col min="2563" max="2563" width="1.625" style="130" customWidth="1"/>
    <col min="2564" max="2564" width="7.125" style="130" customWidth="1"/>
    <col min="2565" max="2565" width="9.5" style="130" customWidth="1"/>
    <col min="2566" max="2566" width="10.25" style="130" customWidth="1"/>
    <col min="2567" max="2568" width="11" style="130" customWidth="1"/>
    <col min="2569" max="2569" width="12.5" style="130" customWidth="1"/>
    <col min="2570" max="2570" width="9" style="130"/>
    <col min="2571" max="2571" width="6.875" style="130" customWidth="1"/>
    <col min="2572" max="2573" width="9" style="130"/>
    <col min="2574" max="2574" width="3.5" style="130" bestFit="1" customWidth="1"/>
    <col min="2575" max="2575" width="2.5" style="130" bestFit="1" customWidth="1"/>
    <col min="2576" max="2578" width="5.5" style="130" bestFit="1" customWidth="1"/>
    <col min="2579" max="2579" width="3.5" style="130" bestFit="1" customWidth="1"/>
    <col min="2580" max="2816" width="9" style="130"/>
    <col min="2817" max="2817" width="5.5" style="130" customWidth="1"/>
    <col min="2818" max="2818" width="34.625" style="130" customWidth="1"/>
    <col min="2819" max="2819" width="1.625" style="130" customWidth="1"/>
    <col min="2820" max="2820" width="7.125" style="130" customWidth="1"/>
    <col min="2821" max="2821" width="9.5" style="130" customWidth="1"/>
    <col min="2822" max="2822" width="10.25" style="130" customWidth="1"/>
    <col min="2823" max="2824" width="11" style="130" customWidth="1"/>
    <col min="2825" max="2825" width="12.5" style="130" customWidth="1"/>
    <col min="2826" max="2826" width="9" style="130"/>
    <col min="2827" max="2827" width="6.875" style="130" customWidth="1"/>
    <col min="2828" max="2829" width="9" style="130"/>
    <col min="2830" max="2830" width="3.5" style="130" bestFit="1" customWidth="1"/>
    <col min="2831" max="2831" width="2.5" style="130" bestFit="1" customWidth="1"/>
    <col min="2832" max="2834" width="5.5" style="130" bestFit="1" customWidth="1"/>
    <col min="2835" max="2835" width="3.5" style="130" bestFit="1" customWidth="1"/>
    <col min="2836" max="3072" width="9" style="130"/>
    <col min="3073" max="3073" width="5.5" style="130" customWidth="1"/>
    <col min="3074" max="3074" width="34.625" style="130" customWidth="1"/>
    <col min="3075" max="3075" width="1.625" style="130" customWidth="1"/>
    <col min="3076" max="3076" width="7.125" style="130" customWidth="1"/>
    <col min="3077" max="3077" width="9.5" style="130" customWidth="1"/>
    <col min="3078" max="3078" width="10.25" style="130" customWidth="1"/>
    <col min="3079" max="3080" width="11" style="130" customWidth="1"/>
    <col min="3081" max="3081" width="12.5" style="130" customWidth="1"/>
    <col min="3082" max="3082" width="9" style="130"/>
    <col min="3083" max="3083" width="6.875" style="130" customWidth="1"/>
    <col min="3084" max="3085" width="9" style="130"/>
    <col min="3086" max="3086" width="3.5" style="130" bestFit="1" customWidth="1"/>
    <col min="3087" max="3087" width="2.5" style="130" bestFit="1" customWidth="1"/>
    <col min="3088" max="3090" width="5.5" style="130" bestFit="1" customWidth="1"/>
    <col min="3091" max="3091" width="3.5" style="130" bestFit="1" customWidth="1"/>
    <col min="3092" max="3328" width="9" style="130"/>
    <col min="3329" max="3329" width="5.5" style="130" customWidth="1"/>
    <col min="3330" max="3330" width="34.625" style="130" customWidth="1"/>
    <col min="3331" max="3331" width="1.625" style="130" customWidth="1"/>
    <col min="3332" max="3332" width="7.125" style="130" customWidth="1"/>
    <col min="3333" max="3333" width="9.5" style="130" customWidth="1"/>
    <col min="3334" max="3334" width="10.25" style="130" customWidth="1"/>
    <col min="3335" max="3336" width="11" style="130" customWidth="1"/>
    <col min="3337" max="3337" width="12.5" style="130" customWidth="1"/>
    <col min="3338" max="3338" width="9" style="130"/>
    <col min="3339" max="3339" width="6.875" style="130" customWidth="1"/>
    <col min="3340" max="3341" width="9" style="130"/>
    <col min="3342" max="3342" width="3.5" style="130" bestFit="1" customWidth="1"/>
    <col min="3343" max="3343" width="2.5" style="130" bestFit="1" customWidth="1"/>
    <col min="3344" max="3346" width="5.5" style="130" bestFit="1" customWidth="1"/>
    <col min="3347" max="3347" width="3.5" style="130" bestFit="1" customWidth="1"/>
    <col min="3348" max="3584" width="9" style="130"/>
    <col min="3585" max="3585" width="5.5" style="130" customWidth="1"/>
    <col min="3586" max="3586" width="34.625" style="130" customWidth="1"/>
    <col min="3587" max="3587" width="1.625" style="130" customWidth="1"/>
    <col min="3588" max="3588" width="7.125" style="130" customWidth="1"/>
    <col min="3589" max="3589" width="9.5" style="130" customWidth="1"/>
    <col min="3590" max="3590" width="10.25" style="130" customWidth="1"/>
    <col min="3591" max="3592" width="11" style="130" customWidth="1"/>
    <col min="3593" max="3593" width="12.5" style="130" customWidth="1"/>
    <col min="3594" max="3594" width="9" style="130"/>
    <col min="3595" max="3595" width="6.875" style="130" customWidth="1"/>
    <col min="3596" max="3597" width="9" style="130"/>
    <col min="3598" max="3598" width="3.5" style="130" bestFit="1" customWidth="1"/>
    <col min="3599" max="3599" width="2.5" style="130" bestFit="1" customWidth="1"/>
    <col min="3600" max="3602" width="5.5" style="130" bestFit="1" customWidth="1"/>
    <col min="3603" max="3603" width="3.5" style="130" bestFit="1" customWidth="1"/>
    <col min="3604" max="3840" width="9" style="130"/>
    <col min="3841" max="3841" width="5.5" style="130" customWidth="1"/>
    <col min="3842" max="3842" width="34.625" style="130" customWidth="1"/>
    <col min="3843" max="3843" width="1.625" style="130" customWidth="1"/>
    <col min="3844" max="3844" width="7.125" style="130" customWidth="1"/>
    <col min="3845" max="3845" width="9.5" style="130" customWidth="1"/>
    <col min="3846" max="3846" width="10.25" style="130" customWidth="1"/>
    <col min="3847" max="3848" width="11" style="130" customWidth="1"/>
    <col min="3849" max="3849" width="12.5" style="130" customWidth="1"/>
    <col min="3850" max="3850" width="9" style="130"/>
    <col min="3851" max="3851" width="6.875" style="130" customWidth="1"/>
    <col min="3852" max="3853" width="9" style="130"/>
    <col min="3854" max="3854" width="3.5" style="130" bestFit="1" customWidth="1"/>
    <col min="3855" max="3855" width="2.5" style="130" bestFit="1" customWidth="1"/>
    <col min="3856" max="3858" width="5.5" style="130" bestFit="1" customWidth="1"/>
    <col min="3859" max="3859" width="3.5" style="130" bestFit="1" customWidth="1"/>
    <col min="3860" max="4096" width="9" style="130"/>
    <col min="4097" max="4097" width="5.5" style="130" customWidth="1"/>
    <col min="4098" max="4098" width="34.625" style="130" customWidth="1"/>
    <col min="4099" max="4099" width="1.625" style="130" customWidth="1"/>
    <col min="4100" max="4100" width="7.125" style="130" customWidth="1"/>
    <col min="4101" max="4101" width="9.5" style="130" customWidth="1"/>
    <col min="4102" max="4102" width="10.25" style="130" customWidth="1"/>
    <col min="4103" max="4104" width="11" style="130" customWidth="1"/>
    <col min="4105" max="4105" width="12.5" style="130" customWidth="1"/>
    <col min="4106" max="4106" width="9" style="130"/>
    <col min="4107" max="4107" width="6.875" style="130" customWidth="1"/>
    <col min="4108" max="4109" width="9" style="130"/>
    <col min="4110" max="4110" width="3.5" style="130" bestFit="1" customWidth="1"/>
    <col min="4111" max="4111" width="2.5" style="130" bestFit="1" customWidth="1"/>
    <col min="4112" max="4114" width="5.5" style="130" bestFit="1" customWidth="1"/>
    <col min="4115" max="4115" width="3.5" style="130" bestFit="1" customWidth="1"/>
    <col min="4116" max="4352" width="9" style="130"/>
    <col min="4353" max="4353" width="5.5" style="130" customWidth="1"/>
    <col min="4354" max="4354" width="34.625" style="130" customWidth="1"/>
    <col min="4355" max="4355" width="1.625" style="130" customWidth="1"/>
    <col min="4356" max="4356" width="7.125" style="130" customWidth="1"/>
    <col min="4357" max="4357" width="9.5" style="130" customWidth="1"/>
    <col min="4358" max="4358" width="10.25" style="130" customWidth="1"/>
    <col min="4359" max="4360" width="11" style="130" customWidth="1"/>
    <col min="4361" max="4361" width="12.5" style="130" customWidth="1"/>
    <col min="4362" max="4362" width="9" style="130"/>
    <col min="4363" max="4363" width="6.875" style="130" customWidth="1"/>
    <col min="4364" max="4365" width="9" style="130"/>
    <col min="4366" max="4366" width="3.5" style="130" bestFit="1" customWidth="1"/>
    <col min="4367" max="4367" width="2.5" style="130" bestFit="1" customWidth="1"/>
    <col min="4368" max="4370" width="5.5" style="130" bestFit="1" customWidth="1"/>
    <col min="4371" max="4371" width="3.5" style="130" bestFit="1" customWidth="1"/>
    <col min="4372" max="4608" width="9" style="130"/>
    <col min="4609" max="4609" width="5.5" style="130" customWidth="1"/>
    <col min="4610" max="4610" width="34.625" style="130" customWidth="1"/>
    <col min="4611" max="4611" width="1.625" style="130" customWidth="1"/>
    <col min="4612" max="4612" width="7.125" style="130" customWidth="1"/>
    <col min="4613" max="4613" width="9.5" style="130" customWidth="1"/>
    <col min="4614" max="4614" width="10.25" style="130" customWidth="1"/>
    <col min="4615" max="4616" width="11" style="130" customWidth="1"/>
    <col min="4617" max="4617" width="12.5" style="130" customWidth="1"/>
    <col min="4618" max="4618" width="9" style="130"/>
    <col min="4619" max="4619" width="6.875" style="130" customWidth="1"/>
    <col min="4620" max="4621" width="9" style="130"/>
    <col min="4622" max="4622" width="3.5" style="130" bestFit="1" customWidth="1"/>
    <col min="4623" max="4623" width="2.5" style="130" bestFit="1" customWidth="1"/>
    <col min="4624" max="4626" width="5.5" style="130" bestFit="1" customWidth="1"/>
    <col min="4627" max="4627" width="3.5" style="130" bestFit="1" customWidth="1"/>
    <col min="4628" max="4864" width="9" style="130"/>
    <col min="4865" max="4865" width="5.5" style="130" customWidth="1"/>
    <col min="4866" max="4866" width="34.625" style="130" customWidth="1"/>
    <col min="4867" max="4867" width="1.625" style="130" customWidth="1"/>
    <col min="4868" max="4868" width="7.125" style="130" customWidth="1"/>
    <col min="4869" max="4869" width="9.5" style="130" customWidth="1"/>
    <col min="4870" max="4870" width="10.25" style="130" customWidth="1"/>
    <col min="4871" max="4872" width="11" style="130" customWidth="1"/>
    <col min="4873" max="4873" width="12.5" style="130" customWidth="1"/>
    <col min="4874" max="4874" width="9" style="130"/>
    <col min="4875" max="4875" width="6.875" style="130" customWidth="1"/>
    <col min="4876" max="4877" width="9" style="130"/>
    <col min="4878" max="4878" width="3.5" style="130" bestFit="1" customWidth="1"/>
    <col min="4879" max="4879" width="2.5" style="130" bestFit="1" customWidth="1"/>
    <col min="4880" max="4882" width="5.5" style="130" bestFit="1" customWidth="1"/>
    <col min="4883" max="4883" width="3.5" style="130" bestFit="1" customWidth="1"/>
    <col min="4884" max="5120" width="9" style="130"/>
    <col min="5121" max="5121" width="5.5" style="130" customWidth="1"/>
    <col min="5122" max="5122" width="34.625" style="130" customWidth="1"/>
    <col min="5123" max="5123" width="1.625" style="130" customWidth="1"/>
    <col min="5124" max="5124" width="7.125" style="130" customWidth="1"/>
    <col min="5125" max="5125" width="9.5" style="130" customWidth="1"/>
    <col min="5126" max="5126" width="10.25" style="130" customWidth="1"/>
    <col min="5127" max="5128" width="11" style="130" customWidth="1"/>
    <col min="5129" max="5129" width="12.5" style="130" customWidth="1"/>
    <col min="5130" max="5130" width="9" style="130"/>
    <col min="5131" max="5131" width="6.875" style="130" customWidth="1"/>
    <col min="5132" max="5133" width="9" style="130"/>
    <col min="5134" max="5134" width="3.5" style="130" bestFit="1" customWidth="1"/>
    <col min="5135" max="5135" width="2.5" style="130" bestFit="1" customWidth="1"/>
    <col min="5136" max="5138" width="5.5" style="130" bestFit="1" customWidth="1"/>
    <col min="5139" max="5139" width="3.5" style="130" bestFit="1" customWidth="1"/>
    <col min="5140" max="5376" width="9" style="130"/>
    <col min="5377" max="5377" width="5.5" style="130" customWidth="1"/>
    <col min="5378" max="5378" width="34.625" style="130" customWidth="1"/>
    <col min="5379" max="5379" width="1.625" style="130" customWidth="1"/>
    <col min="5380" max="5380" width="7.125" style="130" customWidth="1"/>
    <col min="5381" max="5381" width="9.5" style="130" customWidth="1"/>
    <col min="5382" max="5382" width="10.25" style="130" customWidth="1"/>
    <col min="5383" max="5384" width="11" style="130" customWidth="1"/>
    <col min="5385" max="5385" width="12.5" style="130" customWidth="1"/>
    <col min="5386" max="5386" width="9" style="130"/>
    <col min="5387" max="5387" width="6.875" style="130" customWidth="1"/>
    <col min="5388" max="5389" width="9" style="130"/>
    <col min="5390" max="5390" width="3.5" style="130" bestFit="1" customWidth="1"/>
    <col min="5391" max="5391" width="2.5" style="130" bestFit="1" customWidth="1"/>
    <col min="5392" max="5394" width="5.5" style="130" bestFit="1" customWidth="1"/>
    <col min="5395" max="5395" width="3.5" style="130" bestFit="1" customWidth="1"/>
    <col min="5396" max="5632" width="9" style="130"/>
    <col min="5633" max="5633" width="5.5" style="130" customWidth="1"/>
    <col min="5634" max="5634" width="34.625" style="130" customWidth="1"/>
    <col min="5635" max="5635" width="1.625" style="130" customWidth="1"/>
    <col min="5636" max="5636" width="7.125" style="130" customWidth="1"/>
    <col min="5637" max="5637" width="9.5" style="130" customWidth="1"/>
    <col min="5638" max="5638" width="10.25" style="130" customWidth="1"/>
    <col min="5639" max="5640" width="11" style="130" customWidth="1"/>
    <col min="5641" max="5641" width="12.5" style="130" customWidth="1"/>
    <col min="5642" max="5642" width="9" style="130"/>
    <col min="5643" max="5643" width="6.875" style="130" customWidth="1"/>
    <col min="5644" max="5645" width="9" style="130"/>
    <col min="5646" max="5646" width="3.5" style="130" bestFit="1" customWidth="1"/>
    <col min="5647" max="5647" width="2.5" style="130" bestFit="1" customWidth="1"/>
    <col min="5648" max="5650" width="5.5" style="130" bestFit="1" customWidth="1"/>
    <col min="5651" max="5651" width="3.5" style="130" bestFit="1" customWidth="1"/>
    <col min="5652" max="5888" width="9" style="130"/>
    <col min="5889" max="5889" width="5.5" style="130" customWidth="1"/>
    <col min="5890" max="5890" width="34.625" style="130" customWidth="1"/>
    <col min="5891" max="5891" width="1.625" style="130" customWidth="1"/>
    <col min="5892" max="5892" width="7.125" style="130" customWidth="1"/>
    <col min="5893" max="5893" width="9.5" style="130" customWidth="1"/>
    <col min="5894" max="5894" width="10.25" style="130" customWidth="1"/>
    <col min="5895" max="5896" width="11" style="130" customWidth="1"/>
    <col min="5897" max="5897" width="12.5" style="130" customWidth="1"/>
    <col min="5898" max="5898" width="9" style="130"/>
    <col min="5899" max="5899" width="6.875" style="130" customWidth="1"/>
    <col min="5900" max="5901" width="9" style="130"/>
    <col min="5902" max="5902" width="3.5" style="130" bestFit="1" customWidth="1"/>
    <col min="5903" max="5903" width="2.5" style="130" bestFit="1" customWidth="1"/>
    <col min="5904" max="5906" width="5.5" style="130" bestFit="1" customWidth="1"/>
    <col min="5907" max="5907" width="3.5" style="130" bestFit="1" customWidth="1"/>
    <col min="5908" max="6144" width="9" style="130"/>
    <col min="6145" max="6145" width="5.5" style="130" customWidth="1"/>
    <col min="6146" max="6146" width="34.625" style="130" customWidth="1"/>
    <col min="6147" max="6147" width="1.625" style="130" customWidth="1"/>
    <col min="6148" max="6148" width="7.125" style="130" customWidth="1"/>
    <col min="6149" max="6149" width="9.5" style="130" customWidth="1"/>
    <col min="6150" max="6150" width="10.25" style="130" customWidth="1"/>
    <col min="6151" max="6152" width="11" style="130" customWidth="1"/>
    <col min="6153" max="6153" width="12.5" style="130" customWidth="1"/>
    <col min="6154" max="6154" width="9" style="130"/>
    <col min="6155" max="6155" width="6.875" style="130" customWidth="1"/>
    <col min="6156" max="6157" width="9" style="130"/>
    <col min="6158" max="6158" width="3.5" style="130" bestFit="1" customWidth="1"/>
    <col min="6159" max="6159" width="2.5" style="130" bestFit="1" customWidth="1"/>
    <col min="6160" max="6162" width="5.5" style="130" bestFit="1" customWidth="1"/>
    <col min="6163" max="6163" width="3.5" style="130" bestFit="1" customWidth="1"/>
    <col min="6164" max="6400" width="9" style="130"/>
    <col min="6401" max="6401" width="5.5" style="130" customWidth="1"/>
    <col min="6402" max="6402" width="34.625" style="130" customWidth="1"/>
    <col min="6403" max="6403" width="1.625" style="130" customWidth="1"/>
    <col min="6404" max="6404" width="7.125" style="130" customWidth="1"/>
    <col min="6405" max="6405" width="9.5" style="130" customWidth="1"/>
    <col min="6406" max="6406" width="10.25" style="130" customWidth="1"/>
    <col min="6407" max="6408" width="11" style="130" customWidth="1"/>
    <col min="6409" max="6409" width="12.5" style="130" customWidth="1"/>
    <col min="6410" max="6410" width="9" style="130"/>
    <col min="6411" max="6411" width="6.875" style="130" customWidth="1"/>
    <col min="6412" max="6413" width="9" style="130"/>
    <col min="6414" max="6414" width="3.5" style="130" bestFit="1" customWidth="1"/>
    <col min="6415" max="6415" width="2.5" style="130" bestFit="1" customWidth="1"/>
    <col min="6416" max="6418" width="5.5" style="130" bestFit="1" customWidth="1"/>
    <col min="6419" max="6419" width="3.5" style="130" bestFit="1" customWidth="1"/>
    <col min="6420" max="6656" width="9" style="130"/>
    <col min="6657" max="6657" width="5.5" style="130" customWidth="1"/>
    <col min="6658" max="6658" width="34.625" style="130" customWidth="1"/>
    <col min="6659" max="6659" width="1.625" style="130" customWidth="1"/>
    <col min="6660" max="6660" width="7.125" style="130" customWidth="1"/>
    <col min="6661" max="6661" width="9.5" style="130" customWidth="1"/>
    <col min="6662" max="6662" width="10.25" style="130" customWidth="1"/>
    <col min="6663" max="6664" width="11" style="130" customWidth="1"/>
    <col min="6665" max="6665" width="12.5" style="130" customWidth="1"/>
    <col min="6666" max="6666" width="9" style="130"/>
    <col min="6667" max="6667" width="6.875" style="130" customWidth="1"/>
    <col min="6668" max="6669" width="9" style="130"/>
    <col min="6670" max="6670" width="3.5" style="130" bestFit="1" customWidth="1"/>
    <col min="6671" max="6671" width="2.5" style="130" bestFit="1" customWidth="1"/>
    <col min="6672" max="6674" width="5.5" style="130" bestFit="1" customWidth="1"/>
    <col min="6675" max="6675" width="3.5" style="130" bestFit="1" customWidth="1"/>
    <col min="6676" max="6912" width="9" style="130"/>
    <col min="6913" max="6913" width="5.5" style="130" customWidth="1"/>
    <col min="6914" max="6914" width="34.625" style="130" customWidth="1"/>
    <col min="6915" max="6915" width="1.625" style="130" customWidth="1"/>
    <col min="6916" max="6916" width="7.125" style="130" customWidth="1"/>
    <col min="6917" max="6917" width="9.5" style="130" customWidth="1"/>
    <col min="6918" max="6918" width="10.25" style="130" customWidth="1"/>
    <col min="6919" max="6920" width="11" style="130" customWidth="1"/>
    <col min="6921" max="6921" width="12.5" style="130" customWidth="1"/>
    <col min="6922" max="6922" width="9" style="130"/>
    <col min="6923" max="6923" width="6.875" style="130" customWidth="1"/>
    <col min="6924" max="6925" width="9" style="130"/>
    <col min="6926" max="6926" width="3.5" style="130" bestFit="1" customWidth="1"/>
    <col min="6927" max="6927" width="2.5" style="130" bestFit="1" customWidth="1"/>
    <col min="6928" max="6930" width="5.5" style="130" bestFit="1" customWidth="1"/>
    <col min="6931" max="6931" width="3.5" style="130" bestFit="1" customWidth="1"/>
    <col min="6932" max="7168" width="9" style="130"/>
    <col min="7169" max="7169" width="5.5" style="130" customWidth="1"/>
    <col min="7170" max="7170" width="34.625" style="130" customWidth="1"/>
    <col min="7171" max="7171" width="1.625" style="130" customWidth="1"/>
    <col min="7172" max="7172" width="7.125" style="130" customWidth="1"/>
    <col min="7173" max="7173" width="9.5" style="130" customWidth="1"/>
    <col min="7174" max="7174" width="10.25" style="130" customWidth="1"/>
    <col min="7175" max="7176" width="11" style="130" customWidth="1"/>
    <col min="7177" max="7177" width="12.5" style="130" customWidth="1"/>
    <col min="7178" max="7178" width="9" style="130"/>
    <col min="7179" max="7179" width="6.875" style="130" customWidth="1"/>
    <col min="7180" max="7181" width="9" style="130"/>
    <col min="7182" max="7182" width="3.5" style="130" bestFit="1" customWidth="1"/>
    <col min="7183" max="7183" width="2.5" style="130" bestFit="1" customWidth="1"/>
    <col min="7184" max="7186" width="5.5" style="130" bestFit="1" customWidth="1"/>
    <col min="7187" max="7187" width="3.5" style="130" bestFit="1" customWidth="1"/>
    <col min="7188" max="7424" width="9" style="130"/>
    <col min="7425" max="7425" width="5.5" style="130" customWidth="1"/>
    <col min="7426" max="7426" width="34.625" style="130" customWidth="1"/>
    <col min="7427" max="7427" width="1.625" style="130" customWidth="1"/>
    <col min="7428" max="7428" width="7.125" style="130" customWidth="1"/>
    <col min="7429" max="7429" width="9.5" style="130" customWidth="1"/>
    <col min="7430" max="7430" width="10.25" style="130" customWidth="1"/>
    <col min="7431" max="7432" width="11" style="130" customWidth="1"/>
    <col min="7433" max="7433" width="12.5" style="130" customWidth="1"/>
    <col min="7434" max="7434" width="9" style="130"/>
    <col min="7435" max="7435" width="6.875" style="130" customWidth="1"/>
    <col min="7436" max="7437" width="9" style="130"/>
    <col min="7438" max="7438" width="3.5" style="130" bestFit="1" customWidth="1"/>
    <col min="7439" max="7439" width="2.5" style="130" bestFit="1" customWidth="1"/>
    <col min="7440" max="7442" width="5.5" style="130" bestFit="1" customWidth="1"/>
    <col min="7443" max="7443" width="3.5" style="130" bestFit="1" customWidth="1"/>
    <col min="7444" max="7680" width="9" style="130"/>
    <col min="7681" max="7681" width="5.5" style="130" customWidth="1"/>
    <col min="7682" max="7682" width="34.625" style="130" customWidth="1"/>
    <col min="7683" max="7683" width="1.625" style="130" customWidth="1"/>
    <col min="7684" max="7684" width="7.125" style="130" customWidth="1"/>
    <col min="7685" max="7685" width="9.5" style="130" customWidth="1"/>
    <col min="7686" max="7686" width="10.25" style="130" customWidth="1"/>
    <col min="7687" max="7688" width="11" style="130" customWidth="1"/>
    <col min="7689" max="7689" width="12.5" style="130" customWidth="1"/>
    <col min="7690" max="7690" width="9" style="130"/>
    <col min="7691" max="7691" width="6.875" style="130" customWidth="1"/>
    <col min="7692" max="7693" width="9" style="130"/>
    <col min="7694" max="7694" width="3.5" style="130" bestFit="1" customWidth="1"/>
    <col min="7695" max="7695" width="2.5" style="130" bestFit="1" customWidth="1"/>
    <col min="7696" max="7698" width="5.5" style="130" bestFit="1" customWidth="1"/>
    <col min="7699" max="7699" width="3.5" style="130" bestFit="1" customWidth="1"/>
    <col min="7700" max="7936" width="9" style="130"/>
    <col min="7937" max="7937" width="5.5" style="130" customWidth="1"/>
    <col min="7938" max="7938" width="34.625" style="130" customWidth="1"/>
    <col min="7939" max="7939" width="1.625" style="130" customWidth="1"/>
    <col min="7940" max="7940" width="7.125" style="130" customWidth="1"/>
    <col min="7941" max="7941" width="9.5" style="130" customWidth="1"/>
    <col min="7942" max="7942" width="10.25" style="130" customWidth="1"/>
    <col min="7943" max="7944" width="11" style="130" customWidth="1"/>
    <col min="7945" max="7945" width="12.5" style="130" customWidth="1"/>
    <col min="7946" max="7946" width="9" style="130"/>
    <col min="7947" max="7947" width="6.875" style="130" customWidth="1"/>
    <col min="7948" max="7949" width="9" style="130"/>
    <col min="7950" max="7950" width="3.5" style="130" bestFit="1" customWidth="1"/>
    <col min="7951" max="7951" width="2.5" style="130" bestFit="1" customWidth="1"/>
    <col min="7952" max="7954" width="5.5" style="130" bestFit="1" customWidth="1"/>
    <col min="7955" max="7955" width="3.5" style="130" bestFit="1" customWidth="1"/>
    <col min="7956" max="8192" width="9" style="130"/>
    <col min="8193" max="8193" width="5.5" style="130" customWidth="1"/>
    <col min="8194" max="8194" width="34.625" style="130" customWidth="1"/>
    <col min="8195" max="8195" width="1.625" style="130" customWidth="1"/>
    <col min="8196" max="8196" width="7.125" style="130" customWidth="1"/>
    <col min="8197" max="8197" width="9.5" style="130" customWidth="1"/>
    <col min="8198" max="8198" width="10.25" style="130" customWidth="1"/>
    <col min="8199" max="8200" width="11" style="130" customWidth="1"/>
    <col min="8201" max="8201" width="12.5" style="130" customWidth="1"/>
    <col min="8202" max="8202" width="9" style="130"/>
    <col min="8203" max="8203" width="6.875" style="130" customWidth="1"/>
    <col min="8204" max="8205" width="9" style="130"/>
    <col min="8206" max="8206" width="3.5" style="130" bestFit="1" customWidth="1"/>
    <col min="8207" max="8207" width="2.5" style="130" bestFit="1" customWidth="1"/>
    <col min="8208" max="8210" width="5.5" style="130" bestFit="1" customWidth="1"/>
    <col min="8211" max="8211" width="3.5" style="130" bestFit="1" customWidth="1"/>
    <col min="8212" max="8448" width="9" style="130"/>
    <col min="8449" max="8449" width="5.5" style="130" customWidth="1"/>
    <col min="8450" max="8450" width="34.625" style="130" customWidth="1"/>
    <col min="8451" max="8451" width="1.625" style="130" customWidth="1"/>
    <col min="8452" max="8452" width="7.125" style="130" customWidth="1"/>
    <col min="8453" max="8453" width="9.5" style="130" customWidth="1"/>
    <col min="8454" max="8454" width="10.25" style="130" customWidth="1"/>
    <col min="8455" max="8456" width="11" style="130" customWidth="1"/>
    <col min="8457" max="8457" width="12.5" style="130" customWidth="1"/>
    <col min="8458" max="8458" width="9" style="130"/>
    <col min="8459" max="8459" width="6.875" style="130" customWidth="1"/>
    <col min="8460" max="8461" width="9" style="130"/>
    <col min="8462" max="8462" width="3.5" style="130" bestFit="1" customWidth="1"/>
    <col min="8463" max="8463" width="2.5" style="130" bestFit="1" customWidth="1"/>
    <col min="8464" max="8466" width="5.5" style="130" bestFit="1" customWidth="1"/>
    <col min="8467" max="8467" width="3.5" style="130" bestFit="1" customWidth="1"/>
    <col min="8468" max="8704" width="9" style="130"/>
    <col min="8705" max="8705" width="5.5" style="130" customWidth="1"/>
    <col min="8706" max="8706" width="34.625" style="130" customWidth="1"/>
    <col min="8707" max="8707" width="1.625" style="130" customWidth="1"/>
    <col min="8708" max="8708" width="7.125" style="130" customWidth="1"/>
    <col min="8709" max="8709" width="9.5" style="130" customWidth="1"/>
    <col min="8710" max="8710" width="10.25" style="130" customWidth="1"/>
    <col min="8711" max="8712" width="11" style="130" customWidth="1"/>
    <col min="8713" max="8713" width="12.5" style="130" customWidth="1"/>
    <col min="8714" max="8714" width="9" style="130"/>
    <col min="8715" max="8715" width="6.875" style="130" customWidth="1"/>
    <col min="8716" max="8717" width="9" style="130"/>
    <col min="8718" max="8718" width="3.5" style="130" bestFit="1" customWidth="1"/>
    <col min="8719" max="8719" width="2.5" style="130" bestFit="1" customWidth="1"/>
    <col min="8720" max="8722" width="5.5" style="130" bestFit="1" customWidth="1"/>
    <col min="8723" max="8723" width="3.5" style="130" bestFit="1" customWidth="1"/>
    <col min="8724" max="8960" width="9" style="130"/>
    <col min="8961" max="8961" width="5.5" style="130" customWidth="1"/>
    <col min="8962" max="8962" width="34.625" style="130" customWidth="1"/>
    <col min="8963" max="8963" width="1.625" style="130" customWidth="1"/>
    <col min="8964" max="8964" width="7.125" style="130" customWidth="1"/>
    <col min="8965" max="8965" width="9.5" style="130" customWidth="1"/>
    <col min="8966" max="8966" width="10.25" style="130" customWidth="1"/>
    <col min="8967" max="8968" width="11" style="130" customWidth="1"/>
    <col min="8969" max="8969" width="12.5" style="130" customWidth="1"/>
    <col min="8970" max="8970" width="9" style="130"/>
    <col min="8971" max="8971" width="6.875" style="130" customWidth="1"/>
    <col min="8972" max="8973" width="9" style="130"/>
    <col min="8974" max="8974" width="3.5" style="130" bestFit="1" customWidth="1"/>
    <col min="8975" max="8975" width="2.5" style="130" bestFit="1" customWidth="1"/>
    <col min="8976" max="8978" width="5.5" style="130" bestFit="1" customWidth="1"/>
    <col min="8979" max="8979" width="3.5" style="130" bestFit="1" customWidth="1"/>
    <col min="8980" max="9216" width="9" style="130"/>
    <col min="9217" max="9217" width="5.5" style="130" customWidth="1"/>
    <col min="9218" max="9218" width="34.625" style="130" customWidth="1"/>
    <col min="9219" max="9219" width="1.625" style="130" customWidth="1"/>
    <col min="9220" max="9220" width="7.125" style="130" customWidth="1"/>
    <col min="9221" max="9221" width="9.5" style="130" customWidth="1"/>
    <col min="9222" max="9222" width="10.25" style="130" customWidth="1"/>
    <col min="9223" max="9224" width="11" style="130" customWidth="1"/>
    <col min="9225" max="9225" width="12.5" style="130" customWidth="1"/>
    <col min="9226" max="9226" width="9" style="130"/>
    <col min="9227" max="9227" width="6.875" style="130" customWidth="1"/>
    <col min="9228" max="9229" width="9" style="130"/>
    <col min="9230" max="9230" width="3.5" style="130" bestFit="1" customWidth="1"/>
    <col min="9231" max="9231" width="2.5" style="130" bestFit="1" customWidth="1"/>
    <col min="9232" max="9234" width="5.5" style="130" bestFit="1" customWidth="1"/>
    <col min="9235" max="9235" width="3.5" style="130" bestFit="1" customWidth="1"/>
    <col min="9236" max="9472" width="9" style="130"/>
    <col min="9473" max="9473" width="5.5" style="130" customWidth="1"/>
    <col min="9474" max="9474" width="34.625" style="130" customWidth="1"/>
    <col min="9475" max="9475" width="1.625" style="130" customWidth="1"/>
    <col min="9476" max="9476" width="7.125" style="130" customWidth="1"/>
    <col min="9477" max="9477" width="9.5" style="130" customWidth="1"/>
    <col min="9478" max="9478" width="10.25" style="130" customWidth="1"/>
    <col min="9479" max="9480" width="11" style="130" customWidth="1"/>
    <col min="9481" max="9481" width="12.5" style="130" customWidth="1"/>
    <col min="9482" max="9482" width="9" style="130"/>
    <col min="9483" max="9483" width="6.875" style="130" customWidth="1"/>
    <col min="9484" max="9485" width="9" style="130"/>
    <col min="9486" max="9486" width="3.5" style="130" bestFit="1" customWidth="1"/>
    <col min="9487" max="9487" width="2.5" style="130" bestFit="1" customWidth="1"/>
    <col min="9488" max="9490" width="5.5" style="130" bestFit="1" customWidth="1"/>
    <col min="9491" max="9491" width="3.5" style="130" bestFit="1" customWidth="1"/>
    <col min="9492" max="9728" width="9" style="130"/>
    <col min="9729" max="9729" width="5.5" style="130" customWidth="1"/>
    <col min="9730" max="9730" width="34.625" style="130" customWidth="1"/>
    <col min="9731" max="9731" width="1.625" style="130" customWidth="1"/>
    <col min="9732" max="9732" width="7.125" style="130" customWidth="1"/>
    <col min="9733" max="9733" width="9.5" style="130" customWidth="1"/>
    <col min="9734" max="9734" width="10.25" style="130" customWidth="1"/>
    <col min="9735" max="9736" width="11" style="130" customWidth="1"/>
    <col min="9737" max="9737" width="12.5" style="130" customWidth="1"/>
    <col min="9738" max="9738" width="9" style="130"/>
    <col min="9739" max="9739" width="6.875" style="130" customWidth="1"/>
    <col min="9740" max="9741" width="9" style="130"/>
    <col min="9742" max="9742" width="3.5" style="130" bestFit="1" customWidth="1"/>
    <col min="9743" max="9743" width="2.5" style="130" bestFit="1" customWidth="1"/>
    <col min="9744" max="9746" width="5.5" style="130" bestFit="1" customWidth="1"/>
    <col min="9747" max="9747" width="3.5" style="130" bestFit="1" customWidth="1"/>
    <col min="9748" max="9984" width="9" style="130"/>
    <col min="9985" max="9985" width="5.5" style="130" customWidth="1"/>
    <col min="9986" max="9986" width="34.625" style="130" customWidth="1"/>
    <col min="9987" max="9987" width="1.625" style="130" customWidth="1"/>
    <col min="9988" max="9988" width="7.125" style="130" customWidth="1"/>
    <col min="9989" max="9989" width="9.5" style="130" customWidth="1"/>
    <col min="9990" max="9990" width="10.25" style="130" customWidth="1"/>
    <col min="9991" max="9992" width="11" style="130" customWidth="1"/>
    <col min="9993" max="9993" width="12.5" style="130" customWidth="1"/>
    <col min="9994" max="9994" width="9" style="130"/>
    <col min="9995" max="9995" width="6.875" style="130" customWidth="1"/>
    <col min="9996" max="9997" width="9" style="130"/>
    <col min="9998" max="9998" width="3.5" style="130" bestFit="1" customWidth="1"/>
    <col min="9999" max="9999" width="2.5" style="130" bestFit="1" customWidth="1"/>
    <col min="10000" max="10002" width="5.5" style="130" bestFit="1" customWidth="1"/>
    <col min="10003" max="10003" width="3.5" style="130" bestFit="1" customWidth="1"/>
    <col min="10004" max="10240" width="9" style="130"/>
    <col min="10241" max="10241" width="5.5" style="130" customWidth="1"/>
    <col min="10242" max="10242" width="34.625" style="130" customWidth="1"/>
    <col min="10243" max="10243" width="1.625" style="130" customWidth="1"/>
    <col min="10244" max="10244" width="7.125" style="130" customWidth="1"/>
    <col min="10245" max="10245" width="9.5" style="130" customWidth="1"/>
    <col min="10246" max="10246" width="10.25" style="130" customWidth="1"/>
    <col min="10247" max="10248" width="11" style="130" customWidth="1"/>
    <col min="10249" max="10249" width="12.5" style="130" customWidth="1"/>
    <col min="10250" max="10250" width="9" style="130"/>
    <col min="10251" max="10251" width="6.875" style="130" customWidth="1"/>
    <col min="10252" max="10253" width="9" style="130"/>
    <col min="10254" max="10254" width="3.5" style="130" bestFit="1" customWidth="1"/>
    <col min="10255" max="10255" width="2.5" style="130" bestFit="1" customWidth="1"/>
    <col min="10256" max="10258" width="5.5" style="130" bestFit="1" customWidth="1"/>
    <col min="10259" max="10259" width="3.5" style="130" bestFit="1" customWidth="1"/>
    <col min="10260" max="10496" width="9" style="130"/>
    <col min="10497" max="10497" width="5.5" style="130" customWidth="1"/>
    <col min="10498" max="10498" width="34.625" style="130" customWidth="1"/>
    <col min="10499" max="10499" width="1.625" style="130" customWidth="1"/>
    <col min="10500" max="10500" width="7.125" style="130" customWidth="1"/>
    <col min="10501" max="10501" width="9.5" style="130" customWidth="1"/>
    <col min="10502" max="10502" width="10.25" style="130" customWidth="1"/>
    <col min="10503" max="10504" width="11" style="130" customWidth="1"/>
    <col min="10505" max="10505" width="12.5" style="130" customWidth="1"/>
    <col min="10506" max="10506" width="9" style="130"/>
    <col min="10507" max="10507" width="6.875" style="130" customWidth="1"/>
    <col min="10508" max="10509" width="9" style="130"/>
    <col min="10510" max="10510" width="3.5" style="130" bestFit="1" customWidth="1"/>
    <col min="10511" max="10511" width="2.5" style="130" bestFit="1" customWidth="1"/>
    <col min="10512" max="10514" width="5.5" style="130" bestFit="1" customWidth="1"/>
    <col min="10515" max="10515" width="3.5" style="130" bestFit="1" customWidth="1"/>
    <col min="10516" max="10752" width="9" style="130"/>
    <col min="10753" max="10753" width="5.5" style="130" customWidth="1"/>
    <col min="10754" max="10754" width="34.625" style="130" customWidth="1"/>
    <col min="10755" max="10755" width="1.625" style="130" customWidth="1"/>
    <col min="10756" max="10756" width="7.125" style="130" customWidth="1"/>
    <col min="10757" max="10757" width="9.5" style="130" customWidth="1"/>
    <col min="10758" max="10758" width="10.25" style="130" customWidth="1"/>
    <col min="10759" max="10760" width="11" style="130" customWidth="1"/>
    <col min="10761" max="10761" width="12.5" style="130" customWidth="1"/>
    <col min="10762" max="10762" width="9" style="130"/>
    <col min="10763" max="10763" width="6.875" style="130" customWidth="1"/>
    <col min="10764" max="10765" width="9" style="130"/>
    <col min="10766" max="10766" width="3.5" style="130" bestFit="1" customWidth="1"/>
    <col min="10767" max="10767" width="2.5" style="130" bestFit="1" customWidth="1"/>
    <col min="10768" max="10770" width="5.5" style="130" bestFit="1" customWidth="1"/>
    <col min="10771" max="10771" width="3.5" style="130" bestFit="1" customWidth="1"/>
    <col min="10772" max="11008" width="9" style="130"/>
    <col min="11009" max="11009" width="5.5" style="130" customWidth="1"/>
    <col min="11010" max="11010" width="34.625" style="130" customWidth="1"/>
    <col min="11011" max="11011" width="1.625" style="130" customWidth="1"/>
    <col min="11012" max="11012" width="7.125" style="130" customWidth="1"/>
    <col min="11013" max="11013" width="9.5" style="130" customWidth="1"/>
    <col min="11014" max="11014" width="10.25" style="130" customWidth="1"/>
    <col min="11015" max="11016" width="11" style="130" customWidth="1"/>
    <col min="11017" max="11017" width="12.5" style="130" customWidth="1"/>
    <col min="11018" max="11018" width="9" style="130"/>
    <col min="11019" max="11019" width="6.875" style="130" customWidth="1"/>
    <col min="11020" max="11021" width="9" style="130"/>
    <col min="11022" max="11022" width="3.5" style="130" bestFit="1" customWidth="1"/>
    <col min="11023" max="11023" width="2.5" style="130" bestFit="1" customWidth="1"/>
    <col min="11024" max="11026" width="5.5" style="130" bestFit="1" customWidth="1"/>
    <col min="11027" max="11027" width="3.5" style="130" bestFit="1" customWidth="1"/>
    <col min="11028" max="11264" width="9" style="130"/>
    <col min="11265" max="11265" width="5.5" style="130" customWidth="1"/>
    <col min="11266" max="11266" width="34.625" style="130" customWidth="1"/>
    <col min="11267" max="11267" width="1.625" style="130" customWidth="1"/>
    <col min="11268" max="11268" width="7.125" style="130" customWidth="1"/>
    <col min="11269" max="11269" width="9.5" style="130" customWidth="1"/>
    <col min="11270" max="11270" width="10.25" style="130" customWidth="1"/>
    <col min="11271" max="11272" width="11" style="130" customWidth="1"/>
    <col min="11273" max="11273" width="12.5" style="130" customWidth="1"/>
    <col min="11274" max="11274" width="9" style="130"/>
    <col min="11275" max="11275" width="6.875" style="130" customWidth="1"/>
    <col min="11276" max="11277" width="9" style="130"/>
    <col min="11278" max="11278" width="3.5" style="130" bestFit="1" customWidth="1"/>
    <col min="11279" max="11279" width="2.5" style="130" bestFit="1" customWidth="1"/>
    <col min="11280" max="11282" width="5.5" style="130" bestFit="1" customWidth="1"/>
    <col min="11283" max="11283" width="3.5" style="130" bestFit="1" customWidth="1"/>
    <col min="11284" max="11520" width="9" style="130"/>
    <col min="11521" max="11521" width="5.5" style="130" customWidth="1"/>
    <col min="11522" max="11522" width="34.625" style="130" customWidth="1"/>
    <col min="11523" max="11523" width="1.625" style="130" customWidth="1"/>
    <col min="11524" max="11524" width="7.125" style="130" customWidth="1"/>
    <col min="11525" max="11525" width="9.5" style="130" customWidth="1"/>
    <col min="11526" max="11526" width="10.25" style="130" customWidth="1"/>
    <col min="11527" max="11528" width="11" style="130" customWidth="1"/>
    <col min="11529" max="11529" width="12.5" style="130" customWidth="1"/>
    <col min="11530" max="11530" width="9" style="130"/>
    <col min="11531" max="11531" width="6.875" style="130" customWidth="1"/>
    <col min="11532" max="11533" width="9" style="130"/>
    <col min="11534" max="11534" width="3.5" style="130" bestFit="1" customWidth="1"/>
    <col min="11535" max="11535" width="2.5" style="130" bestFit="1" customWidth="1"/>
    <col min="11536" max="11538" width="5.5" style="130" bestFit="1" customWidth="1"/>
    <col min="11539" max="11539" width="3.5" style="130" bestFit="1" customWidth="1"/>
    <col min="11540" max="11776" width="9" style="130"/>
    <col min="11777" max="11777" width="5.5" style="130" customWidth="1"/>
    <col min="11778" max="11778" width="34.625" style="130" customWidth="1"/>
    <col min="11779" max="11779" width="1.625" style="130" customWidth="1"/>
    <col min="11780" max="11780" width="7.125" style="130" customWidth="1"/>
    <col min="11781" max="11781" width="9.5" style="130" customWidth="1"/>
    <col min="11782" max="11782" width="10.25" style="130" customWidth="1"/>
    <col min="11783" max="11784" width="11" style="130" customWidth="1"/>
    <col min="11785" max="11785" width="12.5" style="130" customWidth="1"/>
    <col min="11786" max="11786" width="9" style="130"/>
    <col min="11787" max="11787" width="6.875" style="130" customWidth="1"/>
    <col min="11788" max="11789" width="9" style="130"/>
    <col min="11790" max="11790" width="3.5" style="130" bestFit="1" customWidth="1"/>
    <col min="11791" max="11791" width="2.5" style="130" bestFit="1" customWidth="1"/>
    <col min="11792" max="11794" width="5.5" style="130" bestFit="1" customWidth="1"/>
    <col min="11795" max="11795" width="3.5" style="130" bestFit="1" customWidth="1"/>
    <col min="11796" max="12032" width="9" style="130"/>
    <col min="12033" max="12033" width="5.5" style="130" customWidth="1"/>
    <col min="12034" max="12034" width="34.625" style="130" customWidth="1"/>
    <col min="12035" max="12035" width="1.625" style="130" customWidth="1"/>
    <col min="12036" max="12036" width="7.125" style="130" customWidth="1"/>
    <col min="12037" max="12037" width="9.5" style="130" customWidth="1"/>
    <col min="12038" max="12038" width="10.25" style="130" customWidth="1"/>
    <col min="12039" max="12040" width="11" style="130" customWidth="1"/>
    <col min="12041" max="12041" width="12.5" style="130" customWidth="1"/>
    <col min="12042" max="12042" width="9" style="130"/>
    <col min="12043" max="12043" width="6.875" style="130" customWidth="1"/>
    <col min="12044" max="12045" width="9" style="130"/>
    <col min="12046" max="12046" width="3.5" style="130" bestFit="1" customWidth="1"/>
    <col min="12047" max="12047" width="2.5" style="130" bestFit="1" customWidth="1"/>
    <col min="12048" max="12050" width="5.5" style="130" bestFit="1" customWidth="1"/>
    <col min="12051" max="12051" width="3.5" style="130" bestFit="1" customWidth="1"/>
    <col min="12052" max="12288" width="9" style="130"/>
    <col min="12289" max="12289" width="5.5" style="130" customWidth="1"/>
    <col min="12290" max="12290" width="34.625" style="130" customWidth="1"/>
    <col min="12291" max="12291" width="1.625" style="130" customWidth="1"/>
    <col min="12292" max="12292" width="7.125" style="130" customWidth="1"/>
    <col min="12293" max="12293" width="9.5" style="130" customWidth="1"/>
    <col min="12294" max="12294" width="10.25" style="130" customWidth="1"/>
    <col min="12295" max="12296" width="11" style="130" customWidth="1"/>
    <col min="12297" max="12297" width="12.5" style="130" customWidth="1"/>
    <col min="12298" max="12298" width="9" style="130"/>
    <col min="12299" max="12299" width="6.875" style="130" customWidth="1"/>
    <col min="12300" max="12301" width="9" style="130"/>
    <col min="12302" max="12302" width="3.5" style="130" bestFit="1" customWidth="1"/>
    <col min="12303" max="12303" width="2.5" style="130" bestFit="1" customWidth="1"/>
    <col min="12304" max="12306" width="5.5" style="130" bestFit="1" customWidth="1"/>
    <col min="12307" max="12307" width="3.5" style="130" bestFit="1" customWidth="1"/>
    <col min="12308" max="12544" width="9" style="130"/>
    <col min="12545" max="12545" width="5.5" style="130" customWidth="1"/>
    <col min="12546" max="12546" width="34.625" style="130" customWidth="1"/>
    <col min="12547" max="12547" width="1.625" style="130" customWidth="1"/>
    <col min="12548" max="12548" width="7.125" style="130" customWidth="1"/>
    <col min="12549" max="12549" width="9.5" style="130" customWidth="1"/>
    <col min="12550" max="12550" width="10.25" style="130" customWidth="1"/>
    <col min="12551" max="12552" width="11" style="130" customWidth="1"/>
    <col min="12553" max="12553" width="12.5" style="130" customWidth="1"/>
    <col min="12554" max="12554" width="9" style="130"/>
    <col min="12555" max="12555" width="6.875" style="130" customWidth="1"/>
    <col min="12556" max="12557" width="9" style="130"/>
    <col min="12558" max="12558" width="3.5" style="130" bestFit="1" customWidth="1"/>
    <col min="12559" max="12559" width="2.5" style="130" bestFit="1" customWidth="1"/>
    <col min="12560" max="12562" width="5.5" style="130" bestFit="1" customWidth="1"/>
    <col min="12563" max="12563" width="3.5" style="130" bestFit="1" customWidth="1"/>
    <col min="12564" max="12800" width="9" style="130"/>
    <col min="12801" max="12801" width="5.5" style="130" customWidth="1"/>
    <col min="12802" max="12802" width="34.625" style="130" customWidth="1"/>
    <col min="12803" max="12803" width="1.625" style="130" customWidth="1"/>
    <col min="12804" max="12804" width="7.125" style="130" customWidth="1"/>
    <col min="12805" max="12805" width="9.5" style="130" customWidth="1"/>
    <col min="12806" max="12806" width="10.25" style="130" customWidth="1"/>
    <col min="12807" max="12808" width="11" style="130" customWidth="1"/>
    <col min="12809" max="12809" width="12.5" style="130" customWidth="1"/>
    <col min="12810" max="12810" width="9" style="130"/>
    <col min="12811" max="12811" width="6.875" style="130" customWidth="1"/>
    <col min="12812" max="12813" width="9" style="130"/>
    <col min="12814" max="12814" width="3.5" style="130" bestFit="1" customWidth="1"/>
    <col min="12815" max="12815" width="2.5" style="130" bestFit="1" customWidth="1"/>
    <col min="12816" max="12818" width="5.5" style="130" bestFit="1" customWidth="1"/>
    <col min="12819" max="12819" width="3.5" style="130" bestFit="1" customWidth="1"/>
    <col min="12820" max="13056" width="9" style="130"/>
    <col min="13057" max="13057" width="5.5" style="130" customWidth="1"/>
    <col min="13058" max="13058" width="34.625" style="130" customWidth="1"/>
    <col min="13059" max="13059" width="1.625" style="130" customWidth="1"/>
    <col min="13060" max="13060" width="7.125" style="130" customWidth="1"/>
    <col min="13061" max="13061" width="9.5" style="130" customWidth="1"/>
    <col min="13062" max="13062" width="10.25" style="130" customWidth="1"/>
    <col min="13063" max="13064" width="11" style="130" customWidth="1"/>
    <col min="13065" max="13065" width="12.5" style="130" customWidth="1"/>
    <col min="13066" max="13066" width="9" style="130"/>
    <col min="13067" max="13067" width="6.875" style="130" customWidth="1"/>
    <col min="13068" max="13069" width="9" style="130"/>
    <col min="13070" max="13070" width="3.5" style="130" bestFit="1" customWidth="1"/>
    <col min="13071" max="13071" width="2.5" style="130" bestFit="1" customWidth="1"/>
    <col min="13072" max="13074" width="5.5" style="130" bestFit="1" customWidth="1"/>
    <col min="13075" max="13075" width="3.5" style="130" bestFit="1" customWidth="1"/>
    <col min="13076" max="13312" width="9" style="130"/>
    <col min="13313" max="13313" width="5.5" style="130" customWidth="1"/>
    <col min="13314" max="13314" width="34.625" style="130" customWidth="1"/>
    <col min="13315" max="13315" width="1.625" style="130" customWidth="1"/>
    <col min="13316" max="13316" width="7.125" style="130" customWidth="1"/>
    <col min="13317" max="13317" width="9.5" style="130" customWidth="1"/>
    <col min="13318" max="13318" width="10.25" style="130" customWidth="1"/>
    <col min="13319" max="13320" width="11" style="130" customWidth="1"/>
    <col min="13321" max="13321" width="12.5" style="130" customWidth="1"/>
    <col min="13322" max="13322" width="9" style="130"/>
    <col min="13323" max="13323" width="6.875" style="130" customWidth="1"/>
    <col min="13324" max="13325" width="9" style="130"/>
    <col min="13326" max="13326" width="3.5" style="130" bestFit="1" customWidth="1"/>
    <col min="13327" max="13327" width="2.5" style="130" bestFit="1" customWidth="1"/>
    <col min="13328" max="13330" width="5.5" style="130" bestFit="1" customWidth="1"/>
    <col min="13331" max="13331" width="3.5" style="130" bestFit="1" customWidth="1"/>
    <col min="13332" max="13568" width="9" style="130"/>
    <col min="13569" max="13569" width="5.5" style="130" customWidth="1"/>
    <col min="13570" max="13570" width="34.625" style="130" customWidth="1"/>
    <col min="13571" max="13571" width="1.625" style="130" customWidth="1"/>
    <col min="13572" max="13572" width="7.125" style="130" customWidth="1"/>
    <col min="13573" max="13573" width="9.5" style="130" customWidth="1"/>
    <col min="13574" max="13574" width="10.25" style="130" customWidth="1"/>
    <col min="13575" max="13576" width="11" style="130" customWidth="1"/>
    <col min="13577" max="13577" width="12.5" style="130" customWidth="1"/>
    <col min="13578" max="13578" width="9" style="130"/>
    <col min="13579" max="13579" width="6.875" style="130" customWidth="1"/>
    <col min="13580" max="13581" width="9" style="130"/>
    <col min="13582" max="13582" width="3.5" style="130" bestFit="1" customWidth="1"/>
    <col min="13583" max="13583" width="2.5" style="130" bestFit="1" customWidth="1"/>
    <col min="13584" max="13586" width="5.5" style="130" bestFit="1" customWidth="1"/>
    <col min="13587" max="13587" width="3.5" style="130" bestFit="1" customWidth="1"/>
    <col min="13588" max="13824" width="9" style="130"/>
    <col min="13825" max="13825" width="5.5" style="130" customWidth="1"/>
    <col min="13826" max="13826" width="34.625" style="130" customWidth="1"/>
    <col min="13827" max="13827" width="1.625" style="130" customWidth="1"/>
    <col min="13828" max="13828" width="7.125" style="130" customWidth="1"/>
    <col min="13829" max="13829" width="9.5" style="130" customWidth="1"/>
    <col min="13830" max="13830" width="10.25" style="130" customWidth="1"/>
    <col min="13831" max="13832" width="11" style="130" customWidth="1"/>
    <col min="13833" max="13833" width="12.5" style="130" customWidth="1"/>
    <col min="13834" max="13834" width="9" style="130"/>
    <col min="13835" max="13835" width="6.875" style="130" customWidth="1"/>
    <col min="13836" max="13837" width="9" style="130"/>
    <col min="13838" max="13838" width="3.5" style="130" bestFit="1" customWidth="1"/>
    <col min="13839" max="13839" width="2.5" style="130" bestFit="1" customWidth="1"/>
    <col min="13840" max="13842" width="5.5" style="130" bestFit="1" customWidth="1"/>
    <col min="13843" max="13843" width="3.5" style="130" bestFit="1" customWidth="1"/>
    <col min="13844" max="14080" width="9" style="130"/>
    <col min="14081" max="14081" width="5.5" style="130" customWidth="1"/>
    <col min="14082" max="14082" width="34.625" style="130" customWidth="1"/>
    <col min="14083" max="14083" width="1.625" style="130" customWidth="1"/>
    <col min="14084" max="14084" width="7.125" style="130" customWidth="1"/>
    <col min="14085" max="14085" width="9.5" style="130" customWidth="1"/>
    <col min="14086" max="14086" width="10.25" style="130" customWidth="1"/>
    <col min="14087" max="14088" width="11" style="130" customWidth="1"/>
    <col min="14089" max="14089" width="12.5" style="130" customWidth="1"/>
    <col min="14090" max="14090" width="9" style="130"/>
    <col min="14091" max="14091" width="6.875" style="130" customWidth="1"/>
    <col min="14092" max="14093" width="9" style="130"/>
    <col min="14094" max="14094" width="3.5" style="130" bestFit="1" customWidth="1"/>
    <col min="14095" max="14095" width="2.5" style="130" bestFit="1" customWidth="1"/>
    <col min="14096" max="14098" width="5.5" style="130" bestFit="1" customWidth="1"/>
    <col min="14099" max="14099" width="3.5" style="130" bestFit="1" customWidth="1"/>
    <col min="14100" max="14336" width="9" style="130"/>
    <col min="14337" max="14337" width="5.5" style="130" customWidth="1"/>
    <col min="14338" max="14338" width="34.625" style="130" customWidth="1"/>
    <col min="14339" max="14339" width="1.625" style="130" customWidth="1"/>
    <col min="14340" max="14340" width="7.125" style="130" customWidth="1"/>
    <col min="14341" max="14341" width="9.5" style="130" customWidth="1"/>
    <col min="14342" max="14342" width="10.25" style="130" customWidth="1"/>
    <col min="14343" max="14344" width="11" style="130" customWidth="1"/>
    <col min="14345" max="14345" width="12.5" style="130" customWidth="1"/>
    <col min="14346" max="14346" width="9" style="130"/>
    <col min="14347" max="14347" width="6.875" style="130" customWidth="1"/>
    <col min="14348" max="14349" width="9" style="130"/>
    <col min="14350" max="14350" width="3.5" style="130" bestFit="1" customWidth="1"/>
    <col min="14351" max="14351" width="2.5" style="130" bestFit="1" customWidth="1"/>
    <col min="14352" max="14354" width="5.5" style="130" bestFit="1" customWidth="1"/>
    <col min="14355" max="14355" width="3.5" style="130" bestFit="1" customWidth="1"/>
    <col min="14356" max="14592" width="9" style="130"/>
    <col min="14593" max="14593" width="5.5" style="130" customWidth="1"/>
    <col min="14594" max="14594" width="34.625" style="130" customWidth="1"/>
    <col min="14595" max="14595" width="1.625" style="130" customWidth="1"/>
    <col min="14596" max="14596" width="7.125" style="130" customWidth="1"/>
    <col min="14597" max="14597" width="9.5" style="130" customWidth="1"/>
    <col min="14598" max="14598" width="10.25" style="130" customWidth="1"/>
    <col min="14599" max="14600" width="11" style="130" customWidth="1"/>
    <col min="14601" max="14601" width="12.5" style="130" customWidth="1"/>
    <col min="14602" max="14602" width="9" style="130"/>
    <col min="14603" max="14603" width="6.875" style="130" customWidth="1"/>
    <col min="14604" max="14605" width="9" style="130"/>
    <col min="14606" max="14606" width="3.5" style="130" bestFit="1" customWidth="1"/>
    <col min="14607" max="14607" width="2.5" style="130" bestFit="1" customWidth="1"/>
    <col min="14608" max="14610" width="5.5" style="130" bestFit="1" customWidth="1"/>
    <col min="14611" max="14611" width="3.5" style="130" bestFit="1" customWidth="1"/>
    <col min="14612" max="14848" width="9" style="130"/>
    <col min="14849" max="14849" width="5.5" style="130" customWidth="1"/>
    <col min="14850" max="14850" width="34.625" style="130" customWidth="1"/>
    <col min="14851" max="14851" width="1.625" style="130" customWidth="1"/>
    <col min="14852" max="14852" width="7.125" style="130" customWidth="1"/>
    <col min="14853" max="14853" width="9.5" style="130" customWidth="1"/>
    <col min="14854" max="14854" width="10.25" style="130" customWidth="1"/>
    <col min="14855" max="14856" width="11" style="130" customWidth="1"/>
    <col min="14857" max="14857" width="12.5" style="130" customWidth="1"/>
    <col min="14858" max="14858" width="9" style="130"/>
    <col min="14859" max="14859" width="6.875" style="130" customWidth="1"/>
    <col min="14860" max="14861" width="9" style="130"/>
    <col min="14862" max="14862" width="3.5" style="130" bestFit="1" customWidth="1"/>
    <col min="14863" max="14863" width="2.5" style="130" bestFit="1" customWidth="1"/>
    <col min="14864" max="14866" width="5.5" style="130" bestFit="1" customWidth="1"/>
    <col min="14867" max="14867" width="3.5" style="130" bestFit="1" customWidth="1"/>
    <col min="14868" max="15104" width="9" style="130"/>
    <col min="15105" max="15105" width="5.5" style="130" customWidth="1"/>
    <col min="15106" max="15106" width="34.625" style="130" customWidth="1"/>
    <col min="15107" max="15107" width="1.625" style="130" customWidth="1"/>
    <col min="15108" max="15108" width="7.125" style="130" customWidth="1"/>
    <col min="15109" max="15109" width="9.5" style="130" customWidth="1"/>
    <col min="15110" max="15110" width="10.25" style="130" customWidth="1"/>
    <col min="15111" max="15112" width="11" style="130" customWidth="1"/>
    <col min="15113" max="15113" width="12.5" style="130" customWidth="1"/>
    <col min="15114" max="15114" width="9" style="130"/>
    <col min="15115" max="15115" width="6.875" style="130" customWidth="1"/>
    <col min="15116" max="15117" width="9" style="130"/>
    <col min="15118" max="15118" width="3.5" style="130" bestFit="1" customWidth="1"/>
    <col min="15119" max="15119" width="2.5" style="130" bestFit="1" customWidth="1"/>
    <col min="15120" max="15122" width="5.5" style="130" bestFit="1" customWidth="1"/>
    <col min="15123" max="15123" width="3.5" style="130" bestFit="1" customWidth="1"/>
    <col min="15124" max="15360" width="9" style="130"/>
    <col min="15361" max="15361" width="5.5" style="130" customWidth="1"/>
    <col min="15362" max="15362" width="34.625" style="130" customWidth="1"/>
    <col min="15363" max="15363" width="1.625" style="130" customWidth="1"/>
    <col min="15364" max="15364" width="7.125" style="130" customWidth="1"/>
    <col min="15365" max="15365" width="9.5" style="130" customWidth="1"/>
    <col min="15366" max="15366" width="10.25" style="130" customWidth="1"/>
    <col min="15367" max="15368" width="11" style="130" customWidth="1"/>
    <col min="15369" max="15369" width="12.5" style="130" customWidth="1"/>
    <col min="15370" max="15370" width="9" style="130"/>
    <col min="15371" max="15371" width="6.875" style="130" customWidth="1"/>
    <col min="15372" max="15373" width="9" style="130"/>
    <col min="15374" max="15374" width="3.5" style="130" bestFit="1" customWidth="1"/>
    <col min="15375" max="15375" width="2.5" style="130" bestFit="1" customWidth="1"/>
    <col min="15376" max="15378" width="5.5" style="130" bestFit="1" customWidth="1"/>
    <col min="15379" max="15379" width="3.5" style="130" bestFit="1" customWidth="1"/>
    <col min="15380" max="15616" width="9" style="130"/>
    <col min="15617" max="15617" width="5.5" style="130" customWidth="1"/>
    <col min="15618" max="15618" width="34.625" style="130" customWidth="1"/>
    <col min="15619" max="15619" width="1.625" style="130" customWidth="1"/>
    <col min="15620" max="15620" width="7.125" style="130" customWidth="1"/>
    <col min="15621" max="15621" width="9.5" style="130" customWidth="1"/>
    <col min="15622" max="15622" width="10.25" style="130" customWidth="1"/>
    <col min="15623" max="15624" width="11" style="130" customWidth="1"/>
    <col min="15625" max="15625" width="12.5" style="130" customWidth="1"/>
    <col min="15626" max="15626" width="9" style="130"/>
    <col min="15627" max="15627" width="6.875" style="130" customWidth="1"/>
    <col min="15628" max="15629" width="9" style="130"/>
    <col min="15630" max="15630" width="3.5" style="130" bestFit="1" customWidth="1"/>
    <col min="15631" max="15631" width="2.5" style="130" bestFit="1" customWidth="1"/>
    <col min="15632" max="15634" width="5.5" style="130" bestFit="1" customWidth="1"/>
    <col min="15635" max="15635" width="3.5" style="130" bestFit="1" customWidth="1"/>
    <col min="15636" max="15872" width="9" style="130"/>
    <col min="15873" max="15873" width="5.5" style="130" customWidth="1"/>
    <col min="15874" max="15874" width="34.625" style="130" customWidth="1"/>
    <col min="15875" max="15875" width="1.625" style="130" customWidth="1"/>
    <col min="15876" max="15876" width="7.125" style="130" customWidth="1"/>
    <col min="15877" max="15877" width="9.5" style="130" customWidth="1"/>
    <col min="15878" max="15878" width="10.25" style="130" customWidth="1"/>
    <col min="15879" max="15880" width="11" style="130" customWidth="1"/>
    <col min="15881" max="15881" width="12.5" style="130" customWidth="1"/>
    <col min="15882" max="15882" width="9" style="130"/>
    <col min="15883" max="15883" width="6.875" style="130" customWidth="1"/>
    <col min="15884" max="15885" width="9" style="130"/>
    <col min="15886" max="15886" width="3.5" style="130" bestFit="1" customWidth="1"/>
    <col min="15887" max="15887" width="2.5" style="130" bestFit="1" customWidth="1"/>
    <col min="15888" max="15890" width="5.5" style="130" bestFit="1" customWidth="1"/>
    <col min="15891" max="15891" width="3.5" style="130" bestFit="1" customWidth="1"/>
    <col min="15892" max="16128" width="9" style="130"/>
    <col min="16129" max="16129" width="5.5" style="130" customWidth="1"/>
    <col min="16130" max="16130" width="34.625" style="130" customWidth="1"/>
    <col min="16131" max="16131" width="1.625" style="130" customWidth="1"/>
    <col min="16132" max="16132" width="7.125" style="130" customWidth="1"/>
    <col min="16133" max="16133" width="9.5" style="130" customWidth="1"/>
    <col min="16134" max="16134" width="10.25" style="130" customWidth="1"/>
    <col min="16135" max="16136" width="11" style="130" customWidth="1"/>
    <col min="16137" max="16137" width="12.5" style="130" customWidth="1"/>
    <col min="16138" max="16138" width="9" style="130"/>
    <col min="16139" max="16139" width="6.875" style="130" customWidth="1"/>
    <col min="16140" max="16141" width="9" style="130"/>
    <col min="16142" max="16142" width="3.5" style="130" bestFit="1" customWidth="1"/>
    <col min="16143" max="16143" width="2.5" style="130" bestFit="1" customWidth="1"/>
    <col min="16144" max="16146" width="5.5" style="130" bestFit="1" customWidth="1"/>
    <col min="16147" max="16147" width="3.5" style="130" bestFit="1" customWidth="1"/>
    <col min="16148" max="16384" width="9" style="130"/>
  </cols>
  <sheetData>
    <row r="1" spans="1:11" s="116" customFormat="1" ht="45" customHeight="1">
      <c r="A1" s="115"/>
      <c r="B1" s="436" t="s">
        <v>47</v>
      </c>
      <c r="C1" s="436"/>
      <c r="D1" s="436"/>
      <c r="E1" s="436"/>
      <c r="F1" s="436"/>
      <c r="G1" s="436"/>
      <c r="H1" s="436"/>
    </row>
    <row r="2" spans="1:11" s="118" customFormat="1" ht="18" customHeight="1">
      <c r="A2" s="117"/>
      <c r="B2" s="241"/>
      <c r="D2" s="119"/>
      <c r="E2" s="120"/>
      <c r="F2" s="121"/>
    </row>
    <row r="3" spans="1:11" s="115" customFormat="1" ht="30" customHeight="1">
      <c r="A3" s="122" t="s">
        <v>48</v>
      </c>
      <c r="B3" s="484" t="s">
        <v>49</v>
      </c>
      <c r="C3" s="485"/>
      <c r="D3" s="123" t="s">
        <v>50</v>
      </c>
      <c r="E3" s="124" t="s">
        <v>51</v>
      </c>
      <c r="F3" s="125" t="s">
        <v>52</v>
      </c>
      <c r="G3" s="122" t="s">
        <v>53</v>
      </c>
      <c r="H3" s="123" t="s">
        <v>54</v>
      </c>
    </row>
    <row r="4" spans="1:11" ht="30" customHeight="1">
      <c r="A4" s="123">
        <v>1</v>
      </c>
      <c r="B4" s="176" t="str">
        <f>IF($A4="","",VLOOKUP($A4,亜鉛華軟膏!$A$5:$J$500,4))</f>
        <v>亜鉛華軟膏「ニッコー」</v>
      </c>
      <c r="C4" s="126"/>
      <c r="D4" s="136" t="str">
        <f>IF($A4="","",VLOOKUP($A4,亜鉛華軟膏!$A$5:$J$500,6))</f>
        <v>BX</v>
      </c>
      <c r="E4" s="136">
        <f>IF($A4="","",VLOOKUP($A4,亜鉛華軟膏!$A$5:$J$500,7))</f>
        <v>4</v>
      </c>
      <c r="F4" s="127"/>
      <c r="G4" s="128"/>
      <c r="H4" s="129"/>
      <c r="J4" s="142" t="s">
        <v>56</v>
      </c>
      <c r="K4" s="139"/>
    </row>
    <row r="5" spans="1:11" ht="30" customHeight="1">
      <c r="A5" s="123">
        <v>2</v>
      </c>
      <c r="B5" s="176" t="str">
        <f>IF($A5="","",VLOOKUP($A5,亜鉛華軟膏!$A$5:$J$500,4))</f>
        <v>アキネトン錠１ＭＧ</v>
      </c>
      <c r="C5" s="126"/>
      <c r="D5" s="136" t="str">
        <f>IF($A5="","",VLOOKUP($A5,亜鉛華軟膏!$A$5:$J$500,6))</f>
        <v>BX</v>
      </c>
      <c r="E5" s="136">
        <f>IF($A5="","",VLOOKUP($A5,亜鉛華軟膏!$A$5:$J$500,7))</f>
        <v>4</v>
      </c>
      <c r="F5" s="127"/>
      <c r="G5" s="128"/>
      <c r="H5" s="129"/>
      <c r="J5" s="142" t="s">
        <v>64</v>
      </c>
      <c r="K5" s="139"/>
    </row>
    <row r="6" spans="1:11" ht="30" customHeight="1">
      <c r="A6" s="123">
        <v>3</v>
      </c>
      <c r="B6" s="176" t="str">
        <f>IF($A6="","",VLOOKUP($A6,亜鉛華軟膏!$A$5:$J$500,4))</f>
        <v>アクアチムクリーム１％</v>
      </c>
      <c r="C6" s="126"/>
      <c r="D6" s="136" t="str">
        <f>IF($A6="","",VLOOKUP($A6,亜鉛華軟膏!$A$5:$J$500,6))</f>
        <v>BX</v>
      </c>
      <c r="E6" s="136">
        <f>IF($A6="","",VLOOKUP($A6,亜鉛華軟膏!$A$5:$J$500,7))</f>
        <v>14</v>
      </c>
      <c r="F6" s="127"/>
      <c r="G6" s="128"/>
      <c r="H6" s="129"/>
      <c r="J6" s="142" t="s">
        <v>62</v>
      </c>
      <c r="K6" s="139"/>
    </row>
    <row r="7" spans="1:11" s="116" customFormat="1" ht="30" customHeight="1">
      <c r="A7" s="123">
        <v>4</v>
      </c>
      <c r="B7" s="176" t="str">
        <f>IF($A7="","",VLOOKUP($A7,亜鉛華軟膏!$A$5:$J$500,4))</f>
        <v>アクチバシン注６００万</v>
      </c>
      <c r="C7" s="126"/>
      <c r="D7" s="136" t="str">
        <f>IF($A7="","",VLOOKUP($A7,亜鉛華軟膏!$A$5:$J$500,6))</f>
        <v>BX</v>
      </c>
      <c r="E7" s="136">
        <f>IF($A7="","",VLOOKUP($A7,亜鉛華軟膏!$A$5:$J$500,7))</f>
        <v>4</v>
      </c>
      <c r="F7" s="127"/>
      <c r="G7" s="128"/>
      <c r="H7" s="129"/>
      <c r="J7" s="142" t="s">
        <v>55</v>
      </c>
      <c r="K7" s="139"/>
    </row>
    <row r="8" spans="1:11" s="116" customFormat="1" ht="30" customHeight="1">
      <c r="A8" s="123">
        <v>5</v>
      </c>
      <c r="B8" s="176" t="str">
        <f>IF($A8="","",VLOOKUP($A8,亜鉛華軟膏!$A$5:$J$500,4))</f>
        <v>アザルフィジンＥＮ錠５００ＭＧ</v>
      </c>
      <c r="C8" s="126"/>
      <c r="D8" s="136" t="str">
        <f>IF($A8="","",VLOOKUP($A8,亜鉛華軟膏!$A$5:$J$500,6))</f>
        <v>BX</v>
      </c>
      <c r="E8" s="136">
        <f>IF($A8="","",VLOOKUP($A8,亜鉛華軟膏!$A$5:$J$500,7))</f>
        <v>4</v>
      </c>
      <c r="F8" s="127"/>
      <c r="G8" s="128"/>
      <c r="H8" s="129"/>
    </row>
    <row r="9" spans="1:11" s="116" customFormat="1" ht="30" customHeight="1">
      <c r="A9" s="123">
        <v>6</v>
      </c>
      <c r="B9" s="176" t="str">
        <f>IF($A9="","",VLOOKUP($A9,亜鉛華軟膏!$A$5:$J$500,4))</f>
        <v>アシクロビル点滴静注用２５０ＭＧ「サワイ」</v>
      </c>
      <c r="C9" s="126"/>
      <c r="D9" s="136" t="str">
        <f>IF($A9="","",VLOOKUP($A9,亜鉛華軟膏!$A$5:$J$500,6))</f>
        <v>BX</v>
      </c>
      <c r="E9" s="136">
        <f>IF($A9="","",VLOOKUP($A9,亜鉛華軟膏!$A$5:$J$500,7))</f>
        <v>4</v>
      </c>
      <c r="F9" s="127"/>
      <c r="G9" s="128"/>
      <c r="H9" s="129"/>
    </row>
    <row r="10" spans="1:11" s="116" customFormat="1" ht="30" customHeight="1">
      <c r="A10" s="123">
        <v>7</v>
      </c>
      <c r="B10" s="176" t="str">
        <f>IF($A10="","",VLOOKUP($A10,亜鉛華軟膏!$A$5:$J$500,4))</f>
        <v>アジルサルタン錠２０ＭＧ「武田テバ」</v>
      </c>
      <c r="C10" s="126"/>
      <c r="D10" s="136" t="str">
        <f>IF($A10="","",VLOOKUP($A10,亜鉛華軟膏!$A$5:$J$500,6))</f>
        <v>BX</v>
      </c>
      <c r="E10" s="136">
        <f>IF($A10="","",VLOOKUP($A10,亜鉛華軟膏!$A$5:$J$500,7))</f>
        <v>83</v>
      </c>
      <c r="F10" s="127"/>
      <c r="G10" s="128"/>
      <c r="H10" s="129"/>
    </row>
    <row r="11" spans="1:11" s="116" customFormat="1" ht="30" customHeight="1">
      <c r="A11" s="123">
        <v>8</v>
      </c>
      <c r="B11" s="176" t="str">
        <f>IF($A11="","",VLOOKUP($A11,亜鉛華軟膏!$A$5:$J$500,4))</f>
        <v>アジレクト錠０．５ＭＧ</v>
      </c>
      <c r="C11" s="126"/>
      <c r="D11" s="136" t="str">
        <f>IF($A11="","",VLOOKUP($A11,亜鉛華軟膏!$A$5:$J$500,6))</f>
        <v>BX</v>
      </c>
      <c r="E11" s="136">
        <f>IF($A11="","",VLOOKUP($A11,亜鉛華軟膏!$A$5:$J$500,7))</f>
        <v>4</v>
      </c>
      <c r="F11" s="127"/>
      <c r="G11" s="128"/>
      <c r="H11" s="129"/>
    </row>
    <row r="12" spans="1:11" s="116" customFormat="1" ht="30" customHeight="1">
      <c r="A12" s="123">
        <v>9</v>
      </c>
      <c r="B12" s="176" t="str">
        <f>IF($A12="","",VLOOKUP($A12,亜鉛華軟膏!$A$5:$J$500,4))</f>
        <v>アズノールうがい液４％</v>
      </c>
      <c r="C12" s="126"/>
      <c r="D12" s="136" t="str">
        <f>IF($A12="","",VLOOKUP($A12,亜鉛華軟膏!$A$5:$J$500,6))</f>
        <v>BX</v>
      </c>
      <c r="E12" s="136">
        <f>IF($A12="","",VLOOKUP($A12,亜鉛華軟膏!$A$5:$J$500,7))</f>
        <v>4</v>
      </c>
      <c r="F12" s="127"/>
      <c r="G12" s="128"/>
      <c r="H12" s="129"/>
    </row>
    <row r="13" spans="1:11" s="116" customFormat="1" ht="30" customHeight="1">
      <c r="A13" s="123">
        <v>10</v>
      </c>
      <c r="B13" s="176" t="str">
        <f>IF($A13="","",VLOOKUP($A13,亜鉛華軟膏!$A$5:$J$500,4))</f>
        <v>アスパラカリウム錠３００ＭＧ</v>
      </c>
      <c r="C13" s="126"/>
      <c r="D13" s="136" t="str">
        <f>IF($A13="","",VLOOKUP($A13,亜鉛華軟膏!$A$5:$J$500,6))</f>
        <v>BX</v>
      </c>
      <c r="E13" s="136">
        <f>IF($A13="","",VLOOKUP($A13,亜鉛華軟膏!$A$5:$J$500,7))</f>
        <v>8</v>
      </c>
      <c r="F13" s="127"/>
      <c r="G13" s="128"/>
      <c r="H13" s="129"/>
    </row>
    <row r="14" spans="1:11" s="116" customFormat="1" ht="30" customHeight="1">
      <c r="A14" s="123">
        <v>11</v>
      </c>
      <c r="B14" s="176" t="str">
        <f>IF($A14="","",VLOOKUP($A14,亜鉛華軟膏!$A$5:$J$500,4))</f>
        <v>アスパラカリウム注１０ＭＥＱ</v>
      </c>
      <c r="C14" s="126"/>
      <c r="D14" s="136" t="str">
        <f>IF($A14="","",VLOOKUP($A14,亜鉛華軟膏!$A$5:$J$500,6))</f>
        <v>BX</v>
      </c>
      <c r="E14" s="136">
        <f>IF($A14="","",VLOOKUP($A14,亜鉛華軟膏!$A$5:$J$500,7))</f>
        <v>4</v>
      </c>
      <c r="F14" s="127"/>
      <c r="G14" s="128"/>
      <c r="H14" s="129"/>
    </row>
    <row r="15" spans="1:11" s="116" customFormat="1" ht="30" customHeight="1">
      <c r="A15" s="123">
        <v>12</v>
      </c>
      <c r="B15" s="176" t="str">
        <f>IF($A15="","",VLOOKUP($A15,亜鉛華軟膏!$A$5:$J$500,4))</f>
        <v>アスパラ配合錠</v>
      </c>
      <c r="C15" s="126"/>
      <c r="D15" s="136" t="str">
        <f>IF($A15="","",VLOOKUP($A15,亜鉛華軟膏!$A$5:$J$500,6))</f>
        <v>BX</v>
      </c>
      <c r="E15" s="136">
        <f>IF($A15="","",VLOOKUP($A15,亜鉛華軟膏!$A$5:$J$500,7))</f>
        <v>22</v>
      </c>
      <c r="F15" s="127"/>
      <c r="G15" s="128"/>
      <c r="H15" s="129"/>
    </row>
    <row r="16" spans="1:11" s="116" customFormat="1" ht="30" customHeight="1">
      <c r="A16" s="123">
        <v>13</v>
      </c>
      <c r="B16" s="176" t="str">
        <f>IF($A16="","",VLOOKUP($A16,亜鉛華軟膏!$A$5:$J$500,4))</f>
        <v>アスベリン錠２０</v>
      </c>
      <c r="C16" s="126"/>
      <c r="D16" s="136" t="str">
        <f>IF($A16="","",VLOOKUP($A16,亜鉛華軟膏!$A$5:$J$500,6))</f>
        <v>BX</v>
      </c>
      <c r="E16" s="136">
        <f>IF($A16="","",VLOOKUP($A16,亜鉛華軟膏!$A$5:$J$500,7))</f>
        <v>4</v>
      </c>
      <c r="F16" s="127"/>
      <c r="G16" s="128"/>
      <c r="H16" s="129"/>
    </row>
    <row r="17" spans="1:8" s="116" customFormat="1" ht="30" customHeight="1">
      <c r="A17" s="123">
        <v>14</v>
      </c>
      <c r="B17" s="176" t="str">
        <f>IF($A17="","",VLOOKUP($A17,亜鉛華軟膏!$A$5:$J$500,4))</f>
        <v>アセリオ静注液１０００ＭＧバッグ</v>
      </c>
      <c r="C17" s="126"/>
      <c r="D17" s="136" t="str">
        <f>IF($A17="","",VLOOKUP($A17,亜鉛華軟膏!$A$5:$J$500,6))</f>
        <v>BX</v>
      </c>
      <c r="E17" s="136">
        <f>IF($A17="","",VLOOKUP($A17,亜鉛華軟膏!$A$5:$J$500,7))</f>
        <v>4</v>
      </c>
      <c r="F17" s="127"/>
      <c r="G17" s="128"/>
      <c r="H17" s="129"/>
    </row>
    <row r="18" spans="1:8" s="116" customFormat="1" ht="30" customHeight="1">
      <c r="A18" s="123">
        <v>15</v>
      </c>
      <c r="B18" s="176" t="str">
        <f>IF($A18="","",VLOOKUP($A18,亜鉛華軟膏!$A$5:$J$500,4))</f>
        <v>アタラックス－Ｐ注射液（２５ＭＧ／ＭＬ）</v>
      </c>
      <c r="C18" s="126"/>
      <c r="D18" s="136" t="str">
        <f>IF($A18="","",VLOOKUP($A18,亜鉛華軟膏!$A$5:$J$500,6))</f>
        <v>BX</v>
      </c>
      <c r="E18" s="136">
        <f>IF($A18="","",VLOOKUP($A18,亜鉛華軟膏!$A$5:$J$500,7))</f>
        <v>4</v>
      </c>
      <c r="F18" s="127"/>
      <c r="G18" s="128"/>
      <c r="H18" s="129"/>
    </row>
    <row r="19" spans="1:8" s="116" customFormat="1" ht="30" customHeight="1">
      <c r="A19" s="123">
        <v>16</v>
      </c>
      <c r="B19" s="176" t="str">
        <f>IF($A19="","",VLOOKUP($A19,亜鉛華軟膏!$A$5:$J$500,4))</f>
        <v>アデホス－Ｌコーワ注２０ＭＧ</v>
      </c>
      <c r="C19" s="126"/>
      <c r="D19" s="136" t="str">
        <f>IF($A19="","",VLOOKUP($A19,亜鉛華軟膏!$A$5:$J$500,6))</f>
        <v>BX</v>
      </c>
      <c r="E19" s="136">
        <f>IF($A19="","",VLOOKUP($A19,亜鉛華軟膏!$A$5:$J$500,7))</f>
        <v>4</v>
      </c>
      <c r="F19" s="127"/>
      <c r="G19" s="128"/>
      <c r="H19" s="129"/>
    </row>
    <row r="20" spans="1:8" s="116" customFormat="1" ht="30" customHeight="1">
      <c r="A20" s="123">
        <v>17</v>
      </c>
      <c r="B20" s="176" t="str">
        <f>IF($A20="","",VLOOKUP($A20,亜鉛華軟膏!$A$5:$J$500,4))</f>
        <v>アデホスコーワ顆粒１０％</v>
      </c>
      <c r="C20" s="126"/>
      <c r="D20" s="136" t="str">
        <f>IF($A20="","",VLOOKUP($A20,亜鉛華軟膏!$A$5:$J$500,6))</f>
        <v>BX</v>
      </c>
      <c r="E20" s="136">
        <f>IF($A20="","",VLOOKUP($A20,亜鉛華軟膏!$A$5:$J$500,7))</f>
        <v>5</v>
      </c>
      <c r="F20" s="127"/>
      <c r="G20" s="128"/>
      <c r="H20" s="129"/>
    </row>
    <row r="21" spans="1:8" s="116" customFormat="1" ht="30" customHeight="1">
      <c r="A21" s="123">
        <v>18</v>
      </c>
      <c r="B21" s="176" t="str">
        <f>IF($A21="","",VLOOKUP($A21,亜鉛華軟膏!$A$5:$J$500,4))</f>
        <v>アドナ錠１０ＭＧ</v>
      </c>
      <c r="C21" s="126"/>
      <c r="D21" s="136" t="str">
        <f>IF($A21="","",VLOOKUP($A21,亜鉛華軟膏!$A$5:$J$500,6))</f>
        <v>BX</v>
      </c>
      <c r="E21" s="136">
        <f>IF($A21="","",VLOOKUP($A21,亜鉛華軟膏!$A$5:$J$500,7))</f>
        <v>4</v>
      </c>
      <c r="F21" s="127"/>
      <c r="G21" s="128"/>
      <c r="H21" s="129"/>
    </row>
    <row r="22" spans="1:8" s="116" customFormat="1" ht="30" customHeight="1">
      <c r="A22" s="123">
        <v>19</v>
      </c>
      <c r="B22" s="176" t="str">
        <f>IF($A22="","",VLOOKUP($A22,亜鉛華軟膏!$A$5:$J$500,4))</f>
        <v>アドナ注（静脈用）２５ＭＧ</v>
      </c>
      <c r="C22" s="126"/>
      <c r="D22" s="136" t="str">
        <f>IF($A22="","",VLOOKUP($A22,亜鉛華軟膏!$A$5:$J$500,6))</f>
        <v>BX</v>
      </c>
      <c r="E22" s="136">
        <f>IF($A22="","",VLOOKUP($A22,亜鉛華軟膏!$A$5:$J$500,7))</f>
        <v>4</v>
      </c>
      <c r="F22" s="127"/>
      <c r="G22" s="128"/>
      <c r="H22" s="129"/>
    </row>
    <row r="23" spans="1:8" s="116" customFormat="1" ht="30" customHeight="1">
      <c r="A23" s="123">
        <v>20</v>
      </c>
      <c r="B23" s="176" t="str">
        <f>IF($A23="","",VLOOKUP($A23,亜鉛華軟膏!$A$5:$J$500,4))</f>
        <v>アトルバスタチン錠５ＭＧ「ＮＳ」</v>
      </c>
      <c r="C23" s="126"/>
      <c r="D23" s="136" t="str">
        <f>IF($A23="","",VLOOKUP($A23,亜鉛華軟膏!$A$5:$J$500,6))</f>
        <v>BX</v>
      </c>
      <c r="E23" s="136">
        <f>IF($A23="","",VLOOKUP($A23,亜鉛華軟膏!$A$5:$J$500,7))</f>
        <v>47</v>
      </c>
      <c r="F23" s="127"/>
      <c r="G23" s="128"/>
      <c r="H23" s="129"/>
    </row>
    <row r="24" spans="1:8" s="116" customFormat="1" ht="30" customHeight="1">
      <c r="A24" s="123">
        <v>21</v>
      </c>
      <c r="B24" s="176" t="str">
        <f>IF($A24="","",VLOOKUP($A24,亜鉛華軟膏!$A$5:$J$500,4))</f>
        <v>アドレナリン注０．１％　シリンジ「テルモ」</v>
      </c>
      <c r="C24" s="126"/>
      <c r="D24" s="136" t="str">
        <f>IF($A24="","",VLOOKUP($A24,亜鉛華軟膏!$A$5:$J$500,6))</f>
        <v>BX</v>
      </c>
      <c r="E24" s="136">
        <f>IF($A24="","",VLOOKUP($A24,亜鉛華軟膏!$A$5:$J$500,7))</f>
        <v>4</v>
      </c>
      <c r="F24" s="127"/>
      <c r="G24" s="128"/>
      <c r="H24" s="129"/>
    </row>
    <row r="25" spans="1:8" s="116" customFormat="1" ht="30" customHeight="1">
      <c r="A25" s="123">
        <v>22</v>
      </c>
      <c r="B25" s="176" t="str">
        <f>IF($A25="","",VLOOKUP($A25,亜鉛華軟膏!$A$5:$J$500,4))</f>
        <v>アトロピン注０．０５％　シリンジ「テルモ」</v>
      </c>
      <c r="C25" s="126"/>
      <c r="D25" s="136" t="str">
        <f>IF($A25="","",VLOOKUP($A25,亜鉛華軟膏!$A$5:$J$500,6))</f>
        <v>BX</v>
      </c>
      <c r="E25" s="136">
        <f>IF($A25="","",VLOOKUP($A25,亜鉛華軟膏!$A$5:$J$500,7))</f>
        <v>4</v>
      </c>
      <c r="F25" s="127"/>
      <c r="G25" s="128"/>
      <c r="H25" s="129"/>
    </row>
    <row r="26" spans="1:8" s="116" customFormat="1" ht="30" customHeight="1">
      <c r="A26" s="123">
        <v>23</v>
      </c>
      <c r="B26" s="176" t="str">
        <f>IF($A26="","",VLOOKUP($A26,亜鉛華軟膏!$A$5:$J$500,4))</f>
        <v>アナストロゾール錠１ＭＧ「ＤＳＥＰ」</v>
      </c>
      <c r="C26" s="126"/>
      <c r="D26" s="136" t="str">
        <f>IF($A26="","",VLOOKUP($A26,亜鉛華軟膏!$A$5:$J$500,6))</f>
        <v>BX</v>
      </c>
      <c r="E26" s="136">
        <f>IF($A26="","",VLOOKUP($A26,亜鉛華軟膏!$A$5:$J$500,7))</f>
        <v>4</v>
      </c>
      <c r="F26" s="127"/>
      <c r="G26" s="128"/>
      <c r="H26" s="129"/>
    </row>
    <row r="27" spans="1:8" s="116" customFormat="1" ht="30" customHeight="1">
      <c r="A27" s="123">
        <v>24</v>
      </c>
      <c r="B27" s="176" t="str">
        <f>IF($A27="","",VLOOKUP($A27,亜鉛華軟膏!$A$5:$J$500,4))</f>
        <v>アナペイン注１０ＭＧ／ＭＬ</v>
      </c>
      <c r="C27" s="126"/>
      <c r="D27" s="136" t="str">
        <f>IF($A27="","",VLOOKUP($A27,亜鉛華軟膏!$A$5:$J$500,6))</f>
        <v>BX</v>
      </c>
      <c r="E27" s="136">
        <f>IF($A27="","",VLOOKUP($A27,亜鉛華軟膏!$A$5:$J$500,7))</f>
        <v>4</v>
      </c>
      <c r="F27" s="127"/>
      <c r="G27" s="128"/>
      <c r="H27" s="129"/>
    </row>
    <row r="28" spans="1:8" s="116" customFormat="1" ht="30" customHeight="1">
      <c r="A28" s="123">
        <v>25</v>
      </c>
      <c r="B28" s="177" t="str">
        <f>IF($A28="","",VLOOKUP($A28,亜鉛華軟膏!$A$5:$J$500,4))</f>
        <v>アナペイン注２ＭＧ／ＭＬ</v>
      </c>
      <c r="C28" s="126"/>
      <c r="D28" s="137" t="str">
        <f>IF($A28="","",VLOOKUP($A28,亜鉛華軟膏!$A$5:$J$500,6))</f>
        <v>BX</v>
      </c>
      <c r="E28" s="137">
        <f>IF($A28="","",VLOOKUP($A28,亜鉛華軟膏!$A$5:$J$500,7))</f>
        <v>4</v>
      </c>
      <c r="F28" s="127"/>
      <c r="G28" s="128"/>
      <c r="H28" s="129"/>
    </row>
    <row r="30" spans="1:8" s="116" customFormat="1" ht="45" customHeight="1">
      <c r="A30" s="115"/>
      <c r="B30" s="436" t="s">
        <v>47</v>
      </c>
      <c r="C30" s="436"/>
      <c r="D30" s="436"/>
      <c r="E30" s="436"/>
      <c r="F30" s="436"/>
      <c r="G30" s="436"/>
      <c r="H30" s="436"/>
    </row>
    <row r="31" spans="1:8" s="118" customFormat="1" ht="18" customHeight="1">
      <c r="A31" s="117"/>
      <c r="B31" s="241"/>
      <c r="D31" s="119"/>
      <c r="E31" s="120"/>
      <c r="F31" s="121"/>
    </row>
    <row r="32" spans="1:8" s="115" customFormat="1" ht="30" customHeight="1">
      <c r="A32" s="122" t="s">
        <v>48</v>
      </c>
      <c r="B32" s="437" t="s">
        <v>49</v>
      </c>
      <c r="C32" s="438"/>
      <c r="D32" s="123" t="s">
        <v>50</v>
      </c>
      <c r="E32" s="124" t="s">
        <v>51</v>
      </c>
      <c r="F32" s="125" t="s">
        <v>52</v>
      </c>
      <c r="G32" s="122" t="s">
        <v>53</v>
      </c>
      <c r="H32" s="123" t="s">
        <v>54</v>
      </c>
    </row>
    <row r="33" spans="1:8" ht="30" customHeight="1">
      <c r="A33" s="123">
        <v>26</v>
      </c>
      <c r="B33" s="176" t="str">
        <f>IF($A33="","",VLOOKUP($A33,亜鉛華軟膏!$A$5:$J$500,4))</f>
        <v>アナペイン注７．５ＭＧ／ＭＬ</v>
      </c>
      <c r="C33" s="126"/>
      <c r="D33" s="136" t="str">
        <f>IF($A33="","",VLOOKUP($A33,亜鉛華軟膏!$A$5:$J$500,6))</f>
        <v>BX</v>
      </c>
      <c r="E33" s="136">
        <f>IF($A33="","",VLOOKUP($A33,亜鉛華軟膏!$A$5:$J$500,7))</f>
        <v>4</v>
      </c>
      <c r="F33" s="127"/>
      <c r="G33" s="128"/>
      <c r="H33" s="129"/>
    </row>
    <row r="34" spans="1:8" ht="30" customHeight="1">
      <c r="A34" s="123">
        <v>27</v>
      </c>
      <c r="B34" s="176" t="str">
        <f>IF($A34="","",VLOOKUP($A34,亜鉛華軟膏!$A$5:$J$500,4))</f>
        <v>アフタッチ口腔用貼付剤２５マイクロＧ</v>
      </c>
      <c r="C34" s="126"/>
      <c r="D34" s="136" t="str">
        <f>IF($A34="","",VLOOKUP($A34,亜鉛華軟膏!$A$5:$J$500,6))</f>
        <v>BX</v>
      </c>
      <c r="E34" s="136">
        <f>IF($A34="","",VLOOKUP($A34,亜鉛華軟膏!$A$5:$J$500,7))</f>
        <v>4</v>
      </c>
      <c r="F34" s="127"/>
      <c r="G34" s="128"/>
      <c r="H34" s="129"/>
    </row>
    <row r="35" spans="1:8" ht="30" customHeight="1">
      <c r="A35" s="123">
        <v>28</v>
      </c>
      <c r="B35" s="176" t="str">
        <f>IF($A35="","",VLOOKUP($A35,亜鉛華軟膏!$A$5:$J$500,4))</f>
        <v>アマージ錠２．５ＭＧ</v>
      </c>
      <c r="C35" s="126"/>
      <c r="D35" s="136" t="str">
        <f>IF($A35="","",VLOOKUP($A35,亜鉛華軟膏!$A$5:$J$500,6))</f>
        <v>BX</v>
      </c>
      <c r="E35" s="136">
        <f>IF($A35="","",VLOOKUP($A35,亜鉛華軟膏!$A$5:$J$500,7))</f>
        <v>4</v>
      </c>
      <c r="F35" s="127"/>
      <c r="G35" s="128"/>
      <c r="H35" s="129"/>
    </row>
    <row r="36" spans="1:8" s="116" customFormat="1" ht="30" customHeight="1">
      <c r="A36" s="123">
        <v>29</v>
      </c>
      <c r="B36" s="176" t="str">
        <f>IF($A36="","",VLOOKUP($A36,亜鉛華軟膏!$A$5:$J$500,4))</f>
        <v>アミオダロン塩酸塩静注１５０ＭＧ「ＴＥ」</v>
      </c>
      <c r="C36" s="126"/>
      <c r="D36" s="136" t="str">
        <f>IF($A36="","",VLOOKUP($A36,亜鉛華軟膏!$A$5:$J$500,6))</f>
        <v>BX</v>
      </c>
      <c r="E36" s="136">
        <f>IF($A36="","",VLOOKUP($A36,亜鉛華軟膏!$A$5:$J$500,7))</f>
        <v>4</v>
      </c>
      <c r="F36" s="127"/>
      <c r="G36" s="128"/>
      <c r="H36" s="129"/>
    </row>
    <row r="37" spans="1:8" s="116" customFormat="1" ht="30" customHeight="1">
      <c r="A37" s="123">
        <v>30</v>
      </c>
      <c r="B37" s="176" t="str">
        <f>IF($A37="","",VLOOKUP($A37,亜鉛華軟膏!$A$5:$J$500,4))</f>
        <v>アムロジピンＯＤ錠２．５ＭＧ「ＶＴＲＳ」</v>
      </c>
      <c r="C37" s="126"/>
      <c r="D37" s="136" t="str">
        <f>IF($A37="","",VLOOKUP($A37,亜鉛華軟膏!$A$5:$J$500,6))</f>
        <v>BX</v>
      </c>
      <c r="E37" s="136">
        <f>IF($A37="","",VLOOKUP($A37,亜鉛華軟膏!$A$5:$J$500,7))</f>
        <v>6</v>
      </c>
      <c r="F37" s="127"/>
      <c r="G37" s="128"/>
      <c r="H37" s="129"/>
    </row>
    <row r="38" spans="1:8" s="116" customFormat="1" ht="30" customHeight="1">
      <c r="A38" s="123">
        <v>31</v>
      </c>
      <c r="B38" s="176" t="str">
        <f>IF($A38="","",VLOOKUP($A38,亜鉛華軟膏!$A$5:$J$500,4))</f>
        <v>アムロジピンＯＤ錠５ＭＧ「ＶＴＲＳ」</v>
      </c>
      <c r="C38" s="126"/>
      <c r="D38" s="136" t="str">
        <f>IF($A38="","",VLOOKUP($A38,亜鉛華軟膏!$A$5:$J$500,6))</f>
        <v>BX</v>
      </c>
      <c r="E38" s="136">
        <f>IF($A38="","",VLOOKUP($A38,亜鉛華軟膏!$A$5:$J$500,7))</f>
        <v>69</v>
      </c>
      <c r="F38" s="127"/>
      <c r="G38" s="128"/>
      <c r="H38" s="129"/>
    </row>
    <row r="39" spans="1:8" s="116" customFormat="1" ht="30" customHeight="1">
      <c r="A39" s="123">
        <v>32</v>
      </c>
      <c r="B39" s="176" t="str">
        <f>IF($A39="","",VLOOKUP($A39,亜鉛華軟膏!$A$5:$J$500,4))</f>
        <v>アモキシシリンカプセル２５０ＭＧ「日医工」</v>
      </c>
      <c r="C39" s="126"/>
      <c r="D39" s="136" t="str">
        <f>IF($A39="","",VLOOKUP($A39,亜鉛華軟膏!$A$5:$J$500,6))</f>
        <v>BX</v>
      </c>
      <c r="E39" s="136">
        <f>IF($A39="","",VLOOKUP($A39,亜鉛華軟膏!$A$5:$J$500,7))</f>
        <v>21</v>
      </c>
      <c r="F39" s="127"/>
      <c r="G39" s="128"/>
      <c r="H39" s="129"/>
    </row>
    <row r="40" spans="1:8" s="116" customFormat="1" ht="30" customHeight="1">
      <c r="A40" s="123">
        <v>33</v>
      </c>
      <c r="B40" s="176" t="str">
        <f>IF($A40="","",VLOOKUP($A40,亜鉛華軟膏!$A$5:$J$500,4))</f>
        <v>アラセナ－Ａ軟膏３％</v>
      </c>
      <c r="C40" s="126"/>
      <c r="D40" s="136" t="str">
        <f>IF($A40="","",VLOOKUP($A40,亜鉛華軟膏!$A$5:$J$500,6))</f>
        <v>BX</v>
      </c>
      <c r="E40" s="136">
        <f>IF($A40="","",VLOOKUP($A40,亜鉛華軟膏!$A$5:$J$500,7))</f>
        <v>13</v>
      </c>
      <c r="F40" s="127"/>
      <c r="G40" s="128"/>
      <c r="H40" s="129"/>
    </row>
    <row r="41" spans="1:8" s="116" customFormat="1" ht="30" customHeight="1">
      <c r="A41" s="123">
        <v>34</v>
      </c>
      <c r="B41" s="176" t="str">
        <f>IF($A41="","",VLOOKUP($A41,亜鉛華軟膏!$A$5:$J$500,4))</f>
        <v>アリナミンＦ糖衣錠２５ＭＧ</v>
      </c>
      <c r="C41" s="126"/>
      <c r="D41" s="136" t="str">
        <f>IF($A41="","",VLOOKUP($A41,亜鉛華軟膏!$A$5:$J$500,6))</f>
        <v>BX</v>
      </c>
      <c r="E41" s="136">
        <f>IF($A41="","",VLOOKUP($A41,亜鉛華軟膏!$A$5:$J$500,7))</f>
        <v>53</v>
      </c>
      <c r="F41" s="127"/>
      <c r="G41" s="128"/>
      <c r="H41" s="129"/>
    </row>
    <row r="42" spans="1:8" s="116" customFormat="1" ht="30" customHeight="1">
      <c r="A42" s="123">
        <v>35</v>
      </c>
      <c r="B42" s="176" t="str">
        <f>IF($A42="","",VLOOKUP($A42,亜鉛華軟膏!$A$5:$J$500,4))</f>
        <v>アルサルミン細粒９０％</v>
      </c>
      <c r="C42" s="126"/>
      <c r="D42" s="136" t="str">
        <f>IF($A42="","",VLOOKUP($A42,亜鉛華軟膏!$A$5:$J$500,6))</f>
        <v>BX</v>
      </c>
      <c r="E42" s="136">
        <f>IF($A42="","",VLOOKUP($A42,亜鉛華軟膏!$A$5:$J$500,7))</f>
        <v>4</v>
      </c>
      <c r="F42" s="127"/>
      <c r="G42" s="128"/>
      <c r="H42" s="129"/>
    </row>
    <row r="43" spans="1:8" s="116" customFormat="1" ht="30" customHeight="1">
      <c r="A43" s="123">
        <v>36</v>
      </c>
      <c r="B43" s="176" t="str">
        <f>IF($A43="","",VLOOKUP($A43,亜鉛華軟膏!$A$5:$J$500,4))</f>
        <v>アルスロマチック関節手術用灌流液</v>
      </c>
      <c r="C43" s="126"/>
      <c r="D43" s="136" t="str">
        <f>IF($A43="","",VLOOKUP($A43,亜鉛華軟膏!$A$5:$J$500,6))</f>
        <v>BX</v>
      </c>
      <c r="E43" s="136">
        <f>IF($A43="","",VLOOKUP($A43,亜鉛華軟膏!$A$5:$J$500,7))</f>
        <v>4</v>
      </c>
      <c r="F43" s="127"/>
      <c r="G43" s="128"/>
      <c r="H43" s="129"/>
    </row>
    <row r="44" spans="1:8" s="116" customFormat="1" ht="30" customHeight="1">
      <c r="A44" s="123">
        <v>37</v>
      </c>
      <c r="B44" s="176" t="str">
        <f>IF($A44="","",VLOOKUP($A44,亜鉛華軟膏!$A$5:$J$500,4))</f>
        <v>アルダクトンＡ錠２５ＭＧ</v>
      </c>
      <c r="C44" s="126"/>
      <c r="D44" s="136" t="str">
        <f>IF($A44="","",VLOOKUP($A44,亜鉛華軟膏!$A$5:$J$500,6))</f>
        <v>BX</v>
      </c>
      <c r="E44" s="136">
        <f>IF($A44="","",VLOOKUP($A44,亜鉛華軟膏!$A$5:$J$500,7))</f>
        <v>23</v>
      </c>
      <c r="F44" s="127"/>
      <c r="G44" s="128"/>
      <c r="H44" s="129"/>
    </row>
    <row r="45" spans="1:8" s="116" customFormat="1" ht="30" customHeight="1">
      <c r="A45" s="123">
        <v>38</v>
      </c>
      <c r="B45" s="176" t="str">
        <f>IF($A45="","",VLOOKUP($A45,亜鉛華軟膏!$A$5:$J$500,4))</f>
        <v>アルツディスポ関節注２５ＭＧ</v>
      </c>
      <c r="C45" s="126"/>
      <c r="D45" s="136" t="str">
        <f>IF($A45="","",VLOOKUP($A45,亜鉛華軟膏!$A$5:$J$500,6))</f>
        <v>BX</v>
      </c>
      <c r="E45" s="136">
        <f>IF($A45="","",VLOOKUP($A45,亜鉛華軟膏!$A$5:$J$500,7))</f>
        <v>18</v>
      </c>
      <c r="F45" s="127"/>
      <c r="G45" s="128"/>
      <c r="H45" s="129"/>
    </row>
    <row r="46" spans="1:8" s="116" customFormat="1" ht="30" customHeight="1">
      <c r="A46" s="123">
        <v>39</v>
      </c>
      <c r="B46" s="176" t="str">
        <f>IF($A46="","",VLOOKUP($A46,亜鉛華軟膏!$A$5:$J$500,4))</f>
        <v>アルブミナー２５％静注１２．５Ｇ／５０ＭＬ</v>
      </c>
      <c r="C46" s="126"/>
      <c r="D46" s="136" t="str">
        <f>IF($A46="","",VLOOKUP($A46,亜鉛華軟膏!$A$5:$J$500,6))</f>
        <v>BX</v>
      </c>
      <c r="E46" s="136">
        <f>IF($A46="","",VLOOKUP($A46,亜鉛華軟膏!$A$5:$J$500,7))</f>
        <v>4</v>
      </c>
      <c r="F46" s="127"/>
      <c r="G46" s="128"/>
      <c r="H46" s="129"/>
    </row>
    <row r="47" spans="1:8" s="116" customFormat="1" ht="30" customHeight="1">
      <c r="A47" s="123">
        <v>40</v>
      </c>
      <c r="B47" s="176" t="str">
        <f>IF($A47="","",VLOOKUP($A47,亜鉛華軟膏!$A$5:$J$500,4))</f>
        <v>アルブミナー５％静注１２．５Ｇ／２５０ＭＬ</v>
      </c>
      <c r="C47" s="126"/>
      <c r="D47" s="136" t="str">
        <f>IF($A47="","",VLOOKUP($A47,亜鉛華軟膏!$A$5:$J$500,6))</f>
        <v>BT</v>
      </c>
      <c r="E47" s="136">
        <f>IF($A47="","",VLOOKUP($A47,亜鉛華軟膏!$A$5:$J$500,7))</f>
        <v>4</v>
      </c>
      <c r="F47" s="127"/>
      <c r="G47" s="128"/>
      <c r="H47" s="129"/>
    </row>
    <row r="48" spans="1:8" s="116" customFormat="1" ht="30" customHeight="1">
      <c r="A48" s="123">
        <v>41</v>
      </c>
      <c r="B48" s="176" t="str">
        <f>IF($A48="","",VLOOKUP($A48,亜鉛華軟膏!$A$5:$J$500,4))</f>
        <v>アルプラゾラム錠０．４ＭＧ「サワイ」</v>
      </c>
      <c r="C48" s="126"/>
      <c r="D48" s="136" t="str">
        <f>IF($A48="","",VLOOKUP($A48,亜鉛華軟膏!$A$5:$J$500,6))</f>
        <v>BX</v>
      </c>
      <c r="E48" s="136">
        <f>IF($A48="","",VLOOKUP($A48,亜鉛華軟膏!$A$5:$J$500,7))</f>
        <v>52</v>
      </c>
      <c r="F48" s="127"/>
      <c r="G48" s="128"/>
      <c r="H48" s="129"/>
    </row>
    <row r="49" spans="1:8" s="116" customFormat="1" ht="30" customHeight="1">
      <c r="A49" s="123">
        <v>42</v>
      </c>
      <c r="B49" s="176" t="str">
        <f>IF($A49="","",VLOOKUP($A49,亜鉛華軟膏!$A$5:$J$500,4))</f>
        <v>アレグラ錠６０ＭＧ</v>
      </c>
      <c r="C49" s="126"/>
      <c r="D49" s="136" t="str">
        <f>IF($A49="","",VLOOKUP($A49,亜鉛華軟膏!$A$5:$J$500,6))</f>
        <v>BX</v>
      </c>
      <c r="E49" s="136">
        <f>IF($A49="","",VLOOKUP($A49,亜鉛華軟膏!$A$5:$J$500,7))</f>
        <v>151</v>
      </c>
      <c r="F49" s="127"/>
      <c r="G49" s="128"/>
      <c r="H49" s="129"/>
    </row>
    <row r="50" spans="1:8" s="116" customFormat="1" ht="30" customHeight="1">
      <c r="A50" s="123">
        <v>43</v>
      </c>
      <c r="B50" s="176" t="str">
        <f>IF($A50="","",VLOOKUP($A50,亜鉛華軟膏!$A$5:$J$500,4))</f>
        <v>アレビアチン錠１００ＭＧ</v>
      </c>
      <c r="C50" s="126"/>
      <c r="D50" s="136" t="str">
        <f>IF($A50="","",VLOOKUP($A50,亜鉛華軟膏!$A$5:$J$500,6))</f>
        <v>BX</v>
      </c>
      <c r="E50" s="136">
        <f>IF($A50="","",VLOOKUP($A50,亜鉛華軟膏!$A$5:$J$500,7))</f>
        <v>6</v>
      </c>
      <c r="F50" s="127"/>
      <c r="G50" s="128"/>
      <c r="H50" s="129"/>
    </row>
    <row r="51" spans="1:8" s="116" customFormat="1" ht="30" customHeight="1">
      <c r="A51" s="123">
        <v>44</v>
      </c>
      <c r="B51" s="176" t="str">
        <f>IF($A51="","",VLOOKUP($A51,亜鉛華軟膏!$A$5:$J$500,4))</f>
        <v>アレビアチン注２５０ＭＧ</v>
      </c>
      <c r="C51" s="126"/>
      <c r="D51" s="136" t="str">
        <f>IF($A51="","",VLOOKUP($A51,亜鉛華軟膏!$A$5:$J$500,6))</f>
        <v>BX</v>
      </c>
      <c r="E51" s="136">
        <f>IF($A51="","",VLOOKUP($A51,亜鉛華軟膏!$A$5:$J$500,7))</f>
        <v>4</v>
      </c>
      <c r="F51" s="127"/>
      <c r="G51" s="128"/>
      <c r="H51" s="129"/>
    </row>
    <row r="52" spans="1:8" s="116" customFormat="1" ht="30" customHeight="1">
      <c r="A52" s="123">
        <v>45</v>
      </c>
      <c r="B52" s="176" t="str">
        <f>IF($A52="","",VLOOKUP($A52,亜鉛華軟膏!$A$5:$J$500,4))</f>
        <v>アロチノロール塩酸塩錠５ＭＧ「ＪＧ」</v>
      </c>
      <c r="C52" s="126"/>
      <c r="D52" s="136" t="str">
        <f>IF($A52="","",VLOOKUP($A52,亜鉛華軟膏!$A$5:$J$500,6))</f>
        <v>BX</v>
      </c>
      <c r="E52" s="136">
        <f>IF($A52="","",VLOOKUP($A52,亜鉛華軟膏!$A$5:$J$500,7))</f>
        <v>8</v>
      </c>
      <c r="F52" s="127"/>
      <c r="G52" s="128"/>
      <c r="H52" s="129"/>
    </row>
    <row r="53" spans="1:8" s="116" customFormat="1" ht="30" customHeight="1">
      <c r="A53" s="123">
        <v>46</v>
      </c>
      <c r="B53" s="176" t="str">
        <f>IF($A53="","",VLOOKUP($A53,亜鉛華軟膏!$A$5:$J$500,4))</f>
        <v>アロプリノール錠１００ＭＧ「サワイ」</v>
      </c>
      <c r="C53" s="126"/>
      <c r="D53" s="136" t="str">
        <f>IF($A53="","",VLOOKUP($A53,亜鉛華軟膏!$A$5:$J$500,6))</f>
        <v>BX</v>
      </c>
      <c r="E53" s="136">
        <f>IF($A53="","",VLOOKUP($A53,亜鉛華軟膏!$A$5:$J$500,7))</f>
        <v>4</v>
      </c>
      <c r="F53" s="127"/>
      <c r="G53" s="128"/>
      <c r="H53" s="129"/>
    </row>
    <row r="54" spans="1:8" s="116" customFormat="1" ht="30" customHeight="1">
      <c r="A54" s="123">
        <v>47</v>
      </c>
      <c r="B54" s="176" t="str">
        <f>IF($A54="","",VLOOKUP($A54,亜鉛華軟膏!$A$5:$J$500,4))</f>
        <v>アンブロキソール錠１５ＭＧ「クニヒロ」</v>
      </c>
      <c r="C54" s="126"/>
      <c r="D54" s="136" t="str">
        <f>IF($A54="","",VLOOKUP($A54,亜鉛華軟膏!$A$5:$J$500,6))</f>
        <v>BX</v>
      </c>
      <c r="E54" s="136">
        <f>IF($A54="","",VLOOKUP($A54,亜鉛華軟膏!$A$5:$J$500,7))</f>
        <v>4</v>
      </c>
      <c r="F54" s="127"/>
      <c r="G54" s="128"/>
      <c r="H54" s="129"/>
    </row>
    <row r="55" spans="1:8" s="116" customFormat="1" ht="30" customHeight="1">
      <c r="A55" s="123">
        <v>48</v>
      </c>
      <c r="B55" s="176" t="str">
        <f>IF($A55="","",VLOOKUP($A55,亜鉛華軟膏!$A$5:$J$500,4))</f>
        <v>イーケプラ錠５００ＭＧ</v>
      </c>
      <c r="C55" s="126"/>
      <c r="D55" s="136" t="str">
        <f>IF($A55="","",VLOOKUP($A55,亜鉛華軟膏!$A$5:$J$500,6))</f>
        <v>BX</v>
      </c>
      <c r="E55" s="136">
        <f>IF($A55="","",VLOOKUP($A55,亜鉛華軟膏!$A$5:$J$500,7))</f>
        <v>4</v>
      </c>
      <c r="F55" s="127"/>
      <c r="G55" s="128"/>
      <c r="H55" s="129"/>
    </row>
    <row r="56" spans="1:8" s="116" customFormat="1" ht="30" customHeight="1">
      <c r="A56" s="123">
        <v>49</v>
      </c>
      <c r="B56" s="176" t="str">
        <f>IF($A56="","",VLOOKUP($A56,亜鉛華軟膏!$A$5:$J$500,4))</f>
        <v>イオパミドール３００注シリンジ１００ＭＬ「Ｆ」</v>
      </c>
      <c r="C56" s="126"/>
      <c r="D56" s="136" t="str">
        <f>IF($A56="","",VLOOKUP($A56,亜鉛華軟膏!$A$5:$J$500,6))</f>
        <v>BX</v>
      </c>
      <c r="E56" s="136">
        <f>IF($A56="","",VLOOKUP($A56,亜鉛華軟膏!$A$5:$J$500,7))</f>
        <v>4</v>
      </c>
      <c r="F56" s="127"/>
      <c r="G56" s="128"/>
      <c r="H56" s="129"/>
    </row>
    <row r="57" spans="1:8" s="116" customFormat="1" ht="30" customHeight="1">
      <c r="A57" s="123">
        <v>50</v>
      </c>
      <c r="B57" s="177" t="str">
        <f>IF($A57="","",VLOOKUP($A57,亜鉛華軟膏!$A$5:$J$500,4))</f>
        <v>イオパミドール３７０注シリンジ１００ＭＬ「Ｆ」</v>
      </c>
      <c r="C57" s="126"/>
      <c r="D57" s="137" t="str">
        <f>IF($A57="","",VLOOKUP($A57,亜鉛華軟膏!$A$5:$J$500,6))</f>
        <v>BX</v>
      </c>
      <c r="E57" s="137">
        <f>IF($A57="","",VLOOKUP($A57,亜鉛華軟膏!$A$5:$J$500,7))</f>
        <v>4</v>
      </c>
      <c r="F57" s="127"/>
      <c r="G57" s="128"/>
      <c r="H57" s="129"/>
    </row>
    <row r="59" spans="1:8" s="116" customFormat="1" ht="45" customHeight="1">
      <c r="A59" s="115"/>
      <c r="B59" s="436" t="s">
        <v>47</v>
      </c>
      <c r="C59" s="436"/>
      <c r="D59" s="436"/>
      <c r="E59" s="436"/>
      <c r="F59" s="436"/>
      <c r="G59" s="436"/>
      <c r="H59" s="436"/>
    </row>
    <row r="60" spans="1:8" s="118" customFormat="1" ht="18" customHeight="1">
      <c r="A60" s="117"/>
      <c r="B60" s="241"/>
      <c r="D60" s="119"/>
      <c r="E60" s="120"/>
      <c r="F60" s="121"/>
    </row>
    <row r="61" spans="1:8" s="115" customFormat="1" ht="30" customHeight="1">
      <c r="A61" s="122" t="s">
        <v>48</v>
      </c>
      <c r="B61" s="437" t="s">
        <v>49</v>
      </c>
      <c r="C61" s="438"/>
      <c r="D61" s="123" t="s">
        <v>50</v>
      </c>
      <c r="E61" s="124" t="s">
        <v>51</v>
      </c>
      <c r="F61" s="125" t="s">
        <v>52</v>
      </c>
      <c r="G61" s="122" t="s">
        <v>53</v>
      </c>
      <c r="H61" s="123" t="s">
        <v>54</v>
      </c>
    </row>
    <row r="62" spans="1:8" ht="30" customHeight="1">
      <c r="A62" s="123">
        <v>51</v>
      </c>
      <c r="B62" s="176" t="str">
        <f>IF($A62="","",VLOOKUP($A62,亜鉛華軟膏!$A$5:$J$500,4))</f>
        <v>イオメロン３５０注シリンジ１３５ＭＬ</v>
      </c>
      <c r="C62" s="126"/>
      <c r="D62" s="136" t="str">
        <f>IF($A62="","",VLOOKUP($A62,亜鉛華軟膏!$A$5:$J$500,6))</f>
        <v>BX</v>
      </c>
      <c r="E62" s="136">
        <f>IF($A62="","",VLOOKUP($A62,亜鉛華軟膏!$A$5:$J$500,7))</f>
        <v>4</v>
      </c>
      <c r="F62" s="127"/>
      <c r="G62" s="128"/>
      <c r="H62" s="129"/>
    </row>
    <row r="63" spans="1:8" ht="30" customHeight="1">
      <c r="A63" s="123">
        <v>52</v>
      </c>
      <c r="B63" s="176" t="str">
        <f>IF($A63="","",VLOOKUP($A63,亜鉛華軟膏!$A$5:$J$500,4))</f>
        <v>イコサペント酸エチル粒状カプセル６００ＭＧ「日医工」</v>
      </c>
      <c r="C63" s="126"/>
      <c r="D63" s="136" t="str">
        <f>IF($A63="","",VLOOKUP($A63,亜鉛華軟膏!$A$5:$J$500,6))</f>
        <v>BX</v>
      </c>
      <c r="E63" s="136">
        <f>IF($A63="","",VLOOKUP($A63,亜鉛華軟膏!$A$5:$J$500,7))</f>
        <v>43</v>
      </c>
      <c r="F63" s="127"/>
      <c r="G63" s="128"/>
      <c r="H63" s="129"/>
    </row>
    <row r="64" spans="1:8" ht="30" customHeight="1">
      <c r="A64" s="123">
        <v>53</v>
      </c>
      <c r="B64" s="176" t="str">
        <f>IF($A64="","",VLOOKUP($A64,亜鉛華軟膏!$A$5:$J$500,4))</f>
        <v>イスコチン錠１００ＭＧ</v>
      </c>
      <c r="C64" s="126"/>
      <c r="D64" s="136" t="str">
        <f>IF($A64="","",VLOOKUP($A64,亜鉛華軟膏!$A$5:$J$500,6))</f>
        <v>BX</v>
      </c>
      <c r="E64" s="136">
        <f>IF($A64="","",VLOOKUP($A64,亜鉛華軟膏!$A$5:$J$500,7))</f>
        <v>4</v>
      </c>
      <c r="F64" s="127"/>
      <c r="G64" s="128"/>
      <c r="H64" s="129"/>
    </row>
    <row r="65" spans="1:8" s="116" customFormat="1" ht="30" customHeight="1">
      <c r="A65" s="123">
        <v>54</v>
      </c>
      <c r="B65" s="176" t="str">
        <f>IF($A65="","",VLOOKUP($A65,亜鉛華軟膏!$A$5:$J$500,4))</f>
        <v>イソバイドシロップ７０％分包３０ＭＬ</v>
      </c>
      <c r="C65" s="126"/>
      <c r="D65" s="136" t="str">
        <f>IF($A65="","",VLOOKUP($A65,亜鉛華軟膏!$A$5:$J$500,6))</f>
        <v>BX</v>
      </c>
      <c r="E65" s="136">
        <f>IF($A65="","",VLOOKUP($A65,亜鉛華軟膏!$A$5:$J$500,7))</f>
        <v>4</v>
      </c>
      <c r="F65" s="127"/>
      <c r="G65" s="128"/>
      <c r="H65" s="129"/>
    </row>
    <row r="66" spans="1:8" s="116" customFormat="1" ht="30" customHeight="1">
      <c r="A66" s="123">
        <v>55</v>
      </c>
      <c r="B66" s="176" t="str">
        <f>IF($A66="","",VLOOKUP($A66,亜鉛華軟膏!$A$5:$J$500,4))</f>
        <v>イソビスト注２４０</v>
      </c>
      <c r="C66" s="126"/>
      <c r="D66" s="136" t="str">
        <f>IF($A66="","",VLOOKUP($A66,亜鉛華軟膏!$A$5:$J$500,6))</f>
        <v>BX</v>
      </c>
      <c r="E66" s="136">
        <f>IF($A66="","",VLOOKUP($A66,亜鉛華軟膏!$A$5:$J$500,7))</f>
        <v>4</v>
      </c>
      <c r="F66" s="127"/>
      <c r="G66" s="128"/>
      <c r="H66" s="129"/>
    </row>
    <row r="67" spans="1:8" s="116" customFormat="1" ht="30" customHeight="1">
      <c r="A67" s="123">
        <v>56</v>
      </c>
      <c r="B67" s="176" t="str">
        <f>IF($A67="","",VLOOKUP($A67,亜鉛華軟膏!$A$5:$J$500,4))</f>
        <v>一般診断用精製ツベルクリン（ＰＰＤ）１人用</v>
      </c>
      <c r="C67" s="126"/>
      <c r="D67" s="136" t="str">
        <f>IF($A67="","",VLOOKUP($A67,亜鉛華軟膏!$A$5:$J$500,6))</f>
        <v>BX</v>
      </c>
      <c r="E67" s="136">
        <f>IF($A67="","",VLOOKUP($A67,亜鉛華軟膏!$A$5:$J$500,7))</f>
        <v>4</v>
      </c>
      <c r="F67" s="127"/>
      <c r="G67" s="128"/>
      <c r="H67" s="129"/>
    </row>
    <row r="68" spans="1:8" s="116" customFormat="1" ht="30" customHeight="1">
      <c r="A68" s="123">
        <v>57</v>
      </c>
      <c r="B68" s="176" t="str">
        <f>IF($A68="","",VLOOKUP($A68,亜鉛華軟膏!$A$5:$J$500,4))</f>
        <v>イナビル吸入粉末剤２０ＭＧ</v>
      </c>
      <c r="C68" s="126"/>
      <c r="D68" s="136" t="str">
        <f>IF($A68="","",VLOOKUP($A68,亜鉛華軟膏!$A$5:$J$500,6))</f>
        <v>BX</v>
      </c>
      <c r="E68" s="136">
        <f>IF($A68="","",VLOOKUP($A68,亜鉛華軟膏!$A$5:$J$500,7))</f>
        <v>4</v>
      </c>
      <c r="F68" s="127"/>
      <c r="G68" s="128"/>
      <c r="H68" s="129"/>
    </row>
    <row r="69" spans="1:8" s="116" customFormat="1" ht="30" customHeight="1">
      <c r="A69" s="123">
        <v>58</v>
      </c>
      <c r="B69" s="176" t="str">
        <f>IF($A69="","",VLOOKUP($A69,亜鉛華軟膏!$A$5:$J$500,4))</f>
        <v>イノバン注１００ＭＧ</v>
      </c>
      <c r="C69" s="126"/>
      <c r="D69" s="136" t="str">
        <f>IF($A69="","",VLOOKUP($A69,亜鉛華軟膏!$A$5:$J$500,6))</f>
        <v>BX</v>
      </c>
      <c r="E69" s="136">
        <f>IF($A69="","",VLOOKUP($A69,亜鉛華軟膏!$A$5:$J$500,7))</f>
        <v>4</v>
      </c>
      <c r="F69" s="127"/>
      <c r="G69" s="128"/>
      <c r="H69" s="129"/>
    </row>
    <row r="70" spans="1:8" s="116" customFormat="1" ht="30" customHeight="1">
      <c r="A70" s="123">
        <v>59</v>
      </c>
      <c r="B70" s="176" t="str">
        <f>IF($A70="","",VLOOKUP($A70,亜鉛華軟膏!$A$5:$J$500,4))</f>
        <v>イミグランキット皮下注３ＭＧ</v>
      </c>
      <c r="C70" s="126"/>
      <c r="D70" s="136" t="str">
        <f>IF($A70="","",VLOOKUP($A70,亜鉛華軟膏!$A$5:$J$500,6))</f>
        <v>BX</v>
      </c>
      <c r="E70" s="136">
        <f>IF($A70="","",VLOOKUP($A70,亜鉛華軟膏!$A$5:$J$500,7))</f>
        <v>4</v>
      </c>
      <c r="F70" s="127"/>
      <c r="G70" s="128"/>
      <c r="H70" s="129"/>
    </row>
    <row r="71" spans="1:8" s="116" customFormat="1" ht="30" customHeight="1">
      <c r="A71" s="123">
        <v>60</v>
      </c>
      <c r="B71" s="176" t="str">
        <f>IF($A71="","",VLOOKUP($A71,亜鉛華軟膏!$A$5:$J$500,4))</f>
        <v>イミグラン錠５０</v>
      </c>
      <c r="C71" s="126"/>
      <c r="D71" s="136" t="str">
        <f>IF($A71="","",VLOOKUP($A71,亜鉛華軟膏!$A$5:$J$500,6))</f>
        <v>BX</v>
      </c>
      <c r="E71" s="136">
        <f>IF($A71="","",VLOOKUP($A71,亜鉛華軟膏!$A$5:$J$500,7))</f>
        <v>4</v>
      </c>
      <c r="F71" s="127"/>
      <c r="G71" s="128"/>
      <c r="H71" s="129"/>
    </row>
    <row r="72" spans="1:8" s="116" customFormat="1" ht="30" customHeight="1">
      <c r="A72" s="123">
        <v>61</v>
      </c>
      <c r="B72" s="176" t="str">
        <f>IF($A72="","",VLOOKUP($A72,亜鉛華軟膏!$A$5:$J$500,4))</f>
        <v>イリボー錠５マイクロＧ</v>
      </c>
      <c r="C72" s="126"/>
      <c r="D72" s="136" t="str">
        <f>IF($A72="","",VLOOKUP($A72,亜鉛華軟膏!$A$5:$J$500,6))</f>
        <v>BX</v>
      </c>
      <c r="E72" s="136">
        <f>IF($A72="","",VLOOKUP($A72,亜鉛華軟膏!$A$5:$J$500,7))</f>
        <v>4</v>
      </c>
      <c r="F72" s="127"/>
      <c r="G72" s="128"/>
      <c r="H72" s="129"/>
    </row>
    <row r="73" spans="1:8" s="116" customFormat="1" ht="30" customHeight="1">
      <c r="A73" s="123">
        <v>62</v>
      </c>
      <c r="B73" s="176" t="str">
        <f>IF($A73="","",VLOOKUP($A73,亜鉛華軟膏!$A$5:$J$500,4))</f>
        <v>インジゴカルミン注２０ＭＧ「ＡＦＰ」</v>
      </c>
      <c r="C73" s="126"/>
      <c r="D73" s="136" t="str">
        <f>IF($A73="","",VLOOKUP($A73,亜鉛華軟膏!$A$5:$J$500,6))</f>
        <v>BX</v>
      </c>
      <c r="E73" s="136">
        <f>IF($A73="","",VLOOKUP($A73,亜鉛華軟膏!$A$5:$J$500,7))</f>
        <v>4</v>
      </c>
      <c r="F73" s="127"/>
      <c r="G73" s="128"/>
      <c r="H73" s="129"/>
    </row>
    <row r="74" spans="1:8" s="116" customFormat="1" ht="30" customHeight="1">
      <c r="A74" s="123">
        <v>63</v>
      </c>
      <c r="B74" s="176" t="str">
        <f>IF($A74="","",VLOOKUP($A74,亜鉛華軟膏!$A$5:$J$500,4))</f>
        <v>インスリン　グラルギンＢＳ注　ミリオペン「リリー」</v>
      </c>
      <c r="C74" s="126"/>
      <c r="D74" s="136" t="str">
        <f>IF($A74="","",VLOOKUP($A74,亜鉛華軟膏!$A$5:$J$500,6))</f>
        <v>BX</v>
      </c>
      <c r="E74" s="136">
        <f>IF($A74="","",VLOOKUP($A74,亜鉛華軟膏!$A$5:$J$500,7))</f>
        <v>108</v>
      </c>
      <c r="F74" s="127"/>
      <c r="G74" s="128"/>
      <c r="H74" s="129"/>
    </row>
    <row r="75" spans="1:8" s="116" customFormat="1" ht="30" customHeight="1">
      <c r="A75" s="123">
        <v>64</v>
      </c>
      <c r="B75" s="176" t="str">
        <f>IF($A75="","",VLOOKUP($A75,亜鉛華軟膏!$A$5:$J$500,4))</f>
        <v>インドメタシンパップ７０ＭＧ「日医工」</v>
      </c>
      <c r="C75" s="126"/>
      <c r="D75" s="136" t="str">
        <f>IF($A75="","",VLOOKUP($A75,亜鉛華軟膏!$A$5:$J$500,6))</f>
        <v>BX</v>
      </c>
      <c r="E75" s="136">
        <f>IF($A75="","",VLOOKUP($A75,亜鉛華軟膏!$A$5:$J$500,7))</f>
        <v>4</v>
      </c>
      <c r="F75" s="127"/>
      <c r="G75" s="128"/>
      <c r="H75" s="129"/>
    </row>
    <row r="76" spans="1:8" s="116" customFormat="1" ht="30" customHeight="1">
      <c r="A76" s="123">
        <v>65</v>
      </c>
      <c r="B76" s="176" t="str">
        <f>IF($A76="","",VLOOKUP($A76,亜鉛華軟膏!$A$5:$J$500,4))</f>
        <v>インフリキシマブＢＳ点滴静注用１００ＭＧ「ＮＫ」</v>
      </c>
      <c r="C76" s="126"/>
      <c r="D76" s="136" t="str">
        <f>IF($A76="","",VLOOKUP($A76,亜鉛華軟膏!$A$5:$J$500,6))</f>
        <v>BT</v>
      </c>
      <c r="E76" s="136">
        <f>IF($A76="","",VLOOKUP($A76,亜鉛華軟膏!$A$5:$J$500,7))</f>
        <v>65</v>
      </c>
      <c r="F76" s="127"/>
      <c r="G76" s="128"/>
      <c r="H76" s="129"/>
    </row>
    <row r="77" spans="1:8" s="116" customFormat="1" ht="30" customHeight="1">
      <c r="A77" s="123">
        <v>66</v>
      </c>
      <c r="B77" s="176" t="str">
        <f>IF($A77="","",VLOOKUP($A77,亜鉛華軟膏!$A$5:$J$500,4))</f>
        <v>ウルソデオキシコール酸錠１００ＭＧ「トーワ」</v>
      </c>
      <c r="C77" s="126"/>
      <c r="D77" s="136" t="str">
        <f>IF($A77="","",VLOOKUP($A77,亜鉛華軟膏!$A$5:$J$500,6))</f>
        <v>BX</v>
      </c>
      <c r="E77" s="136">
        <f>IF($A77="","",VLOOKUP($A77,亜鉛華軟膏!$A$5:$J$500,7))</f>
        <v>33</v>
      </c>
      <c r="F77" s="127"/>
      <c r="G77" s="128"/>
      <c r="H77" s="129"/>
    </row>
    <row r="78" spans="1:8" s="116" customFormat="1" ht="30" customHeight="1">
      <c r="A78" s="123">
        <v>67</v>
      </c>
      <c r="B78" s="176" t="str">
        <f>IF($A78="","",VLOOKUP($A78,亜鉛華軟膏!$A$5:$J$500,4))</f>
        <v>ウルソデオキシコール酸錠５０ＭＧ「ＮＩＧ」</v>
      </c>
      <c r="C78" s="126"/>
      <c r="D78" s="136" t="str">
        <f>IF($A78="","",VLOOKUP($A78,亜鉛華軟膏!$A$5:$J$500,6))</f>
        <v>BX</v>
      </c>
      <c r="E78" s="136">
        <f>IF($A78="","",VLOOKUP($A78,亜鉛華軟膏!$A$5:$J$500,7))</f>
        <v>4</v>
      </c>
      <c r="F78" s="127"/>
      <c r="G78" s="128"/>
      <c r="H78" s="129"/>
    </row>
    <row r="79" spans="1:8" s="116" customFormat="1" ht="30" customHeight="1">
      <c r="A79" s="123">
        <v>68</v>
      </c>
      <c r="B79" s="176" t="str">
        <f>IF($A79="","",VLOOKUP($A79,亜鉛華軟膏!$A$5:$J$500,4))</f>
        <v>ウロカルン錠２２５ＭＧ</v>
      </c>
      <c r="C79" s="126"/>
      <c r="D79" s="136" t="str">
        <f>IF($A79="","",VLOOKUP($A79,亜鉛華軟膏!$A$5:$J$500,6))</f>
        <v>BX</v>
      </c>
      <c r="E79" s="136">
        <f>IF($A79="","",VLOOKUP($A79,亜鉛華軟膏!$A$5:$J$500,7))</f>
        <v>4</v>
      </c>
      <c r="F79" s="127"/>
      <c r="G79" s="128"/>
      <c r="H79" s="129"/>
    </row>
    <row r="80" spans="1:8" s="116" customFormat="1" ht="30" customHeight="1">
      <c r="A80" s="123">
        <v>69</v>
      </c>
      <c r="B80" s="176" t="str">
        <f>IF($A80="","",VLOOKUP($A80,亜鉛華軟膏!$A$5:$J$500,4))</f>
        <v>ウログラフイン注６０％　</v>
      </c>
      <c r="C80" s="126"/>
      <c r="D80" s="136" t="str">
        <f>IF($A80="","",VLOOKUP($A80,亜鉛華軟膏!$A$5:$J$500,6))</f>
        <v>BX</v>
      </c>
      <c r="E80" s="136">
        <f>IF($A80="","",VLOOKUP($A80,亜鉛華軟膏!$A$5:$J$500,7))</f>
        <v>4</v>
      </c>
      <c r="F80" s="127"/>
      <c r="G80" s="128"/>
      <c r="H80" s="129"/>
    </row>
    <row r="81" spans="1:8" s="116" customFormat="1" ht="30" customHeight="1">
      <c r="A81" s="123">
        <v>70</v>
      </c>
      <c r="B81" s="176" t="str">
        <f>IF($A81="","",VLOOKUP($A81,亜鉛華軟膏!$A$5:$J$500,4))</f>
        <v>ＡＺ点眼液０．０２％</v>
      </c>
      <c r="C81" s="126"/>
      <c r="D81" s="136" t="str">
        <f>IF($A81="","",VLOOKUP($A81,亜鉛華軟膏!$A$5:$J$500,6))</f>
        <v>BX</v>
      </c>
      <c r="E81" s="136">
        <f>IF($A81="","",VLOOKUP($A81,亜鉛華軟膏!$A$5:$J$500,7))</f>
        <v>4</v>
      </c>
      <c r="F81" s="127"/>
      <c r="G81" s="128"/>
      <c r="H81" s="129"/>
    </row>
    <row r="82" spans="1:8" s="116" customFormat="1" ht="30" customHeight="1">
      <c r="A82" s="123">
        <v>71</v>
      </c>
      <c r="B82" s="176" t="str">
        <f>IF($A82="","",VLOOKUP($A82,亜鉛華軟膏!$A$5:$J$500,4))</f>
        <v>エサンブトール錠２５０ＭＧ</v>
      </c>
      <c r="C82" s="126"/>
      <c r="D82" s="136" t="str">
        <f>IF($A82="","",VLOOKUP($A82,亜鉛華軟膏!$A$5:$J$500,6))</f>
        <v>BX</v>
      </c>
      <c r="E82" s="136">
        <f>IF($A82="","",VLOOKUP($A82,亜鉛華軟膏!$A$5:$J$500,7))</f>
        <v>4</v>
      </c>
      <c r="F82" s="127"/>
      <c r="G82" s="128"/>
      <c r="H82" s="129"/>
    </row>
    <row r="83" spans="1:8" s="116" customFormat="1" ht="30" customHeight="1">
      <c r="A83" s="123">
        <v>72</v>
      </c>
      <c r="B83" s="176" t="str">
        <f>IF($A83="","",VLOOKUP($A83,亜鉛華軟膏!$A$5:$J$500,4))</f>
        <v>エスシタロプラム錠１０ＭＧ「明治」</v>
      </c>
      <c r="C83" s="126"/>
      <c r="D83" s="136" t="str">
        <f>IF($A83="","",VLOOKUP($A83,亜鉛華軟膏!$A$5:$J$500,6))</f>
        <v>BX</v>
      </c>
      <c r="E83" s="136">
        <f>IF($A83="","",VLOOKUP($A83,亜鉛華軟膏!$A$5:$J$500,7))</f>
        <v>30</v>
      </c>
      <c r="F83" s="127"/>
      <c r="G83" s="128"/>
      <c r="H83" s="129"/>
    </row>
    <row r="84" spans="1:8" s="116" customFormat="1" ht="30" customHeight="1">
      <c r="A84" s="123">
        <v>73</v>
      </c>
      <c r="B84" s="176" t="str">
        <f>IF($A84="","",VLOOKUP($A84,亜鉛華軟膏!$A$5:$J$500,4))</f>
        <v>ＳＰトローチ０．２５ＭＧ「明治」</v>
      </c>
      <c r="C84" s="126"/>
      <c r="D84" s="136" t="str">
        <f>IF($A84="","",VLOOKUP($A84,亜鉛華軟膏!$A$5:$J$500,6))</f>
        <v>BX</v>
      </c>
      <c r="E84" s="136">
        <f>IF($A84="","",VLOOKUP($A84,亜鉛華軟膏!$A$5:$J$500,7))</f>
        <v>7</v>
      </c>
      <c r="F84" s="127"/>
      <c r="G84" s="128"/>
      <c r="H84" s="129"/>
    </row>
    <row r="85" spans="1:8" s="116" customFormat="1" ht="30" customHeight="1">
      <c r="A85" s="123">
        <v>74</v>
      </c>
      <c r="B85" s="176" t="str">
        <f>IF($A85="","",VLOOKUP($A85,亜鉛華軟膏!$A$5:$J$500,4))</f>
        <v>エゼチミブ錠１０ＭＧ「ＤＳＥＰ」</v>
      </c>
      <c r="C85" s="126"/>
      <c r="D85" s="136" t="str">
        <f>IF($A85="","",VLOOKUP($A85,亜鉛華軟膏!$A$5:$J$500,6))</f>
        <v>BX</v>
      </c>
      <c r="E85" s="136">
        <f>IF($A85="","",VLOOKUP($A85,亜鉛華軟膏!$A$5:$J$500,7))</f>
        <v>13</v>
      </c>
      <c r="F85" s="127"/>
      <c r="G85" s="128"/>
      <c r="H85" s="129"/>
    </row>
    <row r="86" spans="1:8" s="116" customFormat="1" ht="30" customHeight="1">
      <c r="A86" s="123">
        <v>75</v>
      </c>
      <c r="B86" s="177" t="str">
        <f>IF($A86="","",VLOOKUP($A86,亜鉛華軟膏!$A$5:$J$500,4))</f>
        <v>エチゾラム錠０．５ＭＧ「ＥＭＥＣ」</v>
      </c>
      <c r="C86" s="126"/>
      <c r="D86" s="137" t="str">
        <f>IF($A86="","",VLOOKUP($A86,亜鉛華軟膏!$A$5:$J$500,6))</f>
        <v>BX</v>
      </c>
      <c r="E86" s="137">
        <f>IF($A86="","",VLOOKUP($A86,亜鉛華軟膏!$A$5:$J$500,7))</f>
        <v>4</v>
      </c>
      <c r="F86" s="127"/>
      <c r="G86" s="128"/>
      <c r="H86" s="129"/>
    </row>
    <row r="88" spans="1:8" s="116" customFormat="1" ht="45" customHeight="1">
      <c r="A88" s="115"/>
      <c r="B88" s="436" t="s">
        <v>47</v>
      </c>
      <c r="C88" s="436"/>
      <c r="D88" s="436"/>
      <c r="E88" s="436"/>
      <c r="F88" s="436"/>
      <c r="G88" s="436"/>
      <c r="H88" s="436"/>
    </row>
    <row r="89" spans="1:8" s="118" customFormat="1" ht="18" customHeight="1">
      <c r="A89" s="117"/>
      <c r="B89" s="241"/>
      <c r="D89" s="119"/>
      <c r="E89" s="120"/>
      <c r="F89" s="121"/>
    </row>
    <row r="90" spans="1:8" s="115" customFormat="1" ht="30" customHeight="1">
      <c r="A90" s="122" t="s">
        <v>48</v>
      </c>
      <c r="B90" s="437" t="s">
        <v>49</v>
      </c>
      <c r="C90" s="438"/>
      <c r="D90" s="123" t="s">
        <v>50</v>
      </c>
      <c r="E90" s="124" t="s">
        <v>51</v>
      </c>
      <c r="F90" s="125" t="s">
        <v>52</v>
      </c>
      <c r="G90" s="122" t="s">
        <v>53</v>
      </c>
      <c r="H90" s="123" t="s">
        <v>54</v>
      </c>
    </row>
    <row r="91" spans="1:8" ht="30" customHeight="1">
      <c r="A91" s="123">
        <v>76</v>
      </c>
      <c r="B91" s="176" t="str">
        <f>IF($A91="","",VLOOKUP($A91,亜鉛華軟膏!$A$5:$J$500,4))</f>
        <v>エナラプリルマレイン酸塩錠５ＭＧ「ＥＭＥＣ」</v>
      </c>
      <c r="C91" s="126"/>
      <c r="D91" s="136" t="str">
        <f>IF($A91="","",VLOOKUP($A91,亜鉛華軟膏!$A$5:$J$500,6))</f>
        <v>BX</v>
      </c>
      <c r="E91" s="136">
        <f>IF($A91="","",VLOOKUP($A91,亜鉛華軟膏!$A$5:$J$500,7))</f>
        <v>4</v>
      </c>
      <c r="F91" s="127"/>
      <c r="G91" s="128"/>
      <c r="H91" s="129"/>
    </row>
    <row r="92" spans="1:8" ht="30" customHeight="1">
      <c r="A92" s="123">
        <v>77</v>
      </c>
      <c r="B92" s="176" t="str">
        <f>IF($A92="","",VLOOKUP($A92,亜鉛華軟膏!$A$5:$J$500,4))</f>
        <v>エビプロスタット配合錠ＤＢ</v>
      </c>
      <c r="C92" s="126"/>
      <c r="D92" s="136" t="str">
        <f>IF($A92="","",VLOOKUP($A92,亜鉛華軟膏!$A$5:$J$500,6))</f>
        <v>BX</v>
      </c>
      <c r="E92" s="136">
        <f>IF($A92="","",VLOOKUP($A92,亜鉛華軟膏!$A$5:$J$500,7))</f>
        <v>4</v>
      </c>
      <c r="F92" s="127"/>
      <c r="G92" s="128"/>
      <c r="H92" s="129"/>
    </row>
    <row r="93" spans="1:8" ht="30" customHeight="1">
      <c r="A93" s="123">
        <v>78</v>
      </c>
      <c r="B93" s="176" t="str">
        <f>IF($A93="","",VLOOKUP($A93,亜鉛華軟膏!$A$5:$J$500,4))</f>
        <v>エピペン注射液０．３ＭＧ</v>
      </c>
      <c r="C93" s="126"/>
      <c r="D93" s="136" t="str">
        <f>IF($A93="","",VLOOKUP($A93,亜鉛華軟膏!$A$5:$J$500,6))</f>
        <v>BX</v>
      </c>
      <c r="E93" s="136">
        <f>IF($A93="","",VLOOKUP($A93,亜鉛華軟膏!$A$5:$J$500,7))</f>
        <v>4</v>
      </c>
      <c r="F93" s="127"/>
      <c r="G93" s="128"/>
      <c r="H93" s="129"/>
    </row>
    <row r="94" spans="1:8" s="116" customFormat="1" ht="30" customHeight="1">
      <c r="A94" s="123">
        <v>79</v>
      </c>
      <c r="B94" s="176" t="str">
        <f>IF($A94="","",VLOOKUP($A94,亜鉛華軟膏!$A$5:$J$500,4))</f>
        <v>エビリファイ錠３ＭＧ</v>
      </c>
      <c r="C94" s="126"/>
      <c r="D94" s="136" t="str">
        <f>IF($A94="","",VLOOKUP($A94,亜鉛華軟膏!$A$5:$J$500,6))</f>
        <v>BX</v>
      </c>
      <c r="E94" s="136">
        <f>IF($A94="","",VLOOKUP($A94,亜鉛華軟膏!$A$5:$J$500,7))</f>
        <v>77</v>
      </c>
      <c r="F94" s="127"/>
      <c r="G94" s="128"/>
      <c r="H94" s="129"/>
    </row>
    <row r="95" spans="1:8" s="116" customFormat="1" ht="30" customHeight="1">
      <c r="A95" s="123">
        <v>80</v>
      </c>
      <c r="B95" s="176" t="str">
        <f>IF($A95="","",VLOOKUP($A95,亜鉛華軟膏!$A$5:$J$500,4))</f>
        <v>エフィエント錠３．７５ＭＧ</v>
      </c>
      <c r="C95" s="126"/>
      <c r="D95" s="136" t="str">
        <f>IF($A95="","",VLOOKUP($A95,亜鉛華軟膏!$A$5:$J$500,6))</f>
        <v>BX</v>
      </c>
      <c r="E95" s="136">
        <f>IF($A95="","",VLOOKUP($A95,亜鉛華軟膏!$A$5:$J$500,7))</f>
        <v>26</v>
      </c>
      <c r="F95" s="127"/>
      <c r="G95" s="128"/>
      <c r="H95" s="129"/>
    </row>
    <row r="96" spans="1:8" s="116" customFormat="1" ht="30" customHeight="1">
      <c r="A96" s="123">
        <v>81</v>
      </c>
      <c r="B96" s="176" t="str">
        <f>IF($A96="","",VLOOKUP($A96,亜鉛華軟膏!$A$5:$J$500,4))</f>
        <v>エフィナコナゾール爪外用液１０％「科研」</v>
      </c>
      <c r="C96" s="126"/>
      <c r="D96" s="136" t="str">
        <f>IF($A96="","",VLOOKUP($A96,亜鉛華軟膏!$A$5:$J$500,6))</f>
        <v>BX</v>
      </c>
      <c r="E96" s="136">
        <f>IF($A96="","",VLOOKUP($A96,亜鉛華軟膏!$A$5:$J$500,7))</f>
        <v>20</v>
      </c>
      <c r="F96" s="127"/>
      <c r="G96" s="128"/>
      <c r="H96" s="129"/>
    </row>
    <row r="97" spans="1:8" s="116" customFormat="1" ht="30" customHeight="1">
      <c r="A97" s="123">
        <v>82</v>
      </c>
      <c r="B97" s="176" t="str">
        <f>IF($A97="","",VLOOKUP($A97,亜鉛華軟膏!$A$5:$J$500,4))</f>
        <v>ＦＳプレシジョン血糖測定電極</v>
      </c>
      <c r="C97" s="126"/>
      <c r="D97" s="136" t="str">
        <f>IF($A97="","",VLOOKUP($A97,亜鉛華軟膏!$A$5:$J$500,6))</f>
        <v>BX</v>
      </c>
      <c r="E97" s="136">
        <f>IF($A97="","",VLOOKUP($A97,亜鉛華軟膏!$A$5:$J$500,7))</f>
        <v>39</v>
      </c>
      <c r="F97" s="127"/>
      <c r="G97" s="128"/>
      <c r="H97" s="129"/>
    </row>
    <row r="98" spans="1:8" s="116" customFormat="1" ht="30" customHeight="1">
      <c r="A98" s="123">
        <v>83</v>
      </c>
      <c r="B98" s="176" t="str">
        <f>IF($A98="","",VLOOKUP($A98,亜鉛華軟膏!$A$5:$J$500,4))</f>
        <v>ヱフェドリン「ナガヰ」注射液４０ＭＧ</v>
      </c>
      <c r="C98" s="126"/>
      <c r="D98" s="136" t="str">
        <f>IF($A98="","",VLOOKUP($A98,亜鉛華軟膏!$A$5:$J$500,6))</f>
        <v>BX</v>
      </c>
      <c r="E98" s="136">
        <f>IF($A98="","",VLOOKUP($A98,亜鉛華軟膏!$A$5:$J$500,7))</f>
        <v>4</v>
      </c>
      <c r="F98" s="127"/>
      <c r="G98" s="128"/>
      <c r="H98" s="129"/>
    </row>
    <row r="99" spans="1:8" s="116" customFormat="1" ht="30" customHeight="1">
      <c r="A99" s="123">
        <v>84</v>
      </c>
      <c r="B99" s="176" t="str">
        <f>IF($A99="","",VLOOKUP($A99,亜鉛華軟膏!$A$5:$J$500,4))</f>
        <v>注射用エフオーワイ１００ＭＧ</v>
      </c>
      <c r="C99" s="126"/>
      <c r="D99" s="136" t="str">
        <f>IF($A99="","",VLOOKUP($A99,亜鉛華軟膏!$A$5:$J$500,6))</f>
        <v>BX</v>
      </c>
      <c r="E99" s="136">
        <f>IF($A99="","",VLOOKUP($A99,亜鉛華軟膏!$A$5:$J$500,7))</f>
        <v>4</v>
      </c>
      <c r="F99" s="127"/>
      <c r="G99" s="128"/>
      <c r="H99" s="129"/>
    </row>
    <row r="100" spans="1:8" s="116" customFormat="1" ht="30" customHeight="1">
      <c r="A100" s="123">
        <v>85</v>
      </c>
      <c r="B100" s="176" t="str">
        <f>IF($A100="","",VLOOKUP($A100,亜鉛華軟膏!$A$5:$J$500,4))</f>
        <v>エブトール２５０ＭＧ錠</v>
      </c>
      <c r="C100" s="126"/>
      <c r="D100" s="136" t="str">
        <f>IF($A100="","",VLOOKUP($A100,亜鉛華軟膏!$A$5:$J$500,6))</f>
        <v>BX</v>
      </c>
      <c r="E100" s="136">
        <f>IF($A100="","",VLOOKUP($A100,亜鉛華軟膏!$A$5:$J$500,7))</f>
        <v>4</v>
      </c>
      <c r="F100" s="127"/>
      <c r="G100" s="128"/>
      <c r="H100" s="129"/>
    </row>
    <row r="101" spans="1:8" s="116" customFormat="1" ht="30" customHeight="1">
      <c r="A101" s="123">
        <v>86</v>
      </c>
      <c r="B101" s="176" t="str">
        <f>IF($A101="","",VLOOKUP($A101,亜鉛華軟膏!$A$5:$J$500,4))</f>
        <v>エペリゾン塩酸塩錠５０ＭＧ「日医工」</v>
      </c>
      <c r="C101" s="126"/>
      <c r="D101" s="136" t="str">
        <f>IF($A101="","",VLOOKUP($A101,亜鉛華軟膏!$A$5:$J$500,6))</f>
        <v>BX</v>
      </c>
      <c r="E101" s="136">
        <f>IF($A101="","",VLOOKUP($A101,亜鉛華軟膏!$A$5:$J$500,7))</f>
        <v>23</v>
      </c>
      <c r="F101" s="127"/>
      <c r="G101" s="128"/>
      <c r="H101" s="129"/>
    </row>
    <row r="102" spans="1:8" s="116" customFormat="1" ht="30" customHeight="1">
      <c r="A102" s="123">
        <v>87</v>
      </c>
      <c r="B102" s="176" t="str">
        <f>IF($A102="","",VLOOKUP($A102,亜鉛華軟膏!$A$5:$J$500,4))</f>
        <v>エリキュース錠５ＭＧ</v>
      </c>
      <c r="C102" s="126"/>
      <c r="D102" s="136" t="str">
        <f>IF($A102="","",VLOOKUP($A102,亜鉛華軟膏!$A$5:$J$500,6))</f>
        <v>BX</v>
      </c>
      <c r="E102" s="136">
        <f>IF($A102="","",VLOOKUP($A102,亜鉛華軟膏!$A$5:$J$500,7))</f>
        <v>35</v>
      </c>
      <c r="F102" s="127"/>
      <c r="G102" s="128"/>
      <c r="H102" s="129"/>
    </row>
    <row r="103" spans="1:8" s="116" customFormat="1" ht="30" customHeight="1">
      <c r="A103" s="123">
        <v>88</v>
      </c>
      <c r="B103" s="176" t="str">
        <f>IF($A103="","",VLOOKUP($A103,亜鉛華軟膏!$A$5:$J$500,4))</f>
        <v>エレトリプタン錠２０ＭＧ「ＶＴＲＳ」</v>
      </c>
      <c r="C103" s="126"/>
      <c r="D103" s="136" t="str">
        <f>IF($A103="","",VLOOKUP($A103,亜鉛華軟膏!$A$5:$J$500,6))</f>
        <v>BX</v>
      </c>
      <c r="E103" s="136">
        <f>IF($A103="","",VLOOKUP($A103,亜鉛華軟膏!$A$5:$J$500,7))</f>
        <v>180</v>
      </c>
      <c r="F103" s="127"/>
      <c r="G103" s="128"/>
      <c r="H103" s="129"/>
    </row>
    <row r="104" spans="1:8" s="116" customFormat="1" ht="30" customHeight="1">
      <c r="A104" s="123">
        <v>89</v>
      </c>
      <c r="B104" s="176" t="str">
        <f>IF($A104="","",VLOOKUP($A104,亜鉛華軟膏!$A$5:$J$500,4))</f>
        <v>塩化ナトリウム注射液１０％「フソー」２０ＭＬ</v>
      </c>
      <c r="C104" s="126"/>
      <c r="D104" s="136" t="str">
        <f>IF($A104="","",VLOOKUP($A104,亜鉛華軟膏!$A$5:$J$500,6))</f>
        <v>BX</v>
      </c>
      <c r="E104" s="136">
        <f>IF($A104="","",VLOOKUP($A104,亜鉛華軟膏!$A$5:$J$500,7))</f>
        <v>4</v>
      </c>
      <c r="F104" s="127"/>
      <c r="G104" s="128"/>
      <c r="H104" s="129"/>
    </row>
    <row r="105" spans="1:8" s="116" customFormat="1" ht="30" customHeight="1">
      <c r="A105" s="123">
        <v>90</v>
      </c>
      <c r="B105" s="176" t="str">
        <f>IF($A105="","",VLOOKUP($A105,亜鉛華軟膏!$A$5:$J$500,4))</f>
        <v>エンテカビル錠０．５ＭＧ「ＥＥ」</v>
      </c>
      <c r="C105" s="126"/>
      <c r="D105" s="136" t="str">
        <f>IF($A105="","",VLOOKUP($A105,亜鉛華軟膏!$A$5:$J$500,6))</f>
        <v>BX</v>
      </c>
      <c r="E105" s="136">
        <f>IF($A105="","",VLOOKUP($A105,亜鉛華軟膏!$A$5:$J$500,7))</f>
        <v>27</v>
      </c>
      <c r="F105" s="127"/>
      <c r="G105" s="128"/>
      <c r="H105" s="129"/>
    </row>
    <row r="106" spans="1:8" s="116" customFormat="1" ht="30" customHeight="1">
      <c r="A106" s="123">
        <v>91</v>
      </c>
      <c r="B106" s="176" t="str">
        <f>IF($A106="","",VLOOKUP($A106,亜鉛華軟膏!$A$5:$J$500,4))</f>
        <v>エンレスト錠１００ＭＧ</v>
      </c>
      <c r="C106" s="126"/>
      <c r="D106" s="136" t="str">
        <f>IF($A106="","",VLOOKUP($A106,亜鉛華軟膏!$A$5:$J$500,6))</f>
        <v>BX</v>
      </c>
      <c r="E106" s="136">
        <f>IF($A106="","",VLOOKUP($A106,亜鉛華軟膏!$A$5:$J$500,7))</f>
        <v>50</v>
      </c>
      <c r="F106" s="127"/>
      <c r="G106" s="128"/>
      <c r="H106" s="129"/>
    </row>
    <row r="107" spans="1:8" s="116" customFormat="1" ht="30" customHeight="1">
      <c r="A107" s="123">
        <v>92</v>
      </c>
      <c r="B107" s="176" t="str">
        <f>IF($A107="","",VLOOKUP($A107,亜鉛華軟膏!$A$5:$J$500,4))</f>
        <v>オイラックスＨクリーム</v>
      </c>
      <c r="C107" s="126"/>
      <c r="D107" s="136" t="str">
        <f>IF($A107="","",VLOOKUP($A107,亜鉛華軟膏!$A$5:$J$500,6))</f>
        <v>BX</v>
      </c>
      <c r="E107" s="136">
        <f>IF($A107="","",VLOOKUP($A107,亜鉛華軟膏!$A$5:$J$500,7))</f>
        <v>4</v>
      </c>
      <c r="F107" s="127"/>
      <c r="G107" s="128"/>
      <c r="H107" s="129"/>
    </row>
    <row r="108" spans="1:8" s="116" customFormat="1" ht="30" customHeight="1">
      <c r="A108" s="123">
        <v>93</v>
      </c>
      <c r="B108" s="176" t="str">
        <f>IF($A108="","",VLOOKUP($A108,亜鉛華軟膏!$A$5:$J$500,4))</f>
        <v>オーグメンチン配合錠２５０ＲＳ</v>
      </c>
      <c r="C108" s="126"/>
      <c r="D108" s="136" t="str">
        <f>IF($A108="","",VLOOKUP($A108,亜鉛華軟膏!$A$5:$J$500,6))</f>
        <v>BX</v>
      </c>
      <c r="E108" s="136">
        <f>IF($A108="","",VLOOKUP($A108,亜鉛華軟膏!$A$5:$J$500,7))</f>
        <v>35</v>
      </c>
      <c r="F108" s="127"/>
      <c r="G108" s="128"/>
      <c r="H108" s="129"/>
    </row>
    <row r="109" spans="1:8" s="116" customFormat="1" ht="30" customHeight="1">
      <c r="A109" s="123">
        <v>94</v>
      </c>
      <c r="B109" s="176" t="str">
        <f>IF($A109="","",VLOOKUP($A109,亜鉛華軟膏!$A$5:$J$500,4))</f>
        <v>大塚生食注　２５０ＭＬ</v>
      </c>
      <c r="C109" s="126"/>
      <c r="D109" s="136" t="str">
        <f>IF($A109="","",VLOOKUP($A109,亜鉛華軟膏!$A$5:$J$500,6))</f>
        <v>BX</v>
      </c>
      <c r="E109" s="136">
        <f>IF($A109="","",VLOOKUP($A109,亜鉛華軟膏!$A$5:$J$500,7))</f>
        <v>4</v>
      </c>
      <c r="F109" s="127"/>
      <c r="G109" s="128"/>
      <c r="H109" s="129"/>
    </row>
    <row r="110" spans="1:8" s="116" customFormat="1" ht="30" customHeight="1">
      <c r="A110" s="123">
        <v>95</v>
      </c>
      <c r="B110" s="176" t="str">
        <f>IF($A110="","",VLOOKUP($A110,亜鉛華軟膏!$A$5:$J$500,4))</f>
        <v>大塚生食注</v>
      </c>
      <c r="C110" s="126"/>
      <c r="D110" s="136" t="str">
        <f>IF($A110="","",VLOOKUP($A110,亜鉛華軟膏!$A$5:$J$500,6))</f>
        <v>BX</v>
      </c>
      <c r="E110" s="136">
        <f>IF($A110="","",VLOOKUP($A110,亜鉛華軟膏!$A$5:$J$500,7))</f>
        <v>21</v>
      </c>
      <c r="F110" s="127"/>
      <c r="G110" s="128"/>
      <c r="H110" s="129"/>
    </row>
    <row r="111" spans="1:8" s="116" customFormat="1" ht="30" customHeight="1">
      <c r="A111" s="123">
        <v>96</v>
      </c>
      <c r="B111" s="176" t="str">
        <f>IF($A111="","",VLOOKUP($A111,亜鉛華軟膏!$A$5:$J$500,4))</f>
        <v>オテズラ錠３０ＭＧ</v>
      </c>
      <c r="C111" s="126"/>
      <c r="D111" s="136" t="str">
        <f>IF($A111="","",VLOOKUP($A111,亜鉛華軟膏!$A$5:$J$500,6))</f>
        <v>BX</v>
      </c>
      <c r="E111" s="136">
        <f>IF($A111="","",VLOOKUP($A111,亜鉛華軟膏!$A$5:$J$500,7))</f>
        <v>4</v>
      </c>
      <c r="F111" s="127"/>
      <c r="G111" s="128"/>
      <c r="H111" s="129"/>
    </row>
    <row r="112" spans="1:8" s="116" customFormat="1" ht="30" customHeight="1">
      <c r="A112" s="123">
        <v>97</v>
      </c>
      <c r="B112" s="176" t="str">
        <f>IF($A112="","",VLOOKUP($A112,亜鉛華軟膏!$A$5:$J$500,4))</f>
        <v>オノアクト点滴静注用５０ＭＧ</v>
      </c>
      <c r="C112" s="126"/>
      <c r="D112" s="136" t="str">
        <f>IF($A112="","",VLOOKUP($A112,亜鉛華軟膏!$A$5:$J$500,6))</f>
        <v>BX</v>
      </c>
      <c r="E112" s="136">
        <f>IF($A112="","",VLOOKUP($A112,亜鉛華軟膏!$A$5:$J$500,7))</f>
        <v>4</v>
      </c>
      <c r="F112" s="127"/>
      <c r="G112" s="128"/>
      <c r="H112" s="129"/>
    </row>
    <row r="113" spans="1:8" s="116" customFormat="1" ht="30" customHeight="1">
      <c r="A113" s="123">
        <v>98</v>
      </c>
      <c r="B113" s="176" t="str">
        <f>IF($A113="","",VLOOKUP($A113,亜鉛華軟膏!$A$5:$J$500,4))</f>
        <v>ガスコン錠４０ＭＧ</v>
      </c>
      <c r="C113" s="126"/>
      <c r="D113" s="136" t="str">
        <f>IF($A113="","",VLOOKUP($A113,亜鉛華軟膏!$A$5:$J$500,6))</f>
        <v>BX</v>
      </c>
      <c r="E113" s="136">
        <f>IF($A113="","",VLOOKUP($A113,亜鉛華軟膏!$A$5:$J$500,7))</f>
        <v>4</v>
      </c>
      <c r="F113" s="127"/>
      <c r="G113" s="128"/>
      <c r="H113" s="129"/>
    </row>
    <row r="114" spans="1:8" s="116" customFormat="1" ht="30" customHeight="1">
      <c r="A114" s="123">
        <v>99</v>
      </c>
      <c r="B114" s="176" t="str">
        <f>IF($A114="","",VLOOKUP($A114,亜鉛華軟膏!$A$5:$J$500,4))</f>
        <v>ガスチーム散４万単位／Ｇ</v>
      </c>
      <c r="C114" s="126"/>
      <c r="D114" s="136" t="str">
        <f>IF($A114="","",VLOOKUP($A114,亜鉛華軟膏!$A$5:$J$500,6))</f>
        <v>BX</v>
      </c>
      <c r="E114" s="136">
        <f>IF($A114="","",VLOOKUP($A114,亜鉛華軟膏!$A$5:$J$500,7))</f>
        <v>4</v>
      </c>
      <c r="F114" s="127"/>
      <c r="G114" s="128"/>
      <c r="H114" s="129"/>
    </row>
    <row r="115" spans="1:8" s="116" customFormat="1" ht="30" customHeight="1">
      <c r="A115" s="123">
        <v>100</v>
      </c>
      <c r="B115" s="177" t="str">
        <f>IF($A115="","",VLOOKUP($A115,亜鉛華軟膏!$A$5:$J$500,4))</f>
        <v>ガストログラフィン経口・注腸用</v>
      </c>
      <c r="C115" s="126"/>
      <c r="D115" s="137" t="str">
        <f>IF($A115="","",VLOOKUP($A115,亜鉛華軟膏!$A$5:$J$500,6))</f>
        <v>BT</v>
      </c>
      <c r="E115" s="138">
        <f>IF($A115="","",VLOOKUP($A115,亜鉛華軟膏!$A$5:$J$500,7))</f>
        <v>4</v>
      </c>
      <c r="F115" s="127"/>
      <c r="G115" s="128"/>
      <c r="H115" s="129"/>
    </row>
    <row r="117" spans="1:8" s="116" customFormat="1" ht="45" customHeight="1">
      <c r="A117" s="115"/>
      <c r="B117" s="436" t="s">
        <v>47</v>
      </c>
      <c r="C117" s="436"/>
      <c r="D117" s="436"/>
      <c r="E117" s="436"/>
      <c r="F117" s="436"/>
      <c r="G117" s="436"/>
      <c r="H117" s="436"/>
    </row>
    <row r="118" spans="1:8" s="118" customFormat="1" ht="18" customHeight="1">
      <c r="A118" s="117"/>
      <c r="B118" s="241"/>
      <c r="D118" s="119"/>
      <c r="E118" s="120"/>
      <c r="F118" s="121"/>
    </row>
    <row r="119" spans="1:8" s="115" customFormat="1" ht="30" customHeight="1">
      <c r="A119" s="122" t="s">
        <v>48</v>
      </c>
      <c r="B119" s="437" t="s">
        <v>49</v>
      </c>
      <c r="C119" s="438"/>
      <c r="D119" s="123" t="s">
        <v>50</v>
      </c>
      <c r="E119" s="124" t="s">
        <v>51</v>
      </c>
      <c r="F119" s="125" t="s">
        <v>52</v>
      </c>
      <c r="G119" s="122" t="s">
        <v>53</v>
      </c>
      <c r="H119" s="123" t="s">
        <v>54</v>
      </c>
    </row>
    <row r="120" spans="1:8" ht="30" customHeight="1">
      <c r="A120" s="123">
        <v>101</v>
      </c>
      <c r="B120" s="176" t="str">
        <f>IF($A120="","",VLOOKUP($A120,亜鉛華軟膏!$A$5:$J$500,4))</f>
        <v>カモスタットメシル酸塩錠１００ＭＧ「サワイ」</v>
      </c>
      <c r="C120" s="126"/>
      <c r="D120" s="136" t="str">
        <f>IF($A120="","",VLOOKUP($A120,亜鉛華軟膏!$A$5:$J$500,6))</f>
        <v>BX</v>
      </c>
      <c r="E120" s="136">
        <f>IF($A120="","",VLOOKUP($A120,亜鉛華軟膏!$A$5:$J$500,7))</f>
        <v>4</v>
      </c>
      <c r="F120" s="127"/>
      <c r="G120" s="128"/>
      <c r="H120" s="129"/>
    </row>
    <row r="121" spans="1:8" ht="30" customHeight="1">
      <c r="A121" s="123">
        <v>102</v>
      </c>
      <c r="B121" s="176" t="str">
        <f>IF($A121="","",VLOOKUP($A121,亜鉛華軟膏!$A$5:$J$500,4))</f>
        <v>カリメート経口液２０％</v>
      </c>
      <c r="C121" s="126"/>
      <c r="D121" s="136" t="str">
        <f>IF($A121="","",VLOOKUP($A121,亜鉛華軟膏!$A$5:$J$500,6))</f>
        <v>BX</v>
      </c>
      <c r="E121" s="136">
        <f>IF($A121="","",VLOOKUP($A121,亜鉛華軟膏!$A$5:$J$500,7))</f>
        <v>19</v>
      </c>
      <c r="F121" s="127"/>
      <c r="G121" s="128"/>
      <c r="H121" s="129"/>
    </row>
    <row r="122" spans="1:8" ht="30" customHeight="1">
      <c r="A122" s="123">
        <v>103</v>
      </c>
      <c r="B122" s="176" t="str">
        <f>IF($A122="","",VLOOKUP($A122,亜鉛華軟膏!$A$5:$J$500,4))</f>
        <v>カルチコール注射液８．５％１０ＭＬ</v>
      </c>
      <c r="C122" s="126"/>
      <c r="D122" s="136" t="str">
        <f>IF($A122="","",VLOOKUP($A122,亜鉛華軟膏!$A$5:$J$500,6))</f>
        <v>BX</v>
      </c>
      <c r="E122" s="136">
        <f>IF($A122="","",VLOOKUP($A122,亜鉛華軟膏!$A$5:$J$500,7))</f>
        <v>4</v>
      </c>
      <c r="F122" s="127"/>
      <c r="G122" s="128"/>
      <c r="H122" s="129"/>
    </row>
    <row r="123" spans="1:8" s="116" customFormat="1" ht="30" customHeight="1">
      <c r="A123" s="123">
        <v>104</v>
      </c>
      <c r="B123" s="176" t="str">
        <f>IF($A123="","",VLOOKUP($A123,亜鉛華軟膏!$A$5:$J$500,4))</f>
        <v>カルベジロール錠１．２５ＭＧ「サワイ」</v>
      </c>
      <c r="C123" s="126"/>
      <c r="D123" s="136" t="str">
        <f>IF($A123="","",VLOOKUP($A123,亜鉛華軟膏!$A$5:$J$500,6))</f>
        <v>BX</v>
      </c>
      <c r="E123" s="136">
        <f>IF($A123="","",VLOOKUP($A123,亜鉛華軟膏!$A$5:$J$500,7))</f>
        <v>13</v>
      </c>
      <c r="F123" s="127"/>
      <c r="G123" s="128"/>
      <c r="H123" s="129"/>
    </row>
    <row r="124" spans="1:8" s="116" customFormat="1" ht="30" customHeight="1">
      <c r="A124" s="123">
        <v>105</v>
      </c>
      <c r="B124" s="176" t="str">
        <f>IF($A124="","",VLOOKUP($A124,亜鉛華軟膏!$A$5:$J$500,4))</f>
        <v>カルベジロール錠１０ＭＧ「ＤＳＥＰ」</v>
      </c>
      <c r="C124" s="126"/>
      <c r="D124" s="136" t="str">
        <f>IF($A124="","",VLOOKUP($A124,亜鉛華軟膏!$A$5:$J$500,6))</f>
        <v>BX</v>
      </c>
      <c r="E124" s="136">
        <f>IF($A124="","",VLOOKUP($A124,亜鉛華軟膏!$A$5:$J$500,7))</f>
        <v>9</v>
      </c>
      <c r="F124" s="127"/>
      <c r="G124" s="128"/>
      <c r="H124" s="129"/>
    </row>
    <row r="125" spans="1:8" s="116" customFormat="1" ht="30" customHeight="1">
      <c r="A125" s="123">
        <v>106</v>
      </c>
      <c r="B125" s="176" t="str">
        <f>IF($A125="","",VLOOKUP($A125,亜鉛華軟膏!$A$5:$J$500,4))</f>
        <v>カルボシステイン錠５００ＭＧ「サワイ」</v>
      </c>
      <c r="C125" s="126"/>
      <c r="D125" s="136" t="str">
        <f>IF($A125="","",VLOOKUP($A125,亜鉛華軟膏!$A$5:$J$500,6))</f>
        <v>BX</v>
      </c>
      <c r="E125" s="136">
        <f>IF($A125="","",VLOOKUP($A125,亜鉛華軟膏!$A$5:$J$500,7))</f>
        <v>32</v>
      </c>
      <c r="F125" s="127"/>
      <c r="G125" s="128"/>
      <c r="H125" s="129"/>
    </row>
    <row r="126" spans="1:8" s="116" customFormat="1" ht="30" customHeight="1">
      <c r="A126" s="123">
        <v>107</v>
      </c>
      <c r="B126" s="176" t="str">
        <f>IF($A126="","",VLOOKUP($A126,亜鉛華軟膏!$A$5:$J$500,4))</f>
        <v>カロナール細粒２０％</v>
      </c>
      <c r="C126" s="126"/>
      <c r="D126" s="136" t="str">
        <f>IF($A126="","",VLOOKUP($A126,亜鉛華軟膏!$A$5:$J$500,6))</f>
        <v>BT</v>
      </c>
      <c r="E126" s="136">
        <f>IF($A126="","",VLOOKUP($A126,亜鉛華軟膏!$A$5:$J$500,7))</f>
        <v>4</v>
      </c>
      <c r="F126" s="127"/>
      <c r="G126" s="128"/>
      <c r="H126" s="129"/>
    </row>
    <row r="127" spans="1:8" s="116" customFormat="1" ht="30" customHeight="1">
      <c r="A127" s="123">
        <v>108</v>
      </c>
      <c r="B127" s="176" t="str">
        <f>IF($A127="","",VLOOKUP($A127,亜鉛華軟膏!$A$5:$J$500,4))</f>
        <v>カロナール錠２００ＭＧ</v>
      </c>
      <c r="C127" s="126"/>
      <c r="D127" s="136" t="str">
        <f>IF($A127="","",VLOOKUP($A127,亜鉛華軟膏!$A$5:$J$500,6))</f>
        <v>BX</v>
      </c>
      <c r="E127" s="136">
        <f>IF($A127="","",VLOOKUP($A127,亜鉛華軟膏!$A$5:$J$500,7))</f>
        <v>28</v>
      </c>
      <c r="F127" s="127"/>
      <c r="G127" s="128"/>
      <c r="H127" s="129"/>
    </row>
    <row r="128" spans="1:8" s="116" customFormat="1" ht="30" customHeight="1">
      <c r="A128" s="123">
        <v>109</v>
      </c>
      <c r="B128" s="176" t="str">
        <f>IF($A128="","",VLOOKUP($A128,亜鉛華軟膏!$A$5:$J$500,4))</f>
        <v>カロナール錠５００ＭＧ</v>
      </c>
      <c r="C128" s="126"/>
      <c r="D128" s="136" t="str">
        <f>IF($A128="","",VLOOKUP($A128,亜鉛華軟膏!$A$5:$J$500,6))</f>
        <v>BX</v>
      </c>
      <c r="E128" s="136">
        <f>IF($A128="","",VLOOKUP($A128,亜鉛華軟膏!$A$5:$J$500,7))</f>
        <v>4</v>
      </c>
      <c r="F128" s="127"/>
      <c r="G128" s="128"/>
      <c r="H128" s="129"/>
    </row>
    <row r="129" spans="1:8" s="116" customFormat="1" ht="30" customHeight="1">
      <c r="A129" s="123">
        <v>110</v>
      </c>
      <c r="B129" s="176" t="str">
        <f>IF($A129="","",VLOOKUP($A129,亜鉛華軟膏!$A$5:$J$500,4))</f>
        <v>乾燥ＨＢグロブリン筋注用１０００単位「ニチヤク」</v>
      </c>
      <c r="C129" s="126"/>
      <c r="D129" s="136" t="str">
        <f>IF($A129="","",VLOOKUP($A129,亜鉛華軟膏!$A$5:$J$500,6))</f>
        <v>BX</v>
      </c>
      <c r="E129" s="136">
        <f>IF($A129="","",VLOOKUP($A129,亜鉛華軟膏!$A$5:$J$500,7))</f>
        <v>4</v>
      </c>
      <c r="F129" s="127"/>
      <c r="G129" s="128"/>
      <c r="H129" s="129"/>
    </row>
    <row r="130" spans="1:8" s="116" customFormat="1" ht="30" customHeight="1">
      <c r="A130" s="123">
        <v>111</v>
      </c>
      <c r="B130" s="176" t="str">
        <f>IF($A130="","",VLOOKUP($A130,亜鉛華軟膏!$A$5:$J$500,4))</f>
        <v>乾燥まむしウマ抗毒素注射用６０００単位「ＫＭＢ」</v>
      </c>
      <c r="C130" s="126"/>
      <c r="D130" s="136" t="str">
        <f>IF($A130="","",VLOOKUP($A130,亜鉛華軟膏!$A$5:$J$500,6))</f>
        <v>BX</v>
      </c>
      <c r="E130" s="136">
        <f>IF($A130="","",VLOOKUP($A130,亜鉛華軟膏!$A$5:$J$500,7))</f>
        <v>4</v>
      </c>
      <c r="F130" s="127"/>
      <c r="G130" s="128"/>
      <c r="H130" s="129"/>
    </row>
    <row r="131" spans="1:8" s="116" customFormat="1" ht="30" customHeight="1">
      <c r="A131" s="123">
        <v>112</v>
      </c>
      <c r="B131" s="176" t="str">
        <f>IF($A131="","",VLOOKUP($A131,亜鉛華軟膏!$A$5:$J$500,4))</f>
        <v>キシロカインゼリー２％</v>
      </c>
      <c r="C131" s="126"/>
      <c r="D131" s="136" t="str">
        <f>IF($A131="","",VLOOKUP($A131,亜鉛華軟膏!$A$5:$J$500,6))</f>
        <v>BX</v>
      </c>
      <c r="E131" s="136">
        <f>IF($A131="","",VLOOKUP($A131,亜鉛華軟膏!$A$5:$J$500,7))</f>
        <v>18</v>
      </c>
      <c r="F131" s="127"/>
      <c r="G131" s="128"/>
      <c r="H131" s="129"/>
    </row>
    <row r="132" spans="1:8" s="116" customFormat="1" ht="30" customHeight="1">
      <c r="A132" s="123">
        <v>113</v>
      </c>
      <c r="B132" s="176" t="str">
        <f>IF($A132="","",VLOOKUP($A132,亜鉛華軟膏!$A$5:$J$500,4))</f>
        <v>キシロカインポンプスプレー８％</v>
      </c>
      <c r="C132" s="126"/>
      <c r="D132" s="136" t="str">
        <f>IF($A132="","",VLOOKUP($A132,亜鉛華軟膏!$A$5:$J$500,6))</f>
        <v>BT</v>
      </c>
      <c r="E132" s="136">
        <f>IF($A132="","",VLOOKUP($A132,亜鉛華軟膏!$A$5:$J$500,7))</f>
        <v>4</v>
      </c>
      <c r="F132" s="127"/>
      <c r="G132" s="128"/>
      <c r="H132" s="129"/>
    </row>
    <row r="133" spans="1:8" s="116" customFormat="1" ht="30" customHeight="1">
      <c r="A133" s="123">
        <v>114</v>
      </c>
      <c r="B133" s="176" t="str">
        <f>IF($A133="","",VLOOKUP($A133,亜鉛華軟膏!$A$5:$J$500,4))</f>
        <v>キシロカイン液「４％」</v>
      </c>
      <c r="C133" s="126"/>
      <c r="D133" s="136" t="str">
        <f>IF($A133="","",VLOOKUP($A133,亜鉛華軟膏!$A$5:$J$500,6))</f>
        <v>BT</v>
      </c>
      <c r="E133" s="136">
        <f>IF($A133="","",VLOOKUP($A133,亜鉛華軟膏!$A$5:$J$500,7))</f>
        <v>4</v>
      </c>
      <c r="F133" s="127"/>
      <c r="G133" s="128"/>
      <c r="H133" s="129"/>
    </row>
    <row r="134" spans="1:8" s="116" customFormat="1" ht="30" customHeight="1">
      <c r="A134" s="123">
        <v>115</v>
      </c>
      <c r="B134" s="176" t="str">
        <f>IF($A134="","",VLOOKUP($A134,亜鉛華軟膏!$A$5:$J$500,4))</f>
        <v>キシロカイン注ポリアンプ１％</v>
      </c>
      <c r="C134" s="126"/>
      <c r="D134" s="136" t="str">
        <f>IF($A134="","",VLOOKUP($A134,亜鉛華軟膏!$A$5:$J$500,6))</f>
        <v>BX</v>
      </c>
      <c r="E134" s="136">
        <f>IF($A134="","",VLOOKUP($A134,亜鉛華軟膏!$A$5:$J$500,7))</f>
        <v>4</v>
      </c>
      <c r="F134" s="127"/>
      <c r="G134" s="128"/>
      <c r="H134" s="129"/>
    </row>
    <row r="135" spans="1:8" s="116" customFormat="1" ht="30" customHeight="1">
      <c r="A135" s="123">
        <v>116</v>
      </c>
      <c r="B135" s="176" t="str">
        <f>IF($A135="","",VLOOKUP($A135,亜鉛華軟膏!$A$5:$J$500,4))</f>
        <v>キシロカイン注射液「１％」エピレナミン（１：１００，０００）</v>
      </c>
      <c r="C135" s="126"/>
      <c r="D135" s="136" t="str">
        <f>IF($A135="","",VLOOKUP($A135,亜鉛華軟膏!$A$5:$J$500,6))</f>
        <v>BT</v>
      </c>
      <c r="E135" s="136">
        <f>IF($A135="","",VLOOKUP($A135,亜鉛華軟膏!$A$5:$J$500,7))</f>
        <v>4</v>
      </c>
      <c r="F135" s="127"/>
      <c r="G135" s="128"/>
      <c r="H135" s="129"/>
    </row>
    <row r="136" spans="1:8" s="116" customFormat="1" ht="30" customHeight="1">
      <c r="A136" s="123">
        <v>117</v>
      </c>
      <c r="B136" s="176" t="str">
        <f>IF($A136="","",VLOOKUP($A136,亜鉛華軟膏!$A$5:$J$500,4))</f>
        <v>強力ポステリザン（軟膏）</v>
      </c>
      <c r="C136" s="126"/>
      <c r="D136" s="136" t="str">
        <f>IF($A136="","",VLOOKUP($A136,亜鉛華軟膏!$A$5:$J$500,6))</f>
        <v>BX</v>
      </c>
      <c r="E136" s="136">
        <f>IF($A136="","",VLOOKUP($A136,亜鉛華軟膏!$A$5:$J$500,7))</f>
        <v>7</v>
      </c>
      <c r="F136" s="127"/>
      <c r="G136" s="128"/>
      <c r="H136" s="129"/>
    </row>
    <row r="137" spans="1:8" s="116" customFormat="1" ht="30" customHeight="1">
      <c r="A137" s="123">
        <v>118</v>
      </c>
      <c r="B137" s="176" t="str">
        <f>IF($A137="","",VLOOKUP($A137,亜鉛華軟膏!$A$5:$J$500,4))</f>
        <v>強力レスタミンコーチゾンコーワ軟膏</v>
      </c>
      <c r="C137" s="126"/>
      <c r="D137" s="136" t="str">
        <f>IF($A137="","",VLOOKUP($A137,亜鉛華軟膏!$A$5:$J$500,6))</f>
        <v>BX</v>
      </c>
      <c r="E137" s="136">
        <f>IF($A137="","",VLOOKUP($A137,亜鉛華軟膏!$A$5:$J$500,7))</f>
        <v>6</v>
      </c>
      <c r="F137" s="127"/>
      <c r="G137" s="128"/>
      <c r="H137" s="129"/>
    </row>
    <row r="138" spans="1:8" s="116" customFormat="1" ht="30" customHeight="1">
      <c r="A138" s="123">
        <v>119</v>
      </c>
      <c r="B138" s="176" t="str">
        <f>IF($A138="","",VLOOKUP($A138,亜鉛華軟膏!$A$5:$J$500,4))</f>
        <v>クエチアピン錠１００ＭＧ「アメル」</v>
      </c>
      <c r="C138" s="126"/>
      <c r="D138" s="136" t="str">
        <f>IF($A138="","",VLOOKUP($A138,亜鉛華軟膏!$A$5:$J$500,6))</f>
        <v>BX</v>
      </c>
      <c r="E138" s="136">
        <f>IF($A138="","",VLOOKUP($A138,亜鉛華軟膏!$A$5:$J$500,7))</f>
        <v>19</v>
      </c>
      <c r="F138" s="127"/>
      <c r="G138" s="128"/>
      <c r="H138" s="129"/>
    </row>
    <row r="139" spans="1:8" s="116" customFormat="1" ht="30" customHeight="1">
      <c r="A139" s="123">
        <v>120</v>
      </c>
      <c r="B139" s="176" t="str">
        <f>IF($A139="","",VLOOKUP($A139,亜鉛華軟膏!$A$5:$J$500,4))</f>
        <v>クエチアピン錠２５ＭＧ「アメル」</v>
      </c>
      <c r="C139" s="126"/>
      <c r="D139" s="136" t="str">
        <f>IF($A139="","",VLOOKUP($A139,亜鉛華軟膏!$A$5:$J$500,6))</f>
        <v>BX</v>
      </c>
      <c r="E139" s="136">
        <f>IF($A139="","",VLOOKUP($A139,亜鉛華軟膏!$A$5:$J$500,7))</f>
        <v>20</v>
      </c>
      <c r="F139" s="127"/>
      <c r="G139" s="128"/>
      <c r="H139" s="129"/>
    </row>
    <row r="140" spans="1:8" s="116" customFormat="1" ht="30" customHeight="1">
      <c r="A140" s="123">
        <v>121</v>
      </c>
      <c r="B140" s="176" t="str">
        <f>IF($A140="","",VLOOKUP($A140,亜鉛華軟膏!$A$5:$J$500,4))</f>
        <v>クエンメット配合散</v>
      </c>
      <c r="C140" s="126"/>
      <c r="D140" s="136" t="str">
        <f>IF($A140="","",VLOOKUP($A140,亜鉛華軟膏!$A$5:$J$500,6))</f>
        <v>BX</v>
      </c>
      <c r="E140" s="136">
        <f>IF($A140="","",VLOOKUP($A140,亜鉛華軟膏!$A$5:$J$500,7))</f>
        <v>21</v>
      </c>
      <c r="F140" s="127"/>
      <c r="G140" s="128"/>
      <c r="H140" s="129"/>
    </row>
    <row r="141" spans="1:8" s="116" customFormat="1" ht="30" customHeight="1">
      <c r="A141" s="123">
        <v>122</v>
      </c>
      <c r="B141" s="176" t="str">
        <f>IF($A141="","",VLOOKUP($A141,亜鉛華軟膏!$A$5:$J$500,4))</f>
        <v>クエン酸第一鉄ＮＡ錠５０ＭＧ「サワイ」</v>
      </c>
      <c r="C141" s="126"/>
      <c r="D141" s="136" t="str">
        <f>IF($A141="","",VLOOKUP($A141,亜鉛華軟膏!$A$5:$J$500,6))</f>
        <v>BX</v>
      </c>
      <c r="E141" s="136">
        <f>IF($A141="","",VLOOKUP($A141,亜鉛華軟膏!$A$5:$J$500,7))</f>
        <v>18</v>
      </c>
      <c r="F141" s="127"/>
      <c r="G141" s="128"/>
      <c r="H141" s="129"/>
    </row>
    <row r="142" spans="1:8" s="116" customFormat="1" ht="30" customHeight="1">
      <c r="A142" s="123">
        <v>123</v>
      </c>
      <c r="B142" s="176" t="str">
        <f>IF($A142="","",VLOOKUP($A142,亜鉛華軟膏!$A$5:$J$500,4))</f>
        <v>クラリスロマイシン錠２００ＭＧ「大正」</v>
      </c>
      <c r="C142" s="126"/>
      <c r="D142" s="136" t="str">
        <f>IF($A142="","",VLOOKUP($A142,亜鉛華軟膏!$A$5:$J$500,6))</f>
        <v>BX</v>
      </c>
      <c r="E142" s="136">
        <f>IF($A142="","",VLOOKUP($A142,亜鉛華軟膏!$A$5:$J$500,7))</f>
        <v>6</v>
      </c>
      <c r="F142" s="127"/>
      <c r="G142" s="128"/>
      <c r="H142" s="129"/>
    </row>
    <row r="143" spans="1:8" s="116" customFormat="1" ht="30" customHeight="1">
      <c r="A143" s="123">
        <v>124</v>
      </c>
      <c r="B143" s="176" t="str">
        <f>IF($A143="","",VLOOKUP($A143,亜鉛華軟膏!$A$5:$J$500,4))</f>
        <v>グランダキシン錠５０</v>
      </c>
      <c r="C143" s="126"/>
      <c r="D143" s="136" t="str">
        <f>IF($A143="","",VLOOKUP($A143,亜鉛華軟膏!$A$5:$J$500,6))</f>
        <v>BX</v>
      </c>
      <c r="E143" s="136">
        <f>IF($A143="","",VLOOKUP($A143,亜鉛華軟膏!$A$5:$J$500,7))</f>
        <v>11</v>
      </c>
      <c r="F143" s="127"/>
      <c r="G143" s="128"/>
      <c r="H143" s="129"/>
    </row>
    <row r="144" spans="1:8" s="116" customFormat="1" ht="30" customHeight="1">
      <c r="A144" s="123">
        <v>125</v>
      </c>
      <c r="B144" s="177" t="str">
        <f>IF($A144="","",VLOOKUP($A144,亜鉛華軟膏!$A$5:$J$500,4))</f>
        <v>グリセオール注</v>
      </c>
      <c r="C144" s="126"/>
      <c r="D144" s="137" t="str">
        <f>IF($A144="","",VLOOKUP($A144,亜鉛華軟膏!$A$5:$J$500,6))</f>
        <v>BX</v>
      </c>
      <c r="E144" s="137">
        <f>IF($A144="","",VLOOKUP($A144,亜鉛華軟膏!$A$5:$J$500,7))</f>
        <v>4</v>
      </c>
      <c r="F144" s="127"/>
      <c r="G144" s="128"/>
      <c r="H144" s="129"/>
    </row>
    <row r="146" spans="1:8" s="116" customFormat="1" ht="45" customHeight="1">
      <c r="A146" s="115"/>
      <c r="B146" s="436" t="s">
        <v>47</v>
      </c>
      <c r="C146" s="436"/>
      <c r="D146" s="436"/>
      <c r="E146" s="436"/>
      <c r="F146" s="436"/>
      <c r="G146" s="436"/>
      <c r="H146" s="436"/>
    </row>
    <row r="147" spans="1:8" s="118" customFormat="1" ht="18" customHeight="1">
      <c r="A147" s="117"/>
      <c r="B147" s="241"/>
      <c r="D147" s="119"/>
      <c r="E147" s="120"/>
      <c r="F147" s="121"/>
    </row>
    <row r="148" spans="1:8" s="115" customFormat="1" ht="30" customHeight="1">
      <c r="A148" s="122" t="s">
        <v>48</v>
      </c>
      <c r="B148" s="437" t="s">
        <v>49</v>
      </c>
      <c r="C148" s="438"/>
      <c r="D148" s="123" t="s">
        <v>50</v>
      </c>
      <c r="E148" s="124" t="s">
        <v>51</v>
      </c>
      <c r="F148" s="125" t="s">
        <v>52</v>
      </c>
      <c r="G148" s="122" t="s">
        <v>53</v>
      </c>
      <c r="H148" s="123" t="s">
        <v>54</v>
      </c>
    </row>
    <row r="149" spans="1:8" ht="30" customHeight="1">
      <c r="A149" s="123">
        <v>126</v>
      </c>
      <c r="B149" s="176" t="str">
        <f>IF($A149="","",VLOOKUP($A149,亜鉛華軟膏!$A$5:$J$500,4))</f>
        <v>グリセリン浣腸液５０％「ケンエー」</v>
      </c>
      <c r="C149" s="126"/>
      <c r="D149" s="136" t="str">
        <f>IF($A149="","",VLOOKUP($A149,亜鉛華軟膏!$A$5:$J$500,6))</f>
        <v>BX</v>
      </c>
      <c r="E149" s="136">
        <f>IF($A149="","",VLOOKUP($A149,亜鉛華軟膏!$A$5:$J$500,7))</f>
        <v>4</v>
      </c>
      <c r="F149" s="127"/>
      <c r="G149" s="128"/>
      <c r="H149" s="129"/>
    </row>
    <row r="150" spans="1:8" ht="30" customHeight="1">
      <c r="A150" s="123">
        <v>127</v>
      </c>
      <c r="B150" s="176" t="str">
        <f>IF($A150="","",VLOOKUP($A150,亜鉛華軟膏!$A$5:$J$500,4))</f>
        <v>グリベック錠１００ＭＧ</v>
      </c>
      <c r="C150" s="126"/>
      <c r="D150" s="136" t="str">
        <f>IF($A150="","",VLOOKUP($A150,亜鉛華軟膏!$A$5:$J$500,6))</f>
        <v>BX</v>
      </c>
      <c r="E150" s="136">
        <f>IF($A150="","",VLOOKUP($A150,亜鉛華軟膏!$A$5:$J$500,7))</f>
        <v>20</v>
      </c>
      <c r="F150" s="127"/>
      <c r="G150" s="128"/>
      <c r="H150" s="129"/>
    </row>
    <row r="151" spans="1:8" ht="30" customHeight="1">
      <c r="A151" s="123">
        <v>128</v>
      </c>
      <c r="B151" s="176" t="str">
        <f>IF($A151="","",VLOOKUP($A151,亜鉛華軟膏!$A$5:$J$500,4))</f>
        <v>グリメピリド錠０．５ＭＧ「三和」</v>
      </c>
      <c r="C151" s="126"/>
      <c r="D151" s="136" t="str">
        <f>IF($A151="","",VLOOKUP($A151,亜鉛華軟膏!$A$5:$J$500,6))</f>
        <v>BX</v>
      </c>
      <c r="E151" s="136">
        <f>IF($A151="","",VLOOKUP($A151,亜鉛華軟膏!$A$5:$J$500,7))</f>
        <v>4</v>
      </c>
      <c r="F151" s="127"/>
      <c r="G151" s="128"/>
      <c r="H151" s="129"/>
    </row>
    <row r="152" spans="1:8" s="116" customFormat="1" ht="30" customHeight="1">
      <c r="A152" s="123">
        <v>129</v>
      </c>
      <c r="B152" s="176" t="str">
        <f>IF($A152="","",VLOOKUP($A152,亜鉛華軟膏!$A$5:$J$500,4))</f>
        <v>クリンダマイシンリン酸エステル注射液６００ＭＧ「ＮＰ」</v>
      </c>
      <c r="C152" s="126"/>
      <c r="D152" s="136" t="str">
        <f>IF($A152="","",VLOOKUP($A152,亜鉛華軟膏!$A$5:$J$500,6))</f>
        <v>BX</v>
      </c>
      <c r="E152" s="136">
        <f>IF($A152="","",VLOOKUP($A152,亜鉛華軟膏!$A$5:$J$500,7))</f>
        <v>4</v>
      </c>
      <c r="F152" s="127"/>
      <c r="G152" s="128"/>
      <c r="H152" s="129"/>
    </row>
    <row r="153" spans="1:8" s="116" customFormat="1" ht="30" customHeight="1">
      <c r="A153" s="123">
        <v>130</v>
      </c>
      <c r="B153" s="176" t="str">
        <f>IF($A153="","",VLOOKUP($A153,亜鉛華軟膏!$A$5:$J$500,4))</f>
        <v>グルカゴンＧノボ注射用１ＭＧ</v>
      </c>
      <c r="C153" s="126"/>
      <c r="D153" s="136" t="str">
        <f>IF($A153="","",VLOOKUP($A153,亜鉛華軟膏!$A$5:$J$500,6))</f>
        <v>BT</v>
      </c>
      <c r="E153" s="136">
        <f>IF($A153="","",VLOOKUP($A153,亜鉛華軟膏!$A$5:$J$500,7))</f>
        <v>4</v>
      </c>
      <c r="F153" s="127"/>
      <c r="G153" s="128"/>
      <c r="H153" s="129"/>
    </row>
    <row r="154" spans="1:8" s="116" customFormat="1" ht="30" customHeight="1">
      <c r="A154" s="123">
        <v>131</v>
      </c>
      <c r="B154" s="176" t="str">
        <f>IF($A154="","",VLOOKUP($A154,亜鉛華軟膏!$A$5:$J$500,4))</f>
        <v>グルテストＮＥＯセンサー</v>
      </c>
      <c r="C154" s="126"/>
      <c r="D154" s="136" t="str">
        <f>IF($A154="","",VLOOKUP($A154,亜鉛華軟膏!$A$5:$J$500,6))</f>
        <v>BX</v>
      </c>
      <c r="E154" s="136">
        <f>IF($A154="","",VLOOKUP($A154,亜鉛華軟膏!$A$5:$J$500,7))</f>
        <v>95</v>
      </c>
      <c r="F154" s="127"/>
      <c r="G154" s="128"/>
      <c r="H154" s="129"/>
    </row>
    <row r="155" spans="1:8" s="116" customFormat="1" ht="30" customHeight="1">
      <c r="A155" s="123">
        <v>132</v>
      </c>
      <c r="B155" s="176" t="str">
        <f>IF($A155="","",VLOOKUP($A155,亜鉛華軟膏!$A$5:$J$500,4))</f>
        <v>グルテストアクア</v>
      </c>
      <c r="C155" s="126"/>
      <c r="D155" s="136" t="str">
        <f>IF($A155="","",VLOOKUP($A155,亜鉛華軟膏!$A$5:$J$500,6))</f>
        <v>EA</v>
      </c>
      <c r="E155" s="136">
        <f>IF($A155="","",VLOOKUP($A155,亜鉛華軟膏!$A$5:$J$500,7))</f>
        <v>9</v>
      </c>
      <c r="F155" s="127"/>
      <c r="G155" s="128"/>
      <c r="H155" s="129"/>
    </row>
    <row r="156" spans="1:8" s="116" customFormat="1" ht="30" customHeight="1">
      <c r="A156" s="123">
        <v>133</v>
      </c>
      <c r="B156" s="176" t="str">
        <f>IF($A156="","",VLOOKUP($A156,亜鉛華軟膏!$A$5:$J$500,4))</f>
        <v>クロピドグレル錠７５ＭＧ「ＳＡＮＩＫ」</v>
      </c>
      <c r="C156" s="126"/>
      <c r="D156" s="136" t="str">
        <f>IF($A156="","",VLOOKUP($A156,亜鉛華軟膏!$A$5:$J$500,6))</f>
        <v>BX</v>
      </c>
      <c r="E156" s="136">
        <f>IF($A156="","",VLOOKUP($A156,亜鉛華軟膏!$A$5:$J$500,7))</f>
        <v>4</v>
      </c>
      <c r="F156" s="127"/>
      <c r="G156" s="128"/>
      <c r="H156" s="129"/>
    </row>
    <row r="157" spans="1:8" s="116" customFormat="1" ht="30" customHeight="1">
      <c r="A157" s="123">
        <v>134</v>
      </c>
      <c r="B157" s="176" t="str">
        <f>IF($A157="","",VLOOKUP($A157,亜鉛華軟膏!$A$5:$J$500,4))</f>
        <v>クロベタゾールプロピオン酸エステル軟膏０．０５％「ＭＹＫ」１００Ｇ</v>
      </c>
      <c r="C157" s="126"/>
      <c r="D157" s="136" t="str">
        <f>IF($A157="","",VLOOKUP($A157,亜鉛華軟膏!$A$5:$J$500,6))</f>
        <v>BT</v>
      </c>
      <c r="E157" s="136">
        <f>IF($A157="","",VLOOKUP($A157,亜鉛華軟膏!$A$5:$J$500,7))</f>
        <v>9</v>
      </c>
      <c r="F157" s="127"/>
      <c r="G157" s="128"/>
      <c r="H157" s="129"/>
    </row>
    <row r="158" spans="1:8" s="116" customFormat="1" ht="30" customHeight="1">
      <c r="A158" s="123">
        <v>135</v>
      </c>
      <c r="B158" s="176" t="str">
        <f>IF($A158="","",VLOOKUP($A158,亜鉛華軟膏!$A$5:$J$500,4))</f>
        <v>クロベタゾールプロピオン酸エステル軟膏０．０５％「ＭＹＫ」５Ｇ</v>
      </c>
      <c r="C158" s="126"/>
      <c r="D158" s="136" t="str">
        <f>IF($A158="","",VLOOKUP($A158,亜鉛華軟膏!$A$5:$J$500,6))</f>
        <v>BX</v>
      </c>
      <c r="E158" s="136">
        <f>IF($A158="","",VLOOKUP($A158,亜鉛華軟膏!$A$5:$J$500,7))</f>
        <v>30</v>
      </c>
      <c r="F158" s="127"/>
      <c r="G158" s="128"/>
      <c r="H158" s="129"/>
    </row>
    <row r="159" spans="1:8" s="116" customFormat="1" ht="30" customHeight="1">
      <c r="A159" s="123">
        <v>136</v>
      </c>
      <c r="B159" s="176" t="str">
        <f>IF($A159="","",VLOOKUP($A159,亜鉛華軟膏!$A$5:$J$500,4))</f>
        <v>クロモグリク酸ＮＡ点眼液２％「ＴＳ」</v>
      </c>
      <c r="C159" s="126"/>
      <c r="D159" s="136" t="str">
        <f>IF($A159="","",VLOOKUP($A159,亜鉛華軟膏!$A$5:$J$500,6))</f>
        <v>BX</v>
      </c>
      <c r="E159" s="136">
        <f>IF($A159="","",VLOOKUP($A159,亜鉛華軟膏!$A$5:$J$500,7))</f>
        <v>79</v>
      </c>
      <c r="F159" s="127"/>
      <c r="G159" s="128"/>
      <c r="H159" s="129"/>
    </row>
    <row r="160" spans="1:8" s="116" customFormat="1" ht="30" customHeight="1">
      <c r="A160" s="123">
        <v>137</v>
      </c>
      <c r="B160" s="176" t="str">
        <f>IF($A160="","",VLOOKUP($A160,亜鉛華軟膏!$A$5:$J$500,4))</f>
        <v>ゲーベンクリーム１％</v>
      </c>
      <c r="C160" s="126"/>
      <c r="D160" s="136" t="str">
        <f>IF($A160="","",VLOOKUP($A160,亜鉛華軟膏!$A$5:$J$500,6))</f>
        <v>BX</v>
      </c>
      <c r="E160" s="136">
        <f>IF($A160="","",VLOOKUP($A160,亜鉛華軟膏!$A$5:$J$500,7))</f>
        <v>4</v>
      </c>
      <c r="F160" s="127"/>
      <c r="G160" s="128"/>
      <c r="H160" s="129"/>
    </row>
    <row r="161" spans="1:8" s="116" customFormat="1" ht="30" customHeight="1">
      <c r="A161" s="123">
        <v>138</v>
      </c>
      <c r="B161" s="176" t="str">
        <f>IF($A161="","",VLOOKUP($A161,亜鉛華軟膏!$A$5:$J$500,4))</f>
        <v>ケトコナゾールローション２％「ＪＧ」</v>
      </c>
      <c r="C161" s="126"/>
      <c r="D161" s="136" t="str">
        <f>IF($A161="","",VLOOKUP($A161,亜鉛華軟膏!$A$5:$J$500,6))</f>
        <v>BX</v>
      </c>
      <c r="E161" s="136">
        <f>IF($A161="","",VLOOKUP($A161,亜鉛華軟膏!$A$5:$J$500,7))</f>
        <v>7</v>
      </c>
      <c r="F161" s="127"/>
      <c r="G161" s="128"/>
      <c r="H161" s="129"/>
    </row>
    <row r="162" spans="1:8" s="116" customFormat="1" ht="30" customHeight="1">
      <c r="A162" s="123">
        <v>139</v>
      </c>
      <c r="B162" s="176" t="str">
        <f>IF($A162="","",VLOOKUP($A162,亜鉛華軟膏!$A$5:$J$500,4))</f>
        <v>ケトチフェン点眼液０．０５％「ＳＷ」</v>
      </c>
      <c r="C162" s="126"/>
      <c r="D162" s="136" t="str">
        <f>IF($A162="","",VLOOKUP($A162,亜鉛華軟膏!$A$5:$J$500,6))</f>
        <v>BX</v>
      </c>
      <c r="E162" s="136">
        <f>IF($A162="","",VLOOKUP($A162,亜鉛華軟膏!$A$5:$J$500,7))</f>
        <v>35</v>
      </c>
      <c r="F162" s="127"/>
      <c r="G162" s="128"/>
      <c r="H162" s="129"/>
    </row>
    <row r="163" spans="1:8" s="116" customFormat="1" ht="30" customHeight="1">
      <c r="A163" s="123">
        <v>140</v>
      </c>
      <c r="B163" s="176" t="str">
        <f>IF($A163="","",VLOOKUP($A163,亜鉛華軟膏!$A$5:$J$500,4))</f>
        <v>献血ベニロン－Ｉ静注用２５００ＭＧ</v>
      </c>
      <c r="C163" s="126"/>
      <c r="D163" s="136" t="str">
        <f>IF($A163="","",VLOOKUP($A163,亜鉛華軟膏!$A$5:$J$500,6))</f>
        <v>BT</v>
      </c>
      <c r="E163" s="136">
        <f>IF($A163="","",VLOOKUP($A163,亜鉛華軟膏!$A$5:$J$500,7))</f>
        <v>4</v>
      </c>
      <c r="F163" s="127"/>
      <c r="G163" s="128"/>
      <c r="H163" s="129"/>
    </row>
    <row r="164" spans="1:8" s="116" customFormat="1" ht="30" customHeight="1">
      <c r="A164" s="123">
        <v>141</v>
      </c>
      <c r="B164" s="176" t="str">
        <f>IF($A164="","",VLOOKUP($A164,亜鉛華軟膏!$A$5:$J$500,4))</f>
        <v>ゲンタシン注４０ＭＧ</v>
      </c>
      <c r="C164" s="126"/>
      <c r="D164" s="136" t="str">
        <f>IF($A164="","",VLOOKUP($A164,亜鉛華軟膏!$A$5:$J$500,6))</f>
        <v>BX</v>
      </c>
      <c r="E164" s="136">
        <f>IF($A164="","",VLOOKUP($A164,亜鉛華軟膏!$A$5:$J$500,7))</f>
        <v>4</v>
      </c>
      <c r="F164" s="127"/>
      <c r="G164" s="128"/>
      <c r="H164" s="129"/>
    </row>
    <row r="165" spans="1:8" s="116" customFormat="1" ht="30" customHeight="1">
      <c r="A165" s="123">
        <v>142</v>
      </c>
      <c r="B165" s="176" t="str">
        <f>IF($A165="","",VLOOKUP($A165,亜鉛華軟膏!$A$5:$J$500,4))</f>
        <v>ゲンタマイシン硫酸塩軟膏０．１％「Ｆ」</v>
      </c>
      <c r="C165" s="126"/>
      <c r="D165" s="136" t="str">
        <f>IF($A165="","",VLOOKUP($A165,亜鉛華軟膏!$A$5:$J$500,6))</f>
        <v>BX</v>
      </c>
      <c r="E165" s="136">
        <f>IF($A165="","",VLOOKUP($A165,亜鉛華軟膏!$A$5:$J$500,7))</f>
        <v>7</v>
      </c>
      <c r="F165" s="127"/>
      <c r="G165" s="128"/>
      <c r="H165" s="129"/>
    </row>
    <row r="166" spans="1:8" s="116" customFormat="1" ht="30" customHeight="1">
      <c r="A166" s="123">
        <v>143</v>
      </c>
      <c r="B166" s="176" t="str">
        <f>IF($A166="","",VLOOKUP($A166,亜鉛華軟膏!$A$5:$J$500,4))</f>
        <v>コートリル錠１０ＭＧ</v>
      </c>
      <c r="C166" s="126"/>
      <c r="D166" s="136" t="str">
        <f>IF($A166="","",VLOOKUP($A166,亜鉛華軟膏!$A$5:$J$500,6))</f>
        <v>BX</v>
      </c>
      <c r="E166" s="136">
        <f>IF($A166="","",VLOOKUP($A166,亜鉛華軟膏!$A$5:$J$500,7))</f>
        <v>8</v>
      </c>
      <c r="F166" s="127"/>
      <c r="G166" s="128"/>
      <c r="H166" s="129"/>
    </row>
    <row r="167" spans="1:8" s="116" customFormat="1" ht="30" customHeight="1">
      <c r="A167" s="123">
        <v>144</v>
      </c>
      <c r="B167" s="176" t="str">
        <f>IF($A167="","",VLOOKUP($A167,亜鉛華軟膏!$A$5:$J$500,4))</f>
        <v>コールタイジン点鼻液</v>
      </c>
      <c r="C167" s="126"/>
      <c r="D167" s="136" t="str">
        <f>IF($A167="","",VLOOKUP($A167,亜鉛華軟膏!$A$5:$J$500,6))</f>
        <v>BX</v>
      </c>
      <c r="E167" s="136">
        <f>IF($A167="","",VLOOKUP($A167,亜鉛華軟膏!$A$5:$J$500,7))</f>
        <v>4</v>
      </c>
      <c r="F167" s="127"/>
      <c r="G167" s="128"/>
      <c r="H167" s="129"/>
    </row>
    <row r="168" spans="1:8" s="116" customFormat="1" ht="30" customHeight="1">
      <c r="A168" s="123">
        <v>145</v>
      </c>
      <c r="B168" s="176" t="str">
        <f>IF($A168="","",VLOOKUP($A168,亜鉛華軟膏!$A$5:$J$500,4))</f>
        <v>コスパノン錠４０ＭＧ</v>
      </c>
      <c r="C168" s="126"/>
      <c r="D168" s="136" t="str">
        <f>IF($A168="","",VLOOKUP($A168,亜鉛華軟膏!$A$5:$J$500,6))</f>
        <v>BX</v>
      </c>
      <c r="E168" s="136">
        <f>IF($A168="","",VLOOKUP($A168,亜鉛華軟膏!$A$5:$J$500,7))</f>
        <v>33</v>
      </c>
      <c r="F168" s="127"/>
      <c r="G168" s="128"/>
      <c r="H168" s="129"/>
    </row>
    <row r="169" spans="1:8" s="116" customFormat="1" ht="30" customHeight="1">
      <c r="A169" s="123">
        <v>146</v>
      </c>
      <c r="B169" s="176" t="str">
        <f>IF($A169="","",VLOOKUP($A169,亜鉛華軟膏!$A$5:$J$500,4))</f>
        <v>コデインリン酸塩錠５ＭＧ「ＶＴＲＳ」</v>
      </c>
      <c r="C169" s="126"/>
      <c r="D169" s="136" t="str">
        <f>IF($A169="","",VLOOKUP($A169,亜鉛華軟膏!$A$5:$J$500,6))</f>
        <v>BX</v>
      </c>
      <c r="E169" s="136">
        <f>IF($A169="","",VLOOKUP($A169,亜鉛華軟膏!$A$5:$J$500,7))</f>
        <v>5</v>
      </c>
      <c r="F169" s="127"/>
      <c r="G169" s="128"/>
      <c r="H169" s="129"/>
    </row>
    <row r="170" spans="1:8" s="116" customFormat="1" ht="30" customHeight="1">
      <c r="A170" s="123">
        <v>147</v>
      </c>
      <c r="B170" s="176" t="str">
        <f>IF($A170="","",VLOOKUP($A170,亜鉛華軟膏!$A$5:$J$500,4))</f>
        <v>コルヒチン錠０．５ＭＧ「タカタ」</v>
      </c>
      <c r="C170" s="126"/>
      <c r="D170" s="136" t="str">
        <f>IF($A170="","",VLOOKUP($A170,亜鉛華軟膏!$A$5:$J$500,6))</f>
        <v>BX</v>
      </c>
      <c r="E170" s="136">
        <f>IF($A170="","",VLOOKUP($A170,亜鉛華軟膏!$A$5:$J$500,7))</f>
        <v>6</v>
      </c>
      <c r="F170" s="127"/>
      <c r="G170" s="128"/>
      <c r="H170" s="129"/>
    </row>
    <row r="171" spans="1:8" s="116" customFormat="1" ht="30" customHeight="1">
      <c r="A171" s="123">
        <v>148</v>
      </c>
      <c r="B171" s="176" t="str">
        <f>IF($A171="","",VLOOKUP($A171,亜鉛華軟膏!$A$5:$J$500,4))</f>
        <v>コントミン筋注１０ＭＧ</v>
      </c>
      <c r="C171" s="126"/>
      <c r="D171" s="136" t="str">
        <f>IF($A171="","",VLOOKUP($A171,亜鉛華軟膏!$A$5:$J$500,6))</f>
        <v>BX</v>
      </c>
      <c r="E171" s="136">
        <f>IF($A171="","",VLOOKUP($A171,亜鉛華軟膏!$A$5:$J$500,7))</f>
        <v>4</v>
      </c>
      <c r="F171" s="127"/>
      <c r="G171" s="128"/>
      <c r="H171" s="129"/>
    </row>
    <row r="172" spans="1:8" s="116" customFormat="1" ht="30" customHeight="1">
      <c r="A172" s="123">
        <v>149</v>
      </c>
      <c r="B172" s="176" t="str">
        <f>IF($A172="","",VLOOKUP($A172,亜鉛華軟膏!$A$5:$J$500,4))</f>
        <v>ザルティア錠５ＭＧ</v>
      </c>
      <c r="C172" s="126"/>
      <c r="D172" s="136" t="str">
        <f>IF($A172="","",VLOOKUP($A172,亜鉛華軟膏!$A$5:$J$500,6))</f>
        <v>BX</v>
      </c>
      <c r="E172" s="136">
        <f>IF($A172="","",VLOOKUP($A172,亜鉛華軟膏!$A$5:$J$500,7))</f>
        <v>11</v>
      </c>
      <c r="F172" s="127"/>
      <c r="G172" s="128"/>
      <c r="H172" s="129"/>
    </row>
    <row r="173" spans="1:8" s="116" customFormat="1" ht="30" customHeight="1">
      <c r="A173" s="123">
        <v>150</v>
      </c>
      <c r="B173" s="177" t="str">
        <f>IF($A173="","",VLOOKUP($A173,亜鉛華軟膏!$A$5:$J$500,4))</f>
        <v>酸化マグネシウム錠５００ＭＧ「ヨシダ」</v>
      </c>
      <c r="C173" s="126"/>
      <c r="D173" s="137" t="str">
        <f>IF($A173="","",VLOOKUP($A173,亜鉛華軟膏!$A$5:$J$500,6))</f>
        <v>BX</v>
      </c>
      <c r="E173" s="137">
        <f>IF($A173="","",VLOOKUP($A173,亜鉛華軟膏!$A$5:$J$500,7))</f>
        <v>16</v>
      </c>
      <c r="F173" s="127"/>
      <c r="G173" s="128"/>
      <c r="H173" s="129"/>
    </row>
    <row r="175" spans="1:8" s="116" customFormat="1" ht="45" customHeight="1">
      <c r="A175" s="115"/>
      <c r="B175" s="436" t="s">
        <v>47</v>
      </c>
      <c r="C175" s="436"/>
      <c r="D175" s="436"/>
      <c r="E175" s="436"/>
      <c r="F175" s="436"/>
      <c r="G175" s="436"/>
      <c r="H175" s="436"/>
    </row>
    <row r="176" spans="1:8" s="118" customFormat="1" ht="18" customHeight="1">
      <c r="A176" s="117"/>
      <c r="B176" s="241"/>
      <c r="D176" s="119"/>
      <c r="E176" s="120"/>
      <c r="F176" s="121"/>
    </row>
    <row r="177" spans="1:8" s="115" customFormat="1" ht="30" customHeight="1">
      <c r="A177" s="122" t="s">
        <v>48</v>
      </c>
      <c r="B177" s="437" t="s">
        <v>49</v>
      </c>
      <c r="C177" s="438"/>
      <c r="D177" s="123" t="s">
        <v>50</v>
      </c>
      <c r="E177" s="124" t="s">
        <v>51</v>
      </c>
      <c r="F177" s="125" t="s">
        <v>52</v>
      </c>
      <c r="G177" s="122" t="s">
        <v>53</v>
      </c>
      <c r="H177" s="123" t="s">
        <v>54</v>
      </c>
    </row>
    <row r="178" spans="1:8" ht="30" customHeight="1">
      <c r="A178" s="123">
        <v>151</v>
      </c>
      <c r="B178" s="176" t="str">
        <f>IF($A178="","",VLOOKUP($A178,亜鉛華軟膏!$A$5:$J$500,4))</f>
        <v>サンコバ点眼液０．０２％</v>
      </c>
      <c r="C178" s="126"/>
      <c r="D178" s="136" t="str">
        <f>IF($A178="","",VLOOKUP($A178,亜鉛華軟膏!$A$5:$J$500,6))</f>
        <v>BX</v>
      </c>
      <c r="E178" s="136">
        <f>IF($A178="","",VLOOKUP($A178,亜鉛華軟膏!$A$5:$J$500,7))</f>
        <v>18</v>
      </c>
      <c r="F178" s="127"/>
      <c r="G178" s="128"/>
      <c r="H178" s="129"/>
    </row>
    <row r="179" spans="1:8" ht="30" customHeight="1">
      <c r="A179" s="123">
        <v>152</v>
      </c>
      <c r="B179" s="176" t="str">
        <f>IF($A179="","",VLOOKUP($A179,亜鉛華軟膏!$A$5:$J$500,4))</f>
        <v>サンリズム注射液５０</v>
      </c>
      <c r="C179" s="126"/>
      <c r="D179" s="136" t="str">
        <f>IF($A179="","",VLOOKUP($A179,亜鉛華軟膏!$A$5:$J$500,6))</f>
        <v>BX</v>
      </c>
      <c r="E179" s="136">
        <f>IF($A179="","",VLOOKUP($A179,亜鉛華軟膏!$A$5:$J$500,7))</f>
        <v>4</v>
      </c>
      <c r="F179" s="127"/>
      <c r="G179" s="128"/>
      <c r="H179" s="129"/>
    </row>
    <row r="180" spans="1:8" ht="30" customHeight="1">
      <c r="A180" s="123">
        <v>153</v>
      </c>
      <c r="B180" s="176" t="str">
        <f>IF($A180="","",VLOOKUP($A180,亜鉛華軟膏!$A$5:$J$500,4))</f>
        <v>ジアゼパム注射液１０ＭＧ「ＮＩＧ」</v>
      </c>
      <c r="C180" s="126"/>
      <c r="D180" s="136" t="str">
        <f>IF($A180="","",VLOOKUP($A180,亜鉛華軟膏!$A$5:$J$500,6))</f>
        <v>BX</v>
      </c>
      <c r="E180" s="136">
        <f>IF($A180="","",VLOOKUP($A180,亜鉛華軟膏!$A$5:$J$500,7))</f>
        <v>4</v>
      </c>
      <c r="F180" s="127"/>
      <c r="G180" s="128"/>
      <c r="H180" s="129"/>
    </row>
    <row r="181" spans="1:8" s="116" customFormat="1" ht="30" customHeight="1">
      <c r="A181" s="123">
        <v>154</v>
      </c>
      <c r="B181" s="176" t="str">
        <f>IF($A181="","",VLOOKUP($A181,亜鉛華軟膏!$A$5:$J$500,4))</f>
        <v>シアノコバラミン点眼液０．０２％「センジュ」</v>
      </c>
      <c r="C181" s="126"/>
      <c r="D181" s="136" t="str">
        <f>IF($A181="","",VLOOKUP($A181,亜鉛華軟膏!$A$5:$J$500,6))</f>
        <v>BX</v>
      </c>
      <c r="E181" s="136">
        <f>IF($A181="","",VLOOKUP($A181,亜鉛華軟膏!$A$5:$J$500,7))</f>
        <v>18</v>
      </c>
      <c r="F181" s="127"/>
      <c r="G181" s="128"/>
      <c r="H181" s="129"/>
    </row>
    <row r="182" spans="1:8" s="116" customFormat="1" ht="30" customHeight="1">
      <c r="A182" s="123">
        <v>155</v>
      </c>
      <c r="B182" s="176" t="str">
        <f>IF($A182="","",VLOOKUP($A182,亜鉛華軟膏!$A$5:$J$500,4))</f>
        <v>ジェントレット</v>
      </c>
      <c r="C182" s="126"/>
      <c r="D182" s="136" t="str">
        <f>IF($A182="","",VLOOKUP($A182,亜鉛華軟膏!$A$5:$J$500,6))</f>
        <v>EA</v>
      </c>
      <c r="E182" s="136">
        <f>IF($A182="","",VLOOKUP($A182,亜鉛華軟膏!$A$5:$J$500,7))</f>
        <v>9</v>
      </c>
      <c r="F182" s="127"/>
      <c r="G182" s="128"/>
      <c r="H182" s="129"/>
    </row>
    <row r="183" spans="1:8" s="116" customFormat="1" ht="30" customHeight="1">
      <c r="A183" s="123">
        <v>156</v>
      </c>
      <c r="B183" s="176" t="str">
        <f>IF($A183="","",VLOOKUP($A183,亜鉛華軟膏!$A$5:$J$500,4))</f>
        <v>ジェントレット針</v>
      </c>
      <c r="C183" s="126"/>
      <c r="D183" s="136" t="str">
        <f>IF($A183="","",VLOOKUP($A183,亜鉛華軟膏!$A$5:$J$500,6))</f>
        <v>BX</v>
      </c>
      <c r="E183" s="136">
        <f>IF($A183="","",VLOOKUP($A183,亜鉛華軟膏!$A$5:$J$500,7))</f>
        <v>153</v>
      </c>
      <c r="F183" s="127"/>
      <c r="G183" s="128"/>
      <c r="H183" s="129"/>
    </row>
    <row r="184" spans="1:8" s="116" customFormat="1" ht="30" customHeight="1">
      <c r="A184" s="123">
        <v>157</v>
      </c>
      <c r="B184" s="176" t="str">
        <f>IF($A184="","",VLOOKUP($A184,亜鉛華軟膏!$A$5:$J$500,4))</f>
        <v>ジギラノゲン注０．４ＭＧ</v>
      </c>
      <c r="C184" s="126"/>
      <c r="D184" s="136" t="str">
        <f>IF($A184="","",VLOOKUP($A184,亜鉛華軟膏!$A$5:$J$500,6))</f>
        <v>BX</v>
      </c>
      <c r="E184" s="136">
        <f>IF($A184="","",VLOOKUP($A184,亜鉛華軟膏!$A$5:$J$500,7))</f>
        <v>4</v>
      </c>
      <c r="F184" s="127"/>
      <c r="G184" s="128"/>
      <c r="H184" s="129"/>
    </row>
    <row r="185" spans="1:8" s="116" customFormat="1" ht="30" customHeight="1">
      <c r="A185" s="123">
        <v>158</v>
      </c>
      <c r="B185" s="176" t="str">
        <f>IF($A185="","",VLOOKUP($A185,亜鉛華軟膏!$A$5:$J$500,4))</f>
        <v>シグマート錠２．５ＭＧ</v>
      </c>
      <c r="C185" s="126"/>
      <c r="D185" s="136" t="str">
        <f>IF($A185="","",VLOOKUP($A185,亜鉛華軟膏!$A$5:$J$500,6))</f>
        <v>BX</v>
      </c>
      <c r="E185" s="136">
        <f>IF($A185="","",VLOOKUP($A185,亜鉛華軟膏!$A$5:$J$500,7))</f>
        <v>17</v>
      </c>
      <c r="F185" s="127"/>
      <c r="G185" s="128"/>
      <c r="H185" s="129"/>
    </row>
    <row r="186" spans="1:8" s="116" customFormat="1" ht="30" customHeight="1">
      <c r="A186" s="123">
        <v>159</v>
      </c>
      <c r="B186" s="176" t="str">
        <f>IF($A186="","",VLOOKUP($A186,亜鉛華軟膏!$A$5:$J$500,4))</f>
        <v>ジクロフェナクＮＡゲル１％「ラクール」</v>
      </c>
      <c r="C186" s="126"/>
      <c r="D186" s="136" t="str">
        <f>IF($A186="","",VLOOKUP($A186,亜鉛華軟膏!$A$5:$J$500,6))</f>
        <v>BX</v>
      </c>
      <c r="E186" s="136">
        <f>IF($A186="","",VLOOKUP($A186,亜鉛華軟膏!$A$5:$J$500,7))</f>
        <v>4</v>
      </c>
      <c r="F186" s="127"/>
      <c r="G186" s="128"/>
      <c r="H186" s="129"/>
    </row>
    <row r="187" spans="1:8" s="116" customFormat="1" ht="30" customHeight="1">
      <c r="A187" s="123">
        <v>160</v>
      </c>
      <c r="B187" s="176" t="str">
        <f>IF($A187="","",VLOOKUP($A187,亜鉛華軟膏!$A$5:$J$500,4))</f>
        <v>ジクロフェナクＮＡローション１％「ラクール」</v>
      </c>
      <c r="C187" s="126"/>
      <c r="D187" s="136" t="str">
        <f>IF($A187="","",VLOOKUP($A187,亜鉛華軟膏!$A$5:$J$500,6))</f>
        <v>BX</v>
      </c>
      <c r="E187" s="136">
        <f>IF($A187="","",VLOOKUP($A187,亜鉛華軟膏!$A$5:$J$500,7))</f>
        <v>38</v>
      </c>
      <c r="F187" s="127"/>
      <c r="G187" s="128"/>
      <c r="H187" s="129"/>
    </row>
    <row r="188" spans="1:8" s="116" customFormat="1" ht="30" customHeight="1">
      <c r="A188" s="123">
        <v>161</v>
      </c>
      <c r="B188" s="176" t="str">
        <f>IF($A188="","",VLOOKUP($A188,亜鉛華軟膏!$A$5:$J$500,4))</f>
        <v>ジクロフェナクＮＡ錠２５ＭＧ「サワイ」</v>
      </c>
      <c r="C188" s="126"/>
      <c r="D188" s="136" t="str">
        <f>IF($A188="","",VLOOKUP($A188,亜鉛華軟膏!$A$5:$J$500,6))</f>
        <v>BX</v>
      </c>
      <c r="E188" s="136">
        <f>IF($A188="","",VLOOKUP($A188,亜鉛華軟膏!$A$5:$J$500,7))</f>
        <v>9</v>
      </c>
      <c r="F188" s="127"/>
      <c r="G188" s="128"/>
      <c r="H188" s="129"/>
    </row>
    <row r="189" spans="1:8" s="116" customFormat="1" ht="30" customHeight="1">
      <c r="A189" s="123">
        <v>162</v>
      </c>
      <c r="B189" s="176" t="str">
        <f>IF($A189="","",VLOOKUP($A189,亜鉛華軟膏!$A$5:$J$500,4))</f>
        <v>ジクロフェナクナトリウム坐剤２５ＭＧ「ＪＧ」</v>
      </c>
      <c r="C189" s="126"/>
      <c r="D189" s="136" t="str">
        <f>IF($A189="","",VLOOKUP($A189,亜鉛華軟膏!$A$5:$J$500,6))</f>
        <v>BX</v>
      </c>
      <c r="E189" s="136">
        <f>IF($A189="","",VLOOKUP($A189,亜鉛華軟膏!$A$5:$J$500,7))</f>
        <v>4</v>
      </c>
      <c r="F189" s="127"/>
      <c r="G189" s="128"/>
      <c r="H189" s="129"/>
    </row>
    <row r="190" spans="1:8" s="116" customFormat="1" ht="30" customHeight="1">
      <c r="A190" s="123">
        <v>163</v>
      </c>
      <c r="B190" s="176" t="str">
        <f>IF($A190="","",VLOOKUP($A190,亜鉛華軟膏!$A$5:$J$500,4))</f>
        <v>ジクロフェナクナトリウム坐剤５０ＭＧ「ＪＧ」</v>
      </c>
      <c r="C190" s="126"/>
      <c r="D190" s="136" t="str">
        <f>IF($A190="","",VLOOKUP($A190,亜鉛華軟膏!$A$5:$J$500,6))</f>
        <v>BX</v>
      </c>
      <c r="E190" s="136">
        <f>IF($A190="","",VLOOKUP($A190,亜鉛華軟膏!$A$5:$J$500,7))</f>
        <v>4</v>
      </c>
      <c r="F190" s="127"/>
      <c r="G190" s="128"/>
      <c r="H190" s="129"/>
    </row>
    <row r="191" spans="1:8" s="116" customFormat="1" ht="30" customHeight="1">
      <c r="A191" s="123">
        <v>164</v>
      </c>
      <c r="B191" s="176" t="str">
        <f>IF($A191="","",VLOOKUP($A191,亜鉛華軟膏!$A$5:$J$500,4))</f>
        <v>ジゴシン注０．２５ＭＧ</v>
      </c>
      <c r="C191" s="126"/>
      <c r="D191" s="136" t="str">
        <f>IF($A191="","",VLOOKUP($A191,亜鉛華軟膏!$A$5:$J$500,6))</f>
        <v>BX</v>
      </c>
      <c r="E191" s="136">
        <f>IF($A191="","",VLOOKUP($A191,亜鉛華軟膏!$A$5:$J$500,7))</f>
        <v>4</v>
      </c>
      <c r="F191" s="127"/>
      <c r="G191" s="128"/>
      <c r="H191" s="129"/>
    </row>
    <row r="192" spans="1:8" s="116" customFormat="1" ht="30" customHeight="1">
      <c r="A192" s="123">
        <v>165</v>
      </c>
      <c r="B192" s="176" t="str">
        <f>IF($A192="","",VLOOKUP($A192,亜鉛華軟膏!$A$5:$J$500,4))</f>
        <v>ジスロマック錠２５０ＭＧ</v>
      </c>
      <c r="C192" s="126"/>
      <c r="D192" s="136" t="str">
        <f>IF($A192="","",VLOOKUP($A192,亜鉛華軟膏!$A$5:$J$500,6))</f>
        <v>BX</v>
      </c>
      <c r="E192" s="136">
        <f>IF($A192="","",VLOOKUP($A192,亜鉛華軟膏!$A$5:$J$500,7))</f>
        <v>4</v>
      </c>
      <c r="F192" s="127"/>
      <c r="G192" s="128"/>
      <c r="H192" s="129"/>
    </row>
    <row r="193" spans="1:8" s="116" customFormat="1" ht="30" customHeight="1">
      <c r="A193" s="123">
        <v>166</v>
      </c>
      <c r="B193" s="176" t="str">
        <f>IF($A193="","",VLOOKUP($A193,亜鉛華軟膏!$A$5:$J$500,4))</f>
        <v>シダキュアスギ花粉舌下錠２，０００ＪＡＵ</v>
      </c>
      <c r="C193" s="126"/>
      <c r="D193" s="136" t="str">
        <f>IF($A193="","",VLOOKUP($A193,亜鉛華軟膏!$A$5:$J$500,6))</f>
        <v>BX</v>
      </c>
      <c r="E193" s="136">
        <f>IF($A193="","",VLOOKUP($A193,亜鉛華軟膏!$A$5:$J$500,7))</f>
        <v>4</v>
      </c>
      <c r="F193" s="127"/>
      <c r="G193" s="128"/>
      <c r="H193" s="129"/>
    </row>
    <row r="194" spans="1:8" s="116" customFormat="1" ht="30" customHeight="1">
      <c r="A194" s="123">
        <v>167</v>
      </c>
      <c r="B194" s="176" t="str">
        <f>IF($A194="","",VLOOKUP($A194,亜鉛華軟膏!$A$5:$J$500,4))</f>
        <v>シダキュアスギ花粉舌下錠５，０００ＪＡＵ</v>
      </c>
      <c r="C194" s="126"/>
      <c r="D194" s="136" t="str">
        <f>IF($A194="","",VLOOKUP($A194,亜鉛華軟膏!$A$5:$J$500,6))</f>
        <v>BX</v>
      </c>
      <c r="E194" s="136">
        <f>IF($A194="","",VLOOKUP($A194,亜鉛華軟膏!$A$5:$J$500,7))</f>
        <v>27</v>
      </c>
      <c r="F194" s="127"/>
      <c r="G194" s="128"/>
      <c r="H194" s="129"/>
    </row>
    <row r="195" spans="1:8" s="116" customFormat="1" ht="30" customHeight="1">
      <c r="A195" s="123">
        <v>168</v>
      </c>
      <c r="B195" s="176" t="str">
        <f>IF($A195="","",VLOOKUP($A195,亜鉛華軟膏!$A$5:$J$500,4))</f>
        <v>シナール配合錠</v>
      </c>
      <c r="C195" s="126"/>
      <c r="D195" s="136" t="str">
        <f>IF($A195="","",VLOOKUP($A195,亜鉛華軟膏!$A$5:$J$500,6))</f>
        <v>BX</v>
      </c>
      <c r="E195" s="136">
        <f>IF($A195="","",VLOOKUP($A195,亜鉛華軟膏!$A$5:$J$500,7))</f>
        <v>86</v>
      </c>
      <c r="F195" s="127"/>
      <c r="G195" s="128"/>
      <c r="H195" s="129"/>
    </row>
    <row r="196" spans="1:8" s="116" customFormat="1" ht="30" customHeight="1">
      <c r="A196" s="123">
        <v>169</v>
      </c>
      <c r="B196" s="176" t="str">
        <f>IF($A196="","",VLOOKUP($A196,亜鉛華軟膏!$A$5:$J$500,4))</f>
        <v>ジピリダモール錠１００ＭＧ「ＪＧ」</v>
      </c>
      <c r="C196" s="126"/>
      <c r="D196" s="136" t="str">
        <f>IF($A196="","",VLOOKUP($A196,亜鉛華軟膏!$A$5:$J$500,6))</f>
        <v>BX</v>
      </c>
      <c r="E196" s="136">
        <f>IF($A196="","",VLOOKUP($A196,亜鉛華軟膏!$A$5:$J$500,7))</f>
        <v>11</v>
      </c>
      <c r="F196" s="127"/>
      <c r="G196" s="128"/>
      <c r="H196" s="129"/>
    </row>
    <row r="197" spans="1:8" s="116" customFormat="1" ht="30" customHeight="1">
      <c r="A197" s="123">
        <v>170</v>
      </c>
      <c r="B197" s="176" t="str">
        <f>IF($A197="","",VLOOKUP($A197,亜鉛華軟膏!$A$5:$J$500,4))</f>
        <v>ジフルプレドナートクリーム０．０５％５Ｇ「イワキ」</v>
      </c>
      <c r="C197" s="126"/>
      <c r="D197" s="136" t="str">
        <f>IF($A197="","",VLOOKUP($A197,亜鉛華軟膏!$A$5:$J$500,6))</f>
        <v>BX</v>
      </c>
      <c r="E197" s="136">
        <f>IF($A197="","",VLOOKUP($A197,亜鉛華軟膏!$A$5:$J$500,7))</f>
        <v>14</v>
      </c>
      <c r="F197" s="127"/>
      <c r="G197" s="128"/>
      <c r="H197" s="129"/>
    </row>
    <row r="198" spans="1:8" s="116" customFormat="1" ht="30" customHeight="1">
      <c r="A198" s="123">
        <v>171</v>
      </c>
      <c r="B198" s="176" t="str">
        <f>IF($A198="","",VLOOKUP($A198,亜鉛華軟膏!$A$5:$J$500,4))</f>
        <v>ジフルプレドナート軟膏０．０５％「イワキ」５Ｇ</v>
      </c>
      <c r="C198" s="126"/>
      <c r="D198" s="136" t="str">
        <f>IF($A198="","",VLOOKUP($A198,亜鉛華軟膏!$A$5:$J$500,6))</f>
        <v>BX</v>
      </c>
      <c r="E198" s="136">
        <f>IF($A198="","",VLOOKUP($A198,亜鉛華軟膏!$A$5:$J$500,7))</f>
        <v>26</v>
      </c>
      <c r="F198" s="127"/>
      <c r="G198" s="128"/>
      <c r="H198" s="129"/>
    </row>
    <row r="199" spans="1:8" s="116" customFormat="1" ht="30" customHeight="1">
      <c r="A199" s="123">
        <v>172</v>
      </c>
      <c r="B199" s="176" t="str">
        <f>IF($A199="","",VLOOKUP($A199,亜鉛華軟膏!$A$5:$J$500,4))</f>
        <v>シムビコートタービュヘイラー６０吸入</v>
      </c>
      <c r="C199" s="126"/>
      <c r="D199" s="136" t="str">
        <f>IF($A199="","",VLOOKUP($A199,亜鉛華軟膏!$A$5:$J$500,6))</f>
        <v>BX</v>
      </c>
      <c r="E199" s="136">
        <f>IF($A199="","",VLOOKUP($A199,亜鉛華軟膏!$A$5:$J$500,7))</f>
        <v>40</v>
      </c>
      <c r="F199" s="127"/>
      <c r="G199" s="128"/>
      <c r="H199" s="129"/>
    </row>
    <row r="200" spans="1:8" s="116" customFormat="1" ht="30" customHeight="1">
      <c r="A200" s="123">
        <v>173</v>
      </c>
      <c r="B200" s="176" t="str">
        <f>IF($A200="","",VLOOKUP($A200,亜鉛華軟膏!$A$5:$J$500,4))</f>
        <v>ジメチコン内用液２％「ホリイ」</v>
      </c>
      <c r="C200" s="126"/>
      <c r="D200" s="136" t="str">
        <f>IF($A200="","",VLOOKUP($A200,亜鉛華軟膏!$A$5:$J$500,6))</f>
        <v>BT</v>
      </c>
      <c r="E200" s="136">
        <f>IF($A200="","",VLOOKUP($A200,亜鉛華軟膏!$A$5:$J$500,7))</f>
        <v>9</v>
      </c>
      <c r="F200" s="127"/>
      <c r="G200" s="128"/>
      <c r="H200" s="129"/>
    </row>
    <row r="201" spans="1:8" s="116" customFormat="1" ht="30" customHeight="1">
      <c r="A201" s="123">
        <v>174</v>
      </c>
      <c r="B201" s="176" t="str">
        <f>IF($A201="","",VLOOKUP($A201,亜鉛華軟膏!$A$5:$J$500,4))</f>
        <v>静注用マグネゾール２０ＭＬ</v>
      </c>
      <c r="C201" s="126"/>
      <c r="D201" s="136" t="str">
        <f>IF($A201="","",VLOOKUP($A201,亜鉛華軟膏!$A$5:$J$500,6))</f>
        <v>BX</v>
      </c>
      <c r="E201" s="136">
        <f>IF($A201="","",VLOOKUP($A201,亜鉛華軟膏!$A$5:$J$500,7))</f>
        <v>4</v>
      </c>
      <c r="F201" s="127"/>
      <c r="G201" s="128"/>
      <c r="H201" s="129"/>
    </row>
    <row r="202" spans="1:8" s="116" customFormat="1" ht="30" customHeight="1">
      <c r="A202" s="123">
        <v>175</v>
      </c>
      <c r="B202" s="177" t="str">
        <f>IF($A202="","",VLOOKUP($A202,亜鉛華軟膏!$A$5:$J$500,4))</f>
        <v>ジルチアゼム塩酸塩Ｒカプセル１００ＭＧ「サワイ」</v>
      </c>
      <c r="C202" s="126"/>
      <c r="D202" s="137" t="str">
        <f>IF($A202="","",VLOOKUP($A202,亜鉛華軟膏!$A$5:$J$500,6))</f>
        <v>BX</v>
      </c>
      <c r="E202" s="137">
        <f>IF($A202="","",VLOOKUP($A202,亜鉛華軟膏!$A$5:$J$500,7))</f>
        <v>24</v>
      </c>
      <c r="F202" s="127"/>
      <c r="G202" s="128"/>
      <c r="H202" s="129"/>
    </row>
    <row r="204" spans="1:8" s="116" customFormat="1" ht="45" customHeight="1">
      <c r="A204" s="115"/>
      <c r="B204" s="436" t="s">
        <v>47</v>
      </c>
      <c r="C204" s="436"/>
      <c r="D204" s="436"/>
      <c r="E204" s="436"/>
      <c r="F204" s="436"/>
      <c r="G204" s="436"/>
      <c r="H204" s="436"/>
    </row>
    <row r="205" spans="1:8" s="118" customFormat="1" ht="18" customHeight="1">
      <c r="A205" s="117"/>
      <c r="B205" s="241"/>
      <c r="D205" s="119"/>
      <c r="E205" s="120"/>
      <c r="F205" s="121"/>
    </row>
    <row r="206" spans="1:8" s="115" customFormat="1" ht="30" customHeight="1">
      <c r="A206" s="122" t="s">
        <v>48</v>
      </c>
      <c r="B206" s="437" t="s">
        <v>49</v>
      </c>
      <c r="C206" s="438"/>
      <c r="D206" s="123" t="s">
        <v>50</v>
      </c>
      <c r="E206" s="124" t="s">
        <v>51</v>
      </c>
      <c r="F206" s="125" t="s">
        <v>52</v>
      </c>
      <c r="G206" s="122" t="s">
        <v>53</v>
      </c>
      <c r="H206" s="123" t="s">
        <v>54</v>
      </c>
    </row>
    <row r="207" spans="1:8" ht="30" customHeight="1">
      <c r="A207" s="123">
        <v>176</v>
      </c>
      <c r="B207" s="176" t="str">
        <f>IF($A207="","",VLOOKUP($A207,亜鉛華軟膏!$A$5:$J$500,4))</f>
        <v>ジルムロ配合錠ＨＤ「武田テバ」</v>
      </c>
      <c r="C207" s="126"/>
      <c r="D207" s="136" t="str">
        <f>IF($A207="","",VLOOKUP($A207,亜鉛華軟膏!$A$5:$J$500,6))</f>
        <v>BX</v>
      </c>
      <c r="E207" s="136">
        <f>IF($A207="","",VLOOKUP($A207,亜鉛華軟膏!$A$5:$J$500,7))</f>
        <v>111</v>
      </c>
      <c r="F207" s="127"/>
      <c r="G207" s="128"/>
      <c r="H207" s="129"/>
    </row>
    <row r="208" spans="1:8" ht="30" customHeight="1">
      <c r="A208" s="123">
        <v>177</v>
      </c>
      <c r="B208" s="176" t="str">
        <f>IF($A208="","",VLOOKUP($A208,亜鉛華軟膏!$A$5:$J$500,4))</f>
        <v>シロスタゾールＯＤ錠１００ＭＧ「サワイ」</v>
      </c>
      <c r="C208" s="126"/>
      <c r="D208" s="136" t="str">
        <f>IF($A208="","",VLOOKUP($A208,亜鉛華軟膏!$A$5:$J$500,6))</f>
        <v>BX</v>
      </c>
      <c r="E208" s="136">
        <f>IF($A208="","",VLOOKUP($A208,亜鉛華軟膏!$A$5:$J$500,7))</f>
        <v>4</v>
      </c>
      <c r="F208" s="127"/>
      <c r="G208" s="128"/>
      <c r="H208" s="129"/>
    </row>
    <row r="209" spans="1:8" ht="30" customHeight="1">
      <c r="A209" s="123">
        <v>178</v>
      </c>
      <c r="B209" s="176" t="str">
        <f>IF($A209="","",VLOOKUP($A209,亜鉛華軟膏!$A$5:$J$500,4))</f>
        <v>人工涙液マイティア点眼液</v>
      </c>
      <c r="C209" s="126"/>
      <c r="D209" s="136" t="str">
        <f>IF($A209="","",VLOOKUP($A209,亜鉛華軟膏!$A$5:$J$500,6))</f>
        <v>BX</v>
      </c>
      <c r="E209" s="136">
        <f>IF($A209="","",VLOOKUP($A209,亜鉛華軟膏!$A$5:$J$500,7))</f>
        <v>36</v>
      </c>
      <c r="F209" s="127"/>
      <c r="G209" s="128"/>
      <c r="H209" s="129"/>
    </row>
    <row r="210" spans="1:8" s="116" customFormat="1" ht="30" customHeight="1">
      <c r="A210" s="123">
        <v>179</v>
      </c>
      <c r="B210" s="176" t="str">
        <f>IF($A210="","",VLOOKUP($A210,亜鉛華軟膏!$A$5:$J$500,4))</f>
        <v>水溶性プレドニン１０ＭＧ</v>
      </c>
      <c r="C210" s="126"/>
      <c r="D210" s="136" t="str">
        <f>IF($A210="","",VLOOKUP($A210,亜鉛華軟膏!$A$5:$J$500,6))</f>
        <v>BX</v>
      </c>
      <c r="E210" s="136">
        <f>IF($A210="","",VLOOKUP($A210,亜鉛華軟膏!$A$5:$J$500,7))</f>
        <v>4</v>
      </c>
      <c r="F210" s="127"/>
      <c r="G210" s="128"/>
      <c r="H210" s="129"/>
    </row>
    <row r="211" spans="1:8" s="116" customFormat="1" ht="30" customHeight="1">
      <c r="A211" s="123">
        <v>180</v>
      </c>
      <c r="B211" s="176" t="str">
        <f>IF($A211="","",VLOOKUP($A211,亜鉛華軟膏!$A$5:$J$500,4))</f>
        <v>水溶性プレドニン５０ＭＧ</v>
      </c>
      <c r="C211" s="126"/>
      <c r="D211" s="136" t="str">
        <f>IF($A211="","",VLOOKUP($A211,亜鉛華軟膏!$A$5:$J$500,6))</f>
        <v>BX</v>
      </c>
      <c r="E211" s="136">
        <f>IF($A211="","",VLOOKUP($A211,亜鉛華軟膏!$A$5:$J$500,7))</f>
        <v>4</v>
      </c>
      <c r="F211" s="127"/>
      <c r="G211" s="128"/>
      <c r="H211" s="129"/>
    </row>
    <row r="212" spans="1:8" s="116" customFormat="1" ht="30" customHeight="1">
      <c r="A212" s="123">
        <v>181</v>
      </c>
      <c r="B212" s="176" t="str">
        <f>IF($A212="","",VLOOKUP($A212,亜鉛華軟膏!$A$5:$J$500,4))</f>
        <v>スガマデクス静注液２００ＭＧ「マルイシ」</v>
      </c>
      <c r="C212" s="126"/>
      <c r="D212" s="136" t="str">
        <f>IF($A212="","",VLOOKUP($A212,亜鉛華軟膏!$A$5:$J$500,6))</f>
        <v>BX</v>
      </c>
      <c r="E212" s="136">
        <f>IF($A212="","",VLOOKUP($A212,亜鉛華軟膏!$A$5:$J$500,7))</f>
        <v>4</v>
      </c>
      <c r="F212" s="127"/>
      <c r="G212" s="128"/>
      <c r="H212" s="129"/>
    </row>
    <row r="213" spans="1:8" s="116" customFormat="1" ht="30" customHeight="1">
      <c r="A213" s="123">
        <v>182</v>
      </c>
      <c r="B213" s="176" t="str">
        <f>IF($A213="","",VLOOKUP($A213,亜鉛華軟膏!$A$5:$J$500,4))</f>
        <v>ストミンＡ配合錠</v>
      </c>
      <c r="C213" s="126"/>
      <c r="D213" s="136" t="str">
        <f>IF($A213="","",VLOOKUP($A213,亜鉛華軟膏!$A$5:$J$500,6))</f>
        <v>BX</v>
      </c>
      <c r="E213" s="136">
        <f>IF($A213="","",VLOOKUP($A213,亜鉛華軟膏!$A$5:$J$500,7))</f>
        <v>44</v>
      </c>
      <c r="F213" s="127"/>
      <c r="G213" s="128"/>
      <c r="H213" s="129"/>
    </row>
    <row r="214" spans="1:8" s="116" customFormat="1" ht="30" customHeight="1">
      <c r="A214" s="123">
        <v>183</v>
      </c>
      <c r="B214" s="176" t="str">
        <f>IF($A214="","",VLOOKUP($A214,亜鉛華軟膏!$A$5:$J$500,4))</f>
        <v>スピール膏Ｍ</v>
      </c>
      <c r="C214" s="126"/>
      <c r="D214" s="136" t="str">
        <f>IF($A214="","",VLOOKUP($A214,亜鉛華軟膏!$A$5:$J$500,6))</f>
        <v>BX</v>
      </c>
      <c r="E214" s="136">
        <f>IF($A214="","",VLOOKUP($A214,亜鉛華軟膏!$A$5:$J$500,7))</f>
        <v>9</v>
      </c>
      <c r="F214" s="127"/>
      <c r="G214" s="128"/>
      <c r="H214" s="129"/>
    </row>
    <row r="215" spans="1:8" s="116" customFormat="1" ht="30" customHeight="1">
      <c r="A215" s="123">
        <v>184</v>
      </c>
      <c r="B215" s="176" t="str">
        <f>IF($A215="","",VLOOKUP($A215,亜鉛華軟膏!$A$5:$J$500,4))</f>
        <v>スプリセル錠２０ＭＧ</v>
      </c>
      <c r="C215" s="126"/>
      <c r="D215" s="136" t="str">
        <f>IF($A215="","",VLOOKUP($A215,亜鉛華軟膏!$A$5:$J$500,6))</f>
        <v>BX</v>
      </c>
      <c r="E215" s="136">
        <f>IF($A215="","",VLOOKUP($A215,亜鉛華軟膏!$A$5:$J$500,7))</f>
        <v>30</v>
      </c>
      <c r="F215" s="127"/>
      <c r="G215" s="128"/>
      <c r="H215" s="129"/>
    </row>
    <row r="216" spans="1:8" s="116" customFormat="1" ht="30" customHeight="1">
      <c r="A216" s="123">
        <v>185</v>
      </c>
      <c r="B216" s="176" t="str">
        <f>IF($A216="","",VLOOKUP($A216,亜鉛華軟膏!$A$5:$J$500,4))</f>
        <v>スルバシリン静注用１．５Ｇ</v>
      </c>
      <c r="C216" s="126"/>
      <c r="D216" s="136" t="str">
        <f>IF($A216="","",VLOOKUP($A216,亜鉛華軟膏!$A$5:$J$500,6))</f>
        <v>BX</v>
      </c>
      <c r="E216" s="136">
        <f>IF($A216="","",VLOOKUP($A216,亜鉛華軟膏!$A$5:$J$500,7))</f>
        <v>13</v>
      </c>
      <c r="F216" s="127"/>
      <c r="G216" s="128"/>
      <c r="H216" s="129"/>
    </row>
    <row r="217" spans="1:8" s="116" customFormat="1" ht="30" customHeight="1">
      <c r="A217" s="123">
        <v>186</v>
      </c>
      <c r="B217" s="176" t="str">
        <f>IF($A217="","",VLOOKUP($A217,亜鉛華軟膏!$A$5:$J$500,4))</f>
        <v>スルピリド錠５０ＭＧ「アメル」</v>
      </c>
      <c r="C217" s="126"/>
      <c r="D217" s="136" t="str">
        <f>IF($A217="","",VLOOKUP($A217,亜鉛華軟膏!$A$5:$J$500,6))</f>
        <v>BX</v>
      </c>
      <c r="E217" s="136">
        <f>IF($A217="","",VLOOKUP($A217,亜鉛華軟膏!$A$5:$J$500,7))</f>
        <v>4</v>
      </c>
      <c r="F217" s="127"/>
      <c r="G217" s="128"/>
      <c r="H217" s="129"/>
    </row>
    <row r="218" spans="1:8" s="116" customFormat="1" ht="30" customHeight="1">
      <c r="A218" s="123">
        <v>187</v>
      </c>
      <c r="B218" s="176" t="str">
        <f>IF($A218="","",VLOOKUP($A218,亜鉛華軟膏!$A$5:$J$500,4))</f>
        <v>生理食塩液ＰＬ「フソ－」１００ＭＬ</v>
      </c>
      <c r="C218" s="126"/>
      <c r="D218" s="136" t="str">
        <f>IF($A218="","",VLOOKUP($A218,亜鉛華軟膏!$A$5:$J$500,6))</f>
        <v>BX</v>
      </c>
      <c r="E218" s="136">
        <f>IF($A218="","",VLOOKUP($A218,亜鉛華軟膏!$A$5:$J$500,7))</f>
        <v>21</v>
      </c>
      <c r="F218" s="127"/>
      <c r="G218" s="128"/>
      <c r="H218" s="129"/>
    </row>
    <row r="219" spans="1:8" s="116" customFormat="1" ht="30" customHeight="1">
      <c r="A219" s="123">
        <v>188</v>
      </c>
      <c r="B219" s="176" t="str">
        <f>IF($A219="","",VLOOKUP($A219,亜鉛華軟膏!$A$5:$J$500,4))</f>
        <v>生理食塩液ＰＬ「フソ－」２０ＭＬ</v>
      </c>
      <c r="C219" s="126"/>
      <c r="D219" s="136" t="str">
        <f>IF($A219="","",VLOOKUP($A219,亜鉛華軟膏!$A$5:$J$500,6))</f>
        <v>BX</v>
      </c>
      <c r="E219" s="136">
        <f>IF($A219="","",VLOOKUP($A219,亜鉛華軟膏!$A$5:$J$500,7))</f>
        <v>4</v>
      </c>
      <c r="F219" s="127"/>
      <c r="G219" s="128"/>
      <c r="H219" s="129"/>
    </row>
    <row r="220" spans="1:8" s="116" customFormat="1" ht="30" customHeight="1">
      <c r="A220" s="123">
        <v>189</v>
      </c>
      <c r="B220" s="176" t="str">
        <f>IF($A220="","",VLOOKUP($A220,亜鉛華軟膏!$A$5:$J$500,4))</f>
        <v>生理食塩液ＰＬ「フソ－」５００ＭＬ開栓用</v>
      </c>
      <c r="C220" s="126"/>
      <c r="D220" s="136" t="str">
        <f>IF($A220="","",VLOOKUP($A220,亜鉛華軟膏!$A$5:$J$500,6))</f>
        <v>BX</v>
      </c>
      <c r="E220" s="136">
        <f>IF($A220="","",VLOOKUP($A220,亜鉛華軟膏!$A$5:$J$500,7))</f>
        <v>4</v>
      </c>
      <c r="F220" s="127"/>
      <c r="G220" s="128"/>
      <c r="H220" s="129"/>
    </row>
    <row r="221" spans="1:8" s="116" customFormat="1" ht="30" customHeight="1">
      <c r="A221" s="123">
        <v>190</v>
      </c>
      <c r="B221" s="176" t="str">
        <f>IF($A221="","",VLOOKUP($A221,亜鉛華軟膏!$A$5:$J$500,4))</f>
        <v>生理食塩液バッグ「フソ－」５００ＭＬ</v>
      </c>
      <c r="C221" s="126"/>
      <c r="D221" s="136" t="str">
        <f>IF($A221="","",VLOOKUP($A221,亜鉛華軟膏!$A$5:$J$500,6))</f>
        <v>BX</v>
      </c>
      <c r="E221" s="136">
        <f>IF($A221="","",VLOOKUP($A221,亜鉛華軟膏!$A$5:$J$500,7))</f>
        <v>4</v>
      </c>
      <c r="F221" s="127"/>
      <c r="G221" s="128"/>
      <c r="H221" s="129"/>
    </row>
    <row r="222" spans="1:8" s="116" customFormat="1" ht="30" customHeight="1">
      <c r="A222" s="123">
        <v>191</v>
      </c>
      <c r="B222" s="176" t="str">
        <f>IF($A222="","",VLOOKUP($A222,亜鉛華軟膏!$A$5:$J$500,4))</f>
        <v>セファクロルカプセル２５０ＭＧ「ＳＷ」</v>
      </c>
      <c r="C222" s="126"/>
      <c r="D222" s="136" t="str">
        <f>IF($A222="","",VLOOKUP($A222,亜鉛華軟膏!$A$5:$J$500,6))</f>
        <v>BX</v>
      </c>
      <c r="E222" s="136">
        <f>IF($A222="","",VLOOKUP($A222,亜鉛華軟膏!$A$5:$J$500,7))</f>
        <v>4</v>
      </c>
      <c r="F222" s="127"/>
      <c r="G222" s="128"/>
      <c r="H222" s="129"/>
    </row>
    <row r="223" spans="1:8" s="116" customFormat="1" ht="30" customHeight="1">
      <c r="A223" s="123">
        <v>192</v>
      </c>
      <c r="B223" s="176" t="str">
        <f>IF($A223="","",VLOOKUP($A223,亜鉛華軟膏!$A$5:$J$500,4))</f>
        <v>セファクロルカプセル２５０ＭＧ「トーワ」</v>
      </c>
      <c r="C223" s="126"/>
      <c r="D223" s="136" t="str">
        <f>IF($A223="","",VLOOKUP($A223,亜鉛華軟膏!$A$5:$J$500,6))</f>
        <v>BX</v>
      </c>
      <c r="E223" s="136">
        <f>IF($A223="","",VLOOKUP($A223,亜鉛華軟膏!$A$5:$J$500,7))</f>
        <v>4</v>
      </c>
      <c r="F223" s="127"/>
      <c r="G223" s="128"/>
      <c r="H223" s="129"/>
    </row>
    <row r="224" spans="1:8" s="116" customFormat="1" ht="30" customHeight="1">
      <c r="A224" s="123">
        <v>193</v>
      </c>
      <c r="B224" s="176" t="str">
        <f>IF($A224="","",VLOOKUP($A224,亜鉛華軟膏!$A$5:$J$500,4))</f>
        <v>セファゾリンナトリウム注射用１Ｇ「日医工」</v>
      </c>
      <c r="C224" s="126"/>
      <c r="D224" s="136" t="str">
        <f>IF($A224="","",VLOOKUP($A224,亜鉛華軟膏!$A$5:$J$500,6))</f>
        <v>BX</v>
      </c>
      <c r="E224" s="136">
        <f>IF($A224="","",VLOOKUP($A224,亜鉛華軟膏!$A$5:$J$500,7))</f>
        <v>5</v>
      </c>
      <c r="F224" s="127"/>
      <c r="G224" s="128"/>
      <c r="H224" s="129"/>
    </row>
    <row r="225" spans="1:8" s="116" customFormat="1" ht="30" customHeight="1">
      <c r="A225" s="123">
        <v>194</v>
      </c>
      <c r="B225" s="176" t="str">
        <f>IF($A225="","",VLOOKUP($A225,亜鉛華軟膏!$A$5:$J$500,4))</f>
        <v>セフジトレン　ピボキシル錠１００ＭＧ「ＯＫ」</v>
      </c>
      <c r="C225" s="126"/>
      <c r="D225" s="136" t="str">
        <f>IF($A225="","",VLOOKUP($A225,亜鉛華軟膏!$A$5:$J$500,6))</f>
        <v>BX</v>
      </c>
      <c r="E225" s="136">
        <f>IF($A225="","",VLOOKUP($A225,亜鉛華軟膏!$A$5:$J$500,7))</f>
        <v>4</v>
      </c>
      <c r="F225" s="127"/>
      <c r="G225" s="128"/>
      <c r="H225" s="129"/>
    </row>
    <row r="226" spans="1:8" s="116" customFormat="1" ht="30" customHeight="1">
      <c r="A226" s="123">
        <v>195</v>
      </c>
      <c r="B226" s="176" t="str">
        <f>IF($A226="","",VLOOKUP($A226,亜鉛華軟膏!$A$5:$J$500,4))</f>
        <v>セフトリアキソンナトリウム静注用１Ｇ「日医工」</v>
      </c>
      <c r="C226" s="126"/>
      <c r="D226" s="136" t="str">
        <f>IF($A226="","",VLOOKUP($A226,亜鉛華軟膏!$A$5:$J$500,6))</f>
        <v>BX</v>
      </c>
      <c r="E226" s="136">
        <f>IF($A226="","",VLOOKUP($A226,亜鉛華軟膏!$A$5:$J$500,7))</f>
        <v>4</v>
      </c>
      <c r="F226" s="127"/>
      <c r="G226" s="128"/>
      <c r="H226" s="129"/>
    </row>
    <row r="227" spans="1:8" s="116" customFormat="1" ht="30" customHeight="1">
      <c r="A227" s="123">
        <v>196</v>
      </c>
      <c r="B227" s="176" t="str">
        <f>IF($A227="","",VLOOKUP($A227,亜鉛華軟膏!$A$5:$J$500,4))</f>
        <v>セフメタゾールＮＡ静注用１Ｇ「ＮＰ」</v>
      </c>
      <c r="C227" s="126"/>
      <c r="D227" s="136" t="str">
        <f>IF($A227="","",VLOOKUP($A227,亜鉛華軟膏!$A$5:$J$500,6))</f>
        <v>BX</v>
      </c>
      <c r="E227" s="136">
        <f>IF($A227="","",VLOOKUP($A227,亜鉛華軟膏!$A$5:$J$500,7))</f>
        <v>5</v>
      </c>
      <c r="F227" s="127"/>
      <c r="G227" s="128"/>
      <c r="H227" s="129"/>
    </row>
    <row r="228" spans="1:8" s="116" customFormat="1" ht="30" customHeight="1">
      <c r="A228" s="123">
        <v>197</v>
      </c>
      <c r="B228" s="176" t="str">
        <f>IF($A228="","",VLOOKUP($A228,亜鉛華軟膏!$A$5:$J$500,4))</f>
        <v>セボフルラン吸入麻酔液「ニッコー」</v>
      </c>
      <c r="C228" s="126"/>
      <c r="D228" s="136" t="str">
        <f>IF($A228="","",VLOOKUP($A228,亜鉛華軟膏!$A$5:$J$500,6))</f>
        <v>BT</v>
      </c>
      <c r="E228" s="136">
        <f>IF($A228="","",VLOOKUP($A228,亜鉛華軟膏!$A$5:$J$500,7))</f>
        <v>4</v>
      </c>
      <c r="F228" s="127"/>
      <c r="G228" s="128"/>
      <c r="H228" s="129"/>
    </row>
    <row r="229" spans="1:8" s="116" customFormat="1" ht="30" customHeight="1">
      <c r="A229" s="123">
        <v>198</v>
      </c>
      <c r="B229" s="176" t="str">
        <f>IF($A229="","",VLOOKUP($A229,亜鉛華軟膏!$A$5:$J$500,4))</f>
        <v>セララ錠５０ＭＧ</v>
      </c>
      <c r="C229" s="126"/>
      <c r="D229" s="136" t="str">
        <f>IF($A229="","",VLOOKUP($A229,亜鉛華軟膏!$A$5:$J$500,6))</f>
        <v>BX</v>
      </c>
      <c r="E229" s="136">
        <f>IF($A229="","",VLOOKUP($A229,亜鉛華軟膏!$A$5:$J$500,7))</f>
        <v>16</v>
      </c>
      <c r="F229" s="127"/>
      <c r="G229" s="128"/>
      <c r="H229" s="129"/>
    </row>
    <row r="230" spans="1:8" s="116" customFormat="1" ht="30" customHeight="1">
      <c r="A230" s="123">
        <v>199</v>
      </c>
      <c r="B230" s="176" t="str">
        <f>IF($A230="","",VLOOKUP($A230,亜鉛華軟膏!$A$5:$J$500,4))</f>
        <v>２ＭＧセルシン錠</v>
      </c>
      <c r="C230" s="126"/>
      <c r="D230" s="136" t="str">
        <f>IF($A230="","",VLOOKUP($A230,亜鉛華軟膏!$A$5:$J$500,6))</f>
        <v>BX</v>
      </c>
      <c r="E230" s="136">
        <f>IF($A230="","",VLOOKUP($A230,亜鉛華軟膏!$A$5:$J$500,7))</f>
        <v>7</v>
      </c>
      <c r="F230" s="127"/>
      <c r="G230" s="128"/>
      <c r="H230" s="129"/>
    </row>
    <row r="231" spans="1:8" s="116" customFormat="1" ht="30" customHeight="1">
      <c r="A231" s="123">
        <v>200</v>
      </c>
      <c r="B231" s="177" t="str">
        <f>IF($A231="","",VLOOKUP($A231,亜鉛華軟膏!$A$5:$J$500,4))</f>
        <v>セルトラリン錠２５ＭＧ「アメル」</v>
      </c>
      <c r="C231" s="126"/>
      <c r="D231" s="137" t="str">
        <f>IF($A231="","",VLOOKUP($A231,亜鉛華軟膏!$A$5:$J$500,6))</f>
        <v>BX</v>
      </c>
      <c r="E231" s="137">
        <f>IF($A231="","",VLOOKUP($A231,亜鉛華軟膏!$A$5:$J$500,7))</f>
        <v>24</v>
      </c>
      <c r="F231" s="127"/>
      <c r="G231" s="128"/>
      <c r="H231" s="129"/>
    </row>
    <row r="233" spans="1:8" s="116" customFormat="1" ht="45" customHeight="1">
      <c r="A233" s="115"/>
      <c r="B233" s="436" t="s">
        <v>47</v>
      </c>
      <c r="C233" s="436"/>
      <c r="D233" s="436"/>
      <c r="E233" s="436"/>
      <c r="F233" s="436"/>
      <c r="G233" s="436"/>
      <c r="H233" s="436"/>
    </row>
    <row r="234" spans="1:8" s="118" customFormat="1" ht="18" customHeight="1">
      <c r="A234" s="117"/>
      <c r="B234" s="241"/>
      <c r="D234" s="119"/>
      <c r="E234" s="120"/>
      <c r="F234" s="121"/>
    </row>
    <row r="235" spans="1:8" s="115" customFormat="1" ht="30" customHeight="1">
      <c r="A235" s="122" t="s">
        <v>48</v>
      </c>
      <c r="B235" s="437" t="s">
        <v>49</v>
      </c>
      <c r="C235" s="438"/>
      <c r="D235" s="123" t="s">
        <v>50</v>
      </c>
      <c r="E235" s="124" t="s">
        <v>51</v>
      </c>
      <c r="F235" s="125" t="s">
        <v>52</v>
      </c>
      <c r="G235" s="122" t="s">
        <v>53</v>
      </c>
      <c r="H235" s="123" t="s">
        <v>54</v>
      </c>
    </row>
    <row r="236" spans="1:8" ht="30" customHeight="1">
      <c r="A236" s="123">
        <v>201</v>
      </c>
      <c r="B236" s="176" t="str">
        <f>IF($A236="","",VLOOKUP($A236,亜鉛華軟膏!$A$5:$J$500,4))</f>
        <v>セレコキシブ錠１００ＭＧ「ＶＴＲＳ」</v>
      </c>
      <c r="C236" s="126"/>
      <c r="D236" s="136" t="str">
        <f>IF($A236="","",VLOOKUP($A236,亜鉛華軟膏!$A$5:$J$500,6))</f>
        <v>BX</v>
      </c>
      <c r="E236" s="136">
        <f>IF($A236="","",VLOOKUP($A236,亜鉛華軟膏!$A$5:$J$500,7))</f>
        <v>174</v>
      </c>
      <c r="F236" s="127"/>
      <c r="G236" s="128"/>
      <c r="H236" s="129"/>
    </row>
    <row r="237" spans="1:8" ht="30" customHeight="1">
      <c r="A237" s="123">
        <v>202</v>
      </c>
      <c r="B237" s="176" t="str">
        <f>IF($A237="","",VLOOKUP($A237,亜鉛華軟膏!$A$5:$J$500,4))</f>
        <v>セレスタミン配合錠</v>
      </c>
      <c r="C237" s="126"/>
      <c r="D237" s="136" t="str">
        <f>IF($A237="","",VLOOKUP($A237,亜鉛華軟膏!$A$5:$J$500,6))</f>
        <v>BX</v>
      </c>
      <c r="E237" s="136">
        <f>IF($A237="","",VLOOKUP($A237,亜鉛華軟膏!$A$5:$J$500,7))</f>
        <v>4</v>
      </c>
      <c r="F237" s="127"/>
      <c r="G237" s="128"/>
      <c r="H237" s="129"/>
    </row>
    <row r="238" spans="1:8" ht="30" customHeight="1">
      <c r="A238" s="123">
        <v>203</v>
      </c>
      <c r="B238" s="176" t="str">
        <f>IF($A238="","",VLOOKUP($A238,亜鉛華軟膏!$A$5:$J$500,4))</f>
        <v>セレネース錠０．７５ＭＧ</v>
      </c>
      <c r="C238" s="126"/>
      <c r="D238" s="136" t="str">
        <f>IF($A238="","",VLOOKUP($A238,亜鉛華軟膏!$A$5:$J$500,6))</f>
        <v>BX</v>
      </c>
      <c r="E238" s="136">
        <f>IF($A238="","",VLOOKUP($A238,亜鉛華軟膏!$A$5:$J$500,7))</f>
        <v>4</v>
      </c>
      <c r="F238" s="127"/>
      <c r="G238" s="128"/>
      <c r="H238" s="129"/>
    </row>
    <row r="239" spans="1:8" s="116" customFormat="1" ht="30" customHeight="1">
      <c r="A239" s="123">
        <v>204</v>
      </c>
      <c r="B239" s="176" t="str">
        <f>IF($A239="","",VLOOKUP($A239,亜鉛華軟膏!$A$5:$J$500,4))</f>
        <v>セレネース注５ＭＧ</v>
      </c>
      <c r="C239" s="126"/>
      <c r="D239" s="136" t="str">
        <f>IF($A239="","",VLOOKUP($A239,亜鉛華軟膏!$A$5:$J$500,6))</f>
        <v>BX</v>
      </c>
      <c r="E239" s="136">
        <f>IF($A239="","",VLOOKUP($A239,亜鉛華軟膏!$A$5:$J$500,7))</f>
        <v>4</v>
      </c>
      <c r="F239" s="127"/>
      <c r="G239" s="128"/>
      <c r="H239" s="129"/>
    </row>
    <row r="240" spans="1:8" s="116" customFormat="1" ht="30" customHeight="1">
      <c r="A240" s="123">
        <v>205</v>
      </c>
      <c r="B240" s="176" t="str">
        <f>IF($A240="","",VLOOKUP($A240,亜鉛華軟膏!$A$5:$J$500,4))</f>
        <v>センノシド錠１２ＭＧ「サワイ」</v>
      </c>
      <c r="C240" s="126"/>
      <c r="D240" s="136" t="str">
        <f>IF($A240="","",VLOOKUP($A240,亜鉛華軟膏!$A$5:$J$500,6))</f>
        <v>BX</v>
      </c>
      <c r="E240" s="136">
        <f>IF($A240="","",VLOOKUP($A240,亜鉛華軟膏!$A$5:$J$500,7))</f>
        <v>4</v>
      </c>
      <c r="F240" s="127"/>
      <c r="G240" s="128"/>
      <c r="H240" s="129"/>
    </row>
    <row r="241" spans="1:8" s="116" customFormat="1" ht="30" customHeight="1">
      <c r="A241" s="123">
        <v>206</v>
      </c>
      <c r="B241" s="176" t="str">
        <f>IF($A241="","",VLOOKUP($A241,亜鉛華軟膏!$A$5:$J$500,4))</f>
        <v>ゾシン配合点滴静注用バッグ４．５</v>
      </c>
      <c r="C241" s="126"/>
      <c r="D241" s="136" t="str">
        <f>IF($A241="","",VLOOKUP($A241,亜鉛華軟膏!$A$5:$J$500,6))</f>
        <v>BX</v>
      </c>
      <c r="E241" s="136">
        <f>IF($A241="","",VLOOKUP($A241,亜鉛華軟膏!$A$5:$J$500,7))</f>
        <v>4</v>
      </c>
      <c r="F241" s="127"/>
      <c r="G241" s="128"/>
      <c r="H241" s="129"/>
    </row>
    <row r="242" spans="1:8" s="116" customFormat="1" ht="30" customHeight="1">
      <c r="A242" s="123">
        <v>207</v>
      </c>
      <c r="B242" s="176" t="str">
        <f>IF($A242="","",VLOOKUP($A242,亜鉛華軟膏!$A$5:$J$500,4))</f>
        <v>ソセゴン注射液１５ＭＧ</v>
      </c>
      <c r="C242" s="126"/>
      <c r="D242" s="136" t="str">
        <f>IF($A242="","",VLOOKUP($A242,亜鉛華軟膏!$A$5:$J$500,6))</f>
        <v>BX</v>
      </c>
      <c r="E242" s="136">
        <f>IF($A242="","",VLOOKUP($A242,亜鉛華軟膏!$A$5:$J$500,7))</f>
        <v>4</v>
      </c>
      <c r="F242" s="127"/>
      <c r="G242" s="128"/>
      <c r="H242" s="129"/>
    </row>
    <row r="243" spans="1:8" s="116" customFormat="1" ht="30" customHeight="1">
      <c r="A243" s="123">
        <v>208</v>
      </c>
      <c r="B243" s="176" t="str">
        <f>IF($A243="","",VLOOKUP($A243,亜鉛華軟膏!$A$5:$J$500,4))</f>
        <v>ゾニサミドＯＤ錠２５ＭＧ　ＴＲＥ「ＤＳＥＰ」</v>
      </c>
      <c r="C243" s="126"/>
      <c r="D243" s="136" t="str">
        <f>IF($A243="","",VLOOKUP($A243,亜鉛華軟膏!$A$5:$J$500,6))</f>
        <v>BX</v>
      </c>
      <c r="E243" s="136">
        <f>IF($A243="","",VLOOKUP($A243,亜鉛華軟膏!$A$5:$J$500,7))</f>
        <v>25</v>
      </c>
      <c r="F243" s="127"/>
      <c r="G243" s="128"/>
      <c r="H243" s="129"/>
    </row>
    <row r="244" spans="1:8" s="116" customFormat="1" ht="30" customHeight="1">
      <c r="A244" s="123">
        <v>209</v>
      </c>
      <c r="B244" s="176" t="str">
        <f>IF($A244="","",VLOOKUP($A244,亜鉛華軟膏!$A$5:$J$500,4))</f>
        <v>ゾビラックス眼軟膏３％</v>
      </c>
      <c r="C244" s="126"/>
      <c r="D244" s="136" t="str">
        <f>IF($A244="","",VLOOKUP($A244,亜鉛華軟膏!$A$5:$J$500,6))</f>
        <v>BX</v>
      </c>
      <c r="E244" s="136">
        <f>IF($A244="","",VLOOKUP($A244,亜鉛華軟膏!$A$5:$J$500,7))</f>
        <v>4</v>
      </c>
      <c r="F244" s="127"/>
      <c r="G244" s="128"/>
      <c r="H244" s="129"/>
    </row>
    <row r="245" spans="1:8" s="116" customFormat="1" ht="30" customHeight="1">
      <c r="A245" s="123">
        <v>210</v>
      </c>
      <c r="B245" s="176" t="str">
        <f>IF($A245="","",VLOOKUP($A245,亜鉛華軟膏!$A$5:$J$500,4))</f>
        <v>ソフラチュール貼付剤１０ＣＭ</v>
      </c>
      <c r="C245" s="126"/>
      <c r="D245" s="136" t="str">
        <f>IF($A245="","",VLOOKUP($A245,亜鉛華軟膏!$A$5:$J$500,6))</f>
        <v>BX</v>
      </c>
      <c r="E245" s="136">
        <f>IF($A245="","",VLOOKUP($A245,亜鉛華軟膏!$A$5:$J$500,7))</f>
        <v>4</v>
      </c>
      <c r="F245" s="127"/>
      <c r="G245" s="128"/>
      <c r="H245" s="129"/>
    </row>
    <row r="246" spans="1:8" s="116" customFormat="1" ht="30" customHeight="1">
      <c r="A246" s="123">
        <v>211</v>
      </c>
      <c r="B246" s="176" t="str">
        <f>IF($A246="","",VLOOKUP($A246,亜鉛華軟膏!$A$5:$J$500,4))</f>
        <v>ソリフェナシンコハク酸塩ＯＤ錠５ＭＧ「サワイ」</v>
      </c>
      <c r="C246" s="126"/>
      <c r="D246" s="136" t="str">
        <f>IF($A246="","",VLOOKUP($A246,亜鉛華軟膏!$A$5:$J$500,6))</f>
        <v>BX</v>
      </c>
      <c r="E246" s="136">
        <f>IF($A246="","",VLOOKUP($A246,亜鉛華軟膏!$A$5:$J$500,7))</f>
        <v>4</v>
      </c>
      <c r="F246" s="127"/>
      <c r="G246" s="128"/>
      <c r="H246" s="129"/>
    </row>
    <row r="247" spans="1:8" s="116" customFormat="1" ht="30" customHeight="1">
      <c r="A247" s="123">
        <v>212</v>
      </c>
      <c r="B247" s="176" t="str">
        <f>IF($A247="","",VLOOKUP($A247,亜鉛華軟膏!$A$5:$J$500,4))</f>
        <v>ソル・コーテフ静注用５００ＭＧ</v>
      </c>
      <c r="C247" s="126"/>
      <c r="D247" s="136" t="str">
        <f>IF($A247="","",VLOOKUP($A247,亜鉛華軟膏!$A$5:$J$500,6))</f>
        <v>BX</v>
      </c>
      <c r="E247" s="136">
        <f>IF($A247="","",VLOOKUP($A247,亜鉛華軟膏!$A$5:$J$500,7))</f>
        <v>4</v>
      </c>
      <c r="F247" s="127"/>
      <c r="G247" s="128"/>
      <c r="H247" s="129"/>
    </row>
    <row r="248" spans="1:8" s="116" customFormat="1" ht="30" customHeight="1">
      <c r="A248" s="123">
        <v>213</v>
      </c>
      <c r="B248" s="176" t="str">
        <f>IF($A248="","",VLOOKUP($A248,亜鉛華軟膏!$A$5:$J$500,4))</f>
        <v>ソル・コーテフ注射用１００ＭＧ</v>
      </c>
      <c r="C248" s="126"/>
      <c r="D248" s="136" t="str">
        <f>IF($A248="","",VLOOKUP($A248,亜鉛華軟膏!$A$5:$J$500,6))</f>
        <v>BX</v>
      </c>
      <c r="E248" s="136">
        <f>IF($A248="","",VLOOKUP($A248,亜鉛華軟膏!$A$5:$J$500,7))</f>
        <v>4</v>
      </c>
      <c r="F248" s="127"/>
      <c r="G248" s="128"/>
      <c r="H248" s="129"/>
    </row>
    <row r="249" spans="1:8" s="116" customFormat="1" ht="30" customHeight="1">
      <c r="A249" s="123">
        <v>214</v>
      </c>
      <c r="B249" s="176" t="str">
        <f>IF($A249="","",VLOOKUP($A249,亜鉛華軟膏!$A$5:$J$500,4))</f>
        <v>ソル・メドロール静注用１２５ＭＧ</v>
      </c>
      <c r="C249" s="126"/>
      <c r="D249" s="136" t="str">
        <f>IF($A249="","",VLOOKUP($A249,亜鉛華軟膏!$A$5:$J$500,6))</f>
        <v>BX</v>
      </c>
      <c r="E249" s="136">
        <f>IF($A249="","",VLOOKUP($A249,亜鉛華軟膏!$A$5:$J$500,7))</f>
        <v>4</v>
      </c>
      <c r="F249" s="127"/>
      <c r="G249" s="128"/>
      <c r="H249" s="129"/>
    </row>
    <row r="250" spans="1:8" s="116" customFormat="1" ht="30" customHeight="1">
      <c r="A250" s="123">
        <v>215</v>
      </c>
      <c r="B250" s="176" t="str">
        <f>IF($A250="","",VLOOKUP($A250,亜鉛華軟膏!$A$5:$J$500,4))</f>
        <v>ソル・メドロール静注用５００ＭＧ</v>
      </c>
      <c r="C250" s="126"/>
      <c r="D250" s="136" t="str">
        <f>IF($A250="","",VLOOKUP($A250,亜鉛華軟膏!$A$5:$J$500,6))</f>
        <v>BT</v>
      </c>
      <c r="E250" s="136">
        <f>IF($A250="","",VLOOKUP($A250,亜鉛華軟膏!$A$5:$J$500,7))</f>
        <v>4</v>
      </c>
      <c r="F250" s="127"/>
      <c r="G250" s="128"/>
      <c r="H250" s="129"/>
    </row>
    <row r="251" spans="1:8" s="116" customFormat="1" ht="30" customHeight="1">
      <c r="A251" s="123">
        <v>216</v>
      </c>
      <c r="B251" s="176" t="str">
        <f>IF($A251="","",VLOOKUP($A251,亜鉛華軟膏!$A$5:$J$500,4))</f>
        <v>ソルダクトン静注用１００ＭＧ</v>
      </c>
      <c r="C251" s="126"/>
      <c r="D251" s="136" t="str">
        <f>IF($A251="","",VLOOKUP($A251,亜鉛華軟膏!$A$5:$J$500,6))</f>
        <v>BX</v>
      </c>
      <c r="E251" s="136">
        <f>IF($A251="","",VLOOKUP($A251,亜鉛華軟膏!$A$5:$J$500,7))</f>
        <v>4</v>
      </c>
      <c r="F251" s="127"/>
      <c r="G251" s="128"/>
      <c r="H251" s="129"/>
    </row>
    <row r="252" spans="1:8" s="116" customFormat="1" ht="30" customHeight="1">
      <c r="A252" s="123">
        <v>217</v>
      </c>
      <c r="B252" s="176" t="str">
        <f>IF($A252="","",VLOOKUP($A252,亜鉛華軟膏!$A$5:$J$500,4))</f>
        <v>ソルデム１輸液</v>
      </c>
      <c r="C252" s="126"/>
      <c r="D252" s="136" t="str">
        <f>IF($A252="","",VLOOKUP($A252,亜鉛華軟膏!$A$5:$J$500,6))</f>
        <v>BX</v>
      </c>
      <c r="E252" s="136">
        <f>IF($A252="","",VLOOKUP($A252,亜鉛華軟膏!$A$5:$J$500,7))</f>
        <v>4</v>
      </c>
      <c r="F252" s="127"/>
      <c r="G252" s="128"/>
      <c r="H252" s="129"/>
    </row>
    <row r="253" spans="1:8" s="116" customFormat="1" ht="30" customHeight="1">
      <c r="A253" s="123">
        <v>218</v>
      </c>
      <c r="B253" s="176" t="str">
        <f>IF($A253="","",VLOOKUP($A253,亜鉛華軟膏!$A$5:$J$500,4))</f>
        <v>ソルデム３Ａ　輸液２００ＭＬ</v>
      </c>
      <c r="C253" s="126"/>
      <c r="D253" s="136" t="str">
        <f>IF($A253="","",VLOOKUP($A253,亜鉛華軟膏!$A$5:$J$500,6))</f>
        <v>BX</v>
      </c>
      <c r="E253" s="136">
        <f>IF($A253="","",VLOOKUP($A253,亜鉛華軟膏!$A$5:$J$500,7))</f>
        <v>4</v>
      </c>
      <c r="F253" s="127"/>
      <c r="G253" s="128"/>
      <c r="H253" s="129"/>
    </row>
    <row r="254" spans="1:8" s="116" customFormat="1" ht="30" customHeight="1">
      <c r="A254" s="123">
        <v>219</v>
      </c>
      <c r="B254" s="176" t="str">
        <f>IF($A254="","",VLOOKUP($A254,亜鉛華軟膏!$A$5:$J$500,4))</f>
        <v>ソルデム３Ａ　輸液５００ＭＬ</v>
      </c>
      <c r="C254" s="126"/>
      <c r="D254" s="136" t="str">
        <f>IF($A254="","",VLOOKUP($A254,亜鉛華軟膏!$A$5:$J$500,6))</f>
        <v>BX</v>
      </c>
      <c r="E254" s="136">
        <f>IF($A254="","",VLOOKUP($A254,亜鉛華軟膏!$A$5:$J$500,7))</f>
        <v>4</v>
      </c>
      <c r="F254" s="127"/>
      <c r="G254" s="128"/>
      <c r="H254" s="129"/>
    </row>
    <row r="255" spans="1:8" s="116" customFormat="1" ht="30" customHeight="1">
      <c r="A255" s="123">
        <v>220</v>
      </c>
      <c r="B255" s="176" t="str">
        <f>IF($A255="","",VLOOKUP($A255,亜鉛華軟膏!$A$5:$J$500,4))</f>
        <v>ゾルピデム酒石酸塩ＯＤ錠５ＭＧ「サワイ」</v>
      </c>
      <c r="C255" s="126"/>
      <c r="D255" s="136" t="str">
        <f>IF($A255="","",VLOOKUP($A255,亜鉛華軟膏!$A$5:$J$500,6))</f>
        <v>BX</v>
      </c>
      <c r="E255" s="136">
        <f>IF($A255="","",VLOOKUP($A255,亜鉛華軟膏!$A$5:$J$500,7))</f>
        <v>4</v>
      </c>
      <c r="F255" s="127"/>
      <c r="G255" s="128"/>
      <c r="H255" s="129"/>
    </row>
    <row r="256" spans="1:8" s="116" customFormat="1" ht="30" customHeight="1">
      <c r="A256" s="123">
        <v>221</v>
      </c>
      <c r="B256" s="176" t="str">
        <f>IF($A256="","",VLOOKUP($A256,亜鉛華軟膏!$A$5:$J$500,4))</f>
        <v>タクロリムス軟膏０．１％「イワキ」</v>
      </c>
      <c r="C256" s="126"/>
      <c r="D256" s="136" t="str">
        <f>IF($A256="","",VLOOKUP($A256,亜鉛華軟膏!$A$5:$J$500,6))</f>
        <v>BX</v>
      </c>
      <c r="E256" s="136">
        <f>IF($A256="","",VLOOKUP($A256,亜鉛華軟膏!$A$5:$J$500,7))</f>
        <v>18</v>
      </c>
      <c r="F256" s="127"/>
      <c r="G256" s="128"/>
      <c r="H256" s="129"/>
    </row>
    <row r="257" spans="1:8" s="116" customFormat="1" ht="30" customHeight="1">
      <c r="A257" s="123">
        <v>222</v>
      </c>
      <c r="B257" s="176" t="str">
        <f>IF($A257="","",VLOOKUP($A257,亜鉛華軟膏!$A$5:$J$500,4))</f>
        <v>タケキャブ錠２０ＭＧ</v>
      </c>
      <c r="C257" s="126"/>
      <c r="D257" s="136" t="str">
        <f>IF($A257="","",VLOOKUP($A257,亜鉛華軟膏!$A$5:$J$500,6))</f>
        <v>BX</v>
      </c>
      <c r="E257" s="136">
        <f>IF($A257="","",VLOOKUP($A257,亜鉛華軟膏!$A$5:$J$500,7))</f>
        <v>49</v>
      </c>
      <c r="F257" s="127"/>
      <c r="G257" s="128"/>
      <c r="H257" s="129"/>
    </row>
    <row r="258" spans="1:8" s="116" customFormat="1" ht="30" customHeight="1">
      <c r="A258" s="123">
        <v>223</v>
      </c>
      <c r="B258" s="176" t="str">
        <f>IF($A258="","",VLOOKUP($A258,亜鉛華軟膏!$A$5:$J$500,4))</f>
        <v>タミフルカプセル７５ＭＧ</v>
      </c>
      <c r="C258" s="126"/>
      <c r="D258" s="136" t="str">
        <f>IF($A258="","",VLOOKUP($A258,亜鉛華軟膏!$A$5:$J$500,6))</f>
        <v>BX</v>
      </c>
      <c r="E258" s="136">
        <f>IF($A258="","",VLOOKUP($A258,亜鉛華軟膏!$A$5:$J$500,7))</f>
        <v>14</v>
      </c>
      <c r="F258" s="127"/>
      <c r="G258" s="128"/>
      <c r="H258" s="129"/>
    </row>
    <row r="259" spans="1:8" s="116" customFormat="1" ht="30" customHeight="1">
      <c r="A259" s="123">
        <v>224</v>
      </c>
      <c r="B259" s="176" t="str">
        <f>IF($A259="","",VLOOKUP($A259,亜鉛華軟膏!$A$5:$J$500,4))</f>
        <v>タムスロシン塩酸塩ＯＤ錠０．２ＭＧ「サワイ」</v>
      </c>
      <c r="C259" s="126"/>
      <c r="D259" s="136" t="str">
        <f>IF($A259="","",VLOOKUP($A259,亜鉛華軟膏!$A$5:$J$500,6))</f>
        <v>BX</v>
      </c>
      <c r="E259" s="136">
        <f>IF($A259="","",VLOOKUP($A259,亜鉛華軟膏!$A$5:$J$500,7))</f>
        <v>6</v>
      </c>
      <c r="F259" s="127"/>
      <c r="G259" s="128"/>
      <c r="H259" s="129"/>
    </row>
    <row r="260" spans="1:8" s="116" customFormat="1" ht="30" customHeight="1">
      <c r="A260" s="123">
        <v>225</v>
      </c>
      <c r="B260" s="177" t="str">
        <f>IF($A260="","",VLOOKUP($A260,亜鉛華軟膏!$A$5:$J$500,4))</f>
        <v>タモキシフェン錠２０ＭＧ「ＤＳＥＰ」</v>
      </c>
      <c r="C260" s="126"/>
      <c r="D260" s="137" t="str">
        <f>IF($A260="","",VLOOKUP($A260,亜鉛華軟膏!$A$5:$J$500,6))</f>
        <v>BX</v>
      </c>
      <c r="E260" s="137">
        <f>IF($A260="","",VLOOKUP($A260,亜鉛華軟膏!$A$5:$J$500,7))</f>
        <v>4</v>
      </c>
      <c r="F260" s="127"/>
      <c r="G260" s="128"/>
      <c r="H260" s="129"/>
    </row>
    <row r="262" spans="1:8" s="116" customFormat="1" ht="45" customHeight="1">
      <c r="A262" s="115"/>
      <c r="B262" s="436" t="s">
        <v>47</v>
      </c>
      <c r="C262" s="436"/>
      <c r="D262" s="436"/>
      <c r="E262" s="436"/>
      <c r="F262" s="436"/>
      <c r="G262" s="436"/>
      <c r="H262" s="436"/>
    </row>
    <row r="263" spans="1:8" s="118" customFormat="1" ht="18" customHeight="1">
      <c r="A263" s="117"/>
      <c r="B263" s="241"/>
      <c r="D263" s="119"/>
      <c r="E263" s="120"/>
      <c r="F263" s="121"/>
    </row>
    <row r="264" spans="1:8" s="115" customFormat="1" ht="30" customHeight="1">
      <c r="A264" s="122" t="s">
        <v>48</v>
      </c>
      <c r="B264" s="437" t="s">
        <v>49</v>
      </c>
      <c r="C264" s="438"/>
      <c r="D264" s="123" t="s">
        <v>50</v>
      </c>
      <c r="E264" s="124" t="s">
        <v>51</v>
      </c>
      <c r="F264" s="125" t="s">
        <v>52</v>
      </c>
      <c r="G264" s="122" t="s">
        <v>53</v>
      </c>
      <c r="H264" s="123" t="s">
        <v>54</v>
      </c>
    </row>
    <row r="265" spans="1:8" ht="30" customHeight="1">
      <c r="A265" s="123">
        <v>226</v>
      </c>
      <c r="B265" s="176" t="str">
        <f>IF($A265="","",VLOOKUP($A265,亜鉛華軟膏!$A$5:$J$500,4))</f>
        <v>タリビッド耳科用液０．３％</v>
      </c>
      <c r="C265" s="126"/>
      <c r="D265" s="136" t="str">
        <f>IF($A265="","",VLOOKUP($A265,亜鉛華軟膏!$A$5:$J$500,6))</f>
        <v>BX</v>
      </c>
      <c r="E265" s="136">
        <f>IF($A265="","",VLOOKUP($A265,亜鉛華軟膏!$A$5:$J$500,7))</f>
        <v>4</v>
      </c>
      <c r="F265" s="127"/>
      <c r="G265" s="128"/>
      <c r="H265" s="129"/>
    </row>
    <row r="266" spans="1:8" ht="30" customHeight="1">
      <c r="A266" s="123">
        <v>227</v>
      </c>
      <c r="B266" s="176" t="str">
        <f>IF($A266="","",VLOOKUP($A266,亜鉛華軟膏!$A$5:$J$500,4))</f>
        <v>炭酸水素ナトリウム　シオエ</v>
      </c>
      <c r="C266" s="126"/>
      <c r="D266" s="136" t="str">
        <f>IF($A266="","",VLOOKUP($A266,亜鉛華軟膏!$A$5:$J$500,6))</f>
        <v>BT</v>
      </c>
      <c r="E266" s="136">
        <f>IF($A266="","",VLOOKUP($A266,亜鉛華軟膏!$A$5:$J$500,7))</f>
        <v>4</v>
      </c>
      <c r="F266" s="127"/>
      <c r="G266" s="128"/>
      <c r="H266" s="129"/>
    </row>
    <row r="267" spans="1:8" ht="30" customHeight="1">
      <c r="A267" s="123">
        <v>228</v>
      </c>
      <c r="B267" s="176" t="str">
        <f>IF($A267="","",VLOOKUP($A267,亜鉛華軟膏!$A$5:$J$500,4))</f>
        <v>炭酸リチウム錠２００ＭＧ「大正」</v>
      </c>
      <c r="C267" s="126"/>
      <c r="D267" s="136" t="str">
        <f>IF($A267="","",VLOOKUP($A267,亜鉛華軟膏!$A$5:$J$500,6))</f>
        <v>BX</v>
      </c>
      <c r="E267" s="136">
        <f>IF($A267="","",VLOOKUP($A267,亜鉛華軟膏!$A$5:$J$500,7))</f>
        <v>27</v>
      </c>
      <c r="F267" s="127"/>
      <c r="G267" s="128"/>
      <c r="H267" s="129"/>
    </row>
    <row r="268" spans="1:8" s="116" customFormat="1" ht="30" customHeight="1">
      <c r="A268" s="123">
        <v>229</v>
      </c>
      <c r="B268" s="176" t="str">
        <f>IF($A268="","",VLOOKUP($A268,亜鉛華軟膏!$A$5:$J$500,4))</f>
        <v>単シロップ「ケンエー」</v>
      </c>
      <c r="C268" s="126"/>
      <c r="D268" s="136" t="str">
        <f>IF($A268="","",VLOOKUP($A268,亜鉛華軟膏!$A$5:$J$500,6))</f>
        <v>BT</v>
      </c>
      <c r="E268" s="136">
        <f>IF($A268="","",VLOOKUP($A268,亜鉛華軟膏!$A$5:$J$500,7))</f>
        <v>4</v>
      </c>
      <c r="F268" s="127"/>
      <c r="G268" s="128"/>
      <c r="H268" s="129"/>
    </row>
    <row r="269" spans="1:8" s="116" customFormat="1" ht="30" customHeight="1">
      <c r="A269" s="123">
        <v>230</v>
      </c>
      <c r="B269" s="176" t="str">
        <f>IF($A269="","",VLOOKUP($A269,亜鉛華軟膏!$A$5:$J$500,4))</f>
        <v>ダントリウム静注用２０ＭＧ</v>
      </c>
      <c r="C269" s="126"/>
      <c r="D269" s="136" t="str">
        <f>IF($A269="","",VLOOKUP($A269,亜鉛華軟膏!$A$5:$J$500,6))</f>
        <v>BX</v>
      </c>
      <c r="E269" s="136">
        <f>IF($A269="","",VLOOKUP($A269,亜鉛華軟膏!$A$5:$J$500,7))</f>
        <v>4</v>
      </c>
      <c r="F269" s="127"/>
      <c r="G269" s="128"/>
      <c r="H269" s="129"/>
    </row>
    <row r="270" spans="1:8" s="116" customFormat="1" ht="30" customHeight="1">
      <c r="A270" s="123">
        <v>231</v>
      </c>
      <c r="B270" s="176" t="str">
        <f>IF($A270="","",VLOOKUP($A270,亜鉛華軟膏!$A$5:$J$500,4))</f>
        <v>チャンピックススタート用パック</v>
      </c>
      <c r="C270" s="126"/>
      <c r="D270" s="136" t="str">
        <f>IF($A270="","",VLOOKUP($A270,亜鉛華軟膏!$A$5:$J$500,6))</f>
        <v>BX</v>
      </c>
      <c r="E270" s="136">
        <f>IF($A270="","",VLOOKUP($A270,亜鉛華軟膏!$A$5:$J$500,7))</f>
        <v>4</v>
      </c>
      <c r="F270" s="127"/>
      <c r="G270" s="128"/>
      <c r="H270" s="129"/>
    </row>
    <row r="271" spans="1:8" s="116" customFormat="1" ht="30" customHeight="1">
      <c r="A271" s="123">
        <v>232</v>
      </c>
      <c r="B271" s="176" t="str">
        <f>IF($A271="","",VLOOKUP($A271,亜鉛華軟膏!$A$5:$J$500,4))</f>
        <v>チャンピックス錠１ＭＧ</v>
      </c>
      <c r="C271" s="126"/>
      <c r="D271" s="136" t="str">
        <f>IF($A271="","",VLOOKUP($A271,亜鉛華軟膏!$A$5:$J$500,6))</f>
        <v>BX</v>
      </c>
      <c r="E271" s="136">
        <f>IF($A271="","",VLOOKUP($A271,亜鉛華軟膏!$A$5:$J$500,7))</f>
        <v>4</v>
      </c>
      <c r="F271" s="127"/>
      <c r="G271" s="128"/>
      <c r="H271" s="129"/>
    </row>
    <row r="272" spans="1:8" s="116" customFormat="1" ht="30" customHeight="1">
      <c r="A272" s="123">
        <v>233</v>
      </c>
      <c r="B272" s="176" t="str">
        <f>IF($A272="","",VLOOKUP($A272,亜鉛華軟膏!$A$5:$J$500,4))</f>
        <v>注射用水ＰＬ「フソー」２０ＭＬ</v>
      </c>
      <c r="C272" s="126"/>
      <c r="D272" s="136" t="str">
        <f>IF($A272="","",VLOOKUP($A272,亜鉛華軟膏!$A$5:$J$500,6))</f>
        <v>BX</v>
      </c>
      <c r="E272" s="136">
        <f>IF($A272="","",VLOOKUP($A272,亜鉛華軟膏!$A$5:$J$500,7))</f>
        <v>4</v>
      </c>
      <c r="F272" s="127"/>
      <c r="G272" s="128"/>
      <c r="H272" s="129"/>
    </row>
    <row r="273" spans="1:8" s="116" customFormat="1" ht="30" customHeight="1">
      <c r="A273" s="123">
        <v>234</v>
      </c>
      <c r="B273" s="176" t="str">
        <f>IF($A273="","",VLOOKUP($A273,亜鉛華軟膏!$A$5:$J$500,4))</f>
        <v>注射用水バッグ５００ＭＬ「光」</v>
      </c>
      <c r="C273" s="126"/>
      <c r="D273" s="136" t="str">
        <f>IF($A273="","",VLOOKUP($A273,亜鉛華軟膏!$A$5:$J$500,6))</f>
        <v>BX</v>
      </c>
      <c r="E273" s="136">
        <f>IF($A273="","",VLOOKUP($A273,亜鉛華軟膏!$A$5:$J$500,7))</f>
        <v>4</v>
      </c>
      <c r="F273" s="127"/>
      <c r="G273" s="128"/>
      <c r="H273" s="129"/>
    </row>
    <row r="274" spans="1:8" s="116" customFormat="1" ht="30" customHeight="1">
      <c r="A274" s="123">
        <v>235</v>
      </c>
      <c r="B274" s="176" t="str">
        <f>IF($A274="","",VLOOKUP($A274,亜鉛華軟膏!$A$5:$J$500,4))</f>
        <v>チラーヂンＳ錠５０マイクロＧ</v>
      </c>
      <c r="C274" s="126"/>
      <c r="D274" s="136" t="str">
        <f>IF($A274="","",VLOOKUP($A274,亜鉛華軟膏!$A$5:$J$500,6))</f>
        <v>BX</v>
      </c>
      <c r="E274" s="136">
        <f>IF($A274="","",VLOOKUP($A274,亜鉛華軟膏!$A$5:$J$500,7))</f>
        <v>18</v>
      </c>
      <c r="F274" s="127"/>
      <c r="G274" s="128"/>
      <c r="H274" s="129"/>
    </row>
    <row r="275" spans="1:8" s="116" customFormat="1" ht="30" customHeight="1">
      <c r="A275" s="123">
        <v>236</v>
      </c>
      <c r="B275" s="176" t="str">
        <f>IF($A275="","",VLOOKUP($A275,亜鉛華軟膏!$A$5:$J$500,4))</f>
        <v>沈降破傷風トキソイド「生研」０．５ＭＬ</v>
      </c>
      <c r="C275" s="126"/>
      <c r="D275" s="136" t="str">
        <f>IF($A275="","",VLOOKUP($A275,亜鉛華軟膏!$A$5:$J$500,6))</f>
        <v>BT</v>
      </c>
      <c r="E275" s="136">
        <f>IF($A275="","",VLOOKUP($A275,亜鉛華軟膏!$A$5:$J$500,7))</f>
        <v>4</v>
      </c>
      <c r="F275" s="127"/>
      <c r="G275" s="128"/>
      <c r="H275" s="129"/>
    </row>
    <row r="276" spans="1:8" s="116" customFormat="1" ht="30" customHeight="1">
      <c r="A276" s="123">
        <v>237</v>
      </c>
      <c r="B276" s="176" t="str">
        <f>IF($A276="","",VLOOKUP($A276,亜鉛華軟膏!$A$5:$J$500,4))</f>
        <v>ツイミーグ錠５００ＭＧ</v>
      </c>
      <c r="C276" s="126"/>
      <c r="D276" s="136" t="str">
        <f>IF($A276="","",VLOOKUP($A276,亜鉛華軟膏!$A$5:$J$500,6))</f>
        <v>BX</v>
      </c>
      <c r="E276" s="136">
        <f>IF($A276="","",VLOOKUP($A276,亜鉛華軟膏!$A$5:$J$500,7))</f>
        <v>44</v>
      </c>
      <c r="F276" s="127"/>
      <c r="G276" s="128"/>
      <c r="H276" s="129"/>
    </row>
    <row r="277" spans="1:8" s="116" customFormat="1" ht="30" customHeight="1">
      <c r="A277" s="123">
        <v>238</v>
      </c>
      <c r="B277" s="176" t="str">
        <f>IF($A277="","",VLOOKUP($A277,亜鉛華軟膏!$A$5:$J$500,4))</f>
        <v>ツムラ加味逍遙散エキス顆粒（医療用）</v>
      </c>
      <c r="C277" s="126"/>
      <c r="D277" s="136" t="str">
        <f>IF($A277="","",VLOOKUP($A277,亜鉛華軟膏!$A$5:$J$500,6))</f>
        <v>BX</v>
      </c>
      <c r="E277" s="136">
        <f>IF($A277="","",VLOOKUP($A277,亜鉛華軟膏!$A$5:$J$500,7))</f>
        <v>18</v>
      </c>
      <c r="F277" s="127"/>
      <c r="G277" s="128"/>
      <c r="H277" s="129"/>
    </row>
    <row r="278" spans="1:8" s="116" customFormat="1" ht="30" customHeight="1">
      <c r="A278" s="123">
        <v>239</v>
      </c>
      <c r="B278" s="176" t="str">
        <f>IF($A278="","",VLOOKUP($A278,亜鉛華軟膏!$A$5:$J$500,4))</f>
        <v>ツムラ葛根湯エキス顆粒（医療用）</v>
      </c>
      <c r="C278" s="126"/>
      <c r="D278" s="136" t="str">
        <f>IF($A278="","",VLOOKUP($A278,亜鉛華軟膏!$A$5:$J$500,6))</f>
        <v>BX</v>
      </c>
      <c r="E278" s="136">
        <f>IF($A278="","",VLOOKUP($A278,亜鉛華軟膏!$A$5:$J$500,7))</f>
        <v>42</v>
      </c>
      <c r="F278" s="127"/>
      <c r="G278" s="128"/>
      <c r="H278" s="129"/>
    </row>
    <row r="279" spans="1:8" s="116" customFormat="1" ht="30" customHeight="1">
      <c r="A279" s="123">
        <v>240</v>
      </c>
      <c r="B279" s="176" t="str">
        <f>IF($A279="","",VLOOKUP($A279,亜鉛華軟膏!$A$5:$J$500,4))</f>
        <v>ツムラ牛車腎気丸エキス顆粒（医療用）</v>
      </c>
      <c r="C279" s="126"/>
      <c r="D279" s="136" t="str">
        <f>IF($A279="","",VLOOKUP($A279,亜鉛華軟膏!$A$5:$J$500,6))</f>
        <v>BX</v>
      </c>
      <c r="E279" s="136">
        <f>IF($A279="","",VLOOKUP($A279,亜鉛華軟膏!$A$5:$J$500,7))</f>
        <v>10</v>
      </c>
      <c r="F279" s="127"/>
      <c r="G279" s="128"/>
      <c r="H279" s="129"/>
    </row>
    <row r="280" spans="1:8" s="116" customFormat="1" ht="30" customHeight="1">
      <c r="A280" s="123">
        <v>241</v>
      </c>
      <c r="B280" s="176" t="str">
        <f>IF($A280="","",VLOOKUP($A280,亜鉛華軟膏!$A$5:$J$500,4))</f>
        <v>ツムラ桂枝加朮附湯エキス顆粒（医療用）</v>
      </c>
      <c r="C280" s="126"/>
      <c r="D280" s="136" t="str">
        <f>IF($A280="","",VLOOKUP($A280,亜鉛華軟膏!$A$5:$J$500,6))</f>
        <v>BX</v>
      </c>
      <c r="E280" s="136">
        <f>IF($A280="","",VLOOKUP($A280,亜鉛華軟膏!$A$5:$J$500,7))</f>
        <v>16</v>
      </c>
      <c r="F280" s="127"/>
      <c r="G280" s="128"/>
      <c r="H280" s="129"/>
    </row>
    <row r="281" spans="1:8" s="116" customFormat="1" ht="30" customHeight="1">
      <c r="A281" s="123">
        <v>242</v>
      </c>
      <c r="B281" s="176" t="str">
        <f>IF($A281="","",VLOOKUP($A281,亜鉛華軟膏!$A$5:$J$500,4))</f>
        <v>ツムラ五苓散エキス顆粒（医療用）</v>
      </c>
      <c r="C281" s="126"/>
      <c r="D281" s="136" t="str">
        <f>IF($A281="","",VLOOKUP($A281,亜鉛華軟膏!$A$5:$J$500,6))</f>
        <v>BX</v>
      </c>
      <c r="E281" s="136">
        <f>IF($A281="","",VLOOKUP($A281,亜鉛華軟膏!$A$5:$J$500,7))</f>
        <v>16</v>
      </c>
      <c r="F281" s="127"/>
      <c r="G281" s="128"/>
      <c r="H281" s="129"/>
    </row>
    <row r="282" spans="1:8" s="116" customFormat="1" ht="30" customHeight="1">
      <c r="A282" s="123">
        <v>243</v>
      </c>
      <c r="B282" s="176" t="str">
        <f>IF($A282="","",VLOOKUP($A282,亜鉛華軟膏!$A$5:$J$500,4))</f>
        <v>ツムラ小青竜湯エキス顆粒（医療用）</v>
      </c>
      <c r="C282" s="126"/>
      <c r="D282" s="136" t="str">
        <f>IF($A282="","",VLOOKUP($A282,亜鉛華軟膏!$A$5:$J$500,6))</f>
        <v>BX</v>
      </c>
      <c r="E282" s="136">
        <f>IF($A282="","",VLOOKUP($A282,亜鉛華軟膏!$A$5:$J$500,7))</f>
        <v>16</v>
      </c>
      <c r="F282" s="127"/>
      <c r="G282" s="128"/>
      <c r="H282" s="129"/>
    </row>
    <row r="283" spans="1:8" s="116" customFormat="1" ht="30" customHeight="1">
      <c r="A283" s="123">
        <v>244</v>
      </c>
      <c r="B283" s="176" t="str">
        <f>IF($A283="","",VLOOKUP($A283,亜鉛華軟膏!$A$5:$J$500,4))</f>
        <v>ツムラ大建中湯エキス顆粒（医療用）</v>
      </c>
      <c r="C283" s="126"/>
      <c r="D283" s="136" t="str">
        <f>IF($A283="","",VLOOKUP($A283,亜鉛華軟膏!$A$5:$J$500,6))</f>
        <v>BX</v>
      </c>
      <c r="E283" s="136">
        <f>IF($A283="","",VLOOKUP($A283,亜鉛華軟膏!$A$5:$J$500,7))</f>
        <v>10</v>
      </c>
      <c r="F283" s="127"/>
      <c r="G283" s="128"/>
      <c r="H283" s="129"/>
    </row>
    <row r="284" spans="1:8" s="116" customFormat="1" ht="30" customHeight="1">
      <c r="A284" s="123">
        <v>245</v>
      </c>
      <c r="B284" s="176" t="str">
        <f>IF($A284="","",VLOOKUP($A284,亜鉛華軟膏!$A$5:$J$500,4))</f>
        <v>ツムラ当帰芍薬散エキス顆粒（医療用）</v>
      </c>
      <c r="C284" s="126"/>
      <c r="D284" s="136" t="str">
        <f>IF($A284="","",VLOOKUP($A284,亜鉛華軟膏!$A$5:$J$500,6))</f>
        <v>BX</v>
      </c>
      <c r="E284" s="136">
        <f>IF($A284="","",VLOOKUP($A284,亜鉛華軟膏!$A$5:$J$500,7))</f>
        <v>10</v>
      </c>
      <c r="F284" s="127"/>
      <c r="G284" s="128"/>
      <c r="H284" s="129"/>
    </row>
    <row r="285" spans="1:8" s="116" customFormat="1" ht="30" customHeight="1">
      <c r="A285" s="123">
        <v>246</v>
      </c>
      <c r="B285" s="176" t="str">
        <f>IF($A285="","",VLOOKUP($A285,亜鉛華軟膏!$A$5:$J$500,4))</f>
        <v>ツムラ麦門冬湯エキス顆粒（医療用）</v>
      </c>
      <c r="C285" s="126"/>
      <c r="D285" s="136" t="str">
        <f>IF($A285="","",VLOOKUP($A285,亜鉛華軟膏!$A$5:$J$500,6))</f>
        <v>BX</v>
      </c>
      <c r="E285" s="136">
        <f>IF($A285="","",VLOOKUP($A285,亜鉛華軟膏!$A$5:$J$500,7))</f>
        <v>41</v>
      </c>
      <c r="F285" s="127"/>
      <c r="G285" s="128"/>
      <c r="H285" s="129"/>
    </row>
    <row r="286" spans="1:8" s="116" customFormat="1" ht="30" customHeight="1">
      <c r="A286" s="123">
        <v>247</v>
      </c>
      <c r="B286" s="176" t="str">
        <f>IF($A286="","",VLOOKUP($A286,亜鉛華軟膏!$A$5:$J$500,4))</f>
        <v>ツムラ半夏厚朴湯エキス顆粒（医療用）</v>
      </c>
      <c r="C286" s="126"/>
      <c r="D286" s="136" t="str">
        <f>IF($A286="","",VLOOKUP($A286,亜鉛華軟膏!$A$5:$J$500,6))</f>
        <v>BX</v>
      </c>
      <c r="E286" s="136">
        <f>IF($A286="","",VLOOKUP($A286,亜鉛華軟膏!$A$5:$J$500,7))</f>
        <v>14</v>
      </c>
      <c r="F286" s="127"/>
      <c r="G286" s="128"/>
      <c r="H286" s="129"/>
    </row>
    <row r="287" spans="1:8" s="116" customFormat="1" ht="30" customHeight="1">
      <c r="A287" s="123">
        <v>248</v>
      </c>
      <c r="B287" s="176" t="str">
        <f>IF($A287="","",VLOOKUP($A287,亜鉛華軟膏!$A$5:$J$500,4))</f>
        <v>ツムラ補中益気湯エキス顆粒（医療用）</v>
      </c>
      <c r="C287" s="126"/>
      <c r="D287" s="136" t="str">
        <f>IF($A287="","",VLOOKUP($A287,亜鉛華軟膏!$A$5:$J$500,6))</f>
        <v>BX</v>
      </c>
      <c r="E287" s="136">
        <f>IF($A287="","",VLOOKUP($A287,亜鉛華軟膏!$A$5:$J$500,7))</f>
        <v>15</v>
      </c>
      <c r="F287" s="127"/>
      <c r="G287" s="128"/>
      <c r="H287" s="129"/>
    </row>
    <row r="288" spans="1:8" s="116" customFormat="1" ht="30" customHeight="1">
      <c r="A288" s="123">
        <v>249</v>
      </c>
      <c r="B288" s="176" t="str">
        <f>IF($A288="","",VLOOKUP($A288,亜鉛華軟膏!$A$5:$J$500,4))</f>
        <v>ツムラ防風通聖散エキス顆粒（医療用）</v>
      </c>
      <c r="C288" s="126"/>
      <c r="D288" s="136" t="str">
        <f>IF($A288="","",VLOOKUP($A288,亜鉛華軟膏!$A$5:$J$500,6))</f>
        <v>BX</v>
      </c>
      <c r="E288" s="136">
        <f>IF($A288="","",VLOOKUP($A288,亜鉛華軟膏!$A$5:$J$500,7))</f>
        <v>20</v>
      </c>
      <c r="F288" s="127"/>
      <c r="G288" s="128"/>
      <c r="H288" s="129"/>
    </row>
    <row r="289" spans="1:8" s="116" customFormat="1" ht="30" customHeight="1">
      <c r="A289" s="123">
        <v>250</v>
      </c>
      <c r="B289" s="177" t="str">
        <f>IF($A289="","",VLOOKUP($A289,亜鉛華軟膏!$A$5:$J$500,4))</f>
        <v>ツムラ麻黄湯エキス顆粒（医療用）</v>
      </c>
      <c r="C289" s="126"/>
      <c r="D289" s="137" t="str">
        <f>IF($A289="","",VLOOKUP($A289,亜鉛華軟膏!$A$5:$J$500,6))</f>
        <v>BX</v>
      </c>
      <c r="E289" s="137">
        <f>IF($A289="","",VLOOKUP($A289,亜鉛華軟膏!$A$5:$J$500,7))</f>
        <v>4</v>
      </c>
      <c r="F289" s="127"/>
      <c r="G289" s="128"/>
      <c r="H289" s="129"/>
    </row>
    <row r="291" spans="1:8" s="116" customFormat="1" ht="45" customHeight="1">
      <c r="A291" s="115"/>
      <c r="B291" s="436" t="s">
        <v>47</v>
      </c>
      <c r="C291" s="436"/>
      <c r="D291" s="436"/>
      <c r="E291" s="436"/>
      <c r="F291" s="436"/>
      <c r="G291" s="436"/>
      <c r="H291" s="436"/>
    </row>
    <row r="292" spans="1:8" s="118" customFormat="1" ht="18" customHeight="1">
      <c r="A292" s="117"/>
      <c r="B292" s="241"/>
      <c r="D292" s="119"/>
      <c r="E292" s="120"/>
      <c r="F292" s="121"/>
    </row>
    <row r="293" spans="1:8" s="115" customFormat="1" ht="30" customHeight="1">
      <c r="A293" s="122" t="s">
        <v>48</v>
      </c>
      <c r="B293" s="437" t="s">
        <v>49</v>
      </c>
      <c r="C293" s="438"/>
      <c r="D293" s="123" t="s">
        <v>50</v>
      </c>
      <c r="E293" s="124" t="s">
        <v>51</v>
      </c>
      <c r="F293" s="125" t="s">
        <v>52</v>
      </c>
      <c r="G293" s="122" t="s">
        <v>53</v>
      </c>
      <c r="H293" s="123" t="s">
        <v>54</v>
      </c>
    </row>
    <row r="294" spans="1:8" ht="30" customHeight="1">
      <c r="A294" s="123">
        <v>251</v>
      </c>
      <c r="B294" s="176" t="str">
        <f>IF($A294="","",VLOOKUP($A294,亜鉛華軟膏!$A$5:$J$500,4))</f>
        <v>ツムラ抑肝散エキス顆粒（医療用）</v>
      </c>
      <c r="C294" s="126"/>
      <c r="D294" s="136" t="str">
        <f>IF($A294="","",VLOOKUP($A294,亜鉛華軟膏!$A$5:$J$500,6))</f>
        <v>BX</v>
      </c>
      <c r="E294" s="136">
        <f>IF($A294="","",VLOOKUP($A294,亜鉛華軟膏!$A$5:$J$500,7))</f>
        <v>227</v>
      </c>
      <c r="F294" s="127"/>
      <c r="G294" s="128"/>
      <c r="H294" s="129"/>
    </row>
    <row r="295" spans="1:8" ht="30" customHeight="1">
      <c r="A295" s="123">
        <v>252</v>
      </c>
      <c r="B295" s="176" t="str">
        <f>IF($A295="","",VLOOKUP($A295,亜鉛華軟膏!$A$5:$J$500,4))</f>
        <v>ツムラ六君子湯エキス顆粒（医療用）</v>
      </c>
      <c r="C295" s="126"/>
      <c r="D295" s="136" t="str">
        <f>IF($A295="","",VLOOKUP($A295,亜鉛華軟膏!$A$5:$J$500,6))</f>
        <v>BX</v>
      </c>
      <c r="E295" s="136">
        <f>IF($A295="","",VLOOKUP($A295,亜鉛華軟膏!$A$5:$J$500,7))</f>
        <v>4</v>
      </c>
      <c r="F295" s="127"/>
      <c r="G295" s="128"/>
      <c r="H295" s="129"/>
    </row>
    <row r="296" spans="1:8" ht="30" customHeight="1">
      <c r="A296" s="123">
        <v>253</v>
      </c>
      <c r="B296" s="176" t="str">
        <f>IF($A296="","",VLOOKUP($A296,亜鉛華軟膏!$A$5:$J$500,4))</f>
        <v>ツムラ芍薬甘草湯エキス顆粒（医療用）</v>
      </c>
      <c r="C296" s="126"/>
      <c r="D296" s="136" t="str">
        <f>IF($A296="","",VLOOKUP($A296,亜鉛華軟膏!$A$5:$J$500,6))</f>
        <v>BX</v>
      </c>
      <c r="E296" s="136">
        <f>IF($A296="","",VLOOKUP($A296,亜鉛華軟膏!$A$5:$J$500,7))</f>
        <v>14</v>
      </c>
      <c r="F296" s="127"/>
      <c r="G296" s="128"/>
      <c r="H296" s="129"/>
    </row>
    <row r="297" spans="1:8" s="116" customFormat="1" ht="30" customHeight="1">
      <c r="A297" s="123">
        <v>254</v>
      </c>
      <c r="B297" s="176" t="str">
        <f>IF($A297="","",VLOOKUP($A297,亜鉛華軟膏!$A$5:$J$500,4))</f>
        <v>ツロブテロールテープ１ＭＧ「久光」</v>
      </c>
      <c r="C297" s="126"/>
      <c r="D297" s="136" t="str">
        <f>IF($A297="","",VLOOKUP($A297,亜鉛華軟膏!$A$5:$J$500,6))</f>
        <v>BX</v>
      </c>
      <c r="E297" s="136">
        <f>IF($A297="","",VLOOKUP($A297,亜鉛華軟膏!$A$5:$J$500,7))</f>
        <v>4</v>
      </c>
      <c r="F297" s="127"/>
      <c r="G297" s="128"/>
      <c r="H297" s="129"/>
    </row>
    <row r="298" spans="1:8" s="116" customFormat="1" ht="30" customHeight="1">
      <c r="A298" s="123">
        <v>255</v>
      </c>
      <c r="B298" s="176" t="str">
        <f>IF($A298="","",VLOOKUP($A298,亜鉛華軟膏!$A$5:$J$500,4))</f>
        <v>ツロブテロールテープ２ＭＧ「久光」</v>
      </c>
      <c r="C298" s="126"/>
      <c r="D298" s="136" t="str">
        <f>IF($A298="","",VLOOKUP($A298,亜鉛華軟膏!$A$5:$J$500,6))</f>
        <v>BX</v>
      </c>
      <c r="E298" s="136">
        <f>IF($A298="","",VLOOKUP($A298,亜鉛華軟膏!$A$5:$J$500,7))</f>
        <v>4</v>
      </c>
      <c r="F298" s="127"/>
      <c r="G298" s="128"/>
      <c r="H298" s="129"/>
    </row>
    <row r="299" spans="1:8" s="116" customFormat="1" ht="30" customHeight="1">
      <c r="A299" s="123">
        <v>256</v>
      </c>
      <c r="B299" s="176" t="str">
        <f>IF($A299="","",VLOOKUP($A299,亜鉛華軟膏!$A$5:$J$500,4))</f>
        <v>１％ディプリバン注－キット</v>
      </c>
      <c r="C299" s="126"/>
      <c r="D299" s="136" t="str">
        <f>IF($A299="","",VLOOKUP($A299,亜鉛華軟膏!$A$5:$J$500,6))</f>
        <v>KT</v>
      </c>
      <c r="E299" s="136">
        <f>IF($A299="","",VLOOKUP($A299,亜鉛華軟膏!$A$5:$J$500,7))</f>
        <v>4</v>
      </c>
      <c r="F299" s="127"/>
      <c r="G299" s="128"/>
      <c r="H299" s="129"/>
    </row>
    <row r="300" spans="1:8" s="116" customFormat="1" ht="30" customHeight="1">
      <c r="A300" s="123">
        <v>257</v>
      </c>
      <c r="B300" s="176" t="str">
        <f>IF($A300="","",VLOOKUP($A300,亜鉛華軟膏!$A$5:$J$500,4))</f>
        <v>デエビゴ錠２．５ＭＧ</v>
      </c>
      <c r="C300" s="126"/>
      <c r="D300" s="136" t="str">
        <f>IF($A300="","",VLOOKUP($A300,亜鉛華軟膏!$A$5:$J$500,6))</f>
        <v>BX</v>
      </c>
      <c r="E300" s="136">
        <f>IF($A300="","",VLOOKUP($A300,亜鉛華軟膏!$A$5:$J$500,7))</f>
        <v>108</v>
      </c>
      <c r="F300" s="127"/>
      <c r="G300" s="128"/>
      <c r="H300" s="129"/>
    </row>
    <row r="301" spans="1:8" s="116" customFormat="1" ht="30" customHeight="1">
      <c r="A301" s="123">
        <v>258</v>
      </c>
      <c r="B301" s="176" t="str">
        <f>IF($A301="","",VLOOKUP($A301,亜鉛華軟膏!$A$5:$J$500,4))</f>
        <v>テオドール錠１００ＭＧ</v>
      </c>
      <c r="C301" s="126"/>
      <c r="D301" s="136" t="str">
        <f>IF($A301="","",VLOOKUP($A301,亜鉛華軟膏!$A$5:$J$500,6))</f>
        <v>BX</v>
      </c>
      <c r="E301" s="136">
        <f>IF($A301="","",VLOOKUP($A301,亜鉛華軟膏!$A$5:$J$500,7))</f>
        <v>4</v>
      </c>
      <c r="F301" s="127"/>
      <c r="G301" s="128"/>
      <c r="H301" s="129"/>
    </row>
    <row r="302" spans="1:8" s="116" customFormat="1" ht="30" customHeight="1">
      <c r="A302" s="123">
        <v>259</v>
      </c>
      <c r="B302" s="176" t="str">
        <f>IF($A302="","",VLOOKUP($A302,亜鉛華軟膏!$A$5:$J$500,4))</f>
        <v>デキサート注射液３．３ＭＧ</v>
      </c>
      <c r="C302" s="126"/>
      <c r="D302" s="136" t="str">
        <f>IF($A302="","",VLOOKUP($A302,亜鉛華軟膏!$A$5:$J$500,6))</f>
        <v>BX</v>
      </c>
      <c r="E302" s="136">
        <f>IF($A302="","",VLOOKUP($A302,亜鉛華軟膏!$A$5:$J$500,7))</f>
        <v>4</v>
      </c>
      <c r="F302" s="127"/>
      <c r="G302" s="128"/>
      <c r="H302" s="129"/>
    </row>
    <row r="303" spans="1:8" s="116" customFormat="1" ht="30" customHeight="1">
      <c r="A303" s="123">
        <v>260</v>
      </c>
      <c r="B303" s="176" t="str">
        <f>IF($A303="","",VLOOKUP($A303,亜鉛華軟膏!$A$5:$J$500,4))</f>
        <v>デキサメタゾン口腔用軟膏０．１％「ＮＫ」</v>
      </c>
      <c r="C303" s="126"/>
      <c r="D303" s="136" t="str">
        <f>IF($A303="","",VLOOKUP($A303,亜鉛華軟膏!$A$5:$J$500,6))</f>
        <v>BX</v>
      </c>
      <c r="E303" s="136">
        <f>IF($A303="","",VLOOKUP($A303,亜鉛華軟膏!$A$5:$J$500,7))</f>
        <v>4</v>
      </c>
      <c r="F303" s="127"/>
      <c r="G303" s="128"/>
      <c r="H303" s="129"/>
    </row>
    <row r="304" spans="1:8" s="116" customFormat="1" ht="30" customHeight="1">
      <c r="A304" s="123">
        <v>261</v>
      </c>
      <c r="B304" s="176" t="str">
        <f>IF($A304="","",VLOOKUP($A304,亜鉛華軟膏!$A$5:$J$500,4))</f>
        <v>テグレトール錠２００ＭＧ</v>
      </c>
      <c r="C304" s="126"/>
      <c r="D304" s="136" t="str">
        <f>IF($A304="","",VLOOKUP($A304,亜鉛華軟膏!$A$5:$J$500,6))</f>
        <v>BX</v>
      </c>
      <c r="E304" s="136">
        <f>IF($A304="","",VLOOKUP($A304,亜鉛華軟膏!$A$5:$J$500,7))</f>
        <v>4</v>
      </c>
      <c r="F304" s="127"/>
      <c r="G304" s="128"/>
      <c r="H304" s="129"/>
    </row>
    <row r="305" spans="1:8" s="116" customFormat="1" ht="30" customHeight="1">
      <c r="A305" s="123">
        <v>262</v>
      </c>
      <c r="B305" s="176" t="str">
        <f>IF($A305="","",VLOOKUP($A305,亜鉛華軟膏!$A$5:$J$500,4))</f>
        <v>テタノブリン筋注用２５０単位</v>
      </c>
      <c r="C305" s="126"/>
      <c r="D305" s="136" t="str">
        <f>IF($A305="","",VLOOKUP($A305,亜鉛華軟膏!$A$5:$J$500,6))</f>
        <v>BT</v>
      </c>
      <c r="E305" s="136">
        <f>IF($A305="","",VLOOKUP($A305,亜鉛華軟膏!$A$5:$J$500,7))</f>
        <v>4</v>
      </c>
      <c r="F305" s="127"/>
      <c r="G305" s="128"/>
      <c r="H305" s="129"/>
    </row>
    <row r="306" spans="1:8" s="116" customFormat="1" ht="30" customHeight="1">
      <c r="A306" s="123">
        <v>263</v>
      </c>
      <c r="B306" s="176" t="str">
        <f>IF($A306="","",VLOOKUP($A306,亜鉛華軟膏!$A$5:$J$500,4))</f>
        <v>デトキソール静注液２Ｇ</v>
      </c>
      <c r="C306" s="126"/>
      <c r="D306" s="136" t="str">
        <f>IF($A306="","",VLOOKUP($A306,亜鉛華軟膏!$A$5:$J$500,6))</f>
        <v>BX</v>
      </c>
      <c r="E306" s="136">
        <f>IF($A306="","",VLOOKUP($A306,亜鉛華軟膏!$A$5:$J$500,7))</f>
        <v>4</v>
      </c>
      <c r="F306" s="127"/>
      <c r="G306" s="128"/>
      <c r="H306" s="129"/>
    </row>
    <row r="307" spans="1:8" s="116" customFormat="1" ht="30" customHeight="1">
      <c r="A307" s="123">
        <v>264</v>
      </c>
      <c r="B307" s="176" t="str">
        <f>IF($A307="","",VLOOKUP($A307,亜鉛華軟膏!$A$5:$J$500,4))</f>
        <v>テネリアＯＤ錠２０ＭＧ</v>
      </c>
      <c r="C307" s="126"/>
      <c r="D307" s="136" t="str">
        <f>IF($A307="","",VLOOKUP($A307,亜鉛華軟膏!$A$5:$J$500,6))</f>
        <v>BX</v>
      </c>
      <c r="E307" s="136">
        <f>IF($A307="","",VLOOKUP($A307,亜鉛華軟膏!$A$5:$J$500,7))</f>
        <v>173</v>
      </c>
      <c r="F307" s="127"/>
      <c r="G307" s="128"/>
      <c r="H307" s="129"/>
    </row>
    <row r="308" spans="1:8" s="116" customFormat="1" ht="30" customHeight="1">
      <c r="A308" s="123">
        <v>265</v>
      </c>
      <c r="B308" s="176" t="str">
        <f>IF($A308="","",VLOOKUP($A308,亜鉛華軟膏!$A$5:$J$500,4))</f>
        <v>デパケンＲ錠２００ＭＧ</v>
      </c>
      <c r="C308" s="126"/>
      <c r="D308" s="136" t="str">
        <f>IF($A308="","",VLOOKUP($A308,亜鉛華軟膏!$A$5:$J$500,6))</f>
        <v>BX</v>
      </c>
      <c r="E308" s="136">
        <f>IF($A308="","",VLOOKUP($A308,亜鉛華軟膏!$A$5:$J$500,7))</f>
        <v>36</v>
      </c>
      <c r="F308" s="127"/>
      <c r="G308" s="128"/>
      <c r="H308" s="129"/>
    </row>
    <row r="309" spans="1:8" s="116" customFormat="1" ht="30" customHeight="1">
      <c r="A309" s="123">
        <v>266</v>
      </c>
      <c r="B309" s="176" t="str">
        <f>IF($A309="","",VLOOKUP($A309,亜鉛華軟膏!$A$5:$J$500,4))</f>
        <v>デュロキセチンＯＤ錠２０ＭＧ「明治」</v>
      </c>
      <c r="C309" s="126"/>
      <c r="D309" s="136" t="str">
        <f>IF($A309="","",VLOOKUP($A309,亜鉛華軟膏!$A$5:$J$500,6))</f>
        <v>BX</v>
      </c>
      <c r="E309" s="136">
        <f>IF($A309="","",VLOOKUP($A309,亜鉛華軟膏!$A$5:$J$500,7))</f>
        <v>51</v>
      </c>
      <c r="F309" s="127"/>
      <c r="G309" s="128"/>
      <c r="H309" s="129"/>
    </row>
    <row r="310" spans="1:8" s="116" customFormat="1" ht="30" customHeight="1">
      <c r="A310" s="123">
        <v>267</v>
      </c>
      <c r="B310" s="176" t="str">
        <f>IF($A310="","",VLOOKUP($A310,亜鉛華軟膏!$A$5:$J$500,4))</f>
        <v>テルビナフィン錠１２５ＭＧ「サンド」</v>
      </c>
      <c r="C310" s="126"/>
      <c r="D310" s="136" t="str">
        <f>IF($A310="","",VLOOKUP($A310,亜鉛華軟膏!$A$5:$J$500,6))</f>
        <v>BX</v>
      </c>
      <c r="E310" s="136">
        <f>IF($A310="","",VLOOKUP($A310,亜鉛華軟膏!$A$5:$J$500,7))</f>
        <v>5</v>
      </c>
      <c r="F310" s="127"/>
      <c r="G310" s="128"/>
      <c r="H310" s="129"/>
    </row>
    <row r="311" spans="1:8" s="116" customFormat="1" ht="30" customHeight="1">
      <c r="A311" s="123">
        <v>268</v>
      </c>
      <c r="B311" s="176" t="str">
        <f>IF($A311="","",VLOOKUP($A311,亜鉛華軟膏!$A$5:$J$500,4))</f>
        <v>トアラセット配合錠「ＤＳＥＰ」</v>
      </c>
      <c r="C311" s="126"/>
      <c r="D311" s="136" t="str">
        <f>IF($A311="","",VLOOKUP($A311,亜鉛華軟膏!$A$5:$J$500,6))</f>
        <v>BX</v>
      </c>
      <c r="E311" s="136">
        <f>IF($A311="","",VLOOKUP($A311,亜鉛華軟膏!$A$5:$J$500,7))</f>
        <v>14</v>
      </c>
      <c r="F311" s="127"/>
      <c r="G311" s="128"/>
      <c r="H311" s="129"/>
    </row>
    <row r="312" spans="1:8" s="116" customFormat="1" ht="30" customHeight="1">
      <c r="A312" s="123">
        <v>269</v>
      </c>
      <c r="B312" s="176" t="str">
        <f>IF($A312="","",VLOOKUP($A312,亜鉛華軟膏!$A$5:$J$500,4))</f>
        <v>ドキサゾシン錠１ＭＧ「ＶＴＲＳ」</v>
      </c>
      <c r="C312" s="126"/>
      <c r="D312" s="136" t="str">
        <f>IF($A312="","",VLOOKUP($A312,亜鉛華軟膏!$A$5:$J$500,6))</f>
        <v>BX</v>
      </c>
      <c r="E312" s="136">
        <f>IF($A312="","",VLOOKUP($A312,亜鉛華軟膏!$A$5:$J$500,7))</f>
        <v>26</v>
      </c>
      <c r="F312" s="127"/>
      <c r="G312" s="128"/>
      <c r="H312" s="129"/>
    </row>
    <row r="313" spans="1:8" s="116" customFormat="1" ht="30" customHeight="1">
      <c r="A313" s="123">
        <v>270</v>
      </c>
      <c r="B313" s="176" t="str">
        <f>IF($A313="","",VLOOKUP($A313,亜鉛華軟膏!$A$5:$J$500,4))</f>
        <v>ドパコール配合錠Ｌ５０</v>
      </c>
      <c r="C313" s="126"/>
      <c r="D313" s="136" t="str">
        <f>IF($A313="","",VLOOKUP($A313,亜鉛華軟膏!$A$5:$J$500,6))</f>
        <v>BX</v>
      </c>
      <c r="E313" s="136">
        <f>IF($A313="","",VLOOKUP($A313,亜鉛華軟膏!$A$5:$J$500,7))</f>
        <v>8</v>
      </c>
      <c r="F313" s="127"/>
      <c r="G313" s="128"/>
      <c r="H313" s="129"/>
    </row>
    <row r="314" spans="1:8" s="116" customFormat="1" ht="30" customHeight="1">
      <c r="A314" s="123">
        <v>271</v>
      </c>
      <c r="B314" s="176" t="str">
        <f>IF($A314="","",VLOOKUP($A314,亜鉛華軟膏!$A$5:$J$500,4))</f>
        <v>ドパミン塩酸塩点滴静注液２００ＭＧキット「ＶＴＲＳ」</v>
      </c>
      <c r="C314" s="126"/>
      <c r="D314" s="136" t="str">
        <f>IF($A314="","",VLOOKUP($A314,亜鉛華軟膏!$A$5:$J$500,6))</f>
        <v>BX</v>
      </c>
      <c r="E314" s="136">
        <f>IF($A314="","",VLOOKUP($A314,亜鉛華軟膏!$A$5:$J$500,7))</f>
        <v>4</v>
      </c>
      <c r="F314" s="127"/>
      <c r="G314" s="128"/>
      <c r="H314" s="129"/>
    </row>
    <row r="315" spans="1:8" s="116" customFormat="1" ht="30" customHeight="1">
      <c r="A315" s="123">
        <v>272</v>
      </c>
      <c r="B315" s="176" t="str">
        <f>IF($A315="","",VLOOKUP($A315,亜鉛華軟膏!$A$5:$J$500,4))</f>
        <v>ドブタミン塩酸塩点滴静注液１００ＭＧ「サワイ」</v>
      </c>
      <c r="C315" s="126"/>
      <c r="D315" s="136" t="str">
        <f>IF($A315="","",VLOOKUP($A315,亜鉛華軟膏!$A$5:$J$500,6))</f>
        <v>BX</v>
      </c>
      <c r="E315" s="136">
        <f>IF($A315="","",VLOOKUP($A315,亜鉛華軟膏!$A$5:$J$500,7))</f>
        <v>4</v>
      </c>
      <c r="F315" s="127"/>
      <c r="G315" s="128"/>
      <c r="H315" s="129"/>
    </row>
    <row r="316" spans="1:8" s="116" customFormat="1" ht="30" customHeight="1">
      <c r="A316" s="123">
        <v>273</v>
      </c>
      <c r="B316" s="176" t="str">
        <f>IF($A316="","",VLOOKUP($A316,亜鉛華軟膏!$A$5:$J$500,4))</f>
        <v>トラニラストカプセル１００ＭＧ「トーワ」</v>
      </c>
      <c r="C316" s="126"/>
      <c r="D316" s="136" t="str">
        <f>IF($A316="","",VLOOKUP($A316,亜鉛華軟膏!$A$5:$J$500,6))</f>
        <v>BX</v>
      </c>
      <c r="E316" s="136">
        <f>IF($A316="","",VLOOKUP($A316,亜鉛華軟膏!$A$5:$J$500,7))</f>
        <v>4</v>
      </c>
      <c r="F316" s="127"/>
      <c r="G316" s="128"/>
      <c r="H316" s="129"/>
    </row>
    <row r="317" spans="1:8" s="116" customFormat="1" ht="30" customHeight="1">
      <c r="A317" s="123">
        <v>274</v>
      </c>
      <c r="B317" s="176" t="str">
        <f>IF($A317="","",VLOOKUP($A317,亜鉛華軟膏!$A$5:$J$500,4))</f>
        <v>トラネキサム酸錠２５０ＭＧ「ＹＤ」</v>
      </c>
      <c r="C317" s="126"/>
      <c r="D317" s="136" t="str">
        <f>IF($A317="","",VLOOKUP($A317,亜鉛華軟膏!$A$5:$J$500,6))</f>
        <v>BX</v>
      </c>
      <c r="E317" s="136">
        <f>IF($A317="","",VLOOKUP($A317,亜鉛華軟膏!$A$5:$J$500,7))</f>
        <v>8</v>
      </c>
      <c r="F317" s="127"/>
      <c r="G317" s="128"/>
      <c r="H317" s="129"/>
    </row>
    <row r="318" spans="1:8" s="116" customFormat="1" ht="30" customHeight="1">
      <c r="A318" s="123">
        <v>275</v>
      </c>
      <c r="B318" s="177" t="str">
        <f>IF($A318="","",VLOOKUP($A318,亜鉛華軟膏!$A$5:$J$500,4))</f>
        <v>トラネキサム酸注射液１０００ＭＧ「ＮＩＧ」</v>
      </c>
      <c r="C318" s="126"/>
      <c r="D318" s="137" t="str">
        <f>IF($A318="","",VLOOKUP($A318,亜鉛華軟膏!$A$5:$J$500,6))</f>
        <v>BX</v>
      </c>
      <c r="E318" s="137">
        <f>IF($A318="","",VLOOKUP($A318,亜鉛華軟膏!$A$5:$J$500,7))</f>
        <v>4</v>
      </c>
      <c r="F318" s="127"/>
      <c r="G318" s="128"/>
      <c r="H318" s="129"/>
    </row>
    <row r="320" spans="1:8" s="116" customFormat="1" ht="45" customHeight="1">
      <c r="A320" s="115"/>
      <c r="B320" s="436" t="s">
        <v>47</v>
      </c>
      <c r="C320" s="436"/>
      <c r="D320" s="436"/>
      <c r="E320" s="436"/>
      <c r="F320" s="436"/>
      <c r="G320" s="436"/>
      <c r="H320" s="436"/>
    </row>
    <row r="321" spans="1:8" s="118" customFormat="1" ht="18" customHeight="1">
      <c r="A321" s="117"/>
      <c r="B321" s="241"/>
      <c r="D321" s="119"/>
      <c r="E321" s="120"/>
      <c r="F321" s="121"/>
    </row>
    <row r="322" spans="1:8" s="115" customFormat="1" ht="30" customHeight="1">
      <c r="A322" s="122" t="s">
        <v>48</v>
      </c>
      <c r="B322" s="437" t="s">
        <v>49</v>
      </c>
      <c r="C322" s="438"/>
      <c r="D322" s="123" t="s">
        <v>50</v>
      </c>
      <c r="E322" s="124" t="s">
        <v>51</v>
      </c>
      <c r="F322" s="125" t="s">
        <v>52</v>
      </c>
      <c r="G322" s="122" t="s">
        <v>53</v>
      </c>
      <c r="H322" s="123" t="s">
        <v>54</v>
      </c>
    </row>
    <row r="323" spans="1:8" ht="30" customHeight="1">
      <c r="A323" s="123">
        <v>276</v>
      </c>
      <c r="B323" s="176" t="str">
        <f>IF($A323="","",VLOOKUP($A323,亜鉛華軟膏!$A$5:$J$500,4))</f>
        <v>トラベルミン配合錠</v>
      </c>
      <c r="C323" s="126"/>
      <c r="D323" s="136" t="str">
        <f>IF($A323="","",VLOOKUP($A323,亜鉛華軟膏!$A$5:$J$500,6))</f>
        <v>BX</v>
      </c>
      <c r="E323" s="136">
        <f>IF($A323="","",VLOOKUP($A323,亜鉛華軟膏!$A$5:$J$500,7))</f>
        <v>145</v>
      </c>
      <c r="F323" s="127"/>
      <c r="G323" s="128"/>
      <c r="H323" s="129"/>
    </row>
    <row r="324" spans="1:8" ht="30" customHeight="1">
      <c r="A324" s="123">
        <v>277</v>
      </c>
      <c r="B324" s="176" t="str">
        <f>IF($A324="","",VLOOKUP($A324,亜鉛華軟膏!$A$5:$J$500,4))</f>
        <v>トリクロルメチアジド錠１ＭＧ「ＮＰ」</v>
      </c>
      <c r="C324" s="126"/>
      <c r="D324" s="136" t="str">
        <f>IF($A324="","",VLOOKUP($A324,亜鉛華軟膏!$A$5:$J$500,6))</f>
        <v>BX</v>
      </c>
      <c r="E324" s="136">
        <f>IF($A324="","",VLOOKUP($A324,亜鉛華軟膏!$A$5:$J$500,7))</f>
        <v>37</v>
      </c>
      <c r="F324" s="127"/>
      <c r="G324" s="128"/>
      <c r="H324" s="129"/>
    </row>
    <row r="325" spans="1:8" ht="30" customHeight="1">
      <c r="A325" s="123">
        <v>278</v>
      </c>
      <c r="B325" s="176" t="str">
        <f>IF($A325="","",VLOOKUP($A325,亜鉛華軟膏!$A$5:$J$500,4))</f>
        <v>ドロレプタン注射液２５ＭＧ</v>
      </c>
      <c r="C325" s="126"/>
      <c r="D325" s="136" t="str">
        <f>IF($A325="","",VLOOKUP($A325,亜鉛華軟膏!$A$5:$J$500,6))</f>
        <v>BT</v>
      </c>
      <c r="E325" s="136">
        <f>IF($A325="","",VLOOKUP($A325,亜鉛華軟膏!$A$5:$J$500,7))</f>
        <v>4</v>
      </c>
      <c r="F325" s="127"/>
      <c r="G325" s="128"/>
      <c r="H325" s="129"/>
    </row>
    <row r="326" spans="1:8" s="116" customFormat="1" ht="30" customHeight="1">
      <c r="A326" s="123">
        <v>279</v>
      </c>
      <c r="B326" s="176" t="str">
        <f>IF($A326="","",VLOOKUP($A326,亜鉛華軟膏!$A$5:$J$500,4))</f>
        <v>トロンビン液モチダ　ソフトボトル５千</v>
      </c>
      <c r="C326" s="126"/>
      <c r="D326" s="136" t="str">
        <f>IF($A326="","",VLOOKUP($A326,亜鉛華軟膏!$A$5:$J$500,6))</f>
        <v>BX</v>
      </c>
      <c r="E326" s="136">
        <f>IF($A326="","",VLOOKUP($A326,亜鉛華軟膏!$A$5:$J$500,7))</f>
        <v>4</v>
      </c>
      <c r="F326" s="127"/>
      <c r="G326" s="128"/>
      <c r="H326" s="129"/>
    </row>
    <row r="327" spans="1:8" s="116" customFormat="1" ht="30" customHeight="1">
      <c r="A327" s="123">
        <v>280</v>
      </c>
      <c r="B327" s="176" t="str">
        <f>IF($A327="","",VLOOKUP($A327,亜鉛華軟膏!$A$5:$J$500,4))</f>
        <v>ドンペリドン錠５ＭＧ「ＥＭＥＣ」</v>
      </c>
      <c r="C327" s="126"/>
      <c r="D327" s="136" t="str">
        <f>IF($A327="","",VLOOKUP($A327,亜鉛華軟膏!$A$5:$J$500,6))</f>
        <v>BX</v>
      </c>
      <c r="E327" s="136">
        <f>IF($A327="","",VLOOKUP($A327,亜鉛華軟膏!$A$5:$J$500,7))</f>
        <v>4</v>
      </c>
      <c r="F327" s="127"/>
      <c r="G327" s="128"/>
      <c r="H327" s="129"/>
    </row>
    <row r="328" spans="1:8" s="116" customFormat="1" ht="30" customHeight="1">
      <c r="A328" s="123">
        <v>281</v>
      </c>
      <c r="B328" s="176" t="str">
        <f>IF($A328="","",VLOOKUP($A328,亜鉛華軟膏!$A$5:$J$500,4))</f>
        <v>ナロキソン塩酸塩静注０．２ＭＧ「ＡＦＰ」</v>
      </c>
      <c r="C328" s="126"/>
      <c r="D328" s="136" t="str">
        <f>IF($A328="","",VLOOKUP($A328,亜鉛華軟膏!$A$5:$J$500,6))</f>
        <v>BX</v>
      </c>
      <c r="E328" s="136">
        <f>IF($A328="","",VLOOKUP($A328,亜鉛華軟膏!$A$5:$J$500,7))</f>
        <v>4</v>
      </c>
      <c r="F328" s="127"/>
      <c r="G328" s="128"/>
      <c r="H328" s="129"/>
    </row>
    <row r="329" spans="1:8" s="116" customFormat="1" ht="30" customHeight="1">
      <c r="A329" s="123">
        <v>282</v>
      </c>
      <c r="B329" s="176" t="str">
        <f>IF($A329="","",VLOOKUP($A329,亜鉛華軟膏!$A$5:$J$500,4))</f>
        <v>ニトロペン舌下錠０．３ＭＧ</v>
      </c>
      <c r="C329" s="126"/>
      <c r="D329" s="136" t="str">
        <f>IF($A329="","",VLOOKUP($A329,亜鉛華軟膏!$A$5:$J$500,6))</f>
        <v>BX</v>
      </c>
      <c r="E329" s="136">
        <f>IF($A329="","",VLOOKUP($A329,亜鉛華軟膏!$A$5:$J$500,7))</f>
        <v>4</v>
      </c>
      <c r="F329" s="127"/>
      <c r="G329" s="128"/>
      <c r="H329" s="129"/>
    </row>
    <row r="330" spans="1:8" s="116" customFormat="1" ht="30" customHeight="1">
      <c r="A330" s="123">
        <v>283</v>
      </c>
      <c r="B330" s="176" t="str">
        <f>IF($A330="","",VLOOKUP($A330,亜鉛華軟膏!$A$5:$J$500,4))</f>
        <v>ニフェジピンＣＲ錠２０ＭＧ「サワイ」</v>
      </c>
      <c r="C330" s="126"/>
      <c r="D330" s="136" t="str">
        <f>IF($A330="","",VLOOKUP($A330,亜鉛華軟膏!$A$5:$J$500,6))</f>
        <v>BX</v>
      </c>
      <c r="E330" s="136">
        <f>IF($A330="","",VLOOKUP($A330,亜鉛華軟膏!$A$5:$J$500,7))</f>
        <v>32</v>
      </c>
      <c r="F330" s="127"/>
      <c r="G330" s="128"/>
      <c r="H330" s="129"/>
    </row>
    <row r="331" spans="1:8" s="116" customFormat="1" ht="30" customHeight="1">
      <c r="A331" s="123">
        <v>284</v>
      </c>
      <c r="B331" s="176" t="str">
        <f>IF($A331="","",VLOOKUP($A331,亜鉛華軟膏!$A$5:$J$500,4))</f>
        <v>ニフレック配合内用剤</v>
      </c>
      <c r="C331" s="126"/>
      <c r="D331" s="136" t="str">
        <f>IF($A331="","",VLOOKUP($A331,亜鉛華軟膏!$A$5:$J$500,6))</f>
        <v>BX</v>
      </c>
      <c r="E331" s="136">
        <f>IF($A331="","",VLOOKUP($A331,亜鉛華軟膏!$A$5:$J$500,7))</f>
        <v>19</v>
      </c>
      <c r="F331" s="127"/>
      <c r="G331" s="128"/>
      <c r="H331" s="129"/>
    </row>
    <row r="332" spans="1:8" s="116" customFormat="1" ht="30" customHeight="1">
      <c r="A332" s="123">
        <v>285</v>
      </c>
      <c r="B332" s="176" t="str">
        <f>IF($A332="","",VLOOKUP($A332,亜鉛華軟膏!$A$5:$J$500,4))</f>
        <v>乳糖水和物「ホエイ」</v>
      </c>
      <c r="C332" s="126"/>
      <c r="D332" s="136" t="str">
        <f>IF($A332="","",VLOOKUP($A332,亜鉛華軟膏!$A$5:$J$500,6))</f>
        <v>BX</v>
      </c>
      <c r="E332" s="136">
        <f>IF($A332="","",VLOOKUP($A332,亜鉛華軟膏!$A$5:$J$500,7))</f>
        <v>4</v>
      </c>
      <c r="F332" s="127"/>
      <c r="G332" s="128"/>
      <c r="H332" s="129"/>
    </row>
    <row r="333" spans="1:8" s="116" customFormat="1" ht="30" customHeight="1">
      <c r="A333" s="123">
        <v>286</v>
      </c>
      <c r="B333" s="176" t="str">
        <f>IF($A333="","",VLOOKUP($A333,亜鉛華軟膏!$A$5:$J$500,4))</f>
        <v>尿素クリーム２０％「ＳＵＮ」</v>
      </c>
      <c r="C333" s="126"/>
      <c r="D333" s="136" t="str">
        <f>IF($A333="","",VLOOKUP($A333,亜鉛華軟膏!$A$5:$J$500,6))</f>
        <v>BX</v>
      </c>
      <c r="E333" s="136">
        <f>IF($A333="","",VLOOKUP($A333,亜鉛華軟膏!$A$5:$J$500,7))</f>
        <v>11</v>
      </c>
      <c r="F333" s="127"/>
      <c r="G333" s="128"/>
      <c r="H333" s="129"/>
    </row>
    <row r="334" spans="1:8" s="116" customFormat="1" ht="30" customHeight="1">
      <c r="A334" s="123">
        <v>287</v>
      </c>
      <c r="B334" s="176" t="str">
        <f>IF($A334="","",VLOOKUP($A334,亜鉛華軟膏!$A$5:$J$500,4))</f>
        <v>ネオシネジンコーワ注１ＭＧ</v>
      </c>
      <c r="C334" s="126"/>
      <c r="D334" s="136" t="str">
        <f>IF($A334="","",VLOOKUP($A334,亜鉛華軟膏!$A$5:$J$500,6))</f>
        <v>BX</v>
      </c>
      <c r="E334" s="136">
        <f>IF($A334="","",VLOOKUP($A334,亜鉛華軟膏!$A$5:$J$500,7))</f>
        <v>4</v>
      </c>
      <c r="F334" s="127"/>
      <c r="G334" s="128"/>
      <c r="H334" s="129"/>
    </row>
    <row r="335" spans="1:8" s="116" customFormat="1" ht="30" customHeight="1">
      <c r="A335" s="123">
        <v>288</v>
      </c>
      <c r="B335" s="176" t="str">
        <f>IF($A335="","",VLOOKUP($A335,亜鉛華軟膏!$A$5:$J$500,4))</f>
        <v>ネオステリングリーンうがい液０．２％</v>
      </c>
      <c r="C335" s="126"/>
      <c r="D335" s="136" t="str">
        <f>IF($A335="","",VLOOKUP($A335,亜鉛華軟膏!$A$5:$J$500,6))</f>
        <v>BX</v>
      </c>
      <c r="E335" s="136">
        <f>IF($A335="","",VLOOKUP($A335,亜鉛華軟膏!$A$5:$J$500,7))</f>
        <v>4</v>
      </c>
      <c r="F335" s="127"/>
      <c r="G335" s="128"/>
      <c r="H335" s="129"/>
    </row>
    <row r="336" spans="1:8" s="116" customFormat="1" ht="30" customHeight="1">
      <c r="A336" s="123">
        <v>289</v>
      </c>
      <c r="B336" s="176" t="str">
        <f>IF($A336="","",VLOOKUP($A336,亜鉛華軟膏!$A$5:$J$500,4))</f>
        <v>ネオファーゲン静注２０ＭＬ</v>
      </c>
      <c r="C336" s="126"/>
      <c r="D336" s="136" t="str">
        <f>IF($A336="","",VLOOKUP($A336,亜鉛華軟膏!$A$5:$J$500,6))</f>
        <v>BX</v>
      </c>
      <c r="E336" s="136">
        <f>IF($A336="","",VLOOKUP($A336,亜鉛華軟膏!$A$5:$J$500,7))</f>
        <v>4</v>
      </c>
      <c r="F336" s="127"/>
      <c r="G336" s="128"/>
      <c r="H336" s="129"/>
    </row>
    <row r="337" spans="1:8" s="116" customFormat="1" ht="30" customHeight="1">
      <c r="A337" s="123">
        <v>290</v>
      </c>
      <c r="B337" s="176" t="str">
        <f>IF($A337="","",VLOOKUP($A337,亜鉛華軟膏!$A$5:$J$500,4))</f>
        <v>ネオフィリン注２５０ＭＧ</v>
      </c>
      <c r="C337" s="126"/>
      <c r="D337" s="136" t="str">
        <f>IF($A337="","",VLOOKUP($A337,亜鉛華軟膏!$A$5:$J$500,6))</f>
        <v>BX</v>
      </c>
      <c r="E337" s="136">
        <f>IF($A337="","",VLOOKUP($A337,亜鉛華軟膏!$A$5:$J$500,7))</f>
        <v>4</v>
      </c>
      <c r="F337" s="127"/>
      <c r="G337" s="128"/>
      <c r="H337" s="129"/>
    </row>
    <row r="338" spans="1:8" s="116" customFormat="1" ht="30" customHeight="1">
      <c r="A338" s="123">
        <v>291</v>
      </c>
      <c r="B338" s="176" t="str">
        <f>IF($A338="","",VLOOKUP($A338,亜鉛華軟膏!$A$5:$J$500,4))</f>
        <v>ノイロトロピン錠４単位</v>
      </c>
      <c r="C338" s="126"/>
      <c r="D338" s="136" t="str">
        <f>IF($A338="","",VLOOKUP($A338,亜鉛華軟膏!$A$5:$J$500,6))</f>
        <v>BX</v>
      </c>
      <c r="E338" s="136">
        <f>IF($A338="","",VLOOKUP($A338,亜鉛華軟膏!$A$5:$J$500,7))</f>
        <v>4</v>
      </c>
      <c r="F338" s="127"/>
      <c r="G338" s="128"/>
      <c r="H338" s="129"/>
    </row>
    <row r="339" spans="1:8" s="116" customFormat="1" ht="30" customHeight="1">
      <c r="A339" s="123">
        <v>292</v>
      </c>
      <c r="B339" s="176" t="str">
        <f>IF($A339="","",VLOOKUP($A339,亜鉛華軟膏!$A$5:$J$500,4))</f>
        <v>ノイロビタン配合錠</v>
      </c>
      <c r="C339" s="126"/>
      <c r="D339" s="136" t="str">
        <f>IF($A339="","",VLOOKUP($A339,亜鉛華軟膏!$A$5:$J$500,6))</f>
        <v>BX</v>
      </c>
      <c r="E339" s="136">
        <f>IF($A339="","",VLOOKUP($A339,亜鉛華軟膏!$A$5:$J$500,7))</f>
        <v>4</v>
      </c>
      <c r="F339" s="127"/>
      <c r="G339" s="128"/>
      <c r="H339" s="129"/>
    </row>
    <row r="340" spans="1:8" s="116" customFormat="1" ht="30" customHeight="1">
      <c r="A340" s="123">
        <v>293</v>
      </c>
      <c r="B340" s="176" t="str">
        <f>IF($A340="","",VLOOKUP($A340,亜鉛華軟膏!$A$5:$J$500,4))</f>
        <v>ノボラピッド３０ミックス注　フレックスペン</v>
      </c>
      <c r="C340" s="126"/>
      <c r="D340" s="136" t="str">
        <f>IF($A340="","",VLOOKUP($A340,亜鉛華軟膏!$A$5:$J$500,6))</f>
        <v>BX</v>
      </c>
      <c r="E340" s="136">
        <f>IF($A340="","",VLOOKUP($A340,亜鉛華軟膏!$A$5:$J$500,7))</f>
        <v>9</v>
      </c>
      <c r="F340" s="127"/>
      <c r="G340" s="128"/>
      <c r="H340" s="129"/>
    </row>
    <row r="341" spans="1:8" s="116" customFormat="1" ht="30" customHeight="1">
      <c r="A341" s="123">
        <v>294</v>
      </c>
      <c r="B341" s="176" t="str">
        <f>IF($A341="","",VLOOKUP($A341,亜鉛華軟膏!$A$5:$J$500,4))</f>
        <v>ノボラピッド注フレックスペン</v>
      </c>
      <c r="C341" s="126"/>
      <c r="D341" s="136" t="str">
        <f>IF($A341="","",VLOOKUP($A341,亜鉛華軟膏!$A$5:$J$500,6))</f>
        <v>BX</v>
      </c>
      <c r="E341" s="136">
        <f>IF($A341="","",VLOOKUP($A341,亜鉛華軟膏!$A$5:$J$500,7))</f>
        <v>72</v>
      </c>
      <c r="F341" s="127"/>
      <c r="G341" s="128"/>
      <c r="H341" s="129"/>
    </row>
    <row r="342" spans="1:8" s="116" customFormat="1" ht="30" customHeight="1">
      <c r="A342" s="123">
        <v>295</v>
      </c>
      <c r="B342" s="176" t="str">
        <f>IF($A342="","",VLOOKUP($A342,亜鉛華軟膏!$A$5:$J$500,4))</f>
        <v>ノルアドリナリン注１ＭＧ</v>
      </c>
      <c r="C342" s="126"/>
      <c r="D342" s="136" t="str">
        <f>IF($A342="","",VLOOKUP($A342,亜鉛華軟膏!$A$5:$J$500,6))</f>
        <v>BX</v>
      </c>
      <c r="E342" s="136">
        <f>IF($A342="","",VLOOKUP($A342,亜鉛華軟膏!$A$5:$J$500,7))</f>
        <v>4</v>
      </c>
      <c r="F342" s="127"/>
      <c r="G342" s="128"/>
      <c r="H342" s="129"/>
    </row>
    <row r="343" spans="1:8" s="116" customFormat="1" ht="30" customHeight="1">
      <c r="A343" s="123">
        <v>296</v>
      </c>
      <c r="B343" s="176" t="str">
        <f>IF($A343="","",VLOOKUP($A343,亜鉛華軟膏!$A$5:$J$500,4))</f>
        <v>パーキネス錠２</v>
      </c>
      <c r="C343" s="126"/>
      <c r="D343" s="136" t="str">
        <f>IF($A343="","",VLOOKUP($A343,亜鉛華軟膏!$A$5:$J$500,6))</f>
        <v>BX</v>
      </c>
      <c r="E343" s="136">
        <f>IF($A343="","",VLOOKUP($A343,亜鉛華軟膏!$A$5:$J$500,7))</f>
        <v>8</v>
      </c>
      <c r="F343" s="127"/>
      <c r="G343" s="128"/>
      <c r="H343" s="129"/>
    </row>
    <row r="344" spans="1:8" s="116" customFormat="1" ht="30" customHeight="1">
      <c r="A344" s="123">
        <v>297</v>
      </c>
      <c r="B344" s="176" t="str">
        <f>IF($A344="","",VLOOKUP($A344,亜鉛華軟膏!$A$5:$J$500,4))</f>
        <v>バイアスピリン錠１００ＭＧ</v>
      </c>
      <c r="C344" s="126"/>
      <c r="D344" s="136" t="str">
        <f>IF($A344="","",VLOOKUP($A344,亜鉛華軟膏!$A$5:$J$500,6))</f>
        <v>BX</v>
      </c>
      <c r="E344" s="136">
        <f>IF($A344="","",VLOOKUP($A344,亜鉛華軟膏!$A$5:$J$500,7))</f>
        <v>7</v>
      </c>
      <c r="F344" s="127"/>
      <c r="G344" s="128"/>
      <c r="H344" s="129"/>
    </row>
    <row r="345" spans="1:8" s="116" customFormat="1" ht="30" customHeight="1">
      <c r="A345" s="123">
        <v>298</v>
      </c>
      <c r="B345" s="176" t="str">
        <f>IF($A345="","",VLOOKUP($A345,亜鉛華軟膏!$A$5:$J$500,4))</f>
        <v>ハイドレアカプセル５００ＭＧ</v>
      </c>
      <c r="C345" s="126"/>
      <c r="D345" s="136" t="str">
        <f>IF($A345="","",VLOOKUP($A345,亜鉛華軟膏!$A$5:$J$500,6))</f>
        <v>BX</v>
      </c>
      <c r="E345" s="136">
        <f>IF($A345="","",VLOOKUP($A345,亜鉛華軟膏!$A$5:$J$500,7))</f>
        <v>4</v>
      </c>
      <c r="F345" s="127"/>
      <c r="G345" s="128"/>
      <c r="H345" s="129"/>
    </row>
    <row r="346" spans="1:8" s="116" customFormat="1" ht="30" customHeight="1">
      <c r="A346" s="123">
        <v>299</v>
      </c>
      <c r="B346" s="176" t="str">
        <f>IF($A346="","",VLOOKUP($A346,亜鉛華軟膏!$A$5:$J$500,4))</f>
        <v>パム静注５００ＭＧ</v>
      </c>
      <c r="C346" s="126"/>
      <c r="D346" s="136" t="str">
        <f>IF($A346="","",VLOOKUP($A346,亜鉛華軟膏!$A$5:$J$500,6))</f>
        <v>BX</v>
      </c>
      <c r="E346" s="136">
        <f>IF($A346="","",VLOOKUP($A346,亜鉛華軟膏!$A$5:$J$500,7))</f>
        <v>4</v>
      </c>
      <c r="F346" s="127"/>
      <c r="G346" s="128"/>
      <c r="H346" s="129"/>
    </row>
    <row r="347" spans="1:8" s="116" customFormat="1" ht="30" customHeight="1">
      <c r="A347" s="123">
        <v>300</v>
      </c>
      <c r="B347" s="177" t="str">
        <f>IF($A347="","",VLOOKUP($A347,亜鉛華軟膏!$A$5:$J$500,4))</f>
        <v>バラシクロビル錠５００ＭＧ「ＳＰＫＫ」</v>
      </c>
      <c r="C347" s="126"/>
      <c r="D347" s="137" t="str">
        <f>IF($A347="","",VLOOKUP($A347,亜鉛華軟膏!$A$5:$J$500,6))</f>
        <v>BX</v>
      </c>
      <c r="E347" s="137">
        <f>IF($A347="","",VLOOKUP($A347,亜鉛華軟膏!$A$5:$J$500,7))</f>
        <v>17</v>
      </c>
      <c r="F347" s="127"/>
      <c r="G347" s="128"/>
      <c r="H347" s="129"/>
    </row>
    <row r="349" spans="1:8" s="116" customFormat="1" ht="45" customHeight="1">
      <c r="A349" s="115"/>
      <c r="B349" s="436" t="s">
        <v>47</v>
      </c>
      <c r="C349" s="436"/>
      <c r="D349" s="436"/>
      <c r="E349" s="436"/>
      <c r="F349" s="436"/>
      <c r="G349" s="436"/>
      <c r="H349" s="436"/>
    </row>
    <row r="350" spans="1:8" s="118" customFormat="1" ht="18" customHeight="1">
      <c r="A350" s="117"/>
      <c r="B350" s="241"/>
      <c r="D350" s="119"/>
      <c r="E350" s="120"/>
      <c r="F350" s="121"/>
    </row>
    <row r="351" spans="1:8" s="115" customFormat="1" ht="30" customHeight="1">
      <c r="A351" s="122" t="s">
        <v>48</v>
      </c>
      <c r="B351" s="437" t="s">
        <v>49</v>
      </c>
      <c r="C351" s="438"/>
      <c r="D351" s="123" t="s">
        <v>50</v>
      </c>
      <c r="E351" s="124" t="s">
        <v>51</v>
      </c>
      <c r="F351" s="125" t="s">
        <v>52</v>
      </c>
      <c r="G351" s="122" t="s">
        <v>53</v>
      </c>
      <c r="H351" s="123" t="s">
        <v>54</v>
      </c>
    </row>
    <row r="352" spans="1:8" ht="30" customHeight="1">
      <c r="A352" s="123">
        <v>301</v>
      </c>
      <c r="B352" s="176" t="str">
        <f>IF($A352="","",VLOOKUP($A352,亜鉛華軟膏!$A$5:$J$500,4))</f>
        <v>パラミヂンカプセル３００ＭＧ</v>
      </c>
      <c r="C352" s="126"/>
      <c r="D352" s="136" t="str">
        <f>IF($A352="","",VLOOKUP($A352,亜鉛華軟膏!$A$5:$J$500,6))</f>
        <v>BX</v>
      </c>
      <c r="E352" s="136">
        <f>IF($A352="","",VLOOKUP($A352,亜鉛華軟膏!$A$5:$J$500,7))</f>
        <v>4</v>
      </c>
      <c r="F352" s="127"/>
      <c r="G352" s="128"/>
      <c r="H352" s="129"/>
    </row>
    <row r="353" spans="1:8" ht="30" customHeight="1">
      <c r="A353" s="123">
        <v>302</v>
      </c>
      <c r="B353" s="176" t="str">
        <f>IF($A353="","",VLOOKUP($A353,亜鉛華軟膏!$A$5:$J$500,4))</f>
        <v>バルプロ酸ナトリウム徐放錠Ａ２００ＭＧ「トーワ」</v>
      </c>
      <c r="C353" s="126"/>
      <c r="D353" s="136" t="str">
        <f>IF($A353="","",VLOOKUP($A353,亜鉛華軟膏!$A$5:$J$500,6))</f>
        <v>BX</v>
      </c>
      <c r="E353" s="136">
        <f>IF($A353="","",VLOOKUP($A353,亜鉛華軟膏!$A$5:$J$500,7))</f>
        <v>36</v>
      </c>
      <c r="F353" s="127"/>
      <c r="G353" s="128"/>
      <c r="H353" s="129"/>
    </row>
    <row r="354" spans="1:8" ht="30" customHeight="1">
      <c r="A354" s="123">
        <v>303</v>
      </c>
      <c r="B354" s="176" t="str">
        <f>IF($A354="","",VLOOKUP($A354,亜鉛華軟膏!$A$5:$J$500,4))</f>
        <v>パルモディアＸＲ錠０．２ＭＧ</v>
      </c>
      <c r="C354" s="126"/>
      <c r="D354" s="136" t="str">
        <f>IF($A354="","",VLOOKUP($A354,亜鉛華軟膏!$A$5:$J$500,6))</f>
        <v>BX</v>
      </c>
      <c r="E354" s="136">
        <f>IF($A354="","",VLOOKUP($A354,亜鉛華軟膏!$A$5:$J$500,7))</f>
        <v>35</v>
      </c>
      <c r="F354" s="127"/>
      <c r="G354" s="128"/>
      <c r="H354" s="129"/>
    </row>
    <row r="355" spans="1:8" s="116" customFormat="1" ht="30" customHeight="1">
      <c r="A355" s="123">
        <v>304</v>
      </c>
      <c r="B355" s="176" t="str">
        <f>IF($A355="","",VLOOKUP($A355,亜鉛華軟膏!$A$5:$J$500,4))</f>
        <v>パロキセチン錠１０ＭＧ「明治」</v>
      </c>
      <c r="C355" s="126"/>
      <c r="D355" s="136" t="str">
        <f>IF($A355="","",VLOOKUP($A355,亜鉛華軟膏!$A$5:$J$500,6))</f>
        <v>BX</v>
      </c>
      <c r="E355" s="136">
        <f>IF($A355="","",VLOOKUP($A355,亜鉛華軟膏!$A$5:$J$500,7))</f>
        <v>6</v>
      </c>
      <c r="F355" s="127"/>
      <c r="G355" s="128"/>
      <c r="H355" s="129"/>
    </row>
    <row r="356" spans="1:8" s="116" customFormat="1" ht="30" customHeight="1">
      <c r="A356" s="123">
        <v>305</v>
      </c>
      <c r="B356" s="176" t="str">
        <f>IF($A356="","",VLOOKUP($A356,亜鉛華軟膏!$A$5:$J$500,4))</f>
        <v>ＰＬ配合顆粒</v>
      </c>
      <c r="C356" s="126"/>
      <c r="D356" s="136" t="str">
        <f>IF($A356="","",VLOOKUP($A356,亜鉛華軟膏!$A$5:$J$500,6))</f>
        <v>BX</v>
      </c>
      <c r="E356" s="136">
        <f>IF($A356="","",VLOOKUP($A356,亜鉛華軟膏!$A$5:$J$500,7))</f>
        <v>13</v>
      </c>
      <c r="F356" s="127"/>
      <c r="G356" s="128"/>
      <c r="H356" s="129"/>
    </row>
    <row r="357" spans="1:8" s="116" customFormat="1" ht="30" customHeight="1">
      <c r="A357" s="123">
        <v>306</v>
      </c>
      <c r="B357" s="176" t="str">
        <f>IF($A357="","",VLOOKUP($A357,亜鉛華軟膏!$A$5:$J$500,4))</f>
        <v>ヒアルロン酸ナトリウムＰＦ点眼液０．１％「日点」</v>
      </c>
      <c r="C357" s="126"/>
      <c r="D357" s="136" t="str">
        <f>IF($A357="","",VLOOKUP($A357,亜鉛華軟膏!$A$5:$J$500,6))</f>
        <v>BX</v>
      </c>
      <c r="E357" s="136">
        <f>IF($A357="","",VLOOKUP($A357,亜鉛華軟膏!$A$5:$J$500,7))</f>
        <v>4</v>
      </c>
      <c r="F357" s="127"/>
      <c r="G357" s="128"/>
      <c r="H357" s="129"/>
    </row>
    <row r="358" spans="1:8" s="116" customFormat="1" ht="30" customHeight="1">
      <c r="A358" s="123">
        <v>307</v>
      </c>
      <c r="B358" s="176" t="str">
        <f>IF($A358="","",VLOOKUP($A358,亜鉛華軟膏!$A$5:$J$500,4))</f>
        <v>ピオグリタゾン錠１５ＭＧ「武田テバ」</v>
      </c>
      <c r="C358" s="126"/>
      <c r="D358" s="136" t="str">
        <f>IF($A358="","",VLOOKUP($A358,亜鉛華軟膏!$A$5:$J$500,6))</f>
        <v>BX</v>
      </c>
      <c r="E358" s="136">
        <f>IF($A358="","",VLOOKUP($A358,亜鉛華軟膏!$A$5:$J$500,7))</f>
        <v>14</v>
      </c>
      <c r="F358" s="127"/>
      <c r="G358" s="128"/>
      <c r="H358" s="129"/>
    </row>
    <row r="359" spans="1:8" s="116" customFormat="1" ht="30" customHeight="1">
      <c r="A359" s="123">
        <v>308</v>
      </c>
      <c r="B359" s="176" t="str">
        <f>IF($A359="","",VLOOKUP($A359,亜鉛華軟膏!$A$5:$J$500,4))</f>
        <v>ビオフェルミンR散</v>
      </c>
      <c r="C359" s="126"/>
      <c r="D359" s="136" t="str">
        <f>IF($A359="","",VLOOKUP($A359,亜鉛華軟膏!$A$5:$J$500,6))</f>
        <v>BX</v>
      </c>
      <c r="E359" s="136">
        <f>IF($A359="","",VLOOKUP($A359,亜鉛華軟膏!$A$5:$J$500,7))</f>
        <v>4</v>
      </c>
      <c r="F359" s="127"/>
      <c r="G359" s="128"/>
      <c r="H359" s="129"/>
    </row>
    <row r="360" spans="1:8" s="116" customFormat="1" ht="30" customHeight="1">
      <c r="A360" s="123">
        <v>309</v>
      </c>
      <c r="B360" s="176" t="str">
        <f>IF($A360="","",VLOOKUP($A360,亜鉛華軟膏!$A$5:$J$500,4))</f>
        <v>ビクシリン注射用１Ｇ</v>
      </c>
      <c r="C360" s="126"/>
      <c r="D360" s="136" t="str">
        <f>IF($A360="","",VLOOKUP($A360,亜鉛華軟膏!$A$5:$J$500,6))</f>
        <v>BX</v>
      </c>
      <c r="E360" s="136">
        <f>IF($A360="","",VLOOKUP($A360,亜鉛華軟膏!$A$5:$J$500,7))</f>
        <v>4</v>
      </c>
      <c r="F360" s="127"/>
      <c r="G360" s="128"/>
      <c r="H360" s="129"/>
    </row>
    <row r="361" spans="1:8" s="116" customFormat="1" ht="30" customHeight="1">
      <c r="A361" s="123">
        <v>310</v>
      </c>
      <c r="B361" s="176" t="str">
        <f>IF($A361="","",VLOOKUP($A361,亜鉛華軟膏!$A$5:$J$500,4))</f>
        <v>ピコスルファートナトリウム内用液０．７５％「ＪＧ」</v>
      </c>
      <c r="C361" s="126"/>
      <c r="D361" s="136" t="str">
        <f>IF($A361="","",VLOOKUP($A361,亜鉛華軟膏!$A$5:$J$500,6))</f>
        <v>BX</v>
      </c>
      <c r="E361" s="136">
        <f>IF($A361="","",VLOOKUP($A361,亜鉛華軟膏!$A$5:$J$500,7))</f>
        <v>20</v>
      </c>
      <c r="F361" s="127"/>
      <c r="G361" s="128"/>
      <c r="H361" s="129"/>
    </row>
    <row r="362" spans="1:8" s="116" customFormat="1" ht="30" customHeight="1">
      <c r="A362" s="123">
        <v>311</v>
      </c>
      <c r="B362" s="176" t="str">
        <f>IF($A362="","",VLOOKUP($A362,亜鉛華軟膏!$A$5:$J$500,4))</f>
        <v>ビソプロロールフマル酸塩錠０．６２５ＭＧ「ＤＳＥＰ」</v>
      </c>
      <c r="C362" s="126"/>
      <c r="D362" s="136" t="str">
        <f>IF($A362="","",VLOOKUP($A362,亜鉛華軟膏!$A$5:$J$500,6))</f>
        <v>BX</v>
      </c>
      <c r="E362" s="136">
        <f>IF($A362="","",VLOOKUP($A362,亜鉛華軟膏!$A$5:$J$500,7))</f>
        <v>4</v>
      </c>
      <c r="F362" s="127"/>
      <c r="G362" s="128"/>
      <c r="H362" s="129"/>
    </row>
    <row r="363" spans="1:8" s="116" customFormat="1" ht="30" customHeight="1">
      <c r="A363" s="123">
        <v>312</v>
      </c>
      <c r="B363" s="176" t="str">
        <f>IF($A363="","",VLOOKUP($A363,亜鉛華軟膏!$A$5:$J$500,4))</f>
        <v>ビソプロロールフマル酸塩錠２．５ＭＧ「日医工」</v>
      </c>
      <c r="C363" s="126"/>
      <c r="D363" s="136" t="str">
        <f>IF($A363="","",VLOOKUP($A363,亜鉛華軟膏!$A$5:$J$500,6))</f>
        <v>BX</v>
      </c>
      <c r="E363" s="136">
        <f>IF($A363="","",VLOOKUP($A363,亜鉛華軟膏!$A$5:$J$500,7))</f>
        <v>15</v>
      </c>
      <c r="F363" s="127"/>
      <c r="G363" s="128"/>
      <c r="H363" s="129"/>
    </row>
    <row r="364" spans="1:8" s="116" customFormat="1" ht="30" customHeight="1">
      <c r="A364" s="123">
        <v>313</v>
      </c>
      <c r="B364" s="176" t="str">
        <f>IF($A364="","",VLOOKUP($A364,亜鉛華軟膏!$A$5:$J$500,4))</f>
        <v>ビタメジン静注用</v>
      </c>
      <c r="C364" s="126"/>
      <c r="D364" s="136" t="str">
        <f>IF($A364="","",VLOOKUP($A364,亜鉛華軟膏!$A$5:$J$500,6))</f>
        <v>BX</v>
      </c>
      <c r="E364" s="136">
        <f>IF($A364="","",VLOOKUP($A364,亜鉛華軟膏!$A$5:$J$500,7))</f>
        <v>4</v>
      </c>
      <c r="F364" s="127"/>
      <c r="G364" s="128"/>
      <c r="H364" s="129"/>
    </row>
    <row r="365" spans="1:8" s="116" customFormat="1" ht="30" customHeight="1">
      <c r="A365" s="123">
        <v>314</v>
      </c>
      <c r="B365" s="176" t="str">
        <f>IF($A365="","",VLOOKUP($A365,亜鉛華軟膏!$A$5:$J$500,4))</f>
        <v>ビタメジン配合カプセルＢ２５</v>
      </c>
      <c r="C365" s="126"/>
      <c r="D365" s="136" t="str">
        <f>IF($A365="","",VLOOKUP($A365,亜鉛華軟膏!$A$5:$J$500,6))</f>
        <v>BX</v>
      </c>
      <c r="E365" s="136">
        <f>IF($A365="","",VLOOKUP($A365,亜鉛華軟膏!$A$5:$J$500,7))</f>
        <v>4</v>
      </c>
      <c r="F365" s="127"/>
      <c r="G365" s="128"/>
      <c r="H365" s="129"/>
    </row>
    <row r="366" spans="1:8" s="116" customFormat="1" ht="30" customHeight="1">
      <c r="A366" s="123">
        <v>315</v>
      </c>
      <c r="B366" s="176" t="str">
        <f>IF($A366="","",VLOOKUP($A366,亜鉛華軟膏!$A$5:$J$500,4))</f>
        <v>ピペラシリンＮａ注射用１Ｇ「サワイ」</v>
      </c>
      <c r="C366" s="126"/>
      <c r="D366" s="136" t="str">
        <f>IF($A366="","",VLOOKUP($A366,亜鉛華軟膏!$A$5:$J$500,6))</f>
        <v>BX</v>
      </c>
      <c r="E366" s="136">
        <f>IF($A366="","",VLOOKUP($A366,亜鉛華軟膏!$A$5:$J$500,7))</f>
        <v>4</v>
      </c>
      <c r="F366" s="127"/>
      <c r="G366" s="128"/>
      <c r="H366" s="129"/>
    </row>
    <row r="367" spans="1:8" s="116" customFormat="1" ht="30" customHeight="1">
      <c r="A367" s="123">
        <v>316</v>
      </c>
      <c r="B367" s="176" t="str">
        <f>IF($A367="","",VLOOKUP($A367,亜鉛華軟膏!$A$5:$J$500,4))</f>
        <v>ビムパット錠５０</v>
      </c>
      <c r="C367" s="126"/>
      <c r="D367" s="136" t="str">
        <f>IF($A367="","",VLOOKUP($A367,亜鉛華軟膏!$A$5:$J$500,6))</f>
        <v>BX</v>
      </c>
      <c r="E367" s="136">
        <f>IF($A367="","",VLOOKUP($A367,亜鉛華軟膏!$A$5:$J$500,7))</f>
        <v>22</v>
      </c>
      <c r="F367" s="127"/>
      <c r="G367" s="128"/>
      <c r="H367" s="129"/>
    </row>
    <row r="368" spans="1:8" s="116" customFormat="1" ht="30" customHeight="1">
      <c r="A368" s="123">
        <v>317</v>
      </c>
      <c r="B368" s="176" t="str">
        <f>IF($A368="","",VLOOKUP($A368,亜鉛華軟膏!$A$5:$J$500,4))</f>
        <v>ヒューマリンＲ注１００単位／ＭＬ</v>
      </c>
      <c r="C368" s="126"/>
      <c r="D368" s="136" t="str">
        <f>IF($A368="","",VLOOKUP($A368,亜鉛華軟膏!$A$5:$J$500,6))</f>
        <v>BT</v>
      </c>
      <c r="E368" s="136">
        <f>IF($A368="","",VLOOKUP($A368,亜鉛華軟膏!$A$5:$J$500,7))</f>
        <v>4</v>
      </c>
      <c r="F368" s="127"/>
      <c r="G368" s="128"/>
      <c r="H368" s="129"/>
    </row>
    <row r="369" spans="1:8" s="116" customFormat="1" ht="30" customHeight="1">
      <c r="A369" s="123">
        <v>318</v>
      </c>
      <c r="B369" s="176" t="str">
        <f>IF($A369="","",VLOOKUP($A369,亜鉛華軟膏!$A$5:$J$500,4))</f>
        <v>ビラノアＯＤ錠２０ＭＧ</v>
      </c>
      <c r="C369" s="126"/>
      <c r="D369" s="136" t="str">
        <f>IF($A369="","",VLOOKUP($A369,亜鉛華軟膏!$A$5:$J$500,6))</f>
        <v>BX</v>
      </c>
      <c r="E369" s="136">
        <f>IF($A369="","",VLOOKUP($A369,亜鉛華軟膏!$A$5:$J$500,7))</f>
        <v>101</v>
      </c>
      <c r="F369" s="127"/>
      <c r="G369" s="128"/>
      <c r="H369" s="129"/>
    </row>
    <row r="370" spans="1:8" s="116" customFormat="1" ht="30" customHeight="1">
      <c r="A370" s="123">
        <v>319</v>
      </c>
      <c r="B370" s="176" t="str">
        <f>IF($A370="","",VLOOKUP($A370,亜鉛華軟膏!$A$5:$J$500,4))</f>
        <v>ピラマイド原末</v>
      </c>
      <c r="C370" s="126"/>
      <c r="D370" s="136" t="str">
        <f>IF($A370="","",VLOOKUP($A370,亜鉛華軟膏!$A$5:$J$500,6))</f>
        <v>BT</v>
      </c>
      <c r="E370" s="136">
        <f>IF($A370="","",VLOOKUP($A370,亜鉛華軟膏!$A$5:$J$500,7))</f>
        <v>4</v>
      </c>
      <c r="F370" s="127"/>
      <c r="G370" s="128"/>
      <c r="H370" s="129"/>
    </row>
    <row r="371" spans="1:8" s="116" customFormat="1" ht="30" customHeight="1">
      <c r="A371" s="123">
        <v>320</v>
      </c>
      <c r="B371" s="176" t="str">
        <f>IF($A371="","",VLOOKUP($A371,亜鉛華軟膏!$A$5:$J$500,4))</f>
        <v>ビリスコピン点滴静注５０　</v>
      </c>
      <c r="C371" s="126"/>
      <c r="D371" s="136" t="str">
        <f>IF($A371="","",VLOOKUP($A371,亜鉛華軟膏!$A$5:$J$500,6))</f>
        <v>EA</v>
      </c>
      <c r="E371" s="136">
        <f>IF($A371="","",VLOOKUP($A371,亜鉛華軟膏!$A$5:$J$500,7))</f>
        <v>4</v>
      </c>
      <c r="F371" s="127"/>
      <c r="G371" s="128"/>
      <c r="H371" s="129"/>
    </row>
    <row r="372" spans="1:8" s="116" customFormat="1" ht="30" customHeight="1">
      <c r="A372" s="123">
        <v>321</v>
      </c>
      <c r="B372" s="176" t="str">
        <f>IF($A372="","",VLOOKUP($A372,亜鉛華軟膏!$A$5:$J$500,4))</f>
        <v>ヒルドイドソフト軟膏０．３％</v>
      </c>
      <c r="C372" s="126"/>
      <c r="D372" s="136" t="str">
        <f>IF($A372="","",VLOOKUP($A372,亜鉛華軟膏!$A$5:$J$500,6))</f>
        <v>BX</v>
      </c>
      <c r="E372" s="136">
        <f>IF($A372="","",VLOOKUP($A372,亜鉛華軟膏!$A$5:$J$500,7))</f>
        <v>47</v>
      </c>
      <c r="F372" s="127"/>
      <c r="G372" s="128"/>
      <c r="H372" s="129"/>
    </row>
    <row r="373" spans="1:8" s="116" customFormat="1" ht="30" customHeight="1">
      <c r="A373" s="123">
        <v>322</v>
      </c>
      <c r="B373" s="176" t="str">
        <f>IF($A373="","",VLOOKUP($A373,亜鉛華軟膏!$A$5:$J$500,4))</f>
        <v>ファモチジン錠２０ＭＧ「サワイ」</v>
      </c>
      <c r="C373" s="126"/>
      <c r="D373" s="136" t="str">
        <f>IF($A373="","",VLOOKUP($A373,亜鉛華軟膏!$A$5:$J$500,6))</f>
        <v>BX</v>
      </c>
      <c r="E373" s="136">
        <f>IF($A373="","",VLOOKUP($A373,亜鉛華軟膏!$A$5:$J$500,7))</f>
        <v>4</v>
      </c>
      <c r="F373" s="127"/>
      <c r="G373" s="128"/>
      <c r="H373" s="129"/>
    </row>
    <row r="374" spans="1:8" s="116" customFormat="1" ht="30" customHeight="1">
      <c r="A374" s="123">
        <v>323</v>
      </c>
      <c r="B374" s="176" t="str">
        <f>IF($A374="","",VLOOKUP($A374,亜鉛華軟膏!$A$5:$J$500,4))</f>
        <v>ファモチジン静注液２０ＭＧ「サワイ」</v>
      </c>
      <c r="C374" s="126"/>
      <c r="D374" s="136" t="str">
        <f>IF($A374="","",VLOOKUP($A374,亜鉛華軟膏!$A$5:$J$500,6))</f>
        <v>BX</v>
      </c>
      <c r="E374" s="136">
        <f>IF($A374="","",VLOOKUP($A374,亜鉛華軟膏!$A$5:$J$500,7))</f>
        <v>4</v>
      </c>
      <c r="F374" s="127"/>
      <c r="G374" s="128"/>
      <c r="H374" s="129"/>
    </row>
    <row r="375" spans="1:8" s="116" customFormat="1" ht="30" customHeight="1">
      <c r="A375" s="123">
        <v>324</v>
      </c>
      <c r="B375" s="176" t="str">
        <f>IF($A375="","",VLOOKUP($A375,亜鉛華軟膏!$A$5:$J$500,4))</f>
        <v>フィブラストスプレー２５０マイクロＧ（溶解液付）</v>
      </c>
      <c r="C375" s="126"/>
      <c r="D375" s="136" t="str">
        <f>IF($A375="","",VLOOKUP($A375,亜鉛華軟膏!$A$5:$J$500,6))</f>
        <v>BX</v>
      </c>
      <c r="E375" s="136">
        <f>IF($A375="","",VLOOKUP($A375,亜鉛華軟膏!$A$5:$J$500,7))</f>
        <v>4</v>
      </c>
      <c r="F375" s="127"/>
      <c r="G375" s="128"/>
      <c r="H375" s="129"/>
    </row>
    <row r="376" spans="1:8" s="116" customFormat="1" ht="30" customHeight="1">
      <c r="A376" s="123">
        <v>325</v>
      </c>
      <c r="B376" s="177" t="str">
        <f>IF($A376="","",VLOOKUP($A376,亜鉛華軟膏!$A$5:$J$500,4))</f>
        <v>フェジン静注４０ＭＧ</v>
      </c>
      <c r="C376" s="126"/>
      <c r="D376" s="137" t="str">
        <f>IF($A376="","",VLOOKUP($A376,亜鉛華軟膏!$A$5:$J$500,6))</f>
        <v>BX</v>
      </c>
      <c r="E376" s="137">
        <f>IF($A376="","",VLOOKUP($A376,亜鉛華軟膏!$A$5:$J$500,7))</f>
        <v>4</v>
      </c>
      <c r="F376" s="127"/>
      <c r="G376" s="128"/>
      <c r="H376" s="129"/>
    </row>
    <row r="378" spans="1:8" s="116" customFormat="1" ht="45" customHeight="1">
      <c r="A378" s="115"/>
      <c r="B378" s="436" t="s">
        <v>47</v>
      </c>
      <c r="C378" s="436"/>
      <c r="D378" s="436"/>
      <c r="E378" s="436"/>
      <c r="F378" s="436"/>
      <c r="G378" s="436"/>
      <c r="H378" s="436"/>
    </row>
    <row r="379" spans="1:8" s="118" customFormat="1" ht="18" customHeight="1">
      <c r="A379" s="117"/>
      <c r="B379" s="241"/>
      <c r="D379" s="119"/>
      <c r="E379" s="120"/>
      <c r="F379" s="121"/>
    </row>
    <row r="380" spans="1:8" s="115" customFormat="1" ht="30" customHeight="1">
      <c r="A380" s="122" t="s">
        <v>48</v>
      </c>
      <c r="B380" s="437" t="s">
        <v>49</v>
      </c>
      <c r="C380" s="438"/>
      <c r="D380" s="123" t="s">
        <v>50</v>
      </c>
      <c r="E380" s="124" t="s">
        <v>51</v>
      </c>
      <c r="F380" s="125" t="s">
        <v>52</v>
      </c>
      <c r="G380" s="122" t="s">
        <v>53</v>
      </c>
      <c r="H380" s="123" t="s">
        <v>54</v>
      </c>
    </row>
    <row r="381" spans="1:8" ht="30" customHeight="1">
      <c r="A381" s="123">
        <v>326</v>
      </c>
      <c r="B381" s="176" t="str">
        <f>IF($A381="","",VLOOKUP($A381,亜鉛華軟膏!$A$5:$J$500,4))</f>
        <v>フェノバール注射液１００ＭＧ</v>
      </c>
      <c r="C381" s="126"/>
      <c r="D381" s="136" t="str">
        <f>IF($A381="","",VLOOKUP($A381,亜鉛華軟膏!$A$5:$J$500,6))</f>
        <v>BX</v>
      </c>
      <c r="E381" s="136">
        <f>IF($A381="","",VLOOKUP($A381,亜鉛華軟膏!$A$5:$J$500,7))</f>
        <v>4</v>
      </c>
      <c r="F381" s="127"/>
      <c r="G381" s="128"/>
      <c r="H381" s="129"/>
    </row>
    <row r="382" spans="1:8" ht="30" customHeight="1">
      <c r="A382" s="123">
        <v>327</v>
      </c>
      <c r="B382" s="176" t="str">
        <f>IF($A382="","",VLOOKUP($A382,亜鉛華軟膏!$A$5:$J$500,4))</f>
        <v>フェブキソスタット錠１０ＭＧ「ＤＳＥＰ」</v>
      </c>
      <c r="C382" s="126"/>
      <c r="D382" s="136" t="str">
        <f>IF($A382="","",VLOOKUP($A382,亜鉛華軟膏!$A$5:$J$500,6))</f>
        <v>BX</v>
      </c>
      <c r="E382" s="136">
        <f>IF($A382="","",VLOOKUP($A382,亜鉛華軟膏!$A$5:$J$500,7))</f>
        <v>66</v>
      </c>
      <c r="F382" s="127"/>
      <c r="G382" s="128"/>
      <c r="H382" s="129"/>
    </row>
    <row r="383" spans="1:8" ht="30" customHeight="1">
      <c r="A383" s="123">
        <v>328</v>
      </c>
      <c r="B383" s="176" t="str">
        <f>IF($A383="","",VLOOKUP($A383,亜鉛華軟膏!$A$5:$J$500,4))</f>
        <v>フェブキソスタット錠２０ＭＧ「ＤＳＥＰ」</v>
      </c>
      <c r="C383" s="126"/>
      <c r="D383" s="136" t="str">
        <f>IF($A383="","",VLOOKUP($A383,亜鉛華軟膏!$A$5:$J$500,6))</f>
        <v>BX</v>
      </c>
      <c r="E383" s="136">
        <f>IF($A383="","",VLOOKUP($A383,亜鉛華軟膏!$A$5:$J$500,7))</f>
        <v>77</v>
      </c>
      <c r="F383" s="127"/>
      <c r="G383" s="128"/>
      <c r="H383" s="129"/>
    </row>
    <row r="384" spans="1:8" s="116" customFormat="1" ht="30" customHeight="1">
      <c r="A384" s="123">
        <v>329</v>
      </c>
      <c r="B384" s="176" t="str">
        <f>IF($A384="","",VLOOKUP($A384,亜鉛華軟膏!$A$5:$J$500,4))</f>
        <v>フェンタニル注射液０．１ＭＧ「第一三共」</v>
      </c>
      <c r="C384" s="126"/>
      <c r="D384" s="136" t="str">
        <f>IF($A384="","",VLOOKUP($A384,亜鉛華軟膏!$A$5:$J$500,6))</f>
        <v>BX</v>
      </c>
      <c r="E384" s="136">
        <f>IF($A384="","",VLOOKUP($A384,亜鉛華軟膏!$A$5:$J$500,7))</f>
        <v>4</v>
      </c>
      <c r="F384" s="127"/>
      <c r="G384" s="128"/>
      <c r="H384" s="129"/>
    </row>
    <row r="385" spans="1:8" s="116" customFormat="1" ht="30" customHeight="1">
      <c r="A385" s="123">
        <v>330</v>
      </c>
      <c r="B385" s="176" t="str">
        <f>IF($A385="","",VLOOKUP($A385,亜鉛華軟膏!$A$5:$J$500,4))</f>
        <v>フォシーガ錠５ＭＧ</v>
      </c>
      <c r="C385" s="126"/>
      <c r="D385" s="136" t="str">
        <f>IF($A385="","",VLOOKUP($A385,亜鉛華軟膏!$A$5:$J$500,6))</f>
        <v>BX</v>
      </c>
      <c r="E385" s="136">
        <f>IF($A385="","",VLOOKUP($A385,亜鉛華軟膏!$A$5:$J$500,7))</f>
        <v>118</v>
      </c>
      <c r="F385" s="127"/>
      <c r="G385" s="128"/>
      <c r="H385" s="129"/>
    </row>
    <row r="386" spans="1:8" s="116" customFormat="1" ht="30" customHeight="1">
      <c r="A386" s="123">
        <v>331</v>
      </c>
      <c r="B386" s="176" t="str">
        <f>IF($A386="","",VLOOKUP($A386,亜鉛華軟膏!$A$5:$J$500,4))</f>
        <v>フォリアミン錠</v>
      </c>
      <c r="C386" s="126"/>
      <c r="D386" s="136" t="str">
        <f>IF($A386="","",VLOOKUP($A386,亜鉛華軟膏!$A$5:$J$500,6))</f>
        <v>BT</v>
      </c>
      <c r="E386" s="136">
        <f>IF($A386="","",VLOOKUP($A386,亜鉛華軟膏!$A$5:$J$500,7))</f>
        <v>4</v>
      </c>
      <c r="F386" s="127"/>
      <c r="G386" s="128"/>
      <c r="H386" s="129"/>
    </row>
    <row r="387" spans="1:8" s="116" customFormat="1" ht="30" customHeight="1">
      <c r="A387" s="123">
        <v>332</v>
      </c>
      <c r="B387" s="176" t="str">
        <f>IF($A387="","",VLOOKUP($A387,亜鉛華軟膏!$A$5:$J$500,4))</f>
        <v>複方ヨード・グリセリン「ケンエー」</v>
      </c>
      <c r="C387" s="126"/>
      <c r="D387" s="136" t="str">
        <f>IF($A387="","",VLOOKUP($A387,亜鉛華軟膏!$A$5:$J$500,6))</f>
        <v>BX</v>
      </c>
      <c r="E387" s="136">
        <f>IF($A387="","",VLOOKUP($A387,亜鉛華軟膏!$A$5:$J$500,7))</f>
        <v>4</v>
      </c>
      <c r="F387" s="127"/>
      <c r="G387" s="128"/>
      <c r="H387" s="129"/>
    </row>
    <row r="388" spans="1:8" s="116" customFormat="1" ht="30" customHeight="1">
      <c r="A388" s="123">
        <v>333</v>
      </c>
      <c r="B388" s="176" t="str">
        <f>IF($A388="","",VLOOKUP($A388,亜鉛華軟膏!$A$5:$J$500,4))</f>
        <v>フスコデ配合錠</v>
      </c>
      <c r="C388" s="126"/>
      <c r="D388" s="136" t="str">
        <f>IF($A388="","",VLOOKUP($A388,亜鉛華軟膏!$A$5:$J$500,6))</f>
        <v>BX</v>
      </c>
      <c r="E388" s="136">
        <f>IF($A388="","",VLOOKUP($A388,亜鉛華軟膏!$A$5:$J$500,7))</f>
        <v>4</v>
      </c>
      <c r="F388" s="127"/>
      <c r="G388" s="128"/>
      <c r="H388" s="129"/>
    </row>
    <row r="389" spans="1:8" s="116" customFormat="1" ht="30" customHeight="1">
      <c r="A389" s="123">
        <v>334</v>
      </c>
      <c r="B389" s="176" t="str">
        <f>IF($A389="","",VLOOKUP($A389,亜鉛華軟膏!$A$5:$J$500,4))</f>
        <v>ブスコパン錠１０ＭＧ</v>
      </c>
      <c r="C389" s="126"/>
      <c r="D389" s="136" t="str">
        <f>IF($A389="","",VLOOKUP($A389,亜鉛華軟膏!$A$5:$J$500,6))</f>
        <v>BX</v>
      </c>
      <c r="E389" s="136">
        <f>IF($A389="","",VLOOKUP($A389,亜鉛華軟膏!$A$5:$J$500,7))</f>
        <v>4</v>
      </c>
      <c r="F389" s="127"/>
      <c r="G389" s="128"/>
      <c r="H389" s="129"/>
    </row>
    <row r="390" spans="1:8" s="116" customFormat="1" ht="30" customHeight="1">
      <c r="A390" s="123">
        <v>335</v>
      </c>
      <c r="B390" s="176" t="str">
        <f>IF($A390="","",VLOOKUP($A390,亜鉛華軟膏!$A$5:$J$500,4))</f>
        <v>ブスコパン注２０ＭＧ</v>
      </c>
      <c r="C390" s="126"/>
      <c r="D390" s="136" t="str">
        <f>IF($A390="","",VLOOKUP($A390,亜鉛華軟膏!$A$5:$J$500,6))</f>
        <v>BX</v>
      </c>
      <c r="E390" s="136">
        <f>IF($A390="","",VLOOKUP($A390,亜鉛華軟膏!$A$5:$J$500,7))</f>
        <v>19</v>
      </c>
      <c r="F390" s="127"/>
      <c r="G390" s="128"/>
      <c r="H390" s="129"/>
    </row>
    <row r="391" spans="1:8" s="116" customFormat="1" ht="30" customHeight="1">
      <c r="A391" s="123">
        <v>336</v>
      </c>
      <c r="B391" s="176" t="str">
        <f>IF($A391="","",VLOOKUP($A391,亜鉛華軟膏!$A$5:$J$500,4))</f>
        <v>ブドウ糖注５％ＰＬ「フソー」１００ＭＬ</v>
      </c>
      <c r="C391" s="126"/>
      <c r="D391" s="136" t="str">
        <f>IF($A391="","",VLOOKUP($A391,亜鉛華軟膏!$A$5:$J$500,6))</f>
        <v>BX</v>
      </c>
      <c r="E391" s="136">
        <f>IF($A391="","",VLOOKUP($A391,亜鉛華軟膏!$A$5:$J$500,7))</f>
        <v>4</v>
      </c>
      <c r="F391" s="127"/>
      <c r="G391" s="128"/>
      <c r="H391" s="129"/>
    </row>
    <row r="392" spans="1:8" s="116" customFormat="1" ht="30" customHeight="1">
      <c r="A392" s="123">
        <v>337</v>
      </c>
      <c r="B392" s="176" t="str">
        <f>IF($A392="","",VLOOKUP($A392,亜鉛華軟膏!$A$5:$J$500,4))</f>
        <v>ブドウ糖注５％バッグ「フソー」５００ＭＬ</v>
      </c>
      <c r="C392" s="126"/>
      <c r="D392" s="136" t="str">
        <f>IF($A392="","",VLOOKUP($A392,亜鉛華軟膏!$A$5:$J$500,6))</f>
        <v>BX</v>
      </c>
      <c r="E392" s="136">
        <f>IF($A392="","",VLOOKUP($A392,亜鉛華軟膏!$A$5:$J$500,7))</f>
        <v>4</v>
      </c>
      <c r="F392" s="127"/>
      <c r="G392" s="128"/>
      <c r="H392" s="129"/>
    </row>
    <row r="393" spans="1:8" s="116" customFormat="1" ht="30" customHeight="1">
      <c r="A393" s="123">
        <v>338</v>
      </c>
      <c r="B393" s="176" t="str">
        <f>IF($A393="","",VLOOKUP($A393,亜鉛華軟膏!$A$5:$J$500,4))</f>
        <v>ブドウ糖注５０％ＰＬ「フソー」２０ＭＬ</v>
      </c>
      <c r="C393" s="126"/>
      <c r="D393" s="136" t="str">
        <f>IF($A393="","",VLOOKUP($A393,亜鉛華軟膏!$A$5:$J$500,6))</f>
        <v>BX</v>
      </c>
      <c r="E393" s="136">
        <f>IF($A393="","",VLOOKUP($A393,亜鉛華軟膏!$A$5:$J$500,7))</f>
        <v>4</v>
      </c>
      <c r="F393" s="127"/>
      <c r="G393" s="128"/>
      <c r="H393" s="129"/>
    </row>
    <row r="394" spans="1:8" s="116" customFormat="1" ht="30" customHeight="1">
      <c r="A394" s="123">
        <v>339</v>
      </c>
      <c r="B394" s="176" t="str">
        <f>IF($A394="","",VLOOKUP($A394,亜鉛華軟膏!$A$5:$J$500,4))</f>
        <v>フラジール内服錠２５０ＭＧ</v>
      </c>
      <c r="C394" s="126"/>
      <c r="D394" s="136" t="str">
        <f>IF($A394="","",VLOOKUP($A394,亜鉛華軟膏!$A$5:$J$500,6))</f>
        <v>BX</v>
      </c>
      <c r="E394" s="136">
        <f>IF($A394="","",VLOOKUP($A394,亜鉛華軟膏!$A$5:$J$500,7))</f>
        <v>4</v>
      </c>
      <c r="F394" s="127"/>
      <c r="G394" s="128"/>
      <c r="H394" s="129"/>
    </row>
    <row r="395" spans="1:8" s="116" customFormat="1" ht="30" customHeight="1">
      <c r="A395" s="123">
        <v>340</v>
      </c>
      <c r="B395" s="176" t="str">
        <f>IF($A395="","",VLOOKUP($A395,亜鉛華軟膏!$A$5:$J$500,4))</f>
        <v>ＦＲＥＥＳＴＹＬＥリブレ２　ＲＥＡＤＥＲ</v>
      </c>
      <c r="C395" s="126"/>
      <c r="D395" s="136" t="str">
        <f>IF($A395="","",VLOOKUP($A395,亜鉛華軟膏!$A$5:$J$500,6))</f>
        <v>EA</v>
      </c>
      <c r="E395" s="136">
        <f>IF($A395="","",VLOOKUP($A395,亜鉛華軟膏!$A$5:$J$500,7))</f>
        <v>4</v>
      </c>
      <c r="F395" s="127"/>
      <c r="G395" s="128"/>
      <c r="H395" s="129"/>
    </row>
    <row r="396" spans="1:8" s="116" customFormat="1" ht="30" customHeight="1">
      <c r="A396" s="123">
        <v>341</v>
      </c>
      <c r="B396" s="176" t="str">
        <f>IF($A396="","",VLOOKUP($A396,亜鉛華軟膏!$A$5:$J$500,4))</f>
        <v>ＦＲＥＥＳＴＹＬＥリブレ２（センサー）</v>
      </c>
      <c r="C396" s="126"/>
      <c r="D396" s="136" t="str">
        <f>IF($A396="","",VLOOKUP($A396,亜鉛華軟膏!$A$5:$J$500,6))</f>
        <v>EA</v>
      </c>
      <c r="E396" s="136">
        <f>IF($A396="","",VLOOKUP($A396,亜鉛華軟膏!$A$5:$J$500,7))</f>
        <v>67</v>
      </c>
      <c r="F396" s="127"/>
      <c r="G396" s="128"/>
      <c r="H396" s="129"/>
    </row>
    <row r="397" spans="1:8" s="116" customFormat="1" ht="30" customHeight="1">
      <c r="A397" s="123">
        <v>342</v>
      </c>
      <c r="B397" s="176" t="str">
        <f>IF($A397="","",VLOOKUP($A397,亜鉛華軟膏!$A$5:$J$500,4))</f>
        <v>フリウェル配合錠ＬＤ「あすか」</v>
      </c>
      <c r="C397" s="126"/>
      <c r="D397" s="136" t="str">
        <f>IF($A397="","",VLOOKUP($A397,亜鉛華軟膏!$A$5:$J$500,6))</f>
        <v>BX</v>
      </c>
      <c r="E397" s="136">
        <f>IF($A397="","",VLOOKUP($A397,亜鉛華軟膏!$A$5:$J$500,7))</f>
        <v>15</v>
      </c>
      <c r="F397" s="127"/>
      <c r="G397" s="128"/>
      <c r="H397" s="129"/>
    </row>
    <row r="398" spans="1:8" s="116" customFormat="1" ht="30" customHeight="1">
      <c r="A398" s="123">
        <v>343</v>
      </c>
      <c r="B398" s="176" t="str">
        <f>IF($A398="","",VLOOKUP($A398,亜鉛華軟膏!$A$5:$J$500,4))</f>
        <v>プリビナ液０．０５％</v>
      </c>
      <c r="C398" s="126"/>
      <c r="D398" s="136" t="str">
        <f>IF($A398="","",VLOOKUP($A398,亜鉛華軟膏!$A$5:$J$500,6))</f>
        <v>BT</v>
      </c>
      <c r="E398" s="136">
        <f>IF($A398="","",VLOOKUP($A398,亜鉛華軟膏!$A$5:$J$500,7))</f>
        <v>4</v>
      </c>
      <c r="F398" s="127"/>
      <c r="G398" s="128"/>
      <c r="H398" s="129"/>
    </row>
    <row r="399" spans="1:8" s="116" customFormat="1" ht="30" customHeight="1">
      <c r="A399" s="123">
        <v>344</v>
      </c>
      <c r="B399" s="176" t="str">
        <f>IF($A399="","",VLOOKUP($A399,亜鉛華軟膏!$A$5:$J$500,4))</f>
        <v>プリンペラン錠５</v>
      </c>
      <c r="C399" s="126"/>
      <c r="D399" s="136" t="str">
        <f>IF($A399="","",VLOOKUP($A399,亜鉛華軟膏!$A$5:$J$500,6))</f>
        <v>BX</v>
      </c>
      <c r="E399" s="136">
        <f>IF($A399="","",VLOOKUP($A399,亜鉛華軟膏!$A$5:$J$500,7))</f>
        <v>19</v>
      </c>
      <c r="F399" s="127"/>
      <c r="G399" s="128"/>
      <c r="H399" s="129"/>
    </row>
    <row r="400" spans="1:8" s="116" customFormat="1" ht="30" customHeight="1">
      <c r="A400" s="123">
        <v>345</v>
      </c>
      <c r="B400" s="176" t="str">
        <f>IF($A400="","",VLOOKUP($A400,亜鉛華軟膏!$A$5:$J$500,4))</f>
        <v>プリンペラン注射液１０ＭＧ</v>
      </c>
      <c r="C400" s="126"/>
      <c r="D400" s="136" t="str">
        <f>IF($A400="","",VLOOKUP($A400,亜鉛華軟膏!$A$5:$J$500,6))</f>
        <v>BX</v>
      </c>
      <c r="E400" s="136">
        <f>IF($A400="","",VLOOKUP($A400,亜鉛華軟膏!$A$5:$J$500,7))</f>
        <v>4</v>
      </c>
      <c r="F400" s="127"/>
      <c r="G400" s="128"/>
      <c r="H400" s="129"/>
    </row>
    <row r="401" spans="1:8" s="116" customFormat="1" ht="30" customHeight="1">
      <c r="A401" s="123">
        <v>346</v>
      </c>
      <c r="B401" s="176" t="str">
        <f>IF($A401="","",VLOOKUP($A401,亜鉛華軟膏!$A$5:$J$500,4))</f>
        <v>フルオロメトロン点眼液０．０２％「センジュ」</v>
      </c>
      <c r="C401" s="126"/>
      <c r="D401" s="136" t="str">
        <f>IF($A401="","",VLOOKUP($A401,亜鉛華軟膏!$A$5:$J$500,6))</f>
        <v>BX</v>
      </c>
      <c r="E401" s="136">
        <f>IF($A401="","",VLOOKUP($A401,亜鉛華軟膏!$A$5:$J$500,7))</f>
        <v>4</v>
      </c>
      <c r="F401" s="127"/>
      <c r="G401" s="128"/>
      <c r="H401" s="129"/>
    </row>
    <row r="402" spans="1:8" s="116" customFormat="1" ht="30" customHeight="1">
      <c r="A402" s="123">
        <v>347</v>
      </c>
      <c r="B402" s="176" t="str">
        <f>IF($A402="","",VLOOKUP($A402,亜鉛華軟膏!$A$5:$J$500,4))</f>
        <v>フルタイド１００ディスカス</v>
      </c>
      <c r="C402" s="126"/>
      <c r="D402" s="136" t="str">
        <f>IF($A402="","",VLOOKUP($A402,亜鉛華軟膏!$A$5:$J$500,6))</f>
        <v>KT</v>
      </c>
      <c r="E402" s="136">
        <f>IF($A402="","",VLOOKUP($A402,亜鉛華軟膏!$A$5:$J$500,7))</f>
        <v>18</v>
      </c>
      <c r="F402" s="127"/>
      <c r="G402" s="128"/>
      <c r="H402" s="129"/>
    </row>
    <row r="403" spans="1:8" s="116" customFormat="1" ht="30" customHeight="1">
      <c r="A403" s="123">
        <v>348</v>
      </c>
      <c r="B403" s="176" t="str">
        <f>IF($A403="","",VLOOKUP($A403,亜鉛華軟膏!$A$5:$J$500,4))</f>
        <v>フルチカゾンフランカルボン酸エステル点鼻液２７．５マイクロＧ「武田テバ」１２０噴霧用</v>
      </c>
      <c r="C403" s="126"/>
      <c r="D403" s="136" t="str">
        <f>IF($A403="","",VLOOKUP($A403,亜鉛華軟膏!$A$5:$J$500,6))</f>
        <v>BX</v>
      </c>
      <c r="E403" s="136">
        <f>IF($A403="","",VLOOKUP($A403,亜鉛華軟膏!$A$5:$J$500,7))</f>
        <v>350</v>
      </c>
      <c r="F403" s="127"/>
      <c r="G403" s="128"/>
      <c r="H403" s="129"/>
    </row>
    <row r="404" spans="1:8" s="116" customFormat="1" ht="30" customHeight="1">
      <c r="A404" s="123">
        <v>349</v>
      </c>
      <c r="B404" s="176" t="str">
        <f>IF($A404="","",VLOOKUP($A404,亜鉛華軟膏!$A$5:$J$500,4))</f>
        <v>フルニトラゼパム錠１ＭＧ「ＪＧ」</v>
      </c>
      <c r="C404" s="126"/>
      <c r="D404" s="136" t="str">
        <f>IF($A404="","",VLOOKUP($A404,亜鉛華軟膏!$A$5:$J$500,6))</f>
        <v>BX</v>
      </c>
      <c r="E404" s="136">
        <f>IF($A404="","",VLOOKUP($A404,亜鉛華軟膏!$A$5:$J$500,7))</f>
        <v>4</v>
      </c>
      <c r="F404" s="127"/>
      <c r="G404" s="128"/>
      <c r="H404" s="129"/>
    </row>
    <row r="405" spans="1:8" s="116" customFormat="1" ht="30" customHeight="1">
      <c r="A405" s="123">
        <v>350</v>
      </c>
      <c r="B405" s="177" t="str">
        <f>IF($A405="","",VLOOKUP($A405,亜鉛華軟膏!$A$5:$J$500,4))</f>
        <v>フルマゼニル静注液０．５ＭＧ「ＳＷ」</v>
      </c>
      <c r="C405" s="126"/>
      <c r="D405" s="137" t="str">
        <f>IF($A405="","",VLOOKUP($A405,亜鉛華軟膏!$A$5:$J$500,6))</f>
        <v>BX</v>
      </c>
      <c r="E405" s="137">
        <f>IF($A405="","",VLOOKUP($A405,亜鉛華軟膏!$A$5:$J$500,7))</f>
        <v>4</v>
      </c>
      <c r="F405" s="127"/>
      <c r="G405" s="128"/>
      <c r="H405" s="129"/>
    </row>
    <row r="407" spans="1:8" s="116" customFormat="1" ht="45" customHeight="1">
      <c r="A407" s="115"/>
      <c r="B407" s="436" t="s">
        <v>47</v>
      </c>
      <c r="C407" s="436"/>
      <c r="D407" s="436"/>
      <c r="E407" s="436"/>
      <c r="F407" s="436"/>
      <c r="G407" s="436"/>
      <c r="H407" s="436"/>
    </row>
    <row r="408" spans="1:8" s="118" customFormat="1" ht="18" customHeight="1">
      <c r="A408" s="117"/>
      <c r="B408" s="241"/>
      <c r="D408" s="119"/>
      <c r="E408" s="120"/>
      <c r="F408" s="121"/>
    </row>
    <row r="409" spans="1:8" s="115" customFormat="1" ht="30" customHeight="1">
      <c r="A409" s="122" t="s">
        <v>48</v>
      </c>
      <c r="B409" s="437" t="s">
        <v>49</v>
      </c>
      <c r="C409" s="438"/>
      <c r="D409" s="123" t="s">
        <v>50</v>
      </c>
      <c r="E409" s="124" t="s">
        <v>51</v>
      </c>
      <c r="F409" s="125" t="s">
        <v>52</v>
      </c>
      <c r="G409" s="122" t="s">
        <v>53</v>
      </c>
      <c r="H409" s="123" t="s">
        <v>54</v>
      </c>
    </row>
    <row r="410" spans="1:8" ht="30" customHeight="1">
      <c r="A410" s="123">
        <v>351</v>
      </c>
      <c r="B410" s="176" t="str">
        <f>IF($A410="","",VLOOKUP($A410,亜鉛華軟膏!$A$5:$J$500,4))</f>
        <v>プレガバリンＯＤ錠７５ＭＧ「ＶＴＲＳ」</v>
      </c>
      <c r="C410" s="126"/>
      <c r="D410" s="136" t="str">
        <f>IF($A410="","",VLOOKUP($A410,亜鉛華軟膏!$A$5:$J$500,6))</f>
        <v>BX</v>
      </c>
      <c r="E410" s="136">
        <f>IF($A410="","",VLOOKUP($A410,亜鉛華軟膏!$A$5:$J$500,7))</f>
        <v>56</v>
      </c>
      <c r="F410" s="127"/>
      <c r="G410" s="128"/>
      <c r="H410" s="129"/>
    </row>
    <row r="411" spans="1:8" ht="30" customHeight="1">
      <c r="A411" s="123">
        <v>352</v>
      </c>
      <c r="B411" s="176" t="str">
        <f>IF($A411="","",VLOOKUP($A411,亜鉛華軟膏!$A$5:$J$500,4))</f>
        <v>プレドニン錠５ＭＧ</v>
      </c>
      <c r="C411" s="126"/>
      <c r="D411" s="136" t="str">
        <f>IF($A411="","",VLOOKUP($A411,亜鉛華軟膏!$A$5:$J$500,6))</f>
        <v>BX</v>
      </c>
      <c r="E411" s="136">
        <f>IF($A411="","",VLOOKUP($A411,亜鉛華軟膏!$A$5:$J$500,7))</f>
        <v>4</v>
      </c>
      <c r="F411" s="127"/>
      <c r="G411" s="128"/>
      <c r="H411" s="129"/>
    </row>
    <row r="412" spans="1:8" ht="30" customHeight="1">
      <c r="A412" s="123">
        <v>353</v>
      </c>
      <c r="B412" s="176" t="str">
        <f>IF($A412="","",VLOOKUP($A412,亜鉛華軟膏!$A$5:$J$500,4))</f>
        <v>フローレス眼検査用試験紙０．７ＭＧ</v>
      </c>
      <c r="C412" s="126"/>
      <c r="D412" s="136" t="str">
        <f>IF($A412="","",VLOOKUP($A412,亜鉛華軟膏!$A$5:$J$500,6))</f>
        <v>BX</v>
      </c>
      <c r="E412" s="136">
        <f>IF($A412="","",VLOOKUP($A412,亜鉛華軟膏!$A$5:$J$500,7))</f>
        <v>4</v>
      </c>
      <c r="F412" s="127"/>
      <c r="G412" s="128"/>
      <c r="H412" s="129"/>
    </row>
    <row r="413" spans="1:8" s="116" customFormat="1" ht="30" customHeight="1">
      <c r="A413" s="123">
        <v>354</v>
      </c>
      <c r="B413" s="176" t="str">
        <f>IF($A413="","",VLOOKUP($A413,亜鉛華軟膏!$A$5:$J$500,4))</f>
        <v>フロジン外用液５％</v>
      </c>
      <c r="C413" s="126"/>
      <c r="D413" s="136" t="str">
        <f>IF($A413="","",VLOOKUP($A413,亜鉛華軟膏!$A$5:$J$500,6))</f>
        <v>BX</v>
      </c>
      <c r="E413" s="136">
        <f>IF($A413="","",VLOOKUP($A413,亜鉛華軟膏!$A$5:$J$500,7))</f>
        <v>4</v>
      </c>
      <c r="F413" s="127"/>
      <c r="G413" s="128"/>
      <c r="H413" s="129"/>
    </row>
    <row r="414" spans="1:8" s="116" customFormat="1" ht="30" customHeight="1">
      <c r="A414" s="123">
        <v>355</v>
      </c>
      <c r="B414" s="176" t="str">
        <f>IF($A414="","",VLOOKUP($A414,亜鉛華軟膏!$A$5:$J$500,4))</f>
        <v>プロスタンディン軟膏０．００３％</v>
      </c>
      <c r="C414" s="126"/>
      <c r="D414" s="136" t="str">
        <f>IF($A414="","",VLOOKUP($A414,亜鉛華軟膏!$A$5:$J$500,6))</f>
        <v>BX</v>
      </c>
      <c r="E414" s="136">
        <f>IF($A414="","",VLOOKUP($A414,亜鉛華軟膏!$A$5:$J$500,7))</f>
        <v>4</v>
      </c>
      <c r="F414" s="127"/>
      <c r="G414" s="128"/>
      <c r="H414" s="129"/>
    </row>
    <row r="415" spans="1:8" s="116" customFormat="1" ht="30" customHeight="1">
      <c r="A415" s="123">
        <v>356</v>
      </c>
      <c r="B415" s="176" t="str">
        <f>IF($A415="","",VLOOKUP($A415,亜鉛華軟膏!$A$5:$J$500,4))</f>
        <v>プロタノール－Ｌ注０．２ＭＧ</v>
      </c>
      <c r="C415" s="126"/>
      <c r="D415" s="136" t="str">
        <f>IF($A415="","",VLOOKUP($A415,亜鉛華軟膏!$A$5:$J$500,6))</f>
        <v>BX</v>
      </c>
      <c r="E415" s="136">
        <f>IF($A415="","",VLOOKUP($A415,亜鉛華軟膏!$A$5:$J$500,7))</f>
        <v>4</v>
      </c>
      <c r="F415" s="127"/>
      <c r="G415" s="128"/>
      <c r="H415" s="129"/>
    </row>
    <row r="416" spans="1:8" s="116" customFormat="1" ht="30" customHeight="1">
      <c r="A416" s="123">
        <v>357</v>
      </c>
      <c r="B416" s="176" t="str">
        <f>IF($A416="","",VLOOKUP($A416,亜鉛華軟膏!$A$5:$J$500,4))</f>
        <v>ブロチゾラムＯＤ錠０．２５ＭＧ「サワイ」</v>
      </c>
      <c r="C416" s="126"/>
      <c r="D416" s="136" t="str">
        <f>IF($A416="","",VLOOKUP($A416,亜鉛華軟膏!$A$5:$J$500,6))</f>
        <v>BX</v>
      </c>
      <c r="E416" s="136">
        <f>IF($A416="","",VLOOKUP($A416,亜鉛華軟膏!$A$5:$J$500,7))</f>
        <v>4</v>
      </c>
      <c r="F416" s="127"/>
      <c r="G416" s="128"/>
      <c r="H416" s="129"/>
    </row>
    <row r="417" spans="1:8" s="116" customFormat="1" ht="30" customHeight="1">
      <c r="A417" s="123">
        <v>358</v>
      </c>
      <c r="B417" s="176" t="str">
        <f>IF($A417="","",VLOOKUP($A417,亜鉛華軟膏!$A$5:$J$500,4))</f>
        <v>プロペト　５００Ｇ</v>
      </c>
      <c r="C417" s="126"/>
      <c r="D417" s="136" t="str">
        <f>IF($A417="","",VLOOKUP($A417,亜鉛華軟膏!$A$5:$J$500,6))</f>
        <v>BT</v>
      </c>
      <c r="E417" s="136">
        <f>IF($A417="","",VLOOKUP($A417,亜鉛華軟膏!$A$5:$J$500,7))</f>
        <v>36</v>
      </c>
      <c r="F417" s="127"/>
      <c r="G417" s="128"/>
      <c r="H417" s="129"/>
    </row>
    <row r="418" spans="1:8" s="116" customFormat="1" ht="30" customHeight="1">
      <c r="A418" s="123">
        <v>359</v>
      </c>
      <c r="B418" s="176" t="str">
        <f>IF($A418="","",VLOOKUP($A418,亜鉛華軟膏!$A$5:$J$500,4))</f>
        <v>プロペト</v>
      </c>
      <c r="C418" s="126"/>
      <c r="D418" s="136" t="str">
        <f>IF($A418="","",VLOOKUP($A418,亜鉛華軟膏!$A$5:$J$500,6))</f>
        <v>EA</v>
      </c>
      <c r="E418" s="136">
        <f>IF($A418="","",VLOOKUP($A418,亜鉛華軟膏!$A$5:$J$500,7))</f>
        <v>333</v>
      </c>
      <c r="F418" s="127"/>
      <c r="G418" s="128"/>
      <c r="H418" s="129"/>
    </row>
    <row r="419" spans="1:8" s="116" customFormat="1" ht="30" customHeight="1">
      <c r="A419" s="123">
        <v>360</v>
      </c>
      <c r="B419" s="176" t="str">
        <f>IF($A419="","",VLOOKUP($A419,亜鉛華軟膏!$A$5:$J$500,4))</f>
        <v>ブロムヘキシン塩酸塩吸入液０．２％「タイヨー」</v>
      </c>
      <c r="C419" s="126"/>
      <c r="D419" s="136" t="str">
        <f>IF($A419="","",VLOOKUP($A419,亜鉛華軟膏!$A$5:$J$500,6))</f>
        <v>BT</v>
      </c>
      <c r="E419" s="136">
        <f>IF($A419="","",VLOOKUP($A419,亜鉛華軟膏!$A$5:$J$500,7))</f>
        <v>4</v>
      </c>
      <c r="F419" s="127"/>
      <c r="G419" s="128"/>
      <c r="H419" s="129"/>
    </row>
    <row r="420" spans="1:8" s="116" customFormat="1" ht="30" customHeight="1">
      <c r="A420" s="123">
        <v>361</v>
      </c>
      <c r="B420" s="176" t="str">
        <f>IF($A420="","",VLOOKUP($A420,亜鉛華軟膏!$A$5:$J$500,4))</f>
        <v>ベストロン耳鼻科用１％</v>
      </c>
      <c r="C420" s="126"/>
      <c r="D420" s="136" t="str">
        <f>IF($A420="","",VLOOKUP($A420,亜鉛華軟膏!$A$5:$J$500,6))</f>
        <v>BX</v>
      </c>
      <c r="E420" s="136">
        <f>IF($A420="","",VLOOKUP($A420,亜鉛華軟膏!$A$5:$J$500,7))</f>
        <v>4</v>
      </c>
      <c r="F420" s="127"/>
      <c r="G420" s="128"/>
      <c r="H420" s="129"/>
    </row>
    <row r="421" spans="1:8" s="116" customFormat="1" ht="30" customHeight="1">
      <c r="A421" s="123">
        <v>362</v>
      </c>
      <c r="B421" s="176" t="str">
        <f>IF($A421="","",VLOOKUP($A421,亜鉛華軟膏!$A$5:$J$500,4))</f>
        <v>ベタメタゾンリン酸エステルＮＡ・ＰＦ眼耳鼻科用液０．１％日点</v>
      </c>
      <c r="C421" s="126"/>
      <c r="D421" s="136" t="str">
        <f>IF($A421="","",VLOOKUP($A421,亜鉛華軟膏!$A$5:$J$500,6))</f>
        <v>BX</v>
      </c>
      <c r="E421" s="136">
        <f>IF($A421="","",VLOOKUP($A421,亜鉛華軟膏!$A$5:$J$500,7))</f>
        <v>4</v>
      </c>
      <c r="F421" s="127"/>
      <c r="G421" s="128"/>
      <c r="H421" s="129"/>
    </row>
    <row r="422" spans="1:8" s="116" customFormat="1" ht="30" customHeight="1">
      <c r="A422" s="123">
        <v>363</v>
      </c>
      <c r="B422" s="176" t="str">
        <f>IF($A422="","",VLOOKUP($A422,亜鉛華軟膏!$A$5:$J$500,4))</f>
        <v>ベタメタゾン吉草酸エステルローション０．１２％「イワキ」</v>
      </c>
      <c r="C422" s="126"/>
      <c r="D422" s="136" t="str">
        <f>IF($A422="","",VLOOKUP($A422,亜鉛華軟膏!$A$5:$J$500,6))</f>
        <v>BX</v>
      </c>
      <c r="E422" s="136">
        <f>IF($A422="","",VLOOKUP($A422,亜鉛華軟膏!$A$5:$J$500,7))</f>
        <v>83</v>
      </c>
      <c r="F422" s="127"/>
      <c r="G422" s="128"/>
      <c r="H422" s="129"/>
    </row>
    <row r="423" spans="1:8" s="116" customFormat="1" ht="30" customHeight="1">
      <c r="A423" s="123">
        <v>364</v>
      </c>
      <c r="B423" s="176" t="str">
        <f>IF($A423="","",VLOOKUP($A423,亜鉛華軟膏!$A$5:$J$500,4))</f>
        <v>ベタメタゾン吉草酸エステル軟膏０．１２％「イワキ」５００Ｇ</v>
      </c>
      <c r="C423" s="126"/>
      <c r="D423" s="136" t="str">
        <f>IF($A423="","",VLOOKUP($A423,亜鉛華軟膏!$A$5:$J$500,6))</f>
        <v>BT</v>
      </c>
      <c r="E423" s="136">
        <f>IF($A423="","",VLOOKUP($A423,亜鉛華軟膏!$A$5:$J$500,7))</f>
        <v>18</v>
      </c>
      <c r="F423" s="127"/>
      <c r="G423" s="128"/>
      <c r="H423" s="129"/>
    </row>
    <row r="424" spans="1:8" s="116" customFormat="1" ht="30" customHeight="1">
      <c r="A424" s="123">
        <v>365</v>
      </c>
      <c r="B424" s="176" t="str">
        <f>IF($A424="","",VLOOKUP($A424,亜鉛華軟膏!$A$5:$J$500,4))</f>
        <v>ベタメタゾン吉草酸エステル軟膏０．１２％「イワキ」５Ｇ</v>
      </c>
      <c r="C424" s="126"/>
      <c r="D424" s="136" t="str">
        <f>IF($A424="","",VLOOKUP($A424,亜鉛華軟膏!$A$5:$J$500,6))</f>
        <v>BX</v>
      </c>
      <c r="E424" s="136">
        <f>IF($A424="","",VLOOKUP($A424,亜鉛華軟膏!$A$5:$J$500,7))</f>
        <v>62</v>
      </c>
      <c r="F424" s="127"/>
      <c r="G424" s="128"/>
      <c r="H424" s="129"/>
    </row>
    <row r="425" spans="1:8" s="116" customFormat="1" ht="30" customHeight="1">
      <c r="A425" s="123">
        <v>366</v>
      </c>
      <c r="B425" s="176" t="str">
        <f>IF($A425="","",VLOOKUP($A425,亜鉛華軟膏!$A$5:$J$500,4))</f>
        <v>ベタメタゾン酪酸エステルプロピオン酸ローション０．０５％「ＪＧ」</v>
      </c>
      <c r="C425" s="126"/>
      <c r="D425" s="136" t="str">
        <f>IF($A425="","",VLOOKUP($A425,亜鉛華軟膏!$A$5:$J$500,6))</f>
        <v>BX</v>
      </c>
      <c r="E425" s="136">
        <f>IF($A425="","",VLOOKUP($A425,亜鉛華軟膏!$A$5:$J$500,7))</f>
        <v>27</v>
      </c>
      <c r="F425" s="127"/>
      <c r="G425" s="128"/>
      <c r="H425" s="129"/>
    </row>
    <row r="426" spans="1:8" s="116" customFormat="1" ht="30" customHeight="1">
      <c r="A426" s="123">
        <v>367</v>
      </c>
      <c r="B426" s="176" t="str">
        <f>IF($A426="","",VLOOKUP($A426,亜鉛華軟膏!$A$5:$J$500,4))</f>
        <v>ペチジン塩酸塩注射液３５ＭＧ「タケダ」</v>
      </c>
      <c r="C426" s="126"/>
      <c r="D426" s="136" t="str">
        <f>IF($A426="","",VLOOKUP($A426,亜鉛華軟膏!$A$5:$J$500,6))</f>
        <v>BX</v>
      </c>
      <c r="E426" s="136">
        <f>IF($A426="","",VLOOKUP($A426,亜鉛華軟膏!$A$5:$J$500,7))</f>
        <v>4</v>
      </c>
      <c r="F426" s="127"/>
      <c r="G426" s="128"/>
      <c r="H426" s="129"/>
    </row>
    <row r="427" spans="1:8" s="116" customFormat="1" ht="30" customHeight="1">
      <c r="A427" s="123">
        <v>368</v>
      </c>
      <c r="B427" s="176" t="str">
        <f>IF($A427="","",VLOOKUP($A427,亜鉛華軟膏!$A$5:$J$500,4))</f>
        <v>ベノキシール点眼液０．４％</v>
      </c>
      <c r="C427" s="126"/>
      <c r="D427" s="136" t="str">
        <f>IF($A427="","",VLOOKUP($A427,亜鉛華軟膏!$A$5:$J$500,6))</f>
        <v>BX</v>
      </c>
      <c r="E427" s="136">
        <f>IF($A427="","",VLOOKUP($A427,亜鉛華軟膏!$A$5:$J$500,7))</f>
        <v>4</v>
      </c>
      <c r="F427" s="127"/>
      <c r="G427" s="128"/>
      <c r="H427" s="129"/>
    </row>
    <row r="428" spans="1:8" s="116" customFormat="1" ht="30" customHeight="1">
      <c r="A428" s="123">
        <v>369</v>
      </c>
      <c r="B428" s="176" t="str">
        <f>IF($A428="","",VLOOKUP($A428,亜鉛華軟膏!$A$5:$J$500,4))</f>
        <v>へパフラッシュ１００単位／ＭＬシリンジ１０ＭＬ</v>
      </c>
      <c r="C428" s="126"/>
      <c r="D428" s="136" t="str">
        <f>IF($A428="","",VLOOKUP($A428,亜鉛華軟膏!$A$5:$J$500,6))</f>
        <v>BX</v>
      </c>
      <c r="E428" s="136">
        <f>IF($A428="","",VLOOKUP($A428,亜鉛華軟膏!$A$5:$J$500,7))</f>
        <v>5</v>
      </c>
      <c r="F428" s="127"/>
      <c r="G428" s="128"/>
      <c r="H428" s="129"/>
    </row>
    <row r="429" spans="1:8" s="116" customFormat="1" ht="30" customHeight="1">
      <c r="A429" s="123">
        <v>370</v>
      </c>
      <c r="B429" s="176" t="str">
        <f>IF($A429="","",VLOOKUP($A429,亜鉛華軟膏!$A$5:$J$500,4))</f>
        <v>ヘパリンＮａ注５千単位／５ＭＬ「モチダ」</v>
      </c>
      <c r="C429" s="126"/>
      <c r="D429" s="136" t="str">
        <f>IF($A429="","",VLOOKUP($A429,亜鉛華軟膏!$A$5:$J$500,6))</f>
        <v>BX</v>
      </c>
      <c r="E429" s="136">
        <f>IF($A429="","",VLOOKUP($A429,亜鉛華軟膏!$A$5:$J$500,7))</f>
        <v>4</v>
      </c>
      <c r="F429" s="127"/>
      <c r="G429" s="128"/>
      <c r="H429" s="129"/>
    </row>
    <row r="430" spans="1:8" s="116" customFormat="1" ht="30" customHeight="1">
      <c r="A430" s="123">
        <v>371</v>
      </c>
      <c r="B430" s="176" t="str">
        <f>IF($A430="","",VLOOKUP($A430,亜鉛華軟膏!$A$5:$J$500,4))</f>
        <v>ヘパリン類似物質外用泡状スプレー０．３％「ニットー」</v>
      </c>
      <c r="C430" s="126"/>
      <c r="D430" s="136" t="str">
        <f>IF($A430="","",VLOOKUP($A430,亜鉛華軟膏!$A$5:$J$500,6))</f>
        <v>BX</v>
      </c>
      <c r="E430" s="136">
        <f>IF($A430="","",VLOOKUP($A430,亜鉛華軟膏!$A$5:$J$500,7))</f>
        <v>135</v>
      </c>
      <c r="F430" s="127"/>
      <c r="G430" s="128"/>
      <c r="H430" s="129"/>
    </row>
    <row r="431" spans="1:8" s="116" customFormat="1" ht="30" customHeight="1">
      <c r="A431" s="123">
        <v>372</v>
      </c>
      <c r="B431" s="176" t="str">
        <f>IF($A431="","",VLOOKUP($A431,亜鉛華軟膏!$A$5:$J$500,4))</f>
        <v>ヘパリン類似物質油性クリーム０．３％「日医工」</v>
      </c>
      <c r="C431" s="126"/>
      <c r="D431" s="136" t="str">
        <f>IF($A431="","",VLOOKUP($A431,亜鉛華軟膏!$A$5:$J$500,6))</f>
        <v>BX</v>
      </c>
      <c r="E431" s="136">
        <f>IF($A431="","",VLOOKUP($A431,亜鉛華軟膏!$A$5:$J$500,7))</f>
        <v>47</v>
      </c>
      <c r="F431" s="127"/>
      <c r="G431" s="128"/>
      <c r="H431" s="129"/>
    </row>
    <row r="432" spans="1:8" s="116" customFormat="1" ht="30" customHeight="1">
      <c r="A432" s="123">
        <v>373</v>
      </c>
      <c r="B432" s="176" t="str">
        <f>IF($A432="","",VLOOKUP($A432,亜鉛華軟膏!$A$5:$J$500,4))</f>
        <v>ベピオゲル２．５％</v>
      </c>
      <c r="C432" s="126"/>
      <c r="D432" s="136" t="str">
        <f>IF($A432="","",VLOOKUP($A432,亜鉛華軟膏!$A$5:$J$500,6))</f>
        <v>BX</v>
      </c>
      <c r="E432" s="136">
        <f>IF($A432="","",VLOOKUP($A432,亜鉛華軟膏!$A$5:$J$500,7))</f>
        <v>12</v>
      </c>
      <c r="F432" s="127"/>
      <c r="G432" s="128"/>
      <c r="H432" s="129"/>
    </row>
    <row r="433" spans="1:8" s="116" customFormat="1" ht="30" customHeight="1">
      <c r="A433" s="123">
        <v>374</v>
      </c>
      <c r="B433" s="176" t="str">
        <f>IF($A433="","",VLOOKUP($A433,亜鉛華軟膏!$A$5:$J$500,4))</f>
        <v>ベプリジル塩酸塩錠５０ＭＧ「ＴＥ」</v>
      </c>
      <c r="C433" s="126"/>
      <c r="D433" s="136" t="str">
        <f>IF($A433="","",VLOOKUP($A433,亜鉛華軟膏!$A$5:$J$500,6))</f>
        <v>BX</v>
      </c>
      <c r="E433" s="136">
        <f>IF($A433="","",VLOOKUP($A433,亜鉛華軟膏!$A$5:$J$500,7))</f>
        <v>8</v>
      </c>
      <c r="F433" s="127"/>
      <c r="G433" s="128"/>
      <c r="H433" s="129"/>
    </row>
    <row r="434" spans="1:8" s="116" customFormat="1" ht="30" customHeight="1">
      <c r="A434" s="123">
        <v>375</v>
      </c>
      <c r="B434" s="177" t="str">
        <f>IF($A434="","",VLOOKUP($A434,亜鉛華軟膏!$A$5:$J$500,4))</f>
        <v>ベムリディ錠２５ＭＧ</v>
      </c>
      <c r="C434" s="126"/>
      <c r="D434" s="137" t="str">
        <f>IF($A434="","",VLOOKUP($A434,亜鉛華軟膏!$A$5:$J$500,6))</f>
        <v>BX</v>
      </c>
      <c r="E434" s="138">
        <f>IF($A434="","",VLOOKUP($A434,亜鉛華軟膏!$A$5:$J$500,7))</f>
        <v>79</v>
      </c>
      <c r="F434" s="127"/>
      <c r="G434" s="128"/>
      <c r="H434" s="129"/>
    </row>
    <row r="436" spans="1:8" s="116" customFormat="1" ht="45" customHeight="1">
      <c r="A436" s="115"/>
      <c r="B436" s="436" t="s">
        <v>47</v>
      </c>
      <c r="C436" s="436"/>
      <c r="D436" s="436"/>
      <c r="E436" s="436"/>
      <c r="F436" s="436"/>
      <c r="G436" s="436"/>
      <c r="H436" s="436"/>
    </row>
    <row r="437" spans="1:8" s="118" customFormat="1" ht="18" customHeight="1">
      <c r="A437" s="117"/>
      <c r="B437" s="241"/>
      <c r="D437" s="119"/>
      <c r="E437" s="120"/>
      <c r="F437" s="121"/>
    </row>
    <row r="438" spans="1:8" s="115" customFormat="1" ht="30" customHeight="1">
      <c r="A438" s="122" t="s">
        <v>48</v>
      </c>
      <c r="B438" s="437" t="s">
        <v>49</v>
      </c>
      <c r="C438" s="438"/>
      <c r="D438" s="123" t="s">
        <v>50</v>
      </c>
      <c r="E438" s="124" t="s">
        <v>51</v>
      </c>
      <c r="F438" s="125" t="s">
        <v>52</v>
      </c>
      <c r="G438" s="122" t="s">
        <v>53</v>
      </c>
      <c r="H438" s="123" t="s">
        <v>54</v>
      </c>
    </row>
    <row r="439" spans="1:8" ht="30" customHeight="1">
      <c r="A439" s="123">
        <v>376</v>
      </c>
      <c r="B439" s="176" t="str">
        <f>IF($A439="","",VLOOKUP($A439,亜鉛華軟膏!$A$5:$J$500,4))</f>
        <v>ペルジピン注射液１０ＭＧ</v>
      </c>
      <c r="C439" s="126"/>
      <c r="D439" s="136" t="str">
        <f>IF($A439="","",VLOOKUP($A439,亜鉛華軟膏!$A$5:$J$500,6))</f>
        <v>BX</v>
      </c>
      <c r="E439" s="136">
        <f>IF($A439="","",VLOOKUP($A439,亜鉛華軟膏!$A$5:$J$500,7))</f>
        <v>4</v>
      </c>
      <c r="F439" s="127"/>
      <c r="G439" s="128"/>
      <c r="H439" s="129"/>
    </row>
    <row r="440" spans="1:8" ht="30" customHeight="1">
      <c r="A440" s="123">
        <v>377</v>
      </c>
      <c r="B440" s="176" t="str">
        <f>IF($A440="","",VLOOKUP($A440,亜鉛華軟膏!$A$5:$J$500,4))</f>
        <v>ヘルベッサー注射用１０ＭＧ</v>
      </c>
      <c r="C440" s="126"/>
      <c r="D440" s="136" t="str">
        <f>IF($A440="","",VLOOKUP($A440,亜鉛華軟膏!$A$5:$J$500,6))</f>
        <v>BX</v>
      </c>
      <c r="E440" s="136">
        <f>IF($A440="","",VLOOKUP($A440,亜鉛華軟膏!$A$5:$J$500,7))</f>
        <v>4</v>
      </c>
      <c r="F440" s="127"/>
      <c r="G440" s="128"/>
      <c r="H440" s="129"/>
    </row>
    <row r="441" spans="1:8" ht="30" customHeight="1">
      <c r="A441" s="123">
        <v>378</v>
      </c>
      <c r="B441" s="176" t="str">
        <f>IF($A441="","",VLOOKUP($A441,亜鉛華軟膏!$A$5:$J$500,4))</f>
        <v>ペンタサ坐剤１Ｇ</v>
      </c>
      <c r="C441" s="126"/>
      <c r="D441" s="136" t="str">
        <f>IF($A441="","",VLOOKUP($A441,亜鉛華軟膏!$A$5:$J$500,6))</f>
        <v>BX</v>
      </c>
      <c r="E441" s="136">
        <f>IF($A441="","",VLOOKUP($A441,亜鉛華軟膏!$A$5:$J$500,7))</f>
        <v>40</v>
      </c>
      <c r="F441" s="127"/>
      <c r="G441" s="128"/>
      <c r="H441" s="129"/>
    </row>
    <row r="442" spans="1:8" s="116" customFormat="1" ht="30" customHeight="1">
      <c r="A442" s="123">
        <v>379</v>
      </c>
      <c r="B442" s="176" t="str">
        <f>IF($A442="","",VLOOKUP($A442,亜鉛華軟膏!$A$5:$J$500,4))</f>
        <v>ペンニードルプラス</v>
      </c>
      <c r="C442" s="126"/>
      <c r="D442" s="136" t="str">
        <f>IF($A442="","",VLOOKUP($A442,亜鉛華軟膏!$A$5:$J$500,6))</f>
        <v>BX</v>
      </c>
      <c r="E442" s="136">
        <f>IF($A442="","",VLOOKUP($A442,亜鉛華軟膏!$A$5:$J$500,7))</f>
        <v>135</v>
      </c>
      <c r="F442" s="127"/>
      <c r="G442" s="128"/>
      <c r="H442" s="129"/>
    </row>
    <row r="443" spans="1:8" s="116" customFormat="1" ht="30" customHeight="1">
      <c r="A443" s="123">
        <v>380</v>
      </c>
      <c r="B443" s="176" t="str">
        <f>IF($A443="","",VLOOKUP($A443,亜鉛華軟膏!$A$5:$J$500,4))</f>
        <v>ボグリボースＯＤ錠０．３ＭＧ「武田テバ」</v>
      </c>
      <c r="C443" s="126"/>
      <c r="D443" s="136" t="str">
        <f>IF($A443="","",VLOOKUP($A443,亜鉛華軟膏!$A$5:$J$500,6))</f>
        <v>BX</v>
      </c>
      <c r="E443" s="136">
        <f>IF($A443="","",VLOOKUP($A443,亜鉛華軟膏!$A$5:$J$500,7))</f>
        <v>22</v>
      </c>
      <c r="F443" s="127"/>
      <c r="G443" s="128"/>
      <c r="H443" s="129"/>
    </row>
    <row r="444" spans="1:8" s="116" customFormat="1" ht="30" customHeight="1">
      <c r="A444" s="123">
        <v>381</v>
      </c>
      <c r="B444" s="176" t="str">
        <f>IF($A444="","",VLOOKUP($A444,亜鉛華軟膏!$A$5:$J$500,4))</f>
        <v>ホスミシンＳ静注用１Ｇ</v>
      </c>
      <c r="C444" s="126"/>
      <c r="D444" s="136" t="str">
        <f>IF($A444="","",VLOOKUP($A444,亜鉛華軟膏!$A$5:$J$500,6))</f>
        <v>BX</v>
      </c>
      <c r="E444" s="136">
        <f>IF($A444="","",VLOOKUP($A444,亜鉛華軟膏!$A$5:$J$500,7))</f>
        <v>4</v>
      </c>
      <c r="F444" s="127"/>
      <c r="G444" s="128"/>
      <c r="H444" s="129"/>
    </row>
    <row r="445" spans="1:8" s="116" customFormat="1" ht="30" customHeight="1">
      <c r="A445" s="123">
        <v>382</v>
      </c>
      <c r="B445" s="176" t="str">
        <f>IF($A445="","",VLOOKUP($A445,亜鉛華軟膏!$A$5:$J$500,4))</f>
        <v>ホスミシン錠５００ＭＧ</v>
      </c>
      <c r="C445" s="126"/>
      <c r="D445" s="136" t="str">
        <f>IF($A445="","",VLOOKUP($A445,亜鉛華軟膏!$A$5:$J$500,6))</f>
        <v>BX</v>
      </c>
      <c r="E445" s="136">
        <f>IF($A445="","",VLOOKUP($A445,亜鉛華軟膏!$A$5:$J$500,7))</f>
        <v>4</v>
      </c>
      <c r="F445" s="127"/>
      <c r="G445" s="128"/>
      <c r="H445" s="129"/>
    </row>
    <row r="446" spans="1:8" s="116" customFormat="1" ht="30" customHeight="1">
      <c r="A446" s="123">
        <v>383</v>
      </c>
      <c r="B446" s="176" t="str">
        <f>IF($A446="","",VLOOKUP($A446,亜鉛華軟膏!$A$5:$J$500,4))</f>
        <v>ボスミン外用液０．１％</v>
      </c>
      <c r="C446" s="126"/>
      <c r="D446" s="136" t="str">
        <f>IF($A446="","",VLOOKUP($A446,亜鉛華軟膏!$A$5:$J$500,6))</f>
        <v>BT</v>
      </c>
      <c r="E446" s="136">
        <f>IF($A446="","",VLOOKUP($A446,亜鉛華軟膏!$A$5:$J$500,7))</f>
        <v>4</v>
      </c>
      <c r="F446" s="127"/>
      <c r="G446" s="128"/>
      <c r="H446" s="129"/>
    </row>
    <row r="447" spans="1:8" s="116" customFormat="1" ht="30" customHeight="1">
      <c r="A447" s="123">
        <v>384</v>
      </c>
      <c r="B447" s="176" t="str">
        <f>IF($A447="","",VLOOKUP($A447,亜鉛華軟膏!$A$5:$J$500,4))</f>
        <v>ボナロン錠３５ＭＧ</v>
      </c>
      <c r="C447" s="126"/>
      <c r="D447" s="136" t="str">
        <f>IF($A447="","",VLOOKUP($A447,亜鉛華軟膏!$A$5:$J$500,6))</f>
        <v>BX</v>
      </c>
      <c r="E447" s="136">
        <f>IF($A447="","",VLOOKUP($A447,亜鉛華軟膏!$A$5:$J$500,7))</f>
        <v>4</v>
      </c>
      <c r="F447" s="127"/>
      <c r="G447" s="128"/>
      <c r="H447" s="129"/>
    </row>
    <row r="448" spans="1:8" s="116" customFormat="1" ht="30" customHeight="1">
      <c r="A448" s="123">
        <v>385</v>
      </c>
      <c r="B448" s="176" t="str">
        <f>IF($A448="","",VLOOKUP($A448,亜鉛華軟膏!$A$5:$J$500,4))</f>
        <v>ボノサップパック８００</v>
      </c>
      <c r="C448" s="126"/>
      <c r="D448" s="136" t="str">
        <f>IF($A448="","",VLOOKUP($A448,亜鉛華軟膏!$A$5:$J$500,6))</f>
        <v>BX</v>
      </c>
      <c r="E448" s="136">
        <f>IF($A448="","",VLOOKUP($A448,亜鉛華軟膏!$A$5:$J$500,7))</f>
        <v>21</v>
      </c>
      <c r="F448" s="127"/>
      <c r="G448" s="128"/>
      <c r="H448" s="129"/>
    </row>
    <row r="449" spans="1:8" s="116" customFormat="1" ht="30" customHeight="1">
      <c r="A449" s="123">
        <v>386</v>
      </c>
      <c r="B449" s="176" t="str">
        <f>IF($A449="","",VLOOKUP($A449,亜鉛華軟膏!$A$5:$J$500,4))</f>
        <v>ポピヨドンガーグル７％</v>
      </c>
      <c r="C449" s="126"/>
      <c r="D449" s="136" t="str">
        <f>IF($A449="","",VLOOKUP($A449,亜鉛華軟膏!$A$5:$J$500,6))</f>
        <v>BX</v>
      </c>
      <c r="E449" s="136">
        <f>IF($A449="","",VLOOKUP($A449,亜鉛華軟膏!$A$5:$J$500,7))</f>
        <v>4</v>
      </c>
      <c r="F449" s="127"/>
      <c r="G449" s="128"/>
      <c r="H449" s="129"/>
    </row>
    <row r="450" spans="1:8" s="116" customFormat="1" ht="30" customHeight="1">
      <c r="A450" s="123">
        <v>387</v>
      </c>
      <c r="B450" s="176" t="str">
        <f>IF($A450="","",VLOOKUP($A450,亜鉛華軟膏!$A$5:$J$500,4))</f>
        <v>ポピヨドンゲル１０％</v>
      </c>
      <c r="C450" s="126"/>
      <c r="D450" s="136" t="str">
        <f>IF($A450="","",VLOOKUP($A450,亜鉛華軟膏!$A$5:$J$500,6))</f>
        <v>EA</v>
      </c>
      <c r="E450" s="136">
        <f>IF($A450="","",VLOOKUP($A450,亜鉛華軟膏!$A$5:$J$500,7))</f>
        <v>4</v>
      </c>
      <c r="F450" s="127"/>
      <c r="G450" s="128"/>
      <c r="H450" s="129"/>
    </row>
    <row r="451" spans="1:8" s="116" customFormat="1" ht="30" customHeight="1">
      <c r="A451" s="123">
        <v>388</v>
      </c>
      <c r="B451" s="176" t="str">
        <f>IF($A451="","",VLOOKUP($A451,亜鉛華軟膏!$A$5:$J$500,4))</f>
        <v>ポピヨドン液１０％</v>
      </c>
      <c r="C451" s="126"/>
      <c r="D451" s="136" t="str">
        <f>IF($A451="","",VLOOKUP($A451,亜鉛華軟膏!$A$5:$J$500,6))</f>
        <v>BT</v>
      </c>
      <c r="E451" s="136">
        <f>IF($A451="","",VLOOKUP($A451,亜鉛華軟膏!$A$5:$J$500,7))</f>
        <v>4</v>
      </c>
      <c r="F451" s="127"/>
      <c r="G451" s="128"/>
      <c r="H451" s="129"/>
    </row>
    <row r="452" spans="1:8" s="116" customFormat="1" ht="30" customHeight="1">
      <c r="A452" s="123">
        <v>389</v>
      </c>
      <c r="B452" s="176" t="str">
        <f>IF($A452="","",VLOOKUP($A452,亜鉛華軟膏!$A$5:$J$500,4))</f>
        <v>ポプスカイン０．２５％注バッグ２５０ＭＧ／１００ＭＬ</v>
      </c>
      <c r="C452" s="126"/>
      <c r="D452" s="136" t="str">
        <f>IF($A452="","",VLOOKUP($A452,亜鉛華軟膏!$A$5:$J$500,6))</f>
        <v>BG</v>
      </c>
      <c r="E452" s="136">
        <f>IF($A452="","",VLOOKUP($A452,亜鉛華軟膏!$A$5:$J$500,7))</f>
        <v>4</v>
      </c>
      <c r="F452" s="127"/>
      <c r="G452" s="128"/>
      <c r="H452" s="129"/>
    </row>
    <row r="453" spans="1:8" s="116" customFormat="1" ht="30" customHeight="1">
      <c r="A453" s="123">
        <v>390</v>
      </c>
      <c r="B453" s="176" t="str">
        <f>IF($A453="","",VLOOKUP($A453,亜鉛華軟膏!$A$5:$J$500,4))</f>
        <v>ポララミン錠２ＭＧ</v>
      </c>
      <c r="C453" s="126"/>
      <c r="D453" s="136" t="str">
        <f>IF($A453="","",VLOOKUP($A453,亜鉛華軟膏!$A$5:$J$500,6))</f>
        <v>BX</v>
      </c>
      <c r="E453" s="136">
        <f>IF($A453="","",VLOOKUP($A453,亜鉛華軟膏!$A$5:$J$500,7))</f>
        <v>4</v>
      </c>
      <c r="F453" s="127"/>
      <c r="G453" s="128"/>
      <c r="H453" s="129"/>
    </row>
    <row r="454" spans="1:8" s="116" customFormat="1" ht="30" customHeight="1">
      <c r="A454" s="123">
        <v>391</v>
      </c>
      <c r="B454" s="176" t="str">
        <f>IF($A454="","",VLOOKUP($A454,亜鉛華軟膏!$A$5:$J$500,4))</f>
        <v>ポララミン注５ＭＧ</v>
      </c>
      <c r="C454" s="126"/>
      <c r="D454" s="136" t="str">
        <f>IF($A454="","",VLOOKUP($A454,亜鉛華軟膏!$A$5:$J$500,6))</f>
        <v>BX</v>
      </c>
      <c r="E454" s="136">
        <f>IF($A454="","",VLOOKUP($A454,亜鉛華軟膏!$A$5:$J$500,7))</f>
        <v>4</v>
      </c>
      <c r="F454" s="127"/>
      <c r="G454" s="128"/>
      <c r="H454" s="129"/>
    </row>
    <row r="455" spans="1:8" s="116" customFormat="1" ht="30" customHeight="1">
      <c r="A455" s="123">
        <v>392</v>
      </c>
      <c r="B455" s="176" t="str">
        <f>IF($A455="","",VLOOKUP($A455,亜鉛華軟膏!$A$5:$J$500,4))</f>
        <v>ボルベン輸液６％</v>
      </c>
      <c r="C455" s="126"/>
      <c r="D455" s="136" t="str">
        <f>IF($A455="","",VLOOKUP($A455,亜鉛華軟膏!$A$5:$J$500,6))</f>
        <v>BX</v>
      </c>
      <c r="E455" s="136">
        <f>IF($A455="","",VLOOKUP($A455,亜鉛華軟膏!$A$5:$J$500,7))</f>
        <v>4</v>
      </c>
      <c r="F455" s="127"/>
      <c r="G455" s="128"/>
      <c r="H455" s="129"/>
    </row>
    <row r="456" spans="1:8" s="116" customFormat="1" ht="30" customHeight="1">
      <c r="A456" s="123">
        <v>393</v>
      </c>
      <c r="B456" s="176" t="str">
        <f>IF($A456="","",VLOOKUP($A456,亜鉛華軟膏!$A$5:$J$500,4))</f>
        <v>マーカイン注脊麻用０．５％高比重</v>
      </c>
      <c r="C456" s="126"/>
      <c r="D456" s="136" t="str">
        <f>IF($A456="","",VLOOKUP($A456,亜鉛華軟膏!$A$5:$J$500,6))</f>
        <v>BX</v>
      </c>
      <c r="E456" s="136">
        <f>IF($A456="","",VLOOKUP($A456,亜鉛華軟膏!$A$5:$J$500,7))</f>
        <v>4</v>
      </c>
      <c r="F456" s="127"/>
      <c r="G456" s="128"/>
      <c r="H456" s="129"/>
    </row>
    <row r="457" spans="1:8" s="116" customFormat="1" ht="30" customHeight="1">
      <c r="A457" s="123">
        <v>394</v>
      </c>
      <c r="B457" s="176" t="str">
        <f>IF($A457="","",VLOOKUP($A457,亜鉛華軟膏!$A$5:$J$500,4))</f>
        <v>マーカイン注脊麻用０．５％等比重</v>
      </c>
      <c r="C457" s="126"/>
      <c r="D457" s="136" t="str">
        <f>IF($A457="","",VLOOKUP($A457,亜鉛華軟膏!$A$5:$J$500,6))</f>
        <v>BX</v>
      </c>
      <c r="E457" s="136">
        <f>IF($A457="","",VLOOKUP($A457,亜鉛華軟膏!$A$5:$J$500,7))</f>
        <v>4</v>
      </c>
      <c r="F457" s="127"/>
      <c r="G457" s="128"/>
      <c r="H457" s="129"/>
    </row>
    <row r="458" spans="1:8" s="116" customFormat="1" ht="30" customHeight="1">
      <c r="A458" s="123">
        <v>395</v>
      </c>
      <c r="B458" s="176" t="str">
        <f>IF($A458="","",VLOOKUP($A458,亜鉛華軟膏!$A$5:$J$500,4))</f>
        <v>マキサカルシトール軟膏２５マイクロＧ／Ｇ「タカタ」</v>
      </c>
      <c r="C458" s="126"/>
      <c r="D458" s="136" t="str">
        <f>IF($A458="","",VLOOKUP($A458,亜鉛華軟膏!$A$5:$J$500,6))</f>
        <v>BX</v>
      </c>
      <c r="E458" s="136">
        <f>IF($A458="","",VLOOKUP($A458,亜鉛華軟膏!$A$5:$J$500,7))</f>
        <v>8</v>
      </c>
      <c r="F458" s="127"/>
      <c r="G458" s="128"/>
      <c r="H458" s="129"/>
    </row>
    <row r="459" spans="1:8" s="116" customFormat="1" ht="30" customHeight="1">
      <c r="A459" s="123">
        <v>396</v>
      </c>
      <c r="B459" s="176" t="str">
        <f>IF($A459="","",VLOOKUP($A459,亜鉛華軟膏!$A$5:$J$500,4))</f>
        <v>マグネスコープ静注３８％シリンジ２０ＭＬ</v>
      </c>
      <c r="C459" s="126"/>
      <c r="D459" s="136" t="str">
        <f>IF($A459="","",VLOOKUP($A459,亜鉛華軟膏!$A$5:$J$500,6))</f>
        <v>BX</v>
      </c>
      <c r="E459" s="136">
        <f>IF($A459="","",VLOOKUP($A459,亜鉛華軟膏!$A$5:$J$500,7))</f>
        <v>4</v>
      </c>
      <c r="F459" s="127"/>
      <c r="G459" s="128"/>
      <c r="H459" s="129"/>
    </row>
    <row r="460" spans="1:8" s="116" customFormat="1" ht="30" customHeight="1">
      <c r="A460" s="123">
        <v>397</v>
      </c>
      <c r="B460" s="176" t="str">
        <f>IF($A460="","",VLOOKUP($A460,亜鉛華軟膏!$A$5:$J$500,4))</f>
        <v>マンジャロ皮下注１０ＭＧアテオス</v>
      </c>
      <c r="C460" s="126"/>
      <c r="D460" s="136" t="str">
        <f>IF($A460="","",VLOOKUP($A460,亜鉛華軟膏!$A$5:$J$500,6))</f>
        <v>BX</v>
      </c>
      <c r="E460" s="136">
        <f>IF($A460="","",VLOOKUP($A460,亜鉛華軟膏!$A$5:$J$500,7))</f>
        <v>4</v>
      </c>
      <c r="F460" s="127"/>
      <c r="G460" s="128"/>
      <c r="H460" s="129"/>
    </row>
    <row r="461" spans="1:8" s="116" customFormat="1" ht="30" customHeight="1">
      <c r="A461" s="123">
        <v>398</v>
      </c>
      <c r="B461" s="176" t="str">
        <f>IF($A461="","",VLOOKUP($A461,亜鉛華軟膏!$A$5:$J$500,4))</f>
        <v>マンジャロ皮下注１２．５ＭＧアテオス</v>
      </c>
      <c r="C461" s="126"/>
      <c r="D461" s="136" t="str">
        <f>IF($A461="","",VLOOKUP($A461,亜鉛華軟膏!$A$5:$J$500,6))</f>
        <v>BX</v>
      </c>
      <c r="E461" s="136">
        <f>IF($A461="","",VLOOKUP($A461,亜鉛華軟膏!$A$5:$J$500,7))</f>
        <v>4</v>
      </c>
      <c r="F461" s="127"/>
      <c r="G461" s="128"/>
      <c r="H461" s="129"/>
    </row>
    <row r="462" spans="1:8" s="116" customFormat="1" ht="30" customHeight="1">
      <c r="A462" s="123">
        <v>399</v>
      </c>
      <c r="B462" s="176" t="str">
        <f>IF($A462="","",VLOOKUP($A462,亜鉛華軟膏!$A$5:$J$500,4))</f>
        <v>マンジャロ皮下注１５ＭＧアテオス</v>
      </c>
      <c r="C462" s="126"/>
      <c r="D462" s="136" t="str">
        <f>IF($A462="","",VLOOKUP($A462,亜鉛華軟膏!$A$5:$J$500,6))</f>
        <v>BX</v>
      </c>
      <c r="E462" s="136">
        <f>IF($A462="","",VLOOKUP($A462,亜鉛華軟膏!$A$5:$J$500,7))</f>
        <v>4</v>
      </c>
      <c r="F462" s="127"/>
      <c r="G462" s="128"/>
      <c r="H462" s="129"/>
    </row>
    <row r="463" spans="1:8" s="116" customFormat="1" ht="30" customHeight="1">
      <c r="A463" s="123">
        <v>400</v>
      </c>
      <c r="B463" s="177" t="str">
        <f>IF($A463="","",VLOOKUP($A463,亜鉛華軟膏!$A$5:$J$500,4))</f>
        <v>マンジャロ皮下注２．５ＭＧアテオス</v>
      </c>
      <c r="C463" s="126"/>
      <c r="D463" s="137" t="str">
        <f>IF($A463="","",VLOOKUP($A463,亜鉛華軟膏!$A$5:$J$500,6))</f>
        <v>BX</v>
      </c>
      <c r="E463" s="137">
        <f>IF($A463="","",VLOOKUP($A463,亜鉛華軟膏!$A$5:$J$500,7))</f>
        <v>35</v>
      </c>
      <c r="F463" s="127"/>
      <c r="G463" s="128"/>
      <c r="H463" s="129"/>
    </row>
    <row r="465" spans="1:8" s="116" customFormat="1" ht="45" customHeight="1">
      <c r="A465" s="115"/>
      <c r="B465" s="436" t="s">
        <v>47</v>
      </c>
      <c r="C465" s="436"/>
      <c r="D465" s="436"/>
      <c r="E465" s="436"/>
      <c r="F465" s="436"/>
      <c r="G465" s="436"/>
      <c r="H465" s="436"/>
    </row>
    <row r="466" spans="1:8" s="118" customFormat="1" ht="18" customHeight="1">
      <c r="A466" s="117"/>
      <c r="B466" s="241"/>
      <c r="D466" s="119"/>
      <c r="E466" s="120"/>
      <c r="F466" s="121"/>
    </row>
    <row r="467" spans="1:8" s="115" customFormat="1" ht="30" customHeight="1">
      <c r="A467" s="122" t="s">
        <v>48</v>
      </c>
      <c r="B467" s="437" t="s">
        <v>49</v>
      </c>
      <c r="C467" s="438"/>
      <c r="D467" s="123" t="s">
        <v>50</v>
      </c>
      <c r="E467" s="124" t="s">
        <v>51</v>
      </c>
      <c r="F467" s="125" t="s">
        <v>52</v>
      </c>
      <c r="G467" s="122" t="s">
        <v>53</v>
      </c>
      <c r="H467" s="123" t="s">
        <v>54</v>
      </c>
    </row>
    <row r="468" spans="1:8" ht="30" customHeight="1">
      <c r="A468" s="123">
        <v>401</v>
      </c>
      <c r="B468" s="176" t="str">
        <f>IF($A468="","",VLOOKUP($A468,亜鉛華軟膏!$A$5:$J$500,4))</f>
        <v>マンジャロ皮下注５ＭＧアテオス</v>
      </c>
      <c r="C468" s="126"/>
      <c r="D468" s="136" t="str">
        <f>IF($A468="","",VLOOKUP($A468,亜鉛華軟膏!$A$5:$J$500,6))</f>
        <v>BX</v>
      </c>
      <c r="E468" s="136">
        <f>IF($A468="","",VLOOKUP($A468,亜鉛華軟膏!$A$5:$J$500,7))</f>
        <v>351</v>
      </c>
      <c r="F468" s="127"/>
      <c r="G468" s="128"/>
      <c r="H468" s="129"/>
    </row>
    <row r="469" spans="1:8" ht="30" customHeight="1">
      <c r="A469" s="123">
        <v>402</v>
      </c>
      <c r="B469" s="176" t="str">
        <f>IF($A469="","",VLOOKUP($A469,亜鉛華軟膏!$A$5:$J$500,4))</f>
        <v>マンジャロ皮下注７．５ＭＧアテオス</v>
      </c>
      <c r="C469" s="126"/>
      <c r="D469" s="136" t="str">
        <f>IF($A469="","",VLOOKUP($A469,亜鉛華軟膏!$A$5:$J$500,6))</f>
        <v>BX</v>
      </c>
      <c r="E469" s="136">
        <f>IF($A469="","",VLOOKUP($A469,亜鉛華軟膏!$A$5:$J$500,7))</f>
        <v>113</v>
      </c>
      <c r="F469" s="127"/>
      <c r="G469" s="128"/>
      <c r="H469" s="129"/>
    </row>
    <row r="470" spans="1:8" ht="30" customHeight="1">
      <c r="A470" s="123">
        <v>403</v>
      </c>
      <c r="B470" s="176" t="str">
        <f>IF($A470="","",VLOOKUP($A470,亜鉛華軟膏!$A$5:$J$500,4))</f>
        <v>ミオナール錠５０ＭＧ</v>
      </c>
      <c r="C470" s="126"/>
      <c r="D470" s="136" t="str">
        <f>IF($A470="","",VLOOKUP($A470,亜鉛華軟膏!$A$5:$J$500,6))</f>
        <v>BX</v>
      </c>
      <c r="E470" s="136">
        <f>IF($A470="","",VLOOKUP($A470,亜鉛華軟膏!$A$5:$J$500,7))</f>
        <v>4</v>
      </c>
      <c r="F470" s="127"/>
      <c r="G470" s="128"/>
      <c r="H470" s="129"/>
    </row>
    <row r="471" spans="1:8" s="116" customFormat="1" ht="30" customHeight="1">
      <c r="A471" s="123">
        <v>404</v>
      </c>
      <c r="B471" s="176" t="str">
        <f>IF($A471="","",VLOOKUP($A471,亜鉛華軟膏!$A$5:$J$500,4))</f>
        <v>ミダゾラム注射液１０ＭＧ「ＮＩＧ」</v>
      </c>
      <c r="C471" s="126"/>
      <c r="D471" s="136" t="str">
        <f>IF($A471="","",VLOOKUP($A471,亜鉛華軟膏!$A$5:$J$500,6))</f>
        <v>BX</v>
      </c>
      <c r="E471" s="136">
        <f>IF($A471="","",VLOOKUP($A471,亜鉛華軟膏!$A$5:$J$500,7))</f>
        <v>4</v>
      </c>
      <c r="F471" s="127"/>
      <c r="G471" s="128"/>
      <c r="H471" s="129"/>
    </row>
    <row r="472" spans="1:8" s="116" customFormat="1" ht="30" customHeight="1">
      <c r="A472" s="123">
        <v>405</v>
      </c>
      <c r="B472" s="176" t="str">
        <f>IF($A472="","",VLOOKUP($A472,亜鉛華軟膏!$A$5:$J$500,4))</f>
        <v>ミティキュアダニ舌下錠１０，０００ＪＡＵ</v>
      </c>
      <c r="C472" s="126"/>
      <c r="D472" s="136" t="str">
        <f>IF($A472="","",VLOOKUP($A472,亜鉛華軟膏!$A$5:$J$500,6))</f>
        <v>BX</v>
      </c>
      <c r="E472" s="136">
        <f>IF($A472="","",VLOOKUP($A472,亜鉛華軟膏!$A$5:$J$500,7))</f>
        <v>15</v>
      </c>
      <c r="F472" s="127"/>
      <c r="G472" s="128"/>
      <c r="H472" s="129"/>
    </row>
    <row r="473" spans="1:8" s="116" customFormat="1" ht="30" customHeight="1">
      <c r="A473" s="123">
        <v>406</v>
      </c>
      <c r="B473" s="176" t="str">
        <f>IF($A473="","",VLOOKUP($A473,亜鉛華軟膏!$A$5:$J$500,4))</f>
        <v>ミティキュアダニ舌下錠３，３００ＪＡＵ</v>
      </c>
      <c r="C473" s="126"/>
      <c r="D473" s="136" t="str">
        <f>IF($A473="","",VLOOKUP($A473,亜鉛華軟膏!$A$5:$J$500,6))</f>
        <v>BX</v>
      </c>
      <c r="E473" s="136">
        <f>IF($A473="","",VLOOKUP($A473,亜鉛華軟膏!$A$5:$J$500,7))</f>
        <v>4</v>
      </c>
      <c r="F473" s="127"/>
      <c r="G473" s="128"/>
      <c r="H473" s="129"/>
    </row>
    <row r="474" spans="1:8" s="116" customFormat="1" ht="30" customHeight="1">
      <c r="A474" s="123">
        <v>407</v>
      </c>
      <c r="B474" s="176" t="str">
        <f>IF($A474="","",VLOOKUP($A474,亜鉛華軟膏!$A$5:$J$500,4))</f>
        <v>ミドリンＰ点眼液</v>
      </c>
      <c r="C474" s="126"/>
      <c r="D474" s="136" t="str">
        <f>IF($A474="","",VLOOKUP($A474,亜鉛華軟膏!$A$5:$J$500,6))</f>
        <v>BX</v>
      </c>
      <c r="E474" s="136">
        <f>IF($A474="","",VLOOKUP($A474,亜鉛華軟膏!$A$5:$J$500,7))</f>
        <v>4</v>
      </c>
      <c r="F474" s="127"/>
      <c r="G474" s="128"/>
      <c r="H474" s="129"/>
    </row>
    <row r="475" spans="1:8" s="116" customFormat="1" ht="30" customHeight="1">
      <c r="A475" s="123">
        <v>408</v>
      </c>
      <c r="B475" s="176" t="str">
        <f>IF($A475="","",VLOOKUP($A475,亜鉛華軟膏!$A$5:$J$500,4))</f>
        <v>ミノサイクリン塩酸塩点滴静注用１００ＭＧ「日医工」</v>
      </c>
      <c r="C475" s="126"/>
      <c r="D475" s="136" t="str">
        <f>IF($A475="","",VLOOKUP($A475,亜鉛華軟膏!$A$5:$J$500,6))</f>
        <v>BX</v>
      </c>
      <c r="E475" s="136">
        <f>IF($A475="","",VLOOKUP($A475,亜鉛華軟膏!$A$5:$J$500,7))</f>
        <v>4</v>
      </c>
      <c r="F475" s="127"/>
      <c r="G475" s="128"/>
      <c r="H475" s="129"/>
    </row>
    <row r="476" spans="1:8" s="116" customFormat="1" ht="30" customHeight="1">
      <c r="A476" s="123">
        <v>409</v>
      </c>
      <c r="B476" s="176" t="str">
        <f>IF($A476="","",VLOOKUP($A476,亜鉛華軟膏!$A$5:$J$500,4))</f>
        <v>ミノマイシンカプセル１００ＭＧ</v>
      </c>
      <c r="C476" s="126"/>
      <c r="D476" s="136" t="str">
        <f>IF($A476="","",VLOOKUP($A476,亜鉛華軟膏!$A$5:$J$500,6))</f>
        <v>BX</v>
      </c>
      <c r="E476" s="136">
        <f>IF($A476="","",VLOOKUP($A476,亜鉛華軟膏!$A$5:$J$500,7))</f>
        <v>4</v>
      </c>
      <c r="F476" s="127"/>
      <c r="G476" s="128"/>
      <c r="H476" s="129"/>
    </row>
    <row r="477" spans="1:8" s="116" customFormat="1" ht="30" customHeight="1">
      <c r="A477" s="123">
        <v>410</v>
      </c>
      <c r="B477" s="176" t="str">
        <f>IF($A477="","",VLOOKUP($A477,亜鉛華軟膏!$A$5:$J$500,4))</f>
        <v>ミヤＢＭ細粒</v>
      </c>
      <c r="C477" s="126"/>
      <c r="D477" s="136" t="str">
        <f>IF($A477="","",VLOOKUP($A477,亜鉛華軟膏!$A$5:$J$500,6))</f>
        <v>BX</v>
      </c>
      <c r="E477" s="136">
        <f>IF($A477="","",VLOOKUP($A477,亜鉛華軟膏!$A$5:$J$500,7))</f>
        <v>36</v>
      </c>
      <c r="F477" s="127"/>
      <c r="G477" s="128"/>
      <c r="H477" s="129"/>
    </row>
    <row r="478" spans="1:8" s="116" customFormat="1" ht="30" customHeight="1">
      <c r="A478" s="123">
        <v>411</v>
      </c>
      <c r="B478" s="176" t="str">
        <f>IF($A478="","",VLOOKUP($A478,亜鉛華軟膏!$A$5:$J$500,4))</f>
        <v>ミリスロール注５ＭＧ／１０ＭＬ</v>
      </c>
      <c r="C478" s="126"/>
      <c r="D478" s="136" t="str">
        <f>IF($A478="","",VLOOKUP($A478,亜鉛華軟膏!$A$5:$J$500,6))</f>
        <v>BX</v>
      </c>
      <c r="E478" s="136">
        <f>IF($A478="","",VLOOKUP($A478,亜鉛華軟膏!$A$5:$J$500,7))</f>
        <v>4</v>
      </c>
      <c r="F478" s="127"/>
      <c r="G478" s="128"/>
      <c r="H478" s="129"/>
    </row>
    <row r="479" spans="1:8" s="116" customFormat="1" ht="30" customHeight="1">
      <c r="A479" s="123">
        <v>412</v>
      </c>
      <c r="B479" s="176" t="str">
        <f>IF($A479="","",VLOOKUP($A479,亜鉛華軟膏!$A$5:$J$500,4))</f>
        <v>ミルタザピン錠１５ＭＧ「明治」</v>
      </c>
      <c r="C479" s="126"/>
      <c r="D479" s="136" t="str">
        <f>IF($A479="","",VLOOKUP($A479,亜鉛華軟膏!$A$5:$J$500,6))</f>
        <v>BX</v>
      </c>
      <c r="E479" s="136">
        <f>IF($A479="","",VLOOKUP($A479,亜鉛華軟膏!$A$5:$J$500,7))</f>
        <v>44</v>
      </c>
      <c r="F479" s="127"/>
      <c r="G479" s="128"/>
      <c r="H479" s="129"/>
    </row>
    <row r="480" spans="1:8" s="116" customFormat="1" ht="30" customHeight="1">
      <c r="A480" s="123">
        <v>413</v>
      </c>
      <c r="B480" s="176" t="str">
        <f>IF($A480="","",VLOOKUP($A480,亜鉛華軟膏!$A$5:$J$500,4))</f>
        <v>ミンクリア内用散布液０．８％</v>
      </c>
      <c r="C480" s="126"/>
      <c r="D480" s="136" t="str">
        <f>IF($A480="","",VLOOKUP($A480,亜鉛華軟膏!$A$5:$J$500,6))</f>
        <v>BX</v>
      </c>
      <c r="E480" s="136">
        <f>IF($A480="","",VLOOKUP($A480,亜鉛華軟膏!$A$5:$J$500,7))</f>
        <v>4</v>
      </c>
      <c r="F480" s="127"/>
      <c r="G480" s="128"/>
      <c r="H480" s="129"/>
    </row>
    <row r="481" spans="1:8" s="116" customFormat="1" ht="30" customHeight="1">
      <c r="A481" s="123">
        <v>414</v>
      </c>
      <c r="B481" s="176" t="str">
        <f>IF($A481="","",VLOOKUP($A481,亜鉛華軟膏!$A$5:$J$500,4))</f>
        <v>メイロン静注７％</v>
      </c>
      <c r="C481" s="126"/>
      <c r="D481" s="136" t="str">
        <f>IF($A481="","",VLOOKUP($A481,亜鉛華軟膏!$A$5:$J$500,6))</f>
        <v>BX</v>
      </c>
      <c r="E481" s="136">
        <f>IF($A481="","",VLOOKUP($A481,亜鉛華軟膏!$A$5:$J$500,7))</f>
        <v>4</v>
      </c>
      <c r="F481" s="127"/>
      <c r="G481" s="128"/>
      <c r="H481" s="129"/>
    </row>
    <row r="482" spans="1:8" s="116" customFormat="1" ht="30" customHeight="1">
      <c r="A482" s="123">
        <v>415</v>
      </c>
      <c r="B482" s="176" t="str">
        <f>IF($A482="","",VLOOKUP($A482,亜鉛華軟膏!$A$5:$J$500,4))</f>
        <v>メイロン静注７％</v>
      </c>
      <c r="C482" s="126"/>
      <c r="D482" s="136" t="str">
        <f>IF($A482="","",VLOOKUP($A482,亜鉛華軟膏!$A$5:$J$500,6))</f>
        <v>BX</v>
      </c>
      <c r="E482" s="136">
        <f>IF($A482="","",VLOOKUP($A482,亜鉛華軟膏!$A$5:$J$500,7))</f>
        <v>4</v>
      </c>
      <c r="F482" s="127"/>
      <c r="G482" s="128"/>
      <c r="H482" s="129"/>
    </row>
    <row r="483" spans="1:8" s="116" customFormat="1" ht="30" customHeight="1">
      <c r="A483" s="123">
        <v>416</v>
      </c>
      <c r="B483" s="176" t="str">
        <f>IF($A483="","",VLOOKUP($A483,亜鉛華軟膏!$A$5:$J$500,4))</f>
        <v>メキシチールカプセル１００ＭＧ</v>
      </c>
      <c r="C483" s="126"/>
      <c r="D483" s="136" t="str">
        <f>IF($A483="","",VLOOKUP($A483,亜鉛華軟膏!$A$5:$J$500,6))</f>
        <v>BX</v>
      </c>
      <c r="E483" s="136">
        <f>IF($A483="","",VLOOKUP($A483,亜鉛華軟膏!$A$5:$J$500,7))</f>
        <v>11</v>
      </c>
      <c r="F483" s="127"/>
      <c r="G483" s="128"/>
      <c r="H483" s="129"/>
    </row>
    <row r="484" spans="1:8" s="116" customFormat="1" ht="30" customHeight="1">
      <c r="A484" s="123">
        <v>417</v>
      </c>
      <c r="B484" s="176" t="str">
        <f>IF($A484="","",VLOOKUP($A484,亜鉛華軟膏!$A$5:$J$500,4))</f>
        <v>メコバラミン錠５００「トーワ」</v>
      </c>
      <c r="C484" s="126"/>
      <c r="D484" s="136" t="str">
        <f>IF($A484="","",VLOOKUP($A484,亜鉛華軟膏!$A$5:$J$500,6))</f>
        <v>BX</v>
      </c>
      <c r="E484" s="136">
        <f>IF($A484="","",VLOOKUP($A484,亜鉛華軟膏!$A$5:$J$500,7))</f>
        <v>37</v>
      </c>
      <c r="F484" s="127"/>
      <c r="G484" s="128"/>
      <c r="H484" s="129"/>
    </row>
    <row r="485" spans="1:8" s="116" customFormat="1" ht="30" customHeight="1">
      <c r="A485" s="123">
        <v>418</v>
      </c>
      <c r="B485" s="176" t="str">
        <f>IF($A485="","",VLOOKUP($A485,亜鉛華軟膏!$A$5:$J$500,4))</f>
        <v>メジコン錠１５ＭＧ</v>
      </c>
      <c r="C485" s="126"/>
      <c r="D485" s="136" t="str">
        <f>IF($A485="","",VLOOKUP($A485,亜鉛華軟膏!$A$5:$J$500,6))</f>
        <v>BX</v>
      </c>
      <c r="E485" s="136">
        <f>IF($A485="","",VLOOKUP($A485,亜鉛華軟膏!$A$5:$J$500,7))</f>
        <v>4</v>
      </c>
      <c r="F485" s="127"/>
      <c r="G485" s="128"/>
      <c r="H485" s="129"/>
    </row>
    <row r="486" spans="1:8" s="116" customFormat="1" ht="30" customHeight="1">
      <c r="A486" s="123">
        <v>419</v>
      </c>
      <c r="B486" s="176" t="str">
        <f>IF($A486="","",VLOOKUP($A486,亜鉛華軟膏!$A$5:$J$500,4))</f>
        <v>メトグルコ錠２５０ＭＧ</v>
      </c>
      <c r="C486" s="126"/>
      <c r="D486" s="136" t="str">
        <f>IF($A486="","",VLOOKUP($A486,亜鉛華軟膏!$A$5:$J$500,6))</f>
        <v>BX</v>
      </c>
      <c r="E486" s="136">
        <f>IF($A486="","",VLOOKUP($A486,亜鉛華軟膏!$A$5:$J$500,7))</f>
        <v>41</v>
      </c>
      <c r="F486" s="127"/>
      <c r="G486" s="128"/>
      <c r="H486" s="129"/>
    </row>
    <row r="487" spans="1:8" s="116" customFormat="1" ht="30" customHeight="1">
      <c r="A487" s="123">
        <v>420</v>
      </c>
      <c r="B487" s="176" t="str">
        <f>IF($A487="","",VLOOKUP($A487,亜鉛華軟膏!$A$5:$J$500,4))</f>
        <v>メトトレキサート錠２ＭＧ「あゆみ」</v>
      </c>
      <c r="C487" s="126"/>
      <c r="D487" s="136" t="str">
        <f>IF($A487="","",VLOOKUP($A487,亜鉛華軟膏!$A$5:$J$500,6))</f>
        <v>BX</v>
      </c>
      <c r="E487" s="136">
        <f>IF($A487="","",VLOOKUP($A487,亜鉛華軟膏!$A$5:$J$500,7))</f>
        <v>4</v>
      </c>
      <c r="F487" s="127"/>
      <c r="G487" s="128"/>
      <c r="H487" s="129"/>
    </row>
    <row r="488" spans="1:8" s="116" customFormat="1" ht="30" customHeight="1">
      <c r="A488" s="123">
        <v>421</v>
      </c>
      <c r="B488" s="176" t="str">
        <f>IF($A488="","",VLOOKUP($A488,亜鉛華軟膏!$A$5:$J$500,4))</f>
        <v>メトホルミン塩酸塩錠５００ＭＧＭＴ「ＤＳＰＢ」</v>
      </c>
      <c r="C488" s="126"/>
      <c r="D488" s="136" t="str">
        <f>IF($A488="","",VLOOKUP($A488,亜鉛華軟膏!$A$5:$J$500,6))</f>
        <v>BX</v>
      </c>
      <c r="E488" s="136">
        <f>IF($A488="","",VLOOKUP($A488,亜鉛華軟膏!$A$5:$J$500,7))</f>
        <v>108</v>
      </c>
      <c r="F488" s="127"/>
      <c r="G488" s="128"/>
      <c r="H488" s="129"/>
    </row>
    <row r="489" spans="1:8" s="116" customFormat="1" ht="30" customHeight="1">
      <c r="A489" s="123">
        <v>422</v>
      </c>
      <c r="B489" s="176" t="str">
        <f>IF($A489="","",VLOOKUP($A489,亜鉛華軟膏!$A$5:$J$500,4))</f>
        <v>メプチンエアー１０マイクロＧ吸入１００回</v>
      </c>
      <c r="C489" s="126"/>
      <c r="D489" s="136" t="str">
        <f>IF($A489="","",VLOOKUP($A489,亜鉛華軟膏!$A$5:$J$500,6))</f>
        <v>BX</v>
      </c>
      <c r="E489" s="136">
        <f>IF($A489="","",VLOOKUP($A489,亜鉛華軟膏!$A$5:$J$500,7))</f>
        <v>4</v>
      </c>
      <c r="F489" s="127"/>
      <c r="G489" s="128"/>
      <c r="H489" s="129"/>
    </row>
    <row r="490" spans="1:8" s="116" customFormat="1" ht="30" customHeight="1">
      <c r="A490" s="123">
        <v>423</v>
      </c>
      <c r="B490" s="176" t="str">
        <f>IF($A490="","",VLOOKUP($A490,亜鉛華軟膏!$A$5:$J$500,4))</f>
        <v>メプチン吸入液ユニット０．３ＭＬ</v>
      </c>
      <c r="C490" s="126"/>
      <c r="D490" s="136" t="str">
        <f>IF($A490="","",VLOOKUP($A490,亜鉛華軟膏!$A$5:$J$500,6))</f>
        <v>BX</v>
      </c>
      <c r="E490" s="136">
        <f>IF($A490="","",VLOOKUP($A490,亜鉛華軟膏!$A$5:$J$500,7))</f>
        <v>4</v>
      </c>
      <c r="F490" s="127"/>
      <c r="G490" s="128"/>
      <c r="H490" s="129"/>
    </row>
    <row r="491" spans="1:8" s="116" customFormat="1" ht="30" customHeight="1">
      <c r="A491" s="123">
        <v>424</v>
      </c>
      <c r="B491" s="176" t="str">
        <f>IF($A491="","",VLOOKUP($A491,亜鉛華軟膏!$A$5:$J$500,4))</f>
        <v>メリスロン錠６ＭＧ</v>
      </c>
      <c r="C491" s="126"/>
      <c r="D491" s="136" t="str">
        <f>IF($A491="","",VLOOKUP($A491,亜鉛華軟膏!$A$5:$J$500,6))</f>
        <v>BX</v>
      </c>
      <c r="E491" s="136">
        <f>IF($A491="","",VLOOKUP($A491,亜鉛華軟膏!$A$5:$J$500,7))</f>
        <v>4</v>
      </c>
      <c r="F491" s="127"/>
      <c r="G491" s="128"/>
      <c r="H491" s="129"/>
    </row>
    <row r="492" spans="1:8" s="116" customFormat="1" ht="30" customHeight="1">
      <c r="A492" s="123">
        <v>425</v>
      </c>
      <c r="B492" s="177" t="str">
        <f>IF($A492="","",VLOOKUP($A492,亜鉛華軟膏!$A$5:$J$500,4))</f>
        <v>メルカゾール錠５ＭＧ</v>
      </c>
      <c r="C492" s="126"/>
      <c r="D492" s="137" t="str">
        <f>IF($A492="","",VLOOKUP($A492,亜鉛華軟膏!$A$5:$J$500,6))</f>
        <v>BX</v>
      </c>
      <c r="E492" s="138">
        <f>IF($A492="","",VLOOKUP($A492,亜鉛華軟膏!$A$5:$J$500,7))</f>
        <v>53</v>
      </c>
      <c r="F492" s="127"/>
      <c r="G492" s="128"/>
      <c r="H492" s="129"/>
    </row>
    <row r="494" spans="1:8" s="116" customFormat="1" ht="45" customHeight="1">
      <c r="A494" s="115"/>
      <c r="B494" s="436" t="s">
        <v>47</v>
      </c>
      <c r="C494" s="436"/>
      <c r="D494" s="436"/>
      <c r="E494" s="436"/>
      <c r="F494" s="436"/>
      <c r="G494" s="436"/>
      <c r="H494" s="436"/>
    </row>
    <row r="495" spans="1:8" s="118" customFormat="1" ht="18" customHeight="1">
      <c r="A495" s="117"/>
      <c r="B495" s="241"/>
      <c r="D495" s="119"/>
      <c r="E495" s="120"/>
      <c r="F495" s="121"/>
    </row>
    <row r="496" spans="1:8" s="115" customFormat="1" ht="30" customHeight="1">
      <c r="A496" s="122" t="s">
        <v>48</v>
      </c>
      <c r="B496" s="437" t="s">
        <v>49</v>
      </c>
      <c r="C496" s="438"/>
      <c r="D496" s="123" t="s">
        <v>50</v>
      </c>
      <c r="E496" s="124" t="s">
        <v>51</v>
      </c>
      <c r="F496" s="125" t="s">
        <v>52</v>
      </c>
      <c r="G496" s="122" t="s">
        <v>53</v>
      </c>
      <c r="H496" s="123" t="s">
        <v>54</v>
      </c>
    </row>
    <row r="497" spans="1:8" ht="30" customHeight="1">
      <c r="A497" s="123">
        <v>426</v>
      </c>
      <c r="B497" s="176" t="str">
        <f>IF($A497="","",VLOOKUP($A497,亜鉛華軟膏!$A$5:$J$500,4))</f>
        <v>メンタックスクリーム１％</v>
      </c>
      <c r="C497" s="126"/>
      <c r="D497" s="136" t="str">
        <f>IF($A497="","",VLOOKUP($A497,亜鉛華軟膏!$A$5:$J$500,6))</f>
        <v>BX</v>
      </c>
      <c r="E497" s="136">
        <f>IF($A497="","",VLOOKUP($A497,亜鉛華軟膏!$A$5:$J$500,7))</f>
        <v>44</v>
      </c>
      <c r="F497" s="127"/>
      <c r="G497" s="128"/>
      <c r="H497" s="129"/>
    </row>
    <row r="498" spans="1:8" ht="30" customHeight="1">
      <c r="A498" s="123">
        <v>427</v>
      </c>
      <c r="B498" s="176" t="str">
        <f>IF($A498="","",VLOOKUP($A498,亜鉛華軟膏!$A$5:$J$500,4))</f>
        <v>モサプリドクエン酸塩錠２．５ＭＧ「明治」</v>
      </c>
      <c r="C498" s="126"/>
      <c r="D498" s="136" t="str">
        <f>IF($A498="","",VLOOKUP($A498,亜鉛華軟膏!$A$5:$J$500,6))</f>
        <v>BX</v>
      </c>
      <c r="E498" s="136">
        <f>IF($A498="","",VLOOKUP($A498,亜鉛華軟膏!$A$5:$J$500,7))</f>
        <v>4</v>
      </c>
      <c r="F498" s="127"/>
      <c r="G498" s="128"/>
      <c r="H498" s="129"/>
    </row>
    <row r="499" spans="1:8" ht="30" customHeight="1">
      <c r="A499" s="123">
        <v>428</v>
      </c>
      <c r="B499" s="176" t="str">
        <f>IF($A499="","",VLOOKUP($A499,亜鉛華軟膏!$A$5:$J$500,4))</f>
        <v>モビコール配合内用剤ＨＤ</v>
      </c>
      <c r="C499" s="126"/>
      <c r="D499" s="136" t="str">
        <f>IF($A499="","",VLOOKUP($A499,亜鉛華軟膏!$A$5:$J$500,6))</f>
        <v>BX</v>
      </c>
      <c r="E499" s="136">
        <f>IF($A499="","",VLOOKUP($A499,亜鉛華軟膏!$A$5:$J$500,7))</f>
        <v>4</v>
      </c>
      <c r="F499" s="127"/>
      <c r="G499" s="128"/>
      <c r="H499" s="129"/>
    </row>
    <row r="500" spans="1:8" s="116" customFormat="1" ht="30" customHeight="1">
      <c r="A500" s="123">
        <v>429</v>
      </c>
      <c r="B500" s="176" t="str">
        <f>IF($A500="","",VLOOKUP($A500,亜鉛華軟膏!$A$5:$J$500,4))</f>
        <v>モンテルカスト錠１０ＭＧ「ＫＭ」</v>
      </c>
      <c r="C500" s="126"/>
      <c r="D500" s="136" t="str">
        <f>IF($A500="","",VLOOKUP($A500,亜鉛華軟膏!$A$5:$J$500,6))</f>
        <v>BX</v>
      </c>
      <c r="E500" s="136">
        <f>IF($A500="","",VLOOKUP($A500,亜鉛華軟膏!$A$5:$J$500,7))</f>
        <v>34</v>
      </c>
      <c r="F500" s="127"/>
      <c r="G500" s="128"/>
      <c r="H500" s="129"/>
    </row>
    <row r="501" spans="1:8" s="116" customFormat="1" ht="30" customHeight="1">
      <c r="A501" s="123">
        <v>430</v>
      </c>
      <c r="B501" s="176" t="str">
        <f>IF($A501="","",VLOOKUP($A501,亜鉛華軟膏!$A$5:$J$500,4))</f>
        <v>ヤーズフレックス配合錠</v>
      </c>
      <c r="C501" s="126"/>
      <c r="D501" s="136" t="str">
        <f>IF($A501="","",VLOOKUP($A501,亜鉛華軟膏!$A$5:$J$500,6))</f>
        <v>BX</v>
      </c>
      <c r="E501" s="136">
        <f>IF($A501="","",VLOOKUP($A501,亜鉛華軟膏!$A$5:$J$500,7))</f>
        <v>60</v>
      </c>
      <c r="F501" s="127"/>
      <c r="G501" s="128"/>
      <c r="H501" s="129"/>
    </row>
    <row r="502" spans="1:8" s="116" customFormat="1" ht="30" customHeight="1">
      <c r="A502" s="123">
        <v>431</v>
      </c>
      <c r="B502" s="176" t="str">
        <f>IF($A502="","",VLOOKUP($A502,亜鉛華軟膏!$A$5:$J$500,4))</f>
        <v>薬用炭「日医工」</v>
      </c>
      <c r="C502" s="126"/>
      <c r="D502" s="136" t="str">
        <f>IF($A502="","",VLOOKUP($A502,亜鉛華軟膏!$A$5:$J$500,6))</f>
        <v>BT</v>
      </c>
      <c r="E502" s="136">
        <f>IF($A502="","",VLOOKUP($A502,亜鉛華軟膏!$A$5:$J$500,7))</f>
        <v>4</v>
      </c>
      <c r="F502" s="127"/>
      <c r="G502" s="128"/>
      <c r="H502" s="129"/>
    </row>
    <row r="503" spans="1:8" s="116" customFormat="1" ht="30" customHeight="1">
      <c r="A503" s="123">
        <v>432</v>
      </c>
      <c r="B503" s="176" t="str">
        <f>IF($A503="","",VLOOKUP($A503,亜鉛華軟膏!$A$5:$J$500,4))</f>
        <v>ユービット錠１００ＭＧ</v>
      </c>
      <c r="C503" s="126"/>
      <c r="D503" s="136" t="str">
        <f>IF($A503="","",VLOOKUP($A503,亜鉛華軟膏!$A$5:$J$500,6))</f>
        <v>BX</v>
      </c>
      <c r="E503" s="136">
        <f>IF($A503="","",VLOOKUP($A503,亜鉛華軟膏!$A$5:$J$500,7))</f>
        <v>4</v>
      </c>
      <c r="F503" s="127"/>
      <c r="G503" s="128"/>
      <c r="H503" s="129"/>
    </row>
    <row r="504" spans="1:8" s="116" customFormat="1" ht="30" customHeight="1">
      <c r="A504" s="123">
        <v>433</v>
      </c>
      <c r="B504" s="176" t="str">
        <f>IF($A504="","",VLOOKUP($A504,亜鉛華軟膏!$A$5:$J$500,4))</f>
        <v>ユベラ錠５０ＭＧ</v>
      </c>
      <c r="C504" s="126"/>
      <c r="D504" s="136" t="str">
        <f>IF($A504="","",VLOOKUP($A504,亜鉛華軟膏!$A$5:$J$500,6))</f>
        <v>BX</v>
      </c>
      <c r="E504" s="136">
        <f>IF($A504="","",VLOOKUP($A504,亜鉛華軟膏!$A$5:$J$500,7))</f>
        <v>15</v>
      </c>
      <c r="F504" s="127"/>
      <c r="G504" s="128"/>
      <c r="H504" s="129"/>
    </row>
    <row r="505" spans="1:8" s="116" customFormat="1" ht="30" customHeight="1">
      <c r="A505" s="123">
        <v>434</v>
      </c>
      <c r="B505" s="176" t="str">
        <f>IF($A505="","",VLOOKUP($A505,亜鉛華軟膏!$A$5:$J$500,4))</f>
        <v>ユリノーム錠２５ＭＧ</v>
      </c>
      <c r="C505" s="126"/>
      <c r="D505" s="136" t="str">
        <f>IF($A505="","",VLOOKUP($A505,亜鉛華軟膏!$A$5:$J$500,6))</f>
        <v>BX</v>
      </c>
      <c r="E505" s="136">
        <f>IF($A505="","",VLOOKUP($A505,亜鉛華軟膏!$A$5:$J$500,7))</f>
        <v>19</v>
      </c>
      <c r="F505" s="127"/>
      <c r="G505" s="128"/>
      <c r="H505" s="129"/>
    </row>
    <row r="506" spans="1:8" s="116" customFormat="1" ht="30" customHeight="1">
      <c r="A506" s="123">
        <v>435</v>
      </c>
      <c r="B506" s="176" t="str">
        <f>IF($A506="","",VLOOKUP($A506,亜鉛華軟膏!$A$5:$J$500,4))</f>
        <v>ラクテック注</v>
      </c>
      <c r="C506" s="126"/>
      <c r="D506" s="136" t="str">
        <f>IF($A506="","",VLOOKUP($A506,亜鉛華軟膏!$A$5:$J$500,6))</f>
        <v>BX</v>
      </c>
      <c r="E506" s="136">
        <f>IF($A506="","",VLOOKUP($A506,亜鉛華軟膏!$A$5:$J$500,7))</f>
        <v>4</v>
      </c>
      <c r="F506" s="127"/>
      <c r="G506" s="128"/>
      <c r="H506" s="129"/>
    </row>
    <row r="507" spans="1:8" s="116" customFormat="1" ht="30" customHeight="1">
      <c r="A507" s="123">
        <v>436</v>
      </c>
      <c r="B507" s="176" t="str">
        <f>IF($A507="","",VLOOKUP($A507,亜鉛華軟膏!$A$5:$J$500,4))</f>
        <v>ラシックス錠２０ＭＧ</v>
      </c>
      <c r="C507" s="126"/>
      <c r="D507" s="136" t="str">
        <f>IF($A507="","",VLOOKUP($A507,亜鉛華軟膏!$A$5:$J$500,6))</f>
        <v>BX</v>
      </c>
      <c r="E507" s="136">
        <f>IF($A507="","",VLOOKUP($A507,亜鉛華軟膏!$A$5:$J$500,7))</f>
        <v>12</v>
      </c>
      <c r="F507" s="127"/>
      <c r="G507" s="128"/>
      <c r="H507" s="129"/>
    </row>
    <row r="508" spans="1:8" s="116" customFormat="1" ht="30" customHeight="1">
      <c r="A508" s="123">
        <v>437</v>
      </c>
      <c r="B508" s="176" t="str">
        <f>IF($A508="","",VLOOKUP($A508,亜鉛華軟膏!$A$5:$J$500,4))</f>
        <v>ラシックス注２０ＭＧ</v>
      </c>
      <c r="C508" s="126"/>
      <c r="D508" s="136" t="str">
        <f>IF($A508="","",VLOOKUP($A508,亜鉛華軟膏!$A$5:$J$500,6))</f>
        <v>BX</v>
      </c>
      <c r="E508" s="136">
        <f>IF($A508="","",VLOOKUP($A508,亜鉛華軟膏!$A$5:$J$500,7))</f>
        <v>4</v>
      </c>
      <c r="F508" s="127"/>
      <c r="G508" s="128"/>
      <c r="H508" s="129"/>
    </row>
    <row r="509" spans="1:8" s="116" customFormat="1" ht="30" customHeight="1">
      <c r="A509" s="123">
        <v>438</v>
      </c>
      <c r="B509" s="176" t="str">
        <f>IF($A509="","",VLOOKUP($A509,亜鉛華軟膏!$A$5:$J$500,4))</f>
        <v>ラツーダ錠２０ＭＧ</v>
      </c>
      <c r="C509" s="126"/>
      <c r="D509" s="136" t="str">
        <f>IF($A509="","",VLOOKUP($A509,亜鉛華軟膏!$A$5:$J$500,6))</f>
        <v>BX</v>
      </c>
      <c r="E509" s="136">
        <f>IF($A509="","",VLOOKUP($A509,亜鉛華軟膏!$A$5:$J$500,7))</f>
        <v>19</v>
      </c>
      <c r="F509" s="127"/>
      <c r="G509" s="128"/>
      <c r="H509" s="129"/>
    </row>
    <row r="510" spans="1:8" s="116" customFormat="1" ht="30" customHeight="1">
      <c r="A510" s="123">
        <v>439</v>
      </c>
      <c r="B510" s="176" t="str">
        <f>IF($A510="","",VLOOKUP($A510,亜鉛華軟膏!$A$5:$J$500,4))</f>
        <v>ラメルテオン錠８ＭＧ「武田テバ」</v>
      </c>
      <c r="C510" s="126"/>
      <c r="D510" s="136" t="str">
        <f>IF($A510="","",VLOOKUP($A510,亜鉛華軟膏!$A$5:$J$500,6))</f>
        <v>BX</v>
      </c>
      <c r="E510" s="136">
        <f>IF($A510="","",VLOOKUP($A510,亜鉛華軟膏!$A$5:$J$500,7))</f>
        <v>4</v>
      </c>
      <c r="F510" s="127"/>
      <c r="G510" s="128"/>
      <c r="H510" s="129"/>
    </row>
    <row r="511" spans="1:8" s="116" customFormat="1" ht="30" customHeight="1">
      <c r="A511" s="123">
        <v>440</v>
      </c>
      <c r="B511" s="176" t="str">
        <f>IF($A511="","",VLOOKUP($A511,亜鉛華軟膏!$A$5:$J$500,4))</f>
        <v>ランソプラゾールＯＤ錠１５ＭＧ「武田テバ」</v>
      </c>
      <c r="C511" s="126"/>
      <c r="D511" s="136" t="str">
        <f>IF($A511="","",VLOOKUP($A511,亜鉛華軟膏!$A$5:$J$500,6))</f>
        <v>BX</v>
      </c>
      <c r="E511" s="136">
        <f>IF($A511="","",VLOOKUP($A511,亜鉛華軟膏!$A$5:$J$500,7))</f>
        <v>38</v>
      </c>
      <c r="F511" s="127"/>
      <c r="G511" s="128"/>
      <c r="H511" s="129"/>
    </row>
    <row r="512" spans="1:8" s="116" customFormat="1" ht="30" customHeight="1">
      <c r="A512" s="123">
        <v>441</v>
      </c>
      <c r="B512" s="176" t="str">
        <f>IF($A512="","",VLOOKUP($A512,亜鉛華軟膏!$A$5:$J$500,4))</f>
        <v>リアルダ錠１２００ＭＧ</v>
      </c>
      <c r="C512" s="126"/>
      <c r="D512" s="136" t="str">
        <f>IF($A512="","",VLOOKUP($A512,亜鉛華軟膏!$A$5:$J$500,6))</f>
        <v>BX</v>
      </c>
      <c r="E512" s="136">
        <f>IF($A512="","",VLOOKUP($A512,亜鉛華軟膏!$A$5:$J$500,7))</f>
        <v>142</v>
      </c>
      <c r="F512" s="127"/>
      <c r="G512" s="128"/>
      <c r="H512" s="129"/>
    </row>
    <row r="513" spans="1:8" s="116" customFormat="1" ht="30" customHeight="1">
      <c r="A513" s="123">
        <v>442</v>
      </c>
      <c r="B513" s="176" t="str">
        <f>IF($A513="","",VLOOKUP($A513,亜鉛華軟膏!$A$5:$J$500,4))</f>
        <v>リオレサール錠５ＭＧ</v>
      </c>
      <c r="C513" s="126"/>
      <c r="D513" s="136" t="str">
        <f>IF($A513="","",VLOOKUP($A513,亜鉛華軟膏!$A$5:$J$500,6))</f>
        <v>BX</v>
      </c>
      <c r="E513" s="136">
        <f>IF($A513="","",VLOOKUP($A513,亜鉛華軟膏!$A$5:$J$500,7))</f>
        <v>22</v>
      </c>
      <c r="F513" s="127"/>
      <c r="G513" s="128"/>
      <c r="H513" s="129"/>
    </row>
    <row r="514" spans="1:8" s="116" customFormat="1" ht="30" customHeight="1">
      <c r="A514" s="123">
        <v>443</v>
      </c>
      <c r="B514" s="176" t="str">
        <f>IF($A514="","",VLOOKUP($A514,亜鉛華軟膏!$A$5:$J$500,4))</f>
        <v>リクシアナ錠６０ＭＧ</v>
      </c>
      <c r="C514" s="126"/>
      <c r="D514" s="136" t="str">
        <f>IF($A514="","",VLOOKUP($A514,亜鉛華軟膏!$A$5:$J$500,6))</f>
        <v>BX</v>
      </c>
      <c r="E514" s="136">
        <f>IF($A514="","",VLOOKUP($A514,亜鉛華軟膏!$A$5:$J$500,7))</f>
        <v>14</v>
      </c>
      <c r="F514" s="127"/>
      <c r="G514" s="128"/>
      <c r="H514" s="129"/>
    </row>
    <row r="515" spans="1:8" s="116" customFormat="1" ht="30" customHeight="1">
      <c r="A515" s="123">
        <v>444</v>
      </c>
      <c r="B515" s="176" t="str">
        <f>IF($A515="","",VLOOKUP($A515,亜鉛華軟膏!$A$5:$J$500,4))</f>
        <v>リグロス歯科用液キット６００マイクロＧ</v>
      </c>
      <c r="C515" s="126"/>
      <c r="D515" s="136" t="str">
        <f>IF($A515="","",VLOOKUP($A515,亜鉛華軟膏!$A$5:$J$500,6))</f>
        <v>EA</v>
      </c>
      <c r="E515" s="136">
        <f>IF($A515="","",VLOOKUP($A515,亜鉛華軟膏!$A$5:$J$500,7))</f>
        <v>4</v>
      </c>
      <c r="F515" s="127"/>
      <c r="G515" s="128"/>
      <c r="H515" s="129"/>
    </row>
    <row r="516" spans="1:8" s="116" customFormat="1" ht="30" customHeight="1">
      <c r="A516" s="123">
        <v>445</v>
      </c>
      <c r="B516" s="176" t="str">
        <f>IF($A516="","",VLOOKUP($A516,亜鉛華軟膏!$A$5:$J$500,4))</f>
        <v>リザベンカプセル１００ＭＧ</v>
      </c>
      <c r="C516" s="126"/>
      <c r="D516" s="136" t="str">
        <f>IF($A516="","",VLOOKUP($A516,亜鉛華軟膏!$A$5:$J$500,6))</f>
        <v>BX</v>
      </c>
      <c r="E516" s="136">
        <f>IF($A516="","",VLOOKUP($A516,亜鉛華軟膏!$A$5:$J$500,7))</f>
        <v>4</v>
      </c>
      <c r="F516" s="127"/>
      <c r="G516" s="128"/>
      <c r="H516" s="129"/>
    </row>
    <row r="517" spans="1:8" s="116" customFormat="1" ht="30" customHeight="1">
      <c r="A517" s="123">
        <v>446</v>
      </c>
      <c r="B517" s="176" t="str">
        <f>IF($A517="","",VLOOKUP($A517,亜鉛華軟膏!$A$5:$J$500,4))</f>
        <v>リスパダール錠１ＭＧ</v>
      </c>
      <c r="C517" s="126"/>
      <c r="D517" s="136" t="str">
        <f>IF($A517="","",VLOOKUP($A517,亜鉛華軟膏!$A$5:$J$500,6))</f>
        <v>BX</v>
      </c>
      <c r="E517" s="136">
        <f>IF($A517="","",VLOOKUP($A517,亜鉛華軟膏!$A$5:$J$500,7))</f>
        <v>10</v>
      </c>
      <c r="F517" s="127"/>
      <c r="G517" s="128"/>
      <c r="H517" s="129"/>
    </row>
    <row r="518" spans="1:8" s="116" customFormat="1" ht="30" customHeight="1">
      <c r="A518" s="123">
        <v>447</v>
      </c>
      <c r="B518" s="176" t="str">
        <f>IF($A518="","",VLOOKUP($A518,亜鉛華軟膏!$A$5:$J$500,4))</f>
        <v>リドカインテープ１８ＭＧ「ＹＰ」</v>
      </c>
      <c r="C518" s="126"/>
      <c r="D518" s="136" t="str">
        <f>IF($A518="","",VLOOKUP($A518,亜鉛華軟膏!$A$5:$J$500,6))</f>
        <v>BX</v>
      </c>
      <c r="E518" s="136">
        <f>IF($A518="","",VLOOKUP($A518,亜鉛華軟膏!$A$5:$J$500,7))</f>
        <v>4</v>
      </c>
      <c r="F518" s="127"/>
      <c r="G518" s="128"/>
      <c r="H518" s="129"/>
    </row>
    <row r="519" spans="1:8" s="116" customFormat="1" ht="30" customHeight="1">
      <c r="A519" s="123">
        <v>448</v>
      </c>
      <c r="B519" s="176" t="str">
        <f>IF($A519="","",VLOOKUP($A519,亜鉛華軟膏!$A$5:$J$500,4))</f>
        <v>リドカイン塩酸塩注１％「日新」</v>
      </c>
      <c r="C519" s="126"/>
      <c r="D519" s="136" t="str">
        <f>IF($A519="","",VLOOKUP($A519,亜鉛華軟膏!$A$5:$J$500,6))</f>
        <v>BX</v>
      </c>
      <c r="E519" s="136">
        <f>IF($A519="","",VLOOKUP($A519,亜鉛華軟膏!$A$5:$J$500,7))</f>
        <v>4</v>
      </c>
      <c r="F519" s="127"/>
      <c r="G519" s="128"/>
      <c r="H519" s="129"/>
    </row>
    <row r="520" spans="1:8" s="116" customFormat="1" ht="30" customHeight="1">
      <c r="A520" s="123">
        <v>449</v>
      </c>
      <c r="B520" s="176" t="str">
        <f>IF($A520="","",VLOOKUP($A520,亜鉛華軟膏!$A$5:$J$500,4))</f>
        <v>リドカイン静注用２％シリンジ「テルモ」</v>
      </c>
      <c r="C520" s="126"/>
      <c r="D520" s="136" t="str">
        <f>IF($A520="","",VLOOKUP($A520,亜鉛華軟膏!$A$5:$J$500,6))</f>
        <v>BX</v>
      </c>
      <c r="E520" s="136">
        <f>IF($A520="","",VLOOKUP($A520,亜鉛華軟膏!$A$5:$J$500,7))</f>
        <v>4</v>
      </c>
      <c r="F520" s="127"/>
      <c r="G520" s="128"/>
      <c r="H520" s="129"/>
    </row>
    <row r="521" spans="1:8" s="116" customFormat="1" ht="30" customHeight="1">
      <c r="A521" s="123">
        <v>450</v>
      </c>
      <c r="B521" s="177" t="str">
        <f>IF($A521="","",VLOOKUP($A521,亜鉛華軟膏!$A$5:$J$500,4))</f>
        <v>リパクレオンカプセル１５０ＭＧ</v>
      </c>
      <c r="C521" s="126"/>
      <c r="D521" s="137" t="str">
        <f>IF($A521="","",VLOOKUP($A521,亜鉛華軟膏!$A$5:$J$500,6))</f>
        <v>BX</v>
      </c>
      <c r="E521" s="138">
        <f>IF($A521="","",VLOOKUP($A521,亜鉛華軟膏!$A$5:$J$500,7))</f>
        <v>73</v>
      </c>
      <c r="F521" s="127"/>
      <c r="G521" s="128"/>
      <c r="H521" s="129"/>
    </row>
    <row r="523" spans="1:8" s="116" customFormat="1" ht="45" customHeight="1">
      <c r="A523" s="115"/>
      <c r="B523" s="436" t="s">
        <v>47</v>
      </c>
      <c r="C523" s="436"/>
      <c r="D523" s="436"/>
      <c r="E523" s="436"/>
      <c r="F523" s="436"/>
      <c r="G523" s="436"/>
      <c r="H523" s="436"/>
    </row>
    <row r="524" spans="1:8" s="118" customFormat="1" ht="18" customHeight="1">
      <c r="A524" s="117"/>
      <c r="B524" s="241"/>
      <c r="D524" s="119"/>
      <c r="E524" s="120"/>
      <c r="F524" s="121"/>
    </row>
    <row r="525" spans="1:8" s="115" customFormat="1" ht="30" customHeight="1">
      <c r="A525" s="122" t="s">
        <v>48</v>
      </c>
      <c r="B525" s="437" t="s">
        <v>49</v>
      </c>
      <c r="C525" s="438"/>
      <c r="D525" s="123" t="s">
        <v>50</v>
      </c>
      <c r="E525" s="124" t="s">
        <v>51</v>
      </c>
      <c r="F525" s="125" t="s">
        <v>52</v>
      </c>
      <c r="G525" s="122" t="s">
        <v>53</v>
      </c>
      <c r="H525" s="123" t="s">
        <v>54</v>
      </c>
    </row>
    <row r="526" spans="1:8" ht="30" customHeight="1">
      <c r="A526" s="123">
        <v>451</v>
      </c>
      <c r="B526" s="176" t="str">
        <f>IF($A526="","",VLOOKUP($A526,亜鉛華軟膏!$A$5:$J$500,4))</f>
        <v>リファンピシンカプセル１５０ＭＧ「サンド」</v>
      </c>
      <c r="C526" s="126"/>
      <c r="D526" s="136" t="str">
        <f>IF($A526="","",VLOOKUP($A526,亜鉛華軟膏!$A$5:$J$500,6))</f>
        <v>BX</v>
      </c>
      <c r="E526" s="136">
        <f>IF($A526="","",VLOOKUP($A526,亜鉛華軟膏!$A$5:$J$500,7))</f>
        <v>4</v>
      </c>
      <c r="F526" s="127"/>
      <c r="G526" s="128"/>
      <c r="H526" s="129"/>
    </row>
    <row r="527" spans="1:8" ht="30" customHeight="1">
      <c r="A527" s="123">
        <v>452</v>
      </c>
      <c r="B527" s="176" t="str">
        <f>IF($A527="","",VLOOKUP($A527,亜鉛華軟膏!$A$5:$J$500,4))</f>
        <v>リベルサス錠１４ＭＧ</v>
      </c>
      <c r="C527" s="126"/>
      <c r="D527" s="136" t="str">
        <f>IF($A527="","",VLOOKUP($A527,亜鉛華軟膏!$A$5:$J$500,6))</f>
        <v>BX</v>
      </c>
      <c r="E527" s="136">
        <f>IF($A527="","",VLOOKUP($A527,亜鉛華軟膏!$A$5:$J$500,7))</f>
        <v>29</v>
      </c>
      <c r="F527" s="127"/>
      <c r="G527" s="128"/>
      <c r="H527" s="129"/>
    </row>
    <row r="528" spans="1:8" ht="30" customHeight="1">
      <c r="A528" s="123">
        <v>453</v>
      </c>
      <c r="B528" s="176" t="str">
        <f>IF($A528="","",VLOOKUP($A528,亜鉛華軟膏!$A$5:$J$500,4))</f>
        <v>リベルサス錠３ＭＧ</v>
      </c>
      <c r="C528" s="126"/>
      <c r="D528" s="136" t="str">
        <f>IF($A528="","",VLOOKUP($A528,亜鉛華軟膏!$A$5:$J$500,6))</f>
        <v>BX</v>
      </c>
      <c r="E528" s="136">
        <f>IF($A528="","",VLOOKUP($A528,亜鉛華軟膏!$A$5:$J$500,7))</f>
        <v>6</v>
      </c>
      <c r="F528" s="127"/>
      <c r="G528" s="128"/>
      <c r="H528" s="129"/>
    </row>
    <row r="529" spans="1:8" s="116" customFormat="1" ht="30" customHeight="1">
      <c r="A529" s="123">
        <v>454</v>
      </c>
      <c r="B529" s="176" t="str">
        <f>IF($A529="","",VLOOKUP($A529,亜鉛華軟膏!$A$5:$J$500,4))</f>
        <v>リベルサス錠７ＭＧ</v>
      </c>
      <c r="C529" s="126"/>
      <c r="D529" s="136" t="str">
        <f>IF($A529="","",VLOOKUP($A529,亜鉛華軟膏!$A$5:$J$500,6))</f>
        <v>BX</v>
      </c>
      <c r="E529" s="136">
        <f>IF($A529="","",VLOOKUP($A529,亜鉛華軟膏!$A$5:$J$500,7))</f>
        <v>16</v>
      </c>
      <c r="F529" s="127"/>
      <c r="G529" s="128"/>
      <c r="H529" s="129"/>
    </row>
    <row r="530" spans="1:8" s="116" customFormat="1" ht="30" customHeight="1">
      <c r="A530" s="123">
        <v>455</v>
      </c>
      <c r="B530" s="176" t="str">
        <f>IF($A530="","",VLOOKUP($A530,亜鉛華軟膏!$A$5:$J$500,4))</f>
        <v>リボトリール錠０．５ＭＧ</v>
      </c>
      <c r="C530" s="126"/>
      <c r="D530" s="136" t="str">
        <f>IF($A530="","",VLOOKUP($A530,亜鉛華軟膏!$A$5:$J$500,6))</f>
        <v>BX</v>
      </c>
      <c r="E530" s="136">
        <f>IF($A530="","",VLOOKUP($A530,亜鉛華軟膏!$A$5:$J$500,7))</f>
        <v>27</v>
      </c>
      <c r="F530" s="127"/>
      <c r="G530" s="128"/>
      <c r="H530" s="129"/>
    </row>
    <row r="531" spans="1:8" s="116" customFormat="1" ht="30" customHeight="1">
      <c r="A531" s="123">
        <v>456</v>
      </c>
      <c r="B531" s="176" t="str">
        <f>IF($A531="","",VLOOKUP($A531,亜鉛華軟膏!$A$5:$J$500,4))</f>
        <v>リマプロスト　アルファデクス錠５マイクロＧ「日医工」</v>
      </c>
      <c r="C531" s="126"/>
      <c r="D531" s="136" t="str">
        <f>IF($A531="","",VLOOKUP($A531,亜鉛華軟膏!$A$5:$J$500,6))</f>
        <v>BX</v>
      </c>
      <c r="E531" s="136">
        <f>IF($A531="","",VLOOKUP($A531,亜鉛華軟膏!$A$5:$J$500,7))</f>
        <v>12</v>
      </c>
      <c r="F531" s="127"/>
      <c r="G531" s="128"/>
      <c r="H531" s="129"/>
    </row>
    <row r="532" spans="1:8" s="116" customFormat="1" ht="30" customHeight="1">
      <c r="A532" s="123">
        <v>457</v>
      </c>
      <c r="B532" s="176" t="str">
        <f>IF($A532="","",VLOOKUP($A532,亜鉛華軟膏!$A$5:$J$500,4))</f>
        <v>リマプロストアルファデクス錠５マイクロＧ「日医工」</v>
      </c>
      <c r="C532" s="126"/>
      <c r="D532" s="136" t="str">
        <f>IF($A532="","",VLOOKUP($A532,亜鉛華軟膏!$A$5:$J$500,6))</f>
        <v>BX</v>
      </c>
      <c r="E532" s="136">
        <f>IF($A532="","",VLOOKUP($A532,亜鉛華軟膏!$A$5:$J$500,7))</f>
        <v>12</v>
      </c>
      <c r="F532" s="127"/>
      <c r="G532" s="128"/>
      <c r="H532" s="129"/>
    </row>
    <row r="533" spans="1:8" s="116" customFormat="1" ht="30" customHeight="1">
      <c r="A533" s="123">
        <v>458</v>
      </c>
      <c r="B533" s="176" t="str">
        <f>IF($A533="","",VLOOKUP($A533,亜鉛華軟膏!$A$5:$J$500,4))</f>
        <v>リンヴォック錠１５ＭＧ</v>
      </c>
      <c r="C533" s="126"/>
      <c r="D533" s="136" t="str">
        <f>IF($A533="","",VLOOKUP($A533,亜鉛華軟膏!$A$5:$J$500,6))</f>
        <v>BX</v>
      </c>
      <c r="E533" s="136">
        <f>IF($A533="","",VLOOKUP($A533,亜鉛華軟膏!$A$5:$J$500,7))</f>
        <v>14</v>
      </c>
      <c r="F533" s="127"/>
      <c r="G533" s="128"/>
      <c r="H533" s="129"/>
    </row>
    <row r="534" spans="1:8" s="116" customFormat="1" ht="30" customHeight="1">
      <c r="A534" s="123">
        <v>459</v>
      </c>
      <c r="B534" s="176" t="str">
        <f>IF($A534="","",VLOOKUP($A534,亜鉛華軟膏!$A$5:$J$500,4))</f>
        <v>ルパフィン錠１０ＭＧ</v>
      </c>
      <c r="C534" s="126"/>
      <c r="D534" s="136" t="str">
        <f>IF($A534="","",VLOOKUP($A534,亜鉛華軟膏!$A$5:$J$500,6))</f>
        <v>BX</v>
      </c>
      <c r="E534" s="136">
        <f>IF($A534="","",VLOOKUP($A534,亜鉛華軟膏!$A$5:$J$500,7))</f>
        <v>4</v>
      </c>
      <c r="F534" s="127"/>
      <c r="G534" s="128"/>
      <c r="H534" s="129"/>
    </row>
    <row r="535" spans="1:8" s="116" customFormat="1" ht="30" customHeight="1">
      <c r="A535" s="123">
        <v>460</v>
      </c>
      <c r="B535" s="176" t="str">
        <f>IF($A535="","",VLOOKUP($A535,亜鉛華軟膏!$A$5:$J$500,4))</f>
        <v>レイボー錠１００ＭＧ</v>
      </c>
      <c r="C535" s="126"/>
      <c r="D535" s="136" t="str">
        <f>IF($A535="","",VLOOKUP($A535,亜鉛華軟膏!$A$5:$J$500,6))</f>
        <v>BX</v>
      </c>
      <c r="E535" s="136">
        <f>IF($A535="","",VLOOKUP($A535,亜鉛華軟膏!$A$5:$J$500,7))</f>
        <v>4</v>
      </c>
      <c r="F535" s="127"/>
      <c r="G535" s="128"/>
      <c r="H535" s="129"/>
    </row>
    <row r="536" spans="1:8" s="116" customFormat="1" ht="30" customHeight="1">
      <c r="A536" s="123">
        <v>461</v>
      </c>
      <c r="B536" s="176" t="str">
        <f>IF($A536="","",VLOOKUP($A536,亜鉛華軟膏!$A$5:$J$500,4))</f>
        <v>レクビオ皮下注３００ＭＧシリンジ</v>
      </c>
      <c r="C536" s="126"/>
      <c r="D536" s="136" t="str">
        <f>IF($A536="","",VLOOKUP($A536,亜鉛華軟膏!$A$5:$J$500,6))</f>
        <v>BX</v>
      </c>
      <c r="E536" s="136">
        <f>IF($A536="","",VLOOKUP($A536,亜鉛華軟膏!$A$5:$J$500,7))</f>
        <v>4</v>
      </c>
      <c r="F536" s="127"/>
      <c r="G536" s="128"/>
      <c r="H536" s="129"/>
    </row>
    <row r="537" spans="1:8" s="116" customFormat="1" ht="30" customHeight="1">
      <c r="A537" s="123">
        <v>462</v>
      </c>
      <c r="B537" s="176" t="str">
        <f>IF($A537="","",VLOOKUP($A537,亜鉛華軟膏!$A$5:$J$500,4))</f>
        <v>レスタミンコーワクリーム１％</v>
      </c>
      <c r="C537" s="126"/>
      <c r="D537" s="136" t="str">
        <f>IF($A537="","",VLOOKUP($A537,亜鉛華軟膏!$A$5:$J$500,6))</f>
        <v>BX</v>
      </c>
      <c r="E537" s="136">
        <f>IF($A537="","",VLOOKUP($A537,亜鉛華軟膏!$A$5:$J$500,7))</f>
        <v>4</v>
      </c>
      <c r="F537" s="127"/>
      <c r="G537" s="128"/>
      <c r="H537" s="129"/>
    </row>
    <row r="538" spans="1:8" s="116" customFormat="1" ht="30" customHeight="1">
      <c r="A538" s="123">
        <v>463</v>
      </c>
      <c r="B538" s="176" t="str">
        <f>IF($A538="","",VLOOKUP($A538,亜鉛華軟膏!$A$5:$J$500,4))</f>
        <v>レパーサ皮下注１４０ＭＧペン</v>
      </c>
      <c r="C538" s="126"/>
      <c r="D538" s="136" t="str">
        <f>IF($A538="","",VLOOKUP($A538,亜鉛華軟膏!$A$5:$J$500,6))</f>
        <v>BX</v>
      </c>
      <c r="E538" s="136">
        <f>IF($A538="","",VLOOKUP($A538,亜鉛華軟膏!$A$5:$J$500,7))</f>
        <v>20</v>
      </c>
      <c r="F538" s="127"/>
      <c r="G538" s="128"/>
      <c r="H538" s="129"/>
    </row>
    <row r="539" spans="1:8" s="116" customFormat="1" ht="30" customHeight="1">
      <c r="A539" s="123">
        <v>464</v>
      </c>
      <c r="B539" s="176" t="str">
        <f>IF($A539="","",VLOOKUP($A539,亜鉛華軟膏!$A$5:$J$500,4))</f>
        <v>レバミピド錠１００ＭＧ「オーツカ」</v>
      </c>
      <c r="C539" s="126"/>
      <c r="D539" s="136" t="str">
        <f>IF($A539="","",VLOOKUP($A539,亜鉛華軟膏!$A$5:$J$500,6))</f>
        <v>BX</v>
      </c>
      <c r="E539" s="136">
        <f>IF($A539="","",VLOOKUP($A539,亜鉛華軟膏!$A$5:$J$500,7))</f>
        <v>215</v>
      </c>
      <c r="F539" s="127"/>
      <c r="G539" s="128"/>
      <c r="H539" s="129"/>
    </row>
    <row r="540" spans="1:8" s="116" customFormat="1" ht="30" customHeight="1">
      <c r="A540" s="123">
        <v>465</v>
      </c>
      <c r="B540" s="176" t="str">
        <f>IF($A540="","",VLOOKUP($A540,亜鉛華軟膏!$A$5:$J$500,4))</f>
        <v>レボフロキサシン錠５００ＭＧ「ＤＳＥＰ」</v>
      </c>
      <c r="C540" s="126"/>
      <c r="D540" s="136" t="str">
        <f>IF($A540="","",VLOOKUP($A540,亜鉛華軟膏!$A$5:$J$500,6))</f>
        <v>BX</v>
      </c>
      <c r="E540" s="136">
        <f>IF($A540="","",VLOOKUP($A540,亜鉛華軟膏!$A$5:$J$500,7))</f>
        <v>4</v>
      </c>
      <c r="F540" s="127"/>
      <c r="G540" s="128"/>
      <c r="H540" s="129"/>
    </row>
    <row r="541" spans="1:8" s="116" customFormat="1" ht="30" customHeight="1">
      <c r="A541" s="123">
        <v>466</v>
      </c>
      <c r="B541" s="176" t="str">
        <f>IF($A541="","",VLOOKUP($A541,亜鉛華軟膏!$A$5:$J$500,4))</f>
        <v>レボフロキサシン点眼液１．５％「ＶＴＲＳ」</v>
      </c>
      <c r="C541" s="126"/>
      <c r="D541" s="136" t="str">
        <f>IF($A541="","",VLOOKUP($A541,亜鉛華軟膏!$A$5:$J$500,6))</f>
        <v>BX</v>
      </c>
      <c r="E541" s="136">
        <f>IF($A541="","",VLOOKUP($A541,亜鉛華軟膏!$A$5:$J$500,7))</f>
        <v>4</v>
      </c>
      <c r="F541" s="127"/>
      <c r="G541" s="128"/>
      <c r="H541" s="129"/>
    </row>
    <row r="542" spans="1:8" s="116" customFormat="1" ht="30" customHeight="1">
      <c r="A542" s="123">
        <v>467</v>
      </c>
      <c r="B542" s="176" t="str">
        <f>IF($A542="","",VLOOKUP($A542,亜鉛華軟膏!$A$5:$J$500,4))</f>
        <v>レミフェンタニル静注用２ＭＧ「第一三共」</v>
      </c>
      <c r="C542" s="126"/>
      <c r="D542" s="136" t="str">
        <f>IF($A542="","",VLOOKUP($A542,亜鉛華軟膏!$A$5:$J$500,6))</f>
        <v>BX</v>
      </c>
      <c r="E542" s="136">
        <f>IF($A542="","",VLOOKUP($A542,亜鉛華軟膏!$A$5:$J$500,7))</f>
        <v>4</v>
      </c>
      <c r="F542" s="127"/>
      <c r="G542" s="128"/>
      <c r="H542" s="129"/>
    </row>
    <row r="543" spans="1:8" s="116" customFormat="1" ht="30" customHeight="1">
      <c r="A543" s="123">
        <v>468</v>
      </c>
      <c r="B543" s="176" t="str">
        <f>IF($A543="","",VLOOKUP($A543,亜鉛華軟膏!$A$5:$J$500,4))</f>
        <v>レルベア２００エリプタ３０吸入用</v>
      </c>
      <c r="C543" s="126"/>
      <c r="D543" s="136" t="str">
        <f>IF($A543="","",VLOOKUP($A543,亜鉛華軟膏!$A$5:$J$500,6))</f>
        <v>KT</v>
      </c>
      <c r="E543" s="136">
        <f>IF($A543="","",VLOOKUP($A543,亜鉛華軟膏!$A$5:$J$500,7))</f>
        <v>81</v>
      </c>
      <c r="F543" s="127"/>
      <c r="G543" s="128"/>
      <c r="H543" s="129"/>
    </row>
    <row r="544" spans="1:8" s="116" customFormat="1" ht="30" customHeight="1">
      <c r="A544" s="123">
        <v>469</v>
      </c>
      <c r="B544" s="176" t="str">
        <f>IF($A544="","",VLOOKUP($A544,亜鉛華軟膏!$A$5:$J$500,4))</f>
        <v>ロキソプロフェンＮＡテープ１００ＭＧ「科研」</v>
      </c>
      <c r="C544" s="126"/>
      <c r="D544" s="136" t="str">
        <f>IF($A544="","",VLOOKUP($A544,亜鉛華軟膏!$A$5:$J$500,6))</f>
        <v>BX</v>
      </c>
      <c r="E544" s="136">
        <f>IF($A544="","",VLOOKUP($A544,亜鉛華軟膏!$A$5:$J$500,7))</f>
        <v>85</v>
      </c>
      <c r="F544" s="127"/>
      <c r="G544" s="128"/>
      <c r="H544" s="129"/>
    </row>
    <row r="545" spans="1:8" s="116" customFormat="1" ht="30" customHeight="1">
      <c r="A545" s="123">
        <v>470</v>
      </c>
      <c r="B545" s="176" t="str">
        <f>IF($A545="","",VLOOKUP($A545,亜鉛華軟膏!$A$5:$J$500,4))</f>
        <v>ロキソプロフェンナトリウムテープ１００ＭＧ「タイホウ」</v>
      </c>
      <c r="C545" s="126"/>
      <c r="D545" s="136" t="str">
        <f>IF($A545="","",VLOOKUP($A545,亜鉛華軟膏!$A$5:$J$500,6))</f>
        <v>BX</v>
      </c>
      <c r="E545" s="136">
        <f>IF($A545="","",VLOOKUP($A545,亜鉛華軟膏!$A$5:$J$500,7))</f>
        <v>16</v>
      </c>
      <c r="F545" s="127"/>
      <c r="G545" s="128"/>
      <c r="H545" s="129"/>
    </row>
    <row r="546" spans="1:8" s="116" customFormat="1" ht="30" customHeight="1">
      <c r="A546" s="123">
        <v>471</v>
      </c>
      <c r="B546" s="176" t="str">
        <f>IF($A546="","",VLOOKUP($A546,亜鉛華軟膏!$A$5:$J$500,4))</f>
        <v>ロキソプロフェンナトリウム錠６０ＭＧ「日医工」</v>
      </c>
      <c r="C546" s="126"/>
      <c r="D546" s="136" t="str">
        <f>IF($A546="","",VLOOKUP($A546,亜鉛華軟膏!$A$5:$J$500,6))</f>
        <v>BX</v>
      </c>
      <c r="E546" s="136">
        <f>IF($A546="","",VLOOKUP($A546,亜鉛華軟膏!$A$5:$J$500,7))</f>
        <v>113</v>
      </c>
      <c r="F546" s="127"/>
      <c r="G546" s="128"/>
      <c r="H546" s="129"/>
    </row>
    <row r="547" spans="1:8" s="116" customFormat="1" ht="30" customHeight="1">
      <c r="A547" s="123">
        <v>472</v>
      </c>
      <c r="B547" s="176" t="str">
        <f>IF($A547="","",VLOOKUP($A547,亜鉛華軟膏!$A$5:$J$500,4))</f>
        <v>ロクロニウム臭化物静注液５０ＭＧ／５．０ＭＬ「マルイシ」</v>
      </c>
      <c r="C547" s="126"/>
      <c r="D547" s="136" t="str">
        <f>IF($A547="","",VLOOKUP($A547,亜鉛華軟膏!$A$5:$J$500,6))</f>
        <v>BX</v>
      </c>
      <c r="E547" s="136">
        <f>IF($A547="","",VLOOKUP($A547,亜鉛華軟膏!$A$5:$J$500,7))</f>
        <v>4</v>
      </c>
      <c r="F547" s="127"/>
      <c r="G547" s="128"/>
      <c r="H547" s="129"/>
    </row>
    <row r="548" spans="1:8" s="116" customFormat="1" ht="30" customHeight="1">
      <c r="A548" s="123">
        <v>473</v>
      </c>
      <c r="B548" s="176" t="str">
        <f>IF($A548="","",VLOOKUP($A548,亜鉛華軟膏!$A$5:$J$500,4))</f>
        <v>ロコイド軟膏０．１％　５００Ｇ</v>
      </c>
      <c r="C548" s="126"/>
      <c r="D548" s="136" t="str">
        <f>IF($A548="","",VLOOKUP($A548,亜鉛華軟膏!$A$5:$J$500,6))</f>
        <v>BT</v>
      </c>
      <c r="E548" s="136">
        <f>IF($A548="","",VLOOKUP($A548,亜鉛華軟膏!$A$5:$J$500,7))</f>
        <v>9</v>
      </c>
      <c r="F548" s="127"/>
      <c r="G548" s="128"/>
      <c r="H548" s="129"/>
    </row>
    <row r="549" spans="1:8" s="116" customFormat="1" ht="30" customHeight="1">
      <c r="A549" s="123">
        <v>474</v>
      </c>
      <c r="B549" s="176" t="str">
        <f>IF($A549="","",VLOOKUP($A549,亜鉛華軟膏!$A$5:$J$500,4))</f>
        <v>ロコイド軟膏０．１％　５Ｇ</v>
      </c>
      <c r="C549" s="126"/>
      <c r="D549" s="136" t="str">
        <f>IF($A549="","",VLOOKUP($A549,亜鉛華軟膏!$A$5:$J$500,6))</f>
        <v>BX</v>
      </c>
      <c r="E549" s="136">
        <f>IF($A549="","",VLOOKUP($A549,亜鉛華軟膏!$A$5:$J$500,7))</f>
        <v>26</v>
      </c>
      <c r="F549" s="127"/>
      <c r="G549" s="128"/>
      <c r="H549" s="129"/>
    </row>
    <row r="550" spans="1:8" s="116" customFormat="1" ht="30" customHeight="1">
      <c r="A550" s="123">
        <v>475</v>
      </c>
      <c r="B550" s="177" t="str">
        <f>IF($A550="","",VLOOKUP($A550,亜鉛華軟膏!$A$5:$J$500,4))</f>
        <v>ロサルタンＫ錠５０ＭＧ「ＶＴＲＳ」</v>
      </c>
      <c r="C550" s="126"/>
      <c r="D550" s="137" t="str">
        <f>IF($A550="","",VLOOKUP($A550,亜鉛華軟膏!$A$5:$J$500,6))</f>
        <v>BX</v>
      </c>
      <c r="E550" s="138">
        <f>IF($A550="","",VLOOKUP($A550,亜鉛華軟膏!$A$5:$J$500,7))</f>
        <v>17</v>
      </c>
      <c r="F550" s="127"/>
      <c r="G550" s="128"/>
      <c r="H550" s="129"/>
    </row>
    <row r="552" spans="1:8" s="116" customFormat="1" ht="45" customHeight="1">
      <c r="A552" s="115"/>
      <c r="B552" s="436" t="s">
        <v>47</v>
      </c>
      <c r="C552" s="436"/>
      <c r="D552" s="436"/>
      <c r="E552" s="436"/>
      <c r="F552" s="436"/>
      <c r="G552" s="436"/>
      <c r="H552" s="436"/>
    </row>
    <row r="553" spans="1:8" s="118" customFormat="1" ht="18" customHeight="1">
      <c r="A553" s="117"/>
      <c r="B553" s="241"/>
      <c r="D553" s="119"/>
      <c r="E553" s="120"/>
      <c r="F553" s="121"/>
    </row>
    <row r="554" spans="1:8" s="115" customFormat="1" ht="30" customHeight="1">
      <c r="A554" s="122" t="s">
        <v>48</v>
      </c>
      <c r="B554" s="437" t="s">
        <v>49</v>
      </c>
      <c r="C554" s="438"/>
      <c r="D554" s="123" t="s">
        <v>50</v>
      </c>
      <c r="E554" s="124" t="s">
        <v>51</v>
      </c>
      <c r="F554" s="125" t="s">
        <v>52</v>
      </c>
      <c r="G554" s="122" t="s">
        <v>53</v>
      </c>
      <c r="H554" s="123" t="s">
        <v>54</v>
      </c>
    </row>
    <row r="555" spans="1:8" ht="30" customHeight="1">
      <c r="A555" s="123">
        <v>476</v>
      </c>
      <c r="B555" s="176" t="str">
        <f>IF($A555="","",VLOOKUP($A555,亜鉛華軟膏!$A$5:$J$1000,4))</f>
        <v>ロサルヒド配合錠ＬＤ「日新」</v>
      </c>
      <c r="C555" s="126"/>
      <c r="D555" s="136" t="str">
        <f>IF($A555="","",VLOOKUP($A555,亜鉛華軟膏!$A$5:$J$1000,6))</f>
        <v>BX</v>
      </c>
      <c r="E555" s="136">
        <f>IF($A555="","",VLOOKUP($A555,亜鉛華軟膏!$A$5:$J$1000,7))</f>
        <v>15</v>
      </c>
      <c r="F555" s="127"/>
      <c r="G555" s="128"/>
      <c r="H555" s="129"/>
    </row>
    <row r="556" spans="1:8" ht="30" customHeight="1">
      <c r="A556" s="123">
        <v>477</v>
      </c>
      <c r="B556" s="176" t="str">
        <f>IF($A556="","",VLOOKUP($A556,亜鉛華軟膏!$A$5:$J$1000,4))</f>
        <v>ロスバスタチン錠２．５ＭＧ「ＤＳＥＰ」</v>
      </c>
      <c r="C556" s="126"/>
      <c r="D556" s="136" t="str">
        <f>IF($A556="","",VLOOKUP($A556,亜鉛華軟膏!$A$5:$J$1000,6))</f>
        <v>BX</v>
      </c>
      <c r="E556" s="136">
        <f>IF($A556="","",VLOOKUP($A556,亜鉛華軟膏!$A$5:$J$1000,7))</f>
        <v>95</v>
      </c>
      <c r="F556" s="127"/>
      <c r="G556" s="128"/>
      <c r="H556" s="129"/>
    </row>
    <row r="557" spans="1:8" ht="30" customHeight="1">
      <c r="A557" s="123">
        <v>478</v>
      </c>
      <c r="B557" s="176" t="str">
        <f>IF($A557="","",VLOOKUP($A557,亜鉛華軟膏!$A$5:$J$1000,4))</f>
        <v>ロピオン静注５０ＭＧ</v>
      </c>
      <c r="C557" s="126"/>
      <c r="D557" s="136" t="str">
        <f>IF($A557="","",VLOOKUP($A557,亜鉛華軟膏!$A$5:$J$1000,6))</f>
        <v>BX</v>
      </c>
      <c r="E557" s="136">
        <f>IF($A557="","",VLOOKUP($A557,亜鉛華軟膏!$A$5:$J$1000,7))</f>
        <v>4</v>
      </c>
      <c r="F557" s="127"/>
      <c r="G557" s="128"/>
      <c r="H557" s="129"/>
    </row>
    <row r="558" spans="1:8" s="116" customFormat="1" ht="30" customHeight="1">
      <c r="A558" s="123">
        <v>479</v>
      </c>
      <c r="B558" s="176" t="str">
        <f>IF($A558="","",VLOOKUP($A558,亜鉛華軟膏!$A$5:$J$1000,4))</f>
        <v>ロフラゼプ酸エチル錠１ＭＧ「サワイ」</v>
      </c>
      <c r="C558" s="126"/>
      <c r="D558" s="136" t="str">
        <f>IF($A558="","",VLOOKUP($A558,亜鉛華軟膏!$A$5:$J$1000,6))</f>
        <v>BX</v>
      </c>
      <c r="E558" s="136">
        <f>IF($A558="","",VLOOKUP($A558,亜鉛華軟膏!$A$5:$J$1000,7))</f>
        <v>6</v>
      </c>
      <c r="F558" s="127"/>
      <c r="G558" s="128"/>
      <c r="H558" s="129"/>
    </row>
    <row r="559" spans="1:8" s="116" customFormat="1" ht="30" customHeight="1">
      <c r="A559" s="123">
        <v>480</v>
      </c>
      <c r="B559" s="176" t="str">
        <f>IF($A559="","",VLOOKUP($A559,亜鉛華軟膏!$A$5:$J$1000,4))</f>
        <v>ロペミンカプセル１ＭＧ</v>
      </c>
      <c r="C559" s="126"/>
      <c r="D559" s="136" t="str">
        <f>IF($A559="","",VLOOKUP($A559,亜鉛華軟膏!$A$5:$J$1000,6))</f>
        <v>BX</v>
      </c>
      <c r="E559" s="136">
        <f>IF($A559="","",VLOOKUP($A559,亜鉛華軟膏!$A$5:$J$1000,7))</f>
        <v>4</v>
      </c>
      <c r="F559" s="127"/>
      <c r="G559" s="128"/>
      <c r="H559" s="129"/>
    </row>
    <row r="560" spans="1:8" s="116" customFormat="1" ht="30" customHeight="1">
      <c r="A560" s="123">
        <v>481</v>
      </c>
      <c r="B560" s="176" t="str">
        <f>IF($A560="","",VLOOKUP($A560,亜鉛華軟膏!$A$5:$J$1000,4))</f>
        <v>ロラゼパム錠０．５ＭＧ「サワイ」</v>
      </c>
      <c r="C560" s="126"/>
      <c r="D560" s="136" t="str">
        <f>IF($A560="","",VLOOKUP($A560,亜鉛華軟膏!$A$5:$J$1000,6))</f>
        <v>BX</v>
      </c>
      <c r="E560" s="136">
        <f>IF($A560="","",VLOOKUP($A560,亜鉛華軟膏!$A$5:$J$1000,7))</f>
        <v>4</v>
      </c>
      <c r="F560" s="127"/>
      <c r="G560" s="128"/>
      <c r="H560" s="129"/>
    </row>
    <row r="561" spans="1:8" s="116" customFormat="1" ht="30" customHeight="1">
      <c r="A561" s="123">
        <v>482</v>
      </c>
      <c r="B561" s="176" t="str">
        <f>IF($A561="","",VLOOKUP($A561,亜鉛華軟膏!$A$5:$J$1000,4))</f>
        <v>ロラタジンＯＤ錠１０ＭＧ「ＶＴＲＳ」</v>
      </c>
      <c r="C561" s="126"/>
      <c r="D561" s="136" t="str">
        <f>IF($A561="","",VLOOKUP($A561,亜鉛華軟膏!$A$5:$J$1000,6))</f>
        <v>BX</v>
      </c>
      <c r="E561" s="136">
        <f>IF($A561="","",VLOOKUP($A561,亜鉛華軟膏!$A$5:$J$1000,7))</f>
        <v>4</v>
      </c>
      <c r="F561" s="127"/>
      <c r="G561" s="128"/>
      <c r="H561" s="129"/>
    </row>
    <row r="562" spans="1:8" s="116" customFormat="1" ht="30" customHeight="1">
      <c r="A562" s="123">
        <v>483</v>
      </c>
      <c r="B562" s="176" t="str">
        <f>IF($A562="","",VLOOKUP($A562,亜鉛華軟膏!$A$5:$J$1000,4))</f>
        <v>ワーファリン錠０．５ＭＧ</v>
      </c>
      <c r="C562" s="126"/>
      <c r="D562" s="136" t="str">
        <f>IF($A562="","",VLOOKUP($A562,亜鉛華軟膏!$A$5:$J$1000,6))</f>
        <v>BX</v>
      </c>
      <c r="E562" s="136">
        <f>IF($A562="","",VLOOKUP($A562,亜鉛華軟膏!$A$5:$J$1000,7))</f>
        <v>5</v>
      </c>
      <c r="F562" s="127"/>
      <c r="G562" s="128"/>
      <c r="H562" s="129"/>
    </row>
    <row r="563" spans="1:8" s="116" customFormat="1" ht="30" customHeight="1">
      <c r="A563" s="123">
        <v>484</v>
      </c>
      <c r="B563" s="176" t="str">
        <f>IF($A563="","",VLOOKUP($A563,亜鉛華軟膏!$A$5:$J$1000,4))</f>
        <v>ワーファリン錠１ＭＧ</v>
      </c>
      <c r="C563" s="126"/>
      <c r="D563" s="136" t="str">
        <f>IF($A563="","",VLOOKUP($A563,亜鉛華軟膏!$A$5:$J$1000,6))</f>
        <v>BX</v>
      </c>
      <c r="E563" s="136">
        <f>IF($A563="","",VLOOKUP($A563,亜鉛華軟膏!$A$5:$J$1000,7))</f>
        <v>34</v>
      </c>
      <c r="F563" s="127"/>
      <c r="G563" s="128"/>
      <c r="H563" s="129"/>
    </row>
    <row r="564" spans="1:8" s="116" customFormat="1" ht="30" customHeight="1">
      <c r="A564" s="123">
        <v>485</v>
      </c>
      <c r="B564" s="176" t="str">
        <f>IF($A564="","",VLOOKUP($A564,亜鉛華軟膏!$A$5:$J$1000,4))</f>
        <v>ワーファリン錠５ＭＧ</v>
      </c>
      <c r="C564" s="126"/>
      <c r="D564" s="136" t="str">
        <f>IF($A564="","",VLOOKUP($A564,亜鉛華軟膏!$A$5:$J$1000,6))</f>
        <v>BX</v>
      </c>
      <c r="E564" s="136">
        <f>IF($A564="","",VLOOKUP($A564,亜鉛華軟膏!$A$5:$J$1000,7))</f>
        <v>4</v>
      </c>
      <c r="F564" s="127"/>
      <c r="G564" s="128"/>
      <c r="H564" s="129"/>
    </row>
    <row r="565" spans="1:8" s="116" customFormat="1" ht="30" customHeight="1">
      <c r="A565" s="123">
        <v>486</v>
      </c>
      <c r="B565" s="176" t="str">
        <f>IF($A565="","",VLOOKUP($A565,亜鉛華軟膏!$A$5:$J$1000,4))</f>
        <v>ワゴスチグミン注０．５ＭＧ</v>
      </c>
      <c r="C565" s="126"/>
      <c r="D565" s="136" t="str">
        <f>IF($A565="","",VLOOKUP($A565,亜鉛華軟膏!$A$5:$J$1000,6))</f>
        <v>BX</v>
      </c>
      <c r="E565" s="136">
        <f>IF($A565="","",VLOOKUP($A565,亜鉛華軟膏!$A$5:$J$1000,7))</f>
        <v>4</v>
      </c>
      <c r="F565" s="127"/>
      <c r="G565" s="128"/>
      <c r="H565" s="129"/>
    </row>
    <row r="566" spans="1:8" s="116" customFormat="1" ht="30" customHeight="1">
      <c r="A566" s="123">
        <v>487</v>
      </c>
      <c r="B566" s="176" t="str">
        <f>IF($A566="","",VLOOKUP($A566,亜鉛華軟膏!$A$5:$J$1000,4))</f>
        <v>ワソラン錠４０ＭＧ</v>
      </c>
      <c r="C566" s="126"/>
      <c r="D566" s="136" t="str">
        <f>IF($A566="","",VLOOKUP($A566,亜鉛華軟膏!$A$5:$J$1000,6))</f>
        <v>BX</v>
      </c>
      <c r="E566" s="136">
        <f>IF($A566="","",VLOOKUP($A566,亜鉛華軟膏!$A$5:$J$1000,7))</f>
        <v>11</v>
      </c>
      <c r="F566" s="127"/>
      <c r="G566" s="128"/>
      <c r="H566" s="129"/>
    </row>
    <row r="567" spans="1:8" s="116" customFormat="1" ht="30" customHeight="1">
      <c r="A567" s="123">
        <v>488</v>
      </c>
      <c r="B567" s="176" t="str">
        <f>IF($A567="","",VLOOKUP($A567,亜鉛華軟膏!$A$5:$J$1000,4))</f>
        <v>ワソラン静注５ＭＧ</v>
      </c>
      <c r="C567" s="126"/>
      <c r="D567" s="136" t="str">
        <f>IF($A567="","",VLOOKUP($A567,亜鉛華軟膏!$A$5:$J$1000,6))</f>
        <v>BX</v>
      </c>
      <c r="E567" s="136">
        <f>IF($A567="","",VLOOKUP($A567,亜鉛華軟膏!$A$5:$J$1000,7))</f>
        <v>4</v>
      </c>
      <c r="F567" s="127"/>
      <c r="G567" s="128"/>
      <c r="H567" s="129"/>
    </row>
    <row r="568" spans="1:8" s="116" customFormat="1" ht="30" customHeight="1">
      <c r="A568" s="123">
        <v>489</v>
      </c>
      <c r="B568" s="176" t="str">
        <f>IF($A568="","",VLOOKUP($A568,亜鉛華軟膏!$A$5:$J$1000,4))</f>
        <v>オムニパーク２４０注１０ＭＬ</v>
      </c>
      <c r="C568" s="126"/>
      <c r="D568" s="136" t="str">
        <f>IF($A568="","",VLOOKUP($A568,亜鉛華軟膏!$A$5:$J$1000,6))</f>
        <v>BX</v>
      </c>
      <c r="E568" s="136">
        <f>IF($A568="","",VLOOKUP($A568,亜鉛華軟膏!$A$5:$J$1000,7))</f>
        <v>1</v>
      </c>
      <c r="F568" s="127"/>
      <c r="G568" s="128"/>
      <c r="H568" s="129"/>
    </row>
    <row r="569" spans="1:8" s="116" customFormat="1" ht="30" customHeight="1">
      <c r="A569" s="123">
        <v>490</v>
      </c>
      <c r="B569" s="176" t="str">
        <f>IF($A569="","",VLOOKUP($A569,亜鉛華軟膏!$A$5:$J$1000,4))</f>
        <v>ボースデル内用液１０</v>
      </c>
      <c r="C569" s="126"/>
      <c r="D569" s="136" t="str">
        <f>IF($A569="","",VLOOKUP($A569,亜鉛華軟膏!$A$5:$J$1000,6))</f>
        <v>BX</v>
      </c>
      <c r="E569" s="136">
        <f>IF($A569="","",VLOOKUP($A569,亜鉛華軟膏!$A$5:$J$1000,7))</f>
        <v>1</v>
      </c>
      <c r="F569" s="127"/>
      <c r="G569" s="128"/>
      <c r="H569" s="129"/>
    </row>
    <row r="570" spans="1:8" s="116" customFormat="1" ht="30" customHeight="1">
      <c r="A570" s="123">
        <v>491</v>
      </c>
      <c r="B570" s="176" t="str">
        <f>IF($A570="","",VLOOKUP($A570,亜鉛華軟膏!$A$5:$J$1000,4))</f>
        <v>ペントシリン注射用１Ｇ</v>
      </c>
      <c r="C570" s="126"/>
      <c r="D570" s="136" t="str">
        <f>IF($A570="","",VLOOKUP($A570,亜鉛華軟膏!$A$5:$J$1000,6))</f>
        <v>BX</v>
      </c>
      <c r="E570" s="136">
        <f>IF($A570="","",VLOOKUP($A570,亜鉛華軟膏!$A$5:$J$1000,7))</f>
        <v>4</v>
      </c>
      <c r="F570" s="127"/>
      <c r="G570" s="128"/>
      <c r="H570" s="129"/>
    </row>
    <row r="571" spans="1:8" s="116" customFormat="1" ht="30" customHeight="1">
      <c r="A571" s="123">
        <v>492</v>
      </c>
      <c r="B571" s="176" t="str">
        <f>IF($A571="","",VLOOKUP($A571,亜鉛華軟膏!$A$5:$J$1000,4))</f>
        <v>ミヤＢＭ錠</v>
      </c>
      <c r="C571" s="126"/>
      <c r="D571" s="136" t="str">
        <f>IF($A571="","",VLOOKUP($A571,亜鉛華軟膏!$A$5:$J$1000,6))</f>
        <v>BX</v>
      </c>
      <c r="E571" s="136">
        <f>IF($A571="","",VLOOKUP($A571,亜鉛華軟膏!$A$5:$J$1000,7))</f>
        <v>4</v>
      </c>
      <c r="F571" s="127"/>
      <c r="G571" s="128"/>
      <c r="H571" s="129"/>
    </row>
    <row r="572" spans="1:8" s="116" customFormat="1" ht="30" customHeight="1">
      <c r="A572" s="123">
        <v>493</v>
      </c>
      <c r="B572" s="176" t="str">
        <f>IF($A572="","",VLOOKUP($A572,亜鉛華軟膏!$A$5:$J$1000,4))</f>
        <v>グルカゴンGノボ注射用１ＭＧ</v>
      </c>
      <c r="C572" s="126"/>
      <c r="D572" s="136" t="str">
        <f>IF($A572="","",VLOOKUP($A572,亜鉛華軟膏!$A$5:$J$1000,6))</f>
        <v>BX</v>
      </c>
      <c r="E572" s="136">
        <f>IF($A572="","",VLOOKUP($A572,亜鉛華軟膏!$A$5:$J$1000,7))</f>
        <v>4</v>
      </c>
      <c r="F572" s="127"/>
      <c r="G572" s="128"/>
      <c r="H572" s="129"/>
    </row>
    <row r="573" spans="1:8" s="116" customFormat="1" ht="30" customHeight="1">
      <c r="A573" s="123">
        <v>494</v>
      </c>
      <c r="B573" s="176" t="str">
        <f>IF($A573="","",VLOOKUP($A573,亜鉛華軟膏!$A$5:$J$1000,4))</f>
        <v>プラスグレル錠３．７５ＭＧ「ＤＳＥＰ」</v>
      </c>
      <c r="C573" s="126"/>
      <c r="D573" s="136" t="str">
        <f>IF($A573="","",VLOOKUP($A573,亜鉛華軟膏!$A$5:$J$1000,6))</f>
        <v>BX</v>
      </c>
      <c r="E573" s="136">
        <f>IF($A573="","",VLOOKUP($A573,亜鉛華軟膏!$A$5:$J$1000,7))</f>
        <v>10</v>
      </c>
      <c r="F573" s="127"/>
      <c r="G573" s="128"/>
      <c r="H573" s="129"/>
    </row>
    <row r="574" spans="1:8" s="116" customFormat="1" ht="30" customHeight="1">
      <c r="A574" s="123">
        <v>495</v>
      </c>
      <c r="B574" s="176">
        <f>IF($A574="","",VLOOKUP($A574,亜鉛華軟膏!$A$5:$J$1000,4))</f>
        <v>0</v>
      </c>
      <c r="C574" s="126"/>
      <c r="D574" s="136">
        <f>IF($A574="","",VLOOKUP($A574,亜鉛華軟膏!$A$5:$J$1000,6))</f>
        <v>0</v>
      </c>
      <c r="E574" s="136">
        <f>IF($A574="","",VLOOKUP($A574,亜鉛華軟膏!$A$5:$J$1000,7))</f>
        <v>0</v>
      </c>
      <c r="F574" s="127"/>
      <c r="G574" s="128"/>
      <c r="H574" s="129"/>
    </row>
    <row r="575" spans="1:8" s="116" customFormat="1" ht="30" customHeight="1">
      <c r="A575" s="123">
        <v>496</v>
      </c>
      <c r="B575" s="176">
        <f>IF($A575="","",VLOOKUP($A575,亜鉛華軟膏!$A$5:$J$1000,4))</f>
        <v>0</v>
      </c>
      <c r="C575" s="126"/>
      <c r="D575" s="136">
        <f>IF($A575="","",VLOOKUP($A575,亜鉛華軟膏!$A$5:$J$1000,6))</f>
        <v>0</v>
      </c>
      <c r="E575" s="136">
        <f>IF($A575="","",VLOOKUP($A575,亜鉛華軟膏!$A$5:$J$1000,7))</f>
        <v>0</v>
      </c>
      <c r="F575" s="127"/>
      <c r="G575" s="128"/>
      <c r="H575" s="129"/>
    </row>
    <row r="576" spans="1:8" s="116" customFormat="1" ht="30" customHeight="1">
      <c r="A576" s="123">
        <v>497</v>
      </c>
      <c r="B576" s="176">
        <f>IF($A576="","",VLOOKUP($A576,亜鉛華軟膏!$A$5:$J$1000,4))</f>
        <v>0</v>
      </c>
      <c r="C576" s="126"/>
      <c r="D576" s="136">
        <f>IF($A576="","",VLOOKUP($A576,亜鉛華軟膏!$A$5:$J$1000,6))</f>
        <v>0</v>
      </c>
      <c r="E576" s="136">
        <f>IF($A576="","",VLOOKUP($A576,亜鉛華軟膏!$A$5:$J$1000,7))</f>
        <v>0</v>
      </c>
      <c r="F576" s="127"/>
      <c r="G576" s="128"/>
      <c r="H576" s="129"/>
    </row>
    <row r="577" spans="1:8" s="116" customFormat="1" ht="30" customHeight="1">
      <c r="A577" s="123">
        <v>498</v>
      </c>
      <c r="B577" s="176">
        <f>IF($A577="","",VLOOKUP($A577,亜鉛華軟膏!$A$5:$J$1000,4))</f>
        <v>0</v>
      </c>
      <c r="C577" s="126"/>
      <c r="D577" s="136">
        <f>IF($A577="","",VLOOKUP($A577,亜鉛華軟膏!$A$5:$J$1000,6))</f>
        <v>0</v>
      </c>
      <c r="E577" s="136">
        <f>IF($A577="","",VLOOKUP($A577,亜鉛華軟膏!$A$5:$J$1000,7))</f>
        <v>0</v>
      </c>
      <c r="F577" s="127"/>
      <c r="G577" s="128"/>
      <c r="H577" s="129"/>
    </row>
    <row r="578" spans="1:8" s="116" customFormat="1" ht="30" customHeight="1">
      <c r="A578" s="123">
        <v>499</v>
      </c>
      <c r="B578" s="176">
        <f>IF($A578="","",VLOOKUP($A578,亜鉛華軟膏!$A$5:$J$1000,4))</f>
        <v>0</v>
      </c>
      <c r="C578" s="126"/>
      <c r="D578" s="136">
        <f>IF($A578="","",VLOOKUP($A578,亜鉛華軟膏!$A$5:$J$1000,6))</f>
        <v>0</v>
      </c>
      <c r="E578" s="136">
        <f>IF($A578="","",VLOOKUP($A578,亜鉛華軟膏!$A$5:$J$1000,7))</f>
        <v>0</v>
      </c>
      <c r="F578" s="127"/>
      <c r="G578" s="128"/>
      <c r="H578" s="129"/>
    </row>
    <row r="579" spans="1:8" s="116" customFormat="1" ht="30" customHeight="1">
      <c r="A579" s="123">
        <v>500</v>
      </c>
      <c r="B579" s="177">
        <f>IF($A579="","",VLOOKUP($A579,亜鉛華軟膏!$A$5:$J$1000,4))</f>
        <v>0</v>
      </c>
      <c r="C579" s="126"/>
      <c r="D579" s="137">
        <f>IF($A579="","",VLOOKUP($A579,亜鉛華軟膏!$A$5:$J$1000,6))</f>
        <v>0</v>
      </c>
      <c r="E579" s="137">
        <f>IF($A579="","",VLOOKUP($A579,亜鉛華軟膏!$A$5:$J$1000,7))</f>
        <v>0</v>
      </c>
      <c r="F579" s="127"/>
      <c r="G579" s="128"/>
      <c r="H579" s="129"/>
    </row>
    <row r="581" spans="1:8" s="116" customFormat="1" ht="45" customHeight="1">
      <c r="A581" s="115"/>
      <c r="B581" s="436" t="s">
        <v>47</v>
      </c>
      <c r="C581" s="436"/>
      <c r="D581" s="436"/>
      <c r="E581" s="436"/>
      <c r="F581" s="436"/>
      <c r="G581" s="436"/>
      <c r="H581" s="436"/>
    </row>
    <row r="582" spans="1:8" s="118" customFormat="1" ht="18" customHeight="1">
      <c r="A582" s="117"/>
      <c r="B582" s="241"/>
      <c r="D582" s="119"/>
      <c r="E582" s="120"/>
      <c r="F582" s="121"/>
    </row>
    <row r="583" spans="1:8" s="115" customFormat="1" ht="30" customHeight="1">
      <c r="A583" s="122" t="s">
        <v>48</v>
      </c>
      <c r="B583" s="437" t="s">
        <v>49</v>
      </c>
      <c r="C583" s="438"/>
      <c r="D583" s="123" t="s">
        <v>50</v>
      </c>
      <c r="E583" s="124" t="s">
        <v>51</v>
      </c>
      <c r="F583" s="125" t="s">
        <v>52</v>
      </c>
      <c r="G583" s="122" t="s">
        <v>53</v>
      </c>
      <c r="H583" s="123" t="s">
        <v>54</v>
      </c>
    </row>
    <row r="584" spans="1:8" ht="30" customHeight="1">
      <c r="A584" s="123">
        <v>501</v>
      </c>
      <c r="B584" s="177">
        <f>IF($A584="","",VLOOKUP($A584,亜鉛華軟膏!$A$5:$J$1000,4))</f>
        <v>0</v>
      </c>
      <c r="C584" s="126"/>
      <c r="D584" s="137">
        <f>IF($A584="","",VLOOKUP($A584,亜鉛華軟膏!$A$5:$J$1000,6))</f>
        <v>0</v>
      </c>
      <c r="E584" s="137">
        <f>IF($A584="","",VLOOKUP($A584,亜鉛華軟膏!$A$5:$J$1000,7))</f>
        <v>0</v>
      </c>
      <c r="F584" s="127"/>
      <c r="G584" s="128"/>
      <c r="H584" s="129"/>
    </row>
    <row r="585" spans="1:8" ht="30" customHeight="1">
      <c r="A585" s="123">
        <v>502</v>
      </c>
      <c r="B585" s="177">
        <f>IF($A585="","",VLOOKUP($A585,亜鉛華軟膏!$A$5:$J$1000,4))</f>
        <v>0</v>
      </c>
      <c r="C585" s="126"/>
      <c r="D585" s="137">
        <f>IF($A585="","",VLOOKUP($A585,亜鉛華軟膏!$A$5:$J$1000,6))</f>
        <v>0</v>
      </c>
      <c r="E585" s="137">
        <f>IF($A585="","",VLOOKUP($A585,亜鉛華軟膏!$A$5:$J$1000,7))</f>
        <v>0</v>
      </c>
      <c r="F585" s="127"/>
      <c r="G585" s="128"/>
      <c r="H585" s="129"/>
    </row>
    <row r="586" spans="1:8" ht="30" customHeight="1">
      <c r="A586" s="123">
        <v>503</v>
      </c>
      <c r="B586" s="177">
        <f>IF($A586="","",VLOOKUP($A586,亜鉛華軟膏!$A$5:$J$1000,4))</f>
        <v>0</v>
      </c>
      <c r="C586" s="126"/>
      <c r="D586" s="137">
        <f>IF($A586="","",VLOOKUP($A586,亜鉛華軟膏!$A$5:$J$1000,6))</f>
        <v>0</v>
      </c>
      <c r="E586" s="137">
        <f>IF($A586="","",VLOOKUP($A586,亜鉛華軟膏!$A$5:$J$1000,7))</f>
        <v>0</v>
      </c>
      <c r="F586" s="127"/>
      <c r="G586" s="128"/>
      <c r="H586" s="129"/>
    </row>
    <row r="587" spans="1:8" s="116" customFormat="1" ht="30" customHeight="1">
      <c r="A587" s="123">
        <v>504</v>
      </c>
      <c r="B587" s="177">
        <f>IF($A587="","",VLOOKUP($A587,亜鉛華軟膏!$A$5:$J$1000,4))</f>
        <v>0</v>
      </c>
      <c r="C587" s="126"/>
      <c r="D587" s="137">
        <f>IF($A587="","",VLOOKUP($A587,亜鉛華軟膏!$A$5:$J$1000,6))</f>
        <v>0</v>
      </c>
      <c r="E587" s="137">
        <f>IF($A587="","",VLOOKUP($A587,亜鉛華軟膏!$A$5:$J$1000,7))</f>
        <v>0</v>
      </c>
      <c r="F587" s="127"/>
      <c r="G587" s="128"/>
      <c r="H587" s="129"/>
    </row>
    <row r="588" spans="1:8" s="116" customFormat="1" ht="30" customHeight="1">
      <c r="A588" s="123">
        <v>505</v>
      </c>
      <c r="B588" s="177">
        <f>IF($A588="","",VLOOKUP($A588,亜鉛華軟膏!$A$5:$J$1000,4))</f>
        <v>0</v>
      </c>
      <c r="C588" s="126"/>
      <c r="D588" s="137">
        <f>IF($A588="","",VLOOKUP($A588,亜鉛華軟膏!$A$5:$J$1000,6))</f>
        <v>0</v>
      </c>
      <c r="E588" s="137">
        <f>IF($A588="","",VLOOKUP($A588,亜鉛華軟膏!$A$5:$J$1000,7))</f>
        <v>0</v>
      </c>
      <c r="F588" s="127"/>
      <c r="G588" s="128"/>
      <c r="H588" s="129"/>
    </row>
    <row r="589" spans="1:8" s="116" customFormat="1" ht="30" customHeight="1">
      <c r="A589" s="123">
        <v>506</v>
      </c>
      <c r="B589" s="177">
        <f>IF($A589="","",VLOOKUP($A589,亜鉛華軟膏!$A$5:$J$1000,4))</f>
        <v>0</v>
      </c>
      <c r="C589" s="126"/>
      <c r="D589" s="137">
        <f>IF($A589="","",VLOOKUP($A589,亜鉛華軟膏!$A$5:$J$1000,6))</f>
        <v>0</v>
      </c>
      <c r="E589" s="137">
        <f>IF($A589="","",VLOOKUP($A589,亜鉛華軟膏!$A$5:$J$1000,7))</f>
        <v>0</v>
      </c>
      <c r="F589" s="127"/>
      <c r="G589" s="128"/>
      <c r="H589" s="129"/>
    </row>
    <row r="590" spans="1:8" s="116" customFormat="1" ht="30" customHeight="1">
      <c r="A590" s="123">
        <v>507</v>
      </c>
      <c r="B590" s="177">
        <f>IF($A590="","",VLOOKUP($A590,亜鉛華軟膏!$A$5:$J$1000,4))</f>
        <v>0</v>
      </c>
      <c r="C590" s="126"/>
      <c r="D590" s="137">
        <f>IF($A590="","",VLOOKUP($A590,亜鉛華軟膏!$A$5:$J$1000,6))</f>
        <v>0</v>
      </c>
      <c r="E590" s="137">
        <f>IF($A590="","",VLOOKUP($A590,亜鉛華軟膏!$A$5:$J$1000,7))</f>
        <v>0</v>
      </c>
      <c r="F590" s="127"/>
      <c r="G590" s="128"/>
      <c r="H590" s="129"/>
    </row>
    <row r="591" spans="1:8" s="116" customFormat="1" ht="30" customHeight="1">
      <c r="A591" s="123">
        <v>508</v>
      </c>
      <c r="B591" s="177">
        <f>IF($A591="","",VLOOKUP($A591,亜鉛華軟膏!$A$5:$J$1000,4))</f>
        <v>0</v>
      </c>
      <c r="C591" s="126"/>
      <c r="D591" s="137">
        <f>IF($A591="","",VLOOKUP($A591,亜鉛華軟膏!$A$5:$J$1000,6))</f>
        <v>0</v>
      </c>
      <c r="E591" s="137">
        <f>IF($A591="","",VLOOKUP($A591,亜鉛華軟膏!$A$5:$J$1000,7))</f>
        <v>0</v>
      </c>
      <c r="F591" s="127"/>
      <c r="G591" s="128"/>
      <c r="H591" s="129"/>
    </row>
    <row r="592" spans="1:8" s="116" customFormat="1" ht="30" customHeight="1">
      <c r="A592" s="123">
        <v>509</v>
      </c>
      <c r="B592" s="177">
        <f>IF($A592="","",VLOOKUP($A592,亜鉛華軟膏!$A$5:$J$1000,4))</f>
        <v>0</v>
      </c>
      <c r="C592" s="126"/>
      <c r="D592" s="137">
        <f>IF($A592="","",VLOOKUP($A592,亜鉛華軟膏!$A$5:$J$1000,6))</f>
        <v>0</v>
      </c>
      <c r="E592" s="137">
        <f>IF($A592="","",VLOOKUP($A592,亜鉛華軟膏!$A$5:$J$1000,7))</f>
        <v>0</v>
      </c>
      <c r="F592" s="127"/>
      <c r="G592" s="128"/>
      <c r="H592" s="129"/>
    </row>
    <row r="593" spans="1:8" s="116" customFormat="1" ht="30" customHeight="1">
      <c r="A593" s="123">
        <v>510</v>
      </c>
      <c r="B593" s="177">
        <f>IF($A593="","",VLOOKUP($A593,亜鉛華軟膏!$A$5:$J$1000,4))</f>
        <v>0</v>
      </c>
      <c r="C593" s="126"/>
      <c r="D593" s="137">
        <f>IF($A593="","",VLOOKUP($A593,亜鉛華軟膏!$A$5:$J$1000,6))</f>
        <v>0</v>
      </c>
      <c r="E593" s="137">
        <f>IF($A593="","",VLOOKUP($A593,亜鉛華軟膏!$A$5:$J$1000,7))</f>
        <v>0</v>
      </c>
      <c r="F593" s="127"/>
      <c r="G593" s="128"/>
      <c r="H593" s="129"/>
    </row>
    <row r="594" spans="1:8" s="116" customFormat="1" ht="30" customHeight="1">
      <c r="A594" s="123"/>
      <c r="B594" s="177" t="str">
        <f>IF($A594="","",VLOOKUP($A594,亜鉛華軟膏!$A$5:$J$1000,4))</f>
        <v/>
      </c>
      <c r="C594" s="126"/>
      <c r="D594" s="137" t="str">
        <f>IF($A594="","",VLOOKUP($A594,亜鉛華軟膏!$A$5:$J$1000,6))</f>
        <v/>
      </c>
      <c r="E594" s="137" t="str">
        <f>IF($A594="","",VLOOKUP($A594,亜鉛華軟膏!$A$5:$J$1000,7))</f>
        <v/>
      </c>
      <c r="F594" s="127"/>
      <c r="G594" s="128"/>
      <c r="H594" s="129"/>
    </row>
    <row r="595" spans="1:8" s="116" customFormat="1" ht="30" customHeight="1">
      <c r="A595" s="123"/>
      <c r="B595" s="177" t="str">
        <f>IF($A595="","",VLOOKUP($A595,亜鉛華軟膏!$A$5:$J$1000,4))</f>
        <v/>
      </c>
      <c r="C595" s="126"/>
      <c r="D595" s="137" t="str">
        <f>IF($A595="","",VLOOKUP($A595,亜鉛華軟膏!$A$5:$J$1000,6))</f>
        <v/>
      </c>
      <c r="E595" s="137" t="str">
        <f>IF($A595="","",VLOOKUP($A595,亜鉛華軟膏!$A$5:$J$1000,7))</f>
        <v/>
      </c>
      <c r="F595" s="127"/>
      <c r="G595" s="128"/>
      <c r="H595" s="129"/>
    </row>
    <row r="596" spans="1:8" s="116" customFormat="1" ht="30" customHeight="1">
      <c r="A596" s="123"/>
      <c r="B596" s="177" t="str">
        <f>IF($A596="","",VLOOKUP($A596,亜鉛華軟膏!$A$5:$J$1000,4))</f>
        <v/>
      </c>
      <c r="C596" s="126"/>
      <c r="D596" s="137" t="str">
        <f>IF($A596="","",VLOOKUP($A596,亜鉛華軟膏!$A$5:$J$1000,6))</f>
        <v/>
      </c>
      <c r="E596" s="137" t="str">
        <f>IF($A596="","",VLOOKUP($A596,亜鉛華軟膏!$A$5:$J$1000,7))</f>
        <v/>
      </c>
      <c r="F596" s="127"/>
      <c r="G596" s="128"/>
      <c r="H596" s="129"/>
    </row>
    <row r="597" spans="1:8" s="116" customFormat="1" ht="30" customHeight="1">
      <c r="A597" s="123"/>
      <c r="B597" s="177" t="str">
        <f>IF($A597="","",VLOOKUP($A597,亜鉛華軟膏!$A$5:$J$1000,4))</f>
        <v/>
      </c>
      <c r="C597" s="126"/>
      <c r="D597" s="137" t="str">
        <f>IF($A597="","",VLOOKUP($A597,亜鉛華軟膏!$A$5:$J$1000,6))</f>
        <v/>
      </c>
      <c r="E597" s="137" t="str">
        <f>IF($A597="","",VLOOKUP($A597,亜鉛華軟膏!$A$5:$J$1000,7))</f>
        <v/>
      </c>
      <c r="F597" s="127"/>
      <c r="G597" s="128"/>
      <c r="H597" s="129"/>
    </row>
    <row r="598" spans="1:8" s="116" customFormat="1" ht="30" customHeight="1">
      <c r="A598" s="123"/>
      <c r="B598" s="177" t="str">
        <f>IF($A598="","",VLOOKUP($A598,亜鉛華軟膏!$A$5:$J$1000,4))</f>
        <v/>
      </c>
      <c r="C598" s="126"/>
      <c r="D598" s="137" t="str">
        <f>IF($A598="","",VLOOKUP($A598,亜鉛華軟膏!$A$5:$J$1000,6))</f>
        <v/>
      </c>
      <c r="E598" s="137" t="str">
        <f>IF($A598="","",VLOOKUP($A598,亜鉛華軟膏!$A$5:$J$1000,7))</f>
        <v/>
      </c>
      <c r="F598" s="127"/>
      <c r="G598" s="128"/>
      <c r="H598" s="129"/>
    </row>
    <row r="599" spans="1:8" s="116" customFormat="1" ht="30" customHeight="1">
      <c r="A599" s="123"/>
      <c r="B599" s="177" t="str">
        <f>IF($A599="","",VLOOKUP($A599,亜鉛華軟膏!$A$5:$J$1000,4))</f>
        <v/>
      </c>
      <c r="C599" s="126"/>
      <c r="D599" s="137" t="str">
        <f>IF($A599="","",VLOOKUP($A599,亜鉛華軟膏!$A$5:$J$1000,6))</f>
        <v/>
      </c>
      <c r="E599" s="137" t="str">
        <f>IF($A599="","",VLOOKUP($A599,亜鉛華軟膏!$A$5:$J$1000,7))</f>
        <v/>
      </c>
      <c r="F599" s="127"/>
      <c r="G599" s="128"/>
      <c r="H599" s="129"/>
    </row>
    <row r="600" spans="1:8" s="116" customFormat="1" ht="30" customHeight="1">
      <c r="A600" s="123"/>
      <c r="B600" s="177" t="str">
        <f>IF($A600="","",VLOOKUP($A600,亜鉛華軟膏!$A$5:$J$1000,4))</f>
        <v/>
      </c>
      <c r="C600" s="126"/>
      <c r="D600" s="137" t="str">
        <f>IF($A600="","",VLOOKUP($A600,亜鉛華軟膏!$A$5:$J$1000,6))</f>
        <v/>
      </c>
      <c r="E600" s="137" t="str">
        <f>IF($A600="","",VLOOKUP($A600,亜鉛華軟膏!$A$5:$J$1000,7))</f>
        <v/>
      </c>
      <c r="F600" s="127"/>
      <c r="G600" s="128"/>
      <c r="H600" s="129"/>
    </row>
    <row r="601" spans="1:8" s="116" customFormat="1" ht="30" customHeight="1">
      <c r="A601" s="123"/>
      <c r="B601" s="177" t="str">
        <f>IF($A601="","",VLOOKUP($A601,亜鉛華軟膏!$A$5:$J$1000,4))</f>
        <v/>
      </c>
      <c r="C601" s="126"/>
      <c r="D601" s="137" t="str">
        <f>IF($A601="","",VLOOKUP($A601,亜鉛華軟膏!$A$5:$J$1000,6))</f>
        <v/>
      </c>
      <c r="E601" s="137" t="str">
        <f>IF($A601="","",VLOOKUP($A601,亜鉛華軟膏!$A$5:$J$1000,7))</f>
        <v/>
      </c>
      <c r="F601" s="127"/>
      <c r="G601" s="128"/>
      <c r="H601" s="129"/>
    </row>
    <row r="602" spans="1:8" s="116" customFormat="1" ht="30" customHeight="1">
      <c r="A602" s="123"/>
      <c r="B602" s="177" t="str">
        <f>IF($A602="","",VLOOKUP($A602,亜鉛華軟膏!$A$5:$J$1000,4))</f>
        <v/>
      </c>
      <c r="C602" s="126"/>
      <c r="D602" s="137" t="str">
        <f>IF($A602="","",VLOOKUP($A602,亜鉛華軟膏!$A$5:$J$1000,6))</f>
        <v/>
      </c>
      <c r="E602" s="137" t="str">
        <f>IF($A602="","",VLOOKUP($A602,亜鉛華軟膏!$A$5:$J$1000,7))</f>
        <v/>
      </c>
      <c r="F602" s="127"/>
      <c r="G602" s="128"/>
      <c r="H602" s="129"/>
    </row>
    <row r="603" spans="1:8" s="116" customFormat="1" ht="30" customHeight="1">
      <c r="A603" s="123"/>
      <c r="B603" s="177" t="str">
        <f>IF($A603="","",VLOOKUP($A603,亜鉛華軟膏!$A$5:$J$1000,4))</f>
        <v/>
      </c>
      <c r="C603" s="126"/>
      <c r="D603" s="137" t="str">
        <f>IF($A603="","",VLOOKUP($A603,亜鉛華軟膏!$A$5:$J$1000,6))</f>
        <v/>
      </c>
      <c r="E603" s="137" t="str">
        <f>IF($A603="","",VLOOKUP($A603,亜鉛華軟膏!$A$5:$J$1000,7))</f>
        <v/>
      </c>
      <c r="F603" s="127"/>
      <c r="G603" s="128"/>
      <c r="H603" s="129"/>
    </row>
    <row r="604" spans="1:8" s="116" customFormat="1" ht="30" customHeight="1">
      <c r="A604" s="123"/>
      <c r="B604" s="177" t="str">
        <f>IF($A604="","",VLOOKUP($A604,亜鉛華軟膏!$A$5:$J$1000,4))</f>
        <v/>
      </c>
      <c r="C604" s="126"/>
      <c r="D604" s="137" t="str">
        <f>IF($A604="","",VLOOKUP($A604,亜鉛華軟膏!$A$5:$J$1000,6))</f>
        <v/>
      </c>
      <c r="E604" s="137" t="str">
        <f>IF($A604="","",VLOOKUP($A604,亜鉛華軟膏!$A$5:$J$1000,7))</f>
        <v/>
      </c>
      <c r="F604" s="127"/>
      <c r="G604" s="128"/>
      <c r="H604" s="129"/>
    </row>
    <row r="605" spans="1:8" s="116" customFormat="1" ht="30" customHeight="1">
      <c r="A605" s="123"/>
      <c r="B605" s="177" t="str">
        <f>IF($A605="","",VLOOKUP($A605,亜鉛華軟膏!$A$5:$J$1000,4))</f>
        <v/>
      </c>
      <c r="C605" s="126"/>
      <c r="D605" s="137" t="str">
        <f>IF($A605="","",VLOOKUP($A605,亜鉛華軟膏!$A$5:$J$1000,6))</f>
        <v/>
      </c>
      <c r="E605" s="137" t="str">
        <f>IF($A605="","",VLOOKUP($A605,亜鉛華軟膏!$A$5:$J$1000,7))</f>
        <v/>
      </c>
      <c r="F605" s="127"/>
      <c r="G605" s="128"/>
      <c r="H605" s="129"/>
    </row>
    <row r="606" spans="1:8" s="116" customFormat="1" ht="30" customHeight="1">
      <c r="A606" s="123"/>
      <c r="B606" s="177" t="str">
        <f>IF($A606="","",VLOOKUP($A606,亜鉛華軟膏!$A$5:$J$1000,4))</f>
        <v/>
      </c>
      <c r="C606" s="126"/>
      <c r="D606" s="137" t="str">
        <f>IF($A606="","",VLOOKUP($A606,亜鉛華軟膏!$A$5:$J$1000,6))</f>
        <v/>
      </c>
      <c r="E606" s="137" t="str">
        <f>IF($A606="","",VLOOKUP($A606,亜鉛華軟膏!$A$5:$J$1000,7))</f>
        <v/>
      </c>
      <c r="F606" s="127"/>
      <c r="G606" s="128"/>
      <c r="H606" s="129"/>
    </row>
    <row r="607" spans="1:8" s="116" customFormat="1" ht="30" customHeight="1">
      <c r="A607" s="123"/>
      <c r="B607" s="177" t="str">
        <f>IF($A607="","",VLOOKUP($A607,亜鉛華軟膏!$A$5:$J$1000,4))</f>
        <v/>
      </c>
      <c r="C607" s="126"/>
      <c r="D607" s="137" t="str">
        <f>IF($A607="","",VLOOKUP($A607,亜鉛華軟膏!$A$5:$J$1000,6))</f>
        <v/>
      </c>
      <c r="E607" s="137" t="str">
        <f>IF($A607="","",VLOOKUP($A607,亜鉛華軟膏!$A$5:$J$1000,7))</f>
        <v/>
      </c>
      <c r="F607" s="127"/>
      <c r="G607" s="128"/>
      <c r="H607" s="129"/>
    </row>
    <row r="608" spans="1:8" s="116" customFormat="1" ht="30" customHeight="1">
      <c r="A608" s="123"/>
      <c r="B608" s="177" t="str">
        <f>IF($A608="","",VLOOKUP($A608,亜鉛華軟膏!$A$5:$J$1000,4))</f>
        <v/>
      </c>
      <c r="C608" s="126"/>
      <c r="D608" s="137" t="str">
        <f>IF($A608="","",VLOOKUP($A608,亜鉛華軟膏!$A$5:$J$1000,6))</f>
        <v/>
      </c>
      <c r="E608" s="137" t="str">
        <f>IF($A608="","",VLOOKUP($A608,亜鉛華軟膏!$A$5:$J$1000,7))</f>
        <v/>
      </c>
      <c r="F608" s="127"/>
      <c r="G608" s="128"/>
      <c r="H608" s="129"/>
    </row>
  </sheetData>
  <mergeCells count="42">
    <mergeCell ref="B523:H523"/>
    <mergeCell ref="B525:C525"/>
    <mergeCell ref="B436:H436"/>
    <mergeCell ref="B438:C438"/>
    <mergeCell ref="B465:H465"/>
    <mergeCell ref="B467:C467"/>
    <mergeCell ref="B494:H494"/>
    <mergeCell ref="B496:C496"/>
    <mergeCell ref="B233:H233"/>
    <mergeCell ref="B409:C409"/>
    <mergeCell ref="B262:H262"/>
    <mergeCell ref="B264:C264"/>
    <mergeCell ref="B291:H291"/>
    <mergeCell ref="B293:C293"/>
    <mergeCell ref="B320:H320"/>
    <mergeCell ref="B322:C322"/>
    <mergeCell ref="B349:H349"/>
    <mergeCell ref="B351:C351"/>
    <mergeCell ref="B378:H378"/>
    <mergeCell ref="B380:C380"/>
    <mergeCell ref="B407:H407"/>
    <mergeCell ref="B1:H1"/>
    <mergeCell ref="B3:C3"/>
    <mergeCell ref="B30:H30"/>
    <mergeCell ref="B32:C32"/>
    <mergeCell ref="B59:H59"/>
    <mergeCell ref="B552:H552"/>
    <mergeCell ref="B554:C554"/>
    <mergeCell ref="B581:H581"/>
    <mergeCell ref="B583:C583"/>
    <mergeCell ref="B61:C61"/>
    <mergeCell ref="B235:C235"/>
    <mergeCell ref="B88:H88"/>
    <mergeCell ref="B90:C90"/>
    <mergeCell ref="B117:H117"/>
    <mergeCell ref="B119:C119"/>
    <mergeCell ref="B146:H146"/>
    <mergeCell ref="B148:C148"/>
    <mergeCell ref="B175:H175"/>
    <mergeCell ref="B177:C177"/>
    <mergeCell ref="B204:H204"/>
    <mergeCell ref="B206:C206"/>
  </mergeCells>
  <phoneticPr fontId="6"/>
  <printOptions horizontalCentered="1" verticalCentered="1"/>
  <pageMargins left="0.19685039370078741" right="0.19685039370078741" top="0.59055118110236227" bottom="0.19685039370078741" header="0.19685039370078741" footer="0.19685039370078741"/>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2AB96B-B66E-4EF8-8F09-B9AF6F7A0442}">
  <dimension ref="A1:M50"/>
  <sheetViews>
    <sheetView showZeros="0" view="pageBreakPreview" zoomScaleNormal="100" zoomScaleSheetLayoutView="100" workbookViewId="0">
      <selection activeCell="F30" sqref="F30"/>
    </sheetView>
  </sheetViews>
  <sheetFormatPr defaultRowHeight="13.5"/>
  <cols>
    <col min="1" max="1" width="5.5" style="30" bestFit="1" customWidth="1"/>
    <col min="2" max="2" width="3.125" style="30" customWidth="1"/>
    <col min="3" max="3" width="17.125" style="247" customWidth="1"/>
    <col min="4" max="4" width="30.625" style="247" customWidth="1"/>
    <col min="5" max="5" width="10.625" style="30" customWidth="1"/>
    <col min="6" max="6" width="40.625" style="30" customWidth="1"/>
    <col min="7" max="7" width="5.625" style="51" customWidth="1"/>
    <col min="8" max="8" width="7.625" style="30" customWidth="1"/>
    <col min="9" max="9" width="11.625" style="49" bestFit="1" customWidth="1"/>
    <col min="10" max="10" width="16.125" style="49" customWidth="1"/>
    <col min="11" max="11" width="12.625" style="30" customWidth="1"/>
    <col min="12" max="16384" width="9" style="30"/>
  </cols>
  <sheetData>
    <row r="1" spans="1:13" ht="24">
      <c r="A1" s="439" t="s">
        <v>21</v>
      </c>
      <c r="B1" s="439"/>
      <c r="C1" s="439"/>
      <c r="D1" s="439"/>
      <c r="E1" s="439"/>
      <c r="F1" s="439"/>
      <c r="G1" s="439"/>
      <c r="H1" s="439"/>
      <c r="I1" s="439"/>
      <c r="J1" s="439"/>
      <c r="K1" s="439"/>
    </row>
    <row r="2" spans="1:13" s="32" customFormat="1" ht="13.5" customHeight="1">
      <c r="A2" s="83"/>
      <c r="B2" s="267"/>
      <c r="C2" s="243"/>
      <c r="D2" s="243"/>
      <c r="E2" s="83"/>
      <c r="F2" s="83"/>
      <c r="G2" s="83"/>
      <c r="H2" s="83"/>
      <c r="I2" s="83"/>
      <c r="J2" s="440" t="s">
        <v>22</v>
      </c>
      <c r="K2" s="440"/>
    </row>
    <row r="3" spans="1:13" s="32" customFormat="1" ht="5.0999999999999996" customHeight="1">
      <c r="A3" s="33"/>
      <c r="B3" s="33"/>
      <c r="C3" s="244"/>
      <c r="D3" s="244"/>
      <c r="E3" s="33"/>
      <c r="F3" s="33"/>
      <c r="G3" s="33"/>
      <c r="H3" s="33"/>
      <c r="I3" s="33"/>
      <c r="J3" s="33"/>
      <c r="K3" s="34"/>
    </row>
    <row r="4" spans="1:13" ht="30" customHeight="1">
      <c r="A4" s="35" t="s">
        <v>23</v>
      </c>
      <c r="B4" s="486" t="s">
        <v>24</v>
      </c>
      <c r="C4" s="487"/>
      <c r="D4" s="486" t="s">
        <v>25</v>
      </c>
      <c r="E4" s="487"/>
      <c r="F4" s="37" t="s">
        <v>8</v>
      </c>
      <c r="G4" s="36" t="s">
        <v>6</v>
      </c>
      <c r="H4" s="36" t="s">
        <v>7</v>
      </c>
      <c r="I4" s="38" t="s">
        <v>2</v>
      </c>
      <c r="J4" s="39" t="s">
        <v>3</v>
      </c>
      <c r="K4" s="40" t="s">
        <v>26</v>
      </c>
      <c r="M4" s="80" t="s">
        <v>33</v>
      </c>
    </row>
    <row r="5" spans="1:13" ht="27.95" customHeight="1">
      <c r="A5" s="41">
        <v>1</v>
      </c>
      <c r="B5" s="289" t="str">
        <f>IF($A5="","",VLOOKUP($A5,亜鉛華軟膏!$A$5:$L$1000,2))</f>
        <v>LL</v>
      </c>
      <c r="C5" s="271">
        <f>IF($A5="","",VLOOKUP($A5,亜鉛華軟膏!$A$5:$L$1000,3))</f>
        <v>14987211100930</v>
      </c>
      <c r="D5" s="257" t="str">
        <f>IF($A5="","",VLOOKUP($A5,亜鉛華軟膏!$A$5:$L$1000,8))</f>
        <v>日興製薬　亜鉛華軟膏「ﾆｯｺｰ」　500g×1瓶 (ﾎﾟﾘｴﾁﾚﾝ容器)</v>
      </c>
      <c r="E5" s="263">
        <f>IF($A5="","",VLOOKUP($A5,亜鉛華軟膏!$A$5:$L$1000,9))</f>
        <v>0</v>
      </c>
      <c r="F5" s="156" t="str">
        <f>IF($A5="","",VLOOKUP($A5,亜鉛華軟膏!$A$5:$L$1000,4))</f>
        <v>亜鉛華軟膏「ニッコー」</v>
      </c>
      <c r="G5" s="43" t="str">
        <f>IF($A5="","",VLOOKUP($A5,亜鉛華軟膏!$A$5:$L$1000,6))</f>
        <v>BX</v>
      </c>
      <c r="H5" s="148">
        <f>IF($A5="","",VLOOKUP($A5,亜鉛華軟膏!$A$5:$L$1000,12))</f>
        <v>0</v>
      </c>
      <c r="I5" s="148">
        <f>IF($A5="","",VLOOKUP($A5,亜鉛華軟膏!$A$5:$L$1000,11))</f>
        <v>0</v>
      </c>
      <c r="J5" s="45">
        <f>IFERROR(INT(H5*I5),"")</f>
        <v>0</v>
      </c>
      <c r="K5" s="41"/>
      <c r="M5" s="80" t="s">
        <v>34</v>
      </c>
    </row>
    <row r="6" spans="1:13" ht="27.95" customHeight="1">
      <c r="A6" s="41">
        <v>5</v>
      </c>
      <c r="B6" s="289" t="str">
        <f>IF($A6="","",VLOOKUP($A6,亜鉛華軟膏!$A$5:$L$1000,2))</f>
        <v>LL</v>
      </c>
      <c r="C6" s="271">
        <f>IF($A6="","",VLOOKUP($A6,亜鉛華軟膏!$A$5:$L$1000,3))</f>
        <v>14987896000143</v>
      </c>
      <c r="D6" s="257" t="str">
        <f>IF($A6="","",VLOOKUP($A6,亜鉛華軟膏!$A$5:$L$1000,8))</f>
        <v>あゆみ製薬　ｱｻﾞﾙﾌｨｼﾞﾝEN錠500mg　500mg/錠 PTP 10錠×10</v>
      </c>
      <c r="E6" s="263">
        <f>IF($A6="","",VLOOKUP($A6,亜鉛華軟膏!$A$5:$L$1000,9))</f>
        <v>0</v>
      </c>
      <c r="F6" s="156" t="str">
        <f>IF($A6="","",VLOOKUP($A6,亜鉛華軟膏!$A$5:$L$1000,4))</f>
        <v>アザルフィジンＥＮ錠５００ＭＧ</v>
      </c>
      <c r="G6" s="43" t="str">
        <f>IF($A6="","",VLOOKUP($A6,亜鉛華軟膏!$A$5:$L$1000,6))</f>
        <v>BX</v>
      </c>
      <c r="H6" s="148">
        <f>IF($A6="","",VLOOKUP($A6,亜鉛華軟膏!$A$5:$L$1000,12))</f>
        <v>0</v>
      </c>
      <c r="I6" s="148">
        <f>IF($A6="","",VLOOKUP($A6,亜鉛華軟膏!$A$5:$L$1000,11))</f>
        <v>0</v>
      </c>
      <c r="J6" s="45">
        <f t="shared" ref="J6:J24" si="0">IFERROR(INT(H6*I6),"")</f>
        <v>0</v>
      </c>
      <c r="K6" s="41"/>
      <c r="M6" s="80" t="s">
        <v>30</v>
      </c>
    </row>
    <row r="7" spans="1:13" ht="27.95" customHeight="1">
      <c r="A7" s="41"/>
      <c r="B7" s="289" t="str">
        <f>IF($A7="","",VLOOKUP($A7,亜鉛華軟膏!$A$5:$L$1000,2))</f>
        <v/>
      </c>
      <c r="C7" s="271" t="str">
        <f>IF($A7="","",VLOOKUP($A7,亜鉛華軟膏!$A$5:$L$1000,3))</f>
        <v/>
      </c>
      <c r="D7" s="257" t="str">
        <f>IF($A7="","",VLOOKUP($A7,亜鉛華軟膏!$A$5:$L$1000,8))</f>
        <v/>
      </c>
      <c r="E7" s="263" t="str">
        <f>IF($A7="","",VLOOKUP($A7,亜鉛華軟膏!$A$5:$L$1000,9))</f>
        <v/>
      </c>
      <c r="F7" s="156" t="str">
        <f>IF($A7="","",VLOOKUP($A7,亜鉛華軟膏!$A$5:$L$1000,4))</f>
        <v/>
      </c>
      <c r="G7" s="43" t="str">
        <f>IF($A7="","",VLOOKUP($A7,亜鉛華軟膏!$A$5:$L$1000,6))</f>
        <v/>
      </c>
      <c r="H7" s="148" t="str">
        <f>IF($A7="","",VLOOKUP($A7,亜鉛華軟膏!$A$5:$L$1000,12))</f>
        <v/>
      </c>
      <c r="I7" s="148" t="str">
        <f>IF($A7="","",VLOOKUP($A7,亜鉛華軟膏!$A$5:$L$1000,11))</f>
        <v/>
      </c>
      <c r="J7" s="45" t="str">
        <f t="shared" si="0"/>
        <v/>
      </c>
      <c r="K7" s="41"/>
      <c r="M7" s="80" t="s">
        <v>67</v>
      </c>
    </row>
    <row r="8" spans="1:13" ht="27.95" customHeight="1">
      <c r="A8" s="41"/>
      <c r="B8" s="289" t="str">
        <f>IF($A8="","",VLOOKUP($A8,亜鉛華軟膏!$A$5:$L$1000,2))</f>
        <v/>
      </c>
      <c r="C8" s="271" t="str">
        <f>IF($A8="","",VLOOKUP($A8,亜鉛華軟膏!$A$5:$L$1000,3))</f>
        <v/>
      </c>
      <c r="D8" s="257" t="str">
        <f>IF($A8="","",VLOOKUP($A8,亜鉛華軟膏!$A$5:$L$1000,8))</f>
        <v/>
      </c>
      <c r="E8" s="263" t="str">
        <f>IF($A8="","",VLOOKUP($A8,亜鉛華軟膏!$A$5:$L$1000,9))</f>
        <v/>
      </c>
      <c r="F8" s="156" t="str">
        <f>IF($A8="","",VLOOKUP($A8,亜鉛華軟膏!$A$5:$L$1000,4))</f>
        <v/>
      </c>
      <c r="G8" s="43" t="str">
        <f>IF($A8="","",VLOOKUP($A8,亜鉛華軟膏!$A$5:$L$1000,6))</f>
        <v/>
      </c>
      <c r="H8" s="148" t="str">
        <f>IF($A8="","",VLOOKUP($A8,亜鉛華軟膏!$A$5:$L$1000,12))</f>
        <v/>
      </c>
      <c r="I8" s="148" t="str">
        <f>IF($A8="","",VLOOKUP($A8,亜鉛華軟膏!$A$5:$L$1000,11))</f>
        <v/>
      </c>
      <c r="J8" s="45" t="str">
        <f t="shared" si="0"/>
        <v/>
      </c>
      <c r="K8" s="41"/>
      <c r="M8" s="80" t="s">
        <v>81</v>
      </c>
    </row>
    <row r="9" spans="1:13" ht="27.95" customHeight="1">
      <c r="A9" s="41"/>
      <c r="B9" s="289" t="str">
        <f>IF($A9="","",VLOOKUP($A9,亜鉛華軟膏!$A$5:$L$1000,2))</f>
        <v/>
      </c>
      <c r="C9" s="271" t="str">
        <f>IF($A9="","",VLOOKUP($A9,亜鉛華軟膏!$A$5:$L$1000,3))</f>
        <v/>
      </c>
      <c r="D9" s="257" t="str">
        <f>IF($A9="","",VLOOKUP($A9,亜鉛華軟膏!$A$5:$L$1000,8))</f>
        <v/>
      </c>
      <c r="E9" s="263" t="str">
        <f>IF($A9="","",VLOOKUP($A9,亜鉛華軟膏!$A$5:$L$1000,9))</f>
        <v/>
      </c>
      <c r="F9" s="156" t="str">
        <f>IF($A9="","",VLOOKUP($A9,亜鉛華軟膏!$A$5:$L$1000,4))</f>
        <v/>
      </c>
      <c r="G9" s="43" t="str">
        <f>IF($A9="","",VLOOKUP($A9,亜鉛華軟膏!$A$5:$L$1000,6))</f>
        <v/>
      </c>
      <c r="H9" s="148" t="str">
        <f>IF($A9="","",VLOOKUP($A9,亜鉛華軟膏!$A$5:$L$1000,12))</f>
        <v/>
      </c>
      <c r="I9" s="148" t="str">
        <f>IF($A9="","",VLOOKUP($A9,亜鉛華軟膏!$A$5:$L$1000,11))</f>
        <v/>
      </c>
      <c r="J9" s="45" t="str">
        <f t="shared" si="0"/>
        <v/>
      </c>
      <c r="K9" s="41"/>
      <c r="M9" s="80" t="s">
        <v>31</v>
      </c>
    </row>
    <row r="10" spans="1:13" ht="27.95" customHeight="1">
      <c r="A10" s="41"/>
      <c r="B10" s="289" t="str">
        <f>IF($A10="","",VLOOKUP($A10,亜鉛華軟膏!$A$5:$L$1000,2))</f>
        <v/>
      </c>
      <c r="C10" s="271" t="str">
        <f>IF($A10="","",VLOOKUP($A10,亜鉛華軟膏!$A$5:$L$1000,3))</f>
        <v/>
      </c>
      <c r="D10" s="257" t="str">
        <f>IF($A10="","",VLOOKUP($A10,亜鉛華軟膏!$A$5:$L$1000,8))</f>
        <v/>
      </c>
      <c r="E10" s="263" t="str">
        <f>IF($A10="","",VLOOKUP($A10,亜鉛華軟膏!$A$5:$L$1000,9))</f>
        <v/>
      </c>
      <c r="F10" s="156" t="str">
        <f>IF($A10="","",VLOOKUP($A10,亜鉛華軟膏!$A$5:$L$1000,4))</f>
        <v/>
      </c>
      <c r="G10" s="43" t="str">
        <f>IF($A10="","",VLOOKUP($A10,亜鉛華軟膏!$A$5:$L$1000,6))</f>
        <v/>
      </c>
      <c r="H10" s="148" t="str">
        <f>IF($A10="","",VLOOKUP($A10,亜鉛華軟膏!$A$5:$L$1000,12))</f>
        <v/>
      </c>
      <c r="I10" s="148" t="str">
        <f>IF($A10="","",VLOOKUP($A10,亜鉛華軟膏!$A$5:$L$1000,11))</f>
        <v/>
      </c>
      <c r="J10" s="45" t="str">
        <f t="shared" si="0"/>
        <v/>
      </c>
      <c r="K10" s="41"/>
      <c r="M10" s="80" t="s">
        <v>63</v>
      </c>
    </row>
    <row r="11" spans="1:13" ht="27.95" customHeight="1">
      <c r="A11" s="41"/>
      <c r="B11" s="289" t="str">
        <f>IF($A11="","",VLOOKUP($A11,亜鉛華軟膏!$A$5:$L$1000,2))</f>
        <v/>
      </c>
      <c r="C11" s="271" t="str">
        <f>IF($A11="","",VLOOKUP($A11,亜鉛華軟膏!$A$5:$L$1000,3))</f>
        <v/>
      </c>
      <c r="D11" s="257" t="str">
        <f>IF($A11="","",VLOOKUP($A11,亜鉛華軟膏!$A$5:$L$1000,8))</f>
        <v/>
      </c>
      <c r="E11" s="263" t="str">
        <f>IF($A11="","",VLOOKUP($A11,亜鉛華軟膏!$A$5:$L$1000,9))</f>
        <v/>
      </c>
      <c r="F11" s="156" t="str">
        <f>IF($A11="","",VLOOKUP($A11,亜鉛華軟膏!$A$5:$L$1000,4))</f>
        <v/>
      </c>
      <c r="G11" s="43" t="str">
        <f>IF($A11="","",VLOOKUP($A11,亜鉛華軟膏!$A$5:$L$1000,6))</f>
        <v/>
      </c>
      <c r="H11" s="148" t="str">
        <f>IF($A11="","",VLOOKUP($A11,亜鉛華軟膏!$A$5:$L$1000,12))</f>
        <v/>
      </c>
      <c r="I11" s="148" t="str">
        <f>IF($A11="","",VLOOKUP($A11,亜鉛華軟膏!$A$5:$L$1000,11))</f>
        <v/>
      </c>
      <c r="J11" s="45" t="str">
        <f t="shared" si="0"/>
        <v/>
      </c>
      <c r="K11" s="41"/>
      <c r="M11" s="80" t="s">
        <v>77</v>
      </c>
    </row>
    <row r="12" spans="1:13" ht="27.95" customHeight="1">
      <c r="A12" s="41"/>
      <c r="B12" s="289" t="str">
        <f>IF($A12="","",VLOOKUP($A12,亜鉛華軟膏!$A$5:$L$1000,2))</f>
        <v/>
      </c>
      <c r="C12" s="271" t="str">
        <f>IF($A12="","",VLOOKUP($A12,亜鉛華軟膏!$A$5:$L$1000,3))</f>
        <v/>
      </c>
      <c r="D12" s="257" t="str">
        <f>IF($A12="","",VLOOKUP($A12,亜鉛華軟膏!$A$5:$L$1000,8))</f>
        <v/>
      </c>
      <c r="E12" s="263" t="str">
        <f>IF($A12="","",VLOOKUP($A12,亜鉛華軟膏!$A$5:$L$1000,9))</f>
        <v/>
      </c>
      <c r="F12" s="156" t="str">
        <f>IF($A12="","",VLOOKUP($A12,亜鉛華軟膏!$A$5:$L$1000,4))</f>
        <v/>
      </c>
      <c r="G12" s="43" t="str">
        <f>IF($A12="","",VLOOKUP($A12,亜鉛華軟膏!$A$5:$L$1000,6))</f>
        <v/>
      </c>
      <c r="H12" s="148" t="str">
        <f>IF($A12="","",VLOOKUP($A12,亜鉛華軟膏!$A$5:$L$1000,12))</f>
        <v/>
      </c>
      <c r="I12" s="148" t="str">
        <f>IF($A12="","",VLOOKUP($A12,亜鉛華軟膏!$A$5:$L$1000,11))</f>
        <v/>
      </c>
      <c r="J12" s="45" t="str">
        <f t="shared" si="0"/>
        <v/>
      </c>
      <c r="K12" s="41"/>
      <c r="M12" s="80"/>
    </row>
    <row r="13" spans="1:13" ht="27.95" customHeight="1">
      <c r="A13" s="41"/>
      <c r="B13" s="289" t="str">
        <f>IF($A13="","",VLOOKUP($A13,亜鉛華軟膏!$A$5:$L$1000,2))</f>
        <v/>
      </c>
      <c r="C13" s="271" t="str">
        <f>IF($A13="","",VLOOKUP($A13,亜鉛華軟膏!$A$5:$L$1000,3))</f>
        <v/>
      </c>
      <c r="D13" s="257" t="str">
        <f>IF($A13="","",VLOOKUP($A13,亜鉛華軟膏!$A$5:$L$1000,8))</f>
        <v/>
      </c>
      <c r="E13" s="263" t="str">
        <f>IF($A13="","",VLOOKUP($A13,亜鉛華軟膏!$A$5:$L$1000,9))</f>
        <v/>
      </c>
      <c r="F13" s="156" t="str">
        <f>IF($A13="","",VLOOKUP($A13,亜鉛華軟膏!$A$5:$L$1000,4))</f>
        <v/>
      </c>
      <c r="G13" s="43" t="str">
        <f>IF($A13="","",VLOOKUP($A13,亜鉛華軟膏!$A$5:$L$1000,6))</f>
        <v/>
      </c>
      <c r="H13" s="148" t="str">
        <f>IF($A13="","",VLOOKUP($A13,亜鉛華軟膏!$A$5:$L$1000,12))</f>
        <v/>
      </c>
      <c r="I13" s="148" t="str">
        <f>IF($A13="","",VLOOKUP($A13,亜鉛華軟膏!$A$5:$L$1000,11))</f>
        <v/>
      </c>
      <c r="J13" s="45" t="str">
        <f t="shared" si="0"/>
        <v/>
      </c>
      <c r="K13" s="41"/>
    </row>
    <row r="14" spans="1:13" ht="27.95" customHeight="1">
      <c r="A14" s="41"/>
      <c r="B14" s="289" t="str">
        <f>IF($A14="","",VLOOKUP($A14,亜鉛華軟膏!$A$5:$L$1000,2))</f>
        <v/>
      </c>
      <c r="C14" s="271" t="str">
        <f>IF($A14="","",VLOOKUP($A14,亜鉛華軟膏!$A$5:$L$1000,3))</f>
        <v/>
      </c>
      <c r="D14" s="257" t="str">
        <f>IF($A14="","",VLOOKUP($A14,亜鉛華軟膏!$A$5:$L$1000,8))</f>
        <v/>
      </c>
      <c r="E14" s="263" t="str">
        <f>IF($A14="","",VLOOKUP($A14,亜鉛華軟膏!$A$5:$L$1000,9))</f>
        <v/>
      </c>
      <c r="F14" s="156" t="str">
        <f>IF($A14="","",VLOOKUP($A14,亜鉛華軟膏!$A$5:$L$1000,4))</f>
        <v/>
      </c>
      <c r="G14" s="43" t="str">
        <f>IF($A14="","",VLOOKUP($A14,亜鉛華軟膏!$A$5:$L$1000,6))</f>
        <v/>
      </c>
      <c r="H14" s="148" t="str">
        <f>IF($A14="","",VLOOKUP($A14,亜鉛華軟膏!$A$5:$L$1000,12))</f>
        <v/>
      </c>
      <c r="I14" s="148" t="str">
        <f>IF($A14="","",VLOOKUP($A14,亜鉛華軟膏!$A$5:$L$1000,11))</f>
        <v/>
      </c>
      <c r="J14" s="45" t="str">
        <f t="shared" si="0"/>
        <v/>
      </c>
      <c r="K14" s="41"/>
    </row>
    <row r="15" spans="1:13" ht="27.95" customHeight="1">
      <c r="A15" s="41"/>
      <c r="B15" s="289" t="str">
        <f>IF($A15="","",VLOOKUP($A15,亜鉛華軟膏!$A$5:$L$1000,2))</f>
        <v/>
      </c>
      <c r="C15" s="271" t="str">
        <f>IF($A15="","",VLOOKUP($A15,亜鉛華軟膏!$A$5:$L$1000,3))</f>
        <v/>
      </c>
      <c r="D15" s="257" t="str">
        <f>IF($A15="","",VLOOKUP($A15,亜鉛華軟膏!$A$5:$L$1000,8))</f>
        <v/>
      </c>
      <c r="E15" s="263" t="str">
        <f>IF($A15="","",VLOOKUP($A15,亜鉛華軟膏!$A$5:$L$1000,9))</f>
        <v/>
      </c>
      <c r="F15" s="156" t="str">
        <f>IF($A15="","",VLOOKUP($A15,亜鉛華軟膏!$A$5:$L$1000,4))</f>
        <v/>
      </c>
      <c r="G15" s="43" t="str">
        <f>IF($A15="","",VLOOKUP($A15,亜鉛華軟膏!$A$5:$L$1000,6))</f>
        <v/>
      </c>
      <c r="H15" s="148" t="str">
        <f>IF($A15="","",VLOOKUP($A15,亜鉛華軟膏!$A$5:$L$1000,12))</f>
        <v/>
      </c>
      <c r="I15" s="148" t="str">
        <f>IF($A15="","",VLOOKUP($A15,亜鉛華軟膏!$A$5:$L$1000,11))</f>
        <v/>
      </c>
      <c r="J15" s="45" t="str">
        <f t="shared" si="0"/>
        <v/>
      </c>
      <c r="K15" s="41"/>
    </row>
    <row r="16" spans="1:13" ht="27.95" customHeight="1">
      <c r="A16" s="41"/>
      <c r="B16" s="289" t="str">
        <f>IF($A16="","",VLOOKUP($A16,亜鉛華軟膏!$A$5:$L$1000,2))</f>
        <v/>
      </c>
      <c r="C16" s="271" t="str">
        <f>IF($A16="","",VLOOKUP($A16,亜鉛華軟膏!$A$5:$L$1000,3))</f>
        <v/>
      </c>
      <c r="D16" s="257" t="str">
        <f>IF($A16="","",VLOOKUP($A16,亜鉛華軟膏!$A$5:$L$1000,8))</f>
        <v/>
      </c>
      <c r="E16" s="263" t="str">
        <f>IF($A16="","",VLOOKUP($A16,亜鉛華軟膏!$A$5:$L$1000,9))</f>
        <v/>
      </c>
      <c r="F16" s="156" t="str">
        <f>IF($A16="","",VLOOKUP($A16,亜鉛華軟膏!$A$5:$L$1000,4))</f>
        <v/>
      </c>
      <c r="G16" s="43" t="str">
        <f>IF($A16="","",VLOOKUP($A16,亜鉛華軟膏!$A$5:$L$1000,6))</f>
        <v/>
      </c>
      <c r="H16" s="148" t="str">
        <f>IF($A16="","",VLOOKUP($A16,亜鉛華軟膏!$A$5:$L$1000,12))</f>
        <v/>
      </c>
      <c r="I16" s="148" t="str">
        <f>IF($A16="","",VLOOKUP($A16,亜鉛華軟膏!$A$5:$L$1000,11))</f>
        <v/>
      </c>
      <c r="J16" s="45" t="str">
        <f t="shared" si="0"/>
        <v/>
      </c>
      <c r="K16" s="41"/>
    </row>
    <row r="17" spans="1:13" ht="27.95" customHeight="1">
      <c r="A17" s="41"/>
      <c r="B17" s="289" t="str">
        <f>IF($A17="","",VLOOKUP($A17,亜鉛華軟膏!$A$5:$L$1000,2))</f>
        <v/>
      </c>
      <c r="C17" s="271" t="str">
        <f>IF($A17="","",VLOOKUP($A17,亜鉛華軟膏!$A$5:$L$1000,3))</f>
        <v/>
      </c>
      <c r="D17" s="257" t="str">
        <f>IF($A17="","",VLOOKUP($A17,亜鉛華軟膏!$A$5:$L$1000,8))</f>
        <v/>
      </c>
      <c r="E17" s="263" t="str">
        <f>IF($A17="","",VLOOKUP($A17,亜鉛華軟膏!$A$5:$L$1000,9))</f>
        <v/>
      </c>
      <c r="F17" s="156" t="str">
        <f>IF($A17="","",VLOOKUP($A17,亜鉛華軟膏!$A$5:$L$1000,4))</f>
        <v/>
      </c>
      <c r="G17" s="43" t="str">
        <f>IF($A17="","",VLOOKUP($A17,亜鉛華軟膏!$A$5:$L$1000,6))</f>
        <v/>
      </c>
      <c r="H17" s="148" t="str">
        <f>IF($A17="","",VLOOKUP($A17,亜鉛華軟膏!$A$5:$L$1000,12))</f>
        <v/>
      </c>
      <c r="I17" s="148" t="str">
        <f>IF($A17="","",VLOOKUP($A17,亜鉛華軟膏!$A$5:$L$1000,11))</f>
        <v/>
      </c>
      <c r="J17" s="45" t="str">
        <f t="shared" si="0"/>
        <v/>
      </c>
      <c r="K17" s="41"/>
    </row>
    <row r="18" spans="1:13" ht="27.95" customHeight="1">
      <c r="A18" s="41"/>
      <c r="B18" s="289" t="str">
        <f>IF($A18="","",VLOOKUP($A18,亜鉛華軟膏!$A$5:$L$1000,2))</f>
        <v/>
      </c>
      <c r="C18" s="271" t="str">
        <f>IF($A18="","",VLOOKUP($A18,亜鉛華軟膏!$A$5:$L$1000,3))</f>
        <v/>
      </c>
      <c r="D18" s="257" t="str">
        <f>IF($A18="","",VLOOKUP($A18,亜鉛華軟膏!$A$5:$L$1000,8))</f>
        <v/>
      </c>
      <c r="E18" s="263" t="str">
        <f>IF($A18="","",VLOOKUP($A18,亜鉛華軟膏!$A$5:$L$1000,9))</f>
        <v/>
      </c>
      <c r="F18" s="156" t="str">
        <f>IF($A18="","",VLOOKUP($A18,亜鉛華軟膏!$A$5:$L$1000,4))</f>
        <v/>
      </c>
      <c r="G18" s="43" t="str">
        <f>IF($A18="","",VLOOKUP($A18,亜鉛華軟膏!$A$5:$L$1000,6))</f>
        <v/>
      </c>
      <c r="H18" s="148" t="str">
        <f>IF($A18="","",VLOOKUP($A18,亜鉛華軟膏!$A$5:$L$1000,12))</f>
        <v/>
      </c>
      <c r="I18" s="148" t="str">
        <f>IF($A18="","",VLOOKUP($A18,亜鉛華軟膏!$A$5:$L$1000,11))</f>
        <v/>
      </c>
      <c r="J18" s="45" t="str">
        <f t="shared" si="0"/>
        <v/>
      </c>
      <c r="K18" s="41"/>
    </row>
    <row r="19" spans="1:13" ht="27.95" customHeight="1">
      <c r="A19" s="41"/>
      <c r="B19" s="289" t="str">
        <f>IF($A19="","",VLOOKUP($A19,亜鉛華軟膏!$A$5:$L$1000,2))</f>
        <v/>
      </c>
      <c r="C19" s="271" t="str">
        <f>IF($A19="","",VLOOKUP($A19,亜鉛華軟膏!$A$5:$L$1000,3))</f>
        <v/>
      </c>
      <c r="D19" s="257" t="str">
        <f>IF($A19="","",VLOOKUP($A19,亜鉛華軟膏!$A$5:$L$1000,8))</f>
        <v/>
      </c>
      <c r="E19" s="263" t="str">
        <f>IF($A19="","",VLOOKUP($A19,亜鉛華軟膏!$A$5:$L$1000,9))</f>
        <v/>
      </c>
      <c r="F19" s="156" t="str">
        <f>IF($A19="","",VLOOKUP($A19,亜鉛華軟膏!$A$5:$L$1000,4))</f>
        <v/>
      </c>
      <c r="G19" s="43" t="str">
        <f>IF($A19="","",VLOOKUP($A19,亜鉛華軟膏!$A$5:$L$1000,6))</f>
        <v/>
      </c>
      <c r="H19" s="148" t="str">
        <f>IF($A19="","",VLOOKUP($A19,亜鉛華軟膏!$A$5:$L$1000,12))</f>
        <v/>
      </c>
      <c r="I19" s="148" t="str">
        <f>IF($A19="","",VLOOKUP($A19,亜鉛華軟膏!$A$5:$L$1000,11))</f>
        <v/>
      </c>
      <c r="J19" s="45" t="str">
        <f t="shared" si="0"/>
        <v/>
      </c>
      <c r="K19" s="41"/>
    </row>
    <row r="20" spans="1:13" ht="27.95" customHeight="1">
      <c r="A20" s="41"/>
      <c r="B20" s="289" t="str">
        <f>IF($A20="","",VLOOKUP($A20,亜鉛華軟膏!$A$5:$L$1000,2))</f>
        <v/>
      </c>
      <c r="C20" s="271" t="str">
        <f>IF($A20="","",VLOOKUP($A20,亜鉛華軟膏!$A$5:$L$1000,3))</f>
        <v/>
      </c>
      <c r="D20" s="257" t="str">
        <f>IF($A20="","",VLOOKUP($A20,亜鉛華軟膏!$A$5:$L$1000,8))</f>
        <v/>
      </c>
      <c r="E20" s="263" t="str">
        <f>IF($A20="","",VLOOKUP($A20,亜鉛華軟膏!$A$5:$L$1000,9))</f>
        <v/>
      </c>
      <c r="F20" s="156" t="str">
        <f>IF($A20="","",VLOOKUP($A20,亜鉛華軟膏!$A$5:$L$1000,4))</f>
        <v/>
      </c>
      <c r="G20" s="43" t="str">
        <f>IF($A20="","",VLOOKUP($A20,亜鉛華軟膏!$A$5:$L$1000,6))</f>
        <v/>
      </c>
      <c r="H20" s="148" t="str">
        <f>IF($A20="","",VLOOKUP($A20,亜鉛華軟膏!$A$5:$L$1000,12))</f>
        <v/>
      </c>
      <c r="I20" s="148" t="str">
        <f>IF($A20="","",VLOOKUP($A20,亜鉛華軟膏!$A$5:$L$1000,11))</f>
        <v/>
      </c>
      <c r="J20" s="45" t="str">
        <f t="shared" si="0"/>
        <v/>
      </c>
      <c r="K20" s="41"/>
    </row>
    <row r="21" spans="1:13" ht="27.95" customHeight="1">
      <c r="A21" s="41"/>
      <c r="B21" s="289" t="str">
        <f>IF($A21="","",VLOOKUP($A21,亜鉛華軟膏!$A$5:$L$1000,2))</f>
        <v/>
      </c>
      <c r="C21" s="271" t="str">
        <f>IF($A21="","",VLOOKUP($A21,亜鉛華軟膏!$A$5:$L$1000,3))</f>
        <v/>
      </c>
      <c r="D21" s="257" t="str">
        <f>IF($A21="","",VLOOKUP($A21,亜鉛華軟膏!$A$5:$L$1000,8))</f>
        <v/>
      </c>
      <c r="E21" s="263" t="str">
        <f>IF($A21="","",VLOOKUP($A21,亜鉛華軟膏!$A$5:$L$1000,9))</f>
        <v/>
      </c>
      <c r="F21" s="156" t="str">
        <f>IF($A21="","",VLOOKUP($A21,亜鉛華軟膏!$A$5:$L$1000,4))</f>
        <v/>
      </c>
      <c r="G21" s="43" t="str">
        <f>IF($A21="","",VLOOKUP($A21,亜鉛華軟膏!$A$5:$L$1000,6))</f>
        <v/>
      </c>
      <c r="H21" s="148" t="str">
        <f>IF($A21="","",VLOOKUP($A21,亜鉛華軟膏!$A$5:$L$1000,12))</f>
        <v/>
      </c>
      <c r="I21" s="148" t="str">
        <f>IF($A21="","",VLOOKUP($A21,亜鉛華軟膏!$A$5:$L$1000,11))</f>
        <v/>
      </c>
      <c r="J21" s="45" t="str">
        <f t="shared" si="0"/>
        <v/>
      </c>
      <c r="K21" s="41"/>
    </row>
    <row r="22" spans="1:13" ht="27.95" customHeight="1">
      <c r="A22" s="41"/>
      <c r="B22" s="289" t="str">
        <f>IF($A22="","",VLOOKUP($A22,亜鉛華軟膏!$A$5:$L$1000,2))</f>
        <v/>
      </c>
      <c r="C22" s="271" t="str">
        <f>IF($A22="","",VLOOKUP($A22,亜鉛華軟膏!$A$5:$L$1000,3))</f>
        <v/>
      </c>
      <c r="D22" s="257" t="str">
        <f>IF($A22="","",VLOOKUP($A22,亜鉛華軟膏!$A$5:$L$1000,8))</f>
        <v/>
      </c>
      <c r="E22" s="263" t="str">
        <f>IF($A22="","",VLOOKUP($A22,亜鉛華軟膏!$A$5:$L$1000,9))</f>
        <v/>
      </c>
      <c r="F22" s="156" t="str">
        <f>IF($A22="","",VLOOKUP($A22,亜鉛華軟膏!$A$5:$L$1000,4))</f>
        <v/>
      </c>
      <c r="G22" s="43" t="str">
        <f>IF($A22="","",VLOOKUP($A22,亜鉛華軟膏!$A$5:$L$1000,6))</f>
        <v/>
      </c>
      <c r="H22" s="148" t="str">
        <f>IF($A22="","",VLOOKUP($A22,亜鉛華軟膏!$A$5:$L$1000,12))</f>
        <v/>
      </c>
      <c r="I22" s="148" t="str">
        <f>IF($A22="","",VLOOKUP($A22,亜鉛華軟膏!$A$5:$L$1000,11))</f>
        <v/>
      </c>
      <c r="J22" s="45" t="str">
        <f t="shared" si="0"/>
        <v/>
      </c>
      <c r="K22" s="41"/>
    </row>
    <row r="23" spans="1:13" ht="27.95" customHeight="1">
      <c r="A23" s="41"/>
      <c r="B23" s="289" t="str">
        <f>IF($A23="","",VLOOKUP($A23,亜鉛華軟膏!$A$5:$L$1000,2))</f>
        <v/>
      </c>
      <c r="C23" s="271" t="str">
        <f>IF($A23="","",VLOOKUP($A23,亜鉛華軟膏!$A$5:$L$1000,3))</f>
        <v/>
      </c>
      <c r="D23" s="257" t="str">
        <f>IF($A23="","",VLOOKUP($A23,亜鉛華軟膏!$A$5:$L$1000,8))</f>
        <v/>
      </c>
      <c r="E23" s="263" t="str">
        <f>IF($A23="","",VLOOKUP($A23,亜鉛華軟膏!$A$5:$L$1000,9))</f>
        <v/>
      </c>
      <c r="F23" s="156" t="str">
        <f>IF($A23="","",VLOOKUP($A23,亜鉛華軟膏!$A$5:$L$1000,4))</f>
        <v/>
      </c>
      <c r="G23" s="43" t="str">
        <f>IF($A23="","",VLOOKUP($A23,亜鉛華軟膏!$A$5:$L$1000,6))</f>
        <v/>
      </c>
      <c r="H23" s="148" t="str">
        <f>IF($A23="","",VLOOKUP($A23,亜鉛華軟膏!$A$5:$L$1000,12))</f>
        <v/>
      </c>
      <c r="I23" s="148" t="str">
        <f>IF($A23="","",VLOOKUP($A23,亜鉛華軟膏!$A$5:$L$1000,11))</f>
        <v/>
      </c>
      <c r="J23" s="45" t="str">
        <f t="shared" si="0"/>
        <v/>
      </c>
      <c r="K23" s="41"/>
    </row>
    <row r="24" spans="1:13" ht="27.95" customHeight="1">
      <c r="A24" s="41"/>
      <c r="B24" s="289" t="str">
        <f>IF($A24="","",VLOOKUP($A24,亜鉛華軟膏!$A$5:$L$1000,2))</f>
        <v/>
      </c>
      <c r="C24" s="271" t="str">
        <f>IF($A24="","",VLOOKUP($A24,亜鉛華軟膏!$A$5:$L$1000,3))</f>
        <v/>
      </c>
      <c r="D24" s="257" t="str">
        <f>IF($A24="","",VLOOKUP($A24,亜鉛華軟膏!$A$5:$L$1000,8))</f>
        <v/>
      </c>
      <c r="E24" s="263" t="str">
        <f>IF($A24="","",VLOOKUP($A24,亜鉛華軟膏!$A$5:$L$1000,9))</f>
        <v/>
      </c>
      <c r="F24" s="156" t="str">
        <f>IF($A24="","",VLOOKUP($A24,亜鉛華軟膏!$A$5:$L$1000,4))</f>
        <v/>
      </c>
      <c r="G24" s="43" t="str">
        <f>IF($A24="","",VLOOKUP($A24,亜鉛華軟膏!$A$5:$L$1000,6))</f>
        <v/>
      </c>
      <c r="H24" s="148" t="str">
        <f>IF($A24="","",VLOOKUP($A24,亜鉛華軟膏!$A$5:$L$1000,12))</f>
        <v/>
      </c>
      <c r="I24" s="148" t="str">
        <f>IF($A24="","",VLOOKUP($A24,亜鉛華軟膏!$A$5:$L$1000,11))</f>
        <v/>
      </c>
      <c r="J24" s="45" t="str">
        <f t="shared" si="0"/>
        <v/>
      </c>
      <c r="K24" s="41"/>
    </row>
    <row r="25" spans="1:13" ht="27.95" customHeight="1">
      <c r="A25" s="36"/>
      <c r="B25" s="269"/>
      <c r="C25" s="292"/>
      <c r="D25" s="258"/>
      <c r="E25" s="265"/>
      <c r="F25" s="46" t="s">
        <v>32</v>
      </c>
      <c r="G25" s="50"/>
      <c r="H25" s="47"/>
      <c r="I25" s="48"/>
      <c r="J25" s="52">
        <f>SUM(J5:J24)</f>
        <v>0</v>
      </c>
      <c r="K25" s="41"/>
    </row>
    <row r="26" spans="1:13" ht="24">
      <c r="A26" s="439" t="s">
        <v>21</v>
      </c>
      <c r="B26" s="439"/>
      <c r="C26" s="439"/>
      <c r="D26" s="439"/>
      <c r="E26" s="439"/>
      <c r="F26" s="439"/>
      <c r="G26" s="439"/>
      <c r="H26" s="439"/>
      <c r="I26" s="439"/>
      <c r="J26" s="439"/>
      <c r="K26" s="439"/>
    </row>
    <row r="27" spans="1:13" s="32" customFormat="1" ht="13.5" customHeight="1">
      <c r="A27" s="83"/>
      <c r="B27" s="267"/>
      <c r="C27" s="243"/>
      <c r="D27" s="243"/>
      <c r="E27" s="83"/>
      <c r="F27" s="83"/>
      <c r="G27" s="83"/>
      <c r="H27" s="83"/>
      <c r="I27" s="83"/>
      <c r="J27" s="440" t="s">
        <v>22</v>
      </c>
      <c r="K27" s="440"/>
    </row>
    <row r="28" spans="1:13" s="32" customFormat="1" ht="5.0999999999999996" customHeight="1">
      <c r="A28" s="33"/>
      <c r="B28" s="33"/>
      <c r="C28" s="244"/>
      <c r="D28" s="244"/>
      <c r="E28" s="33"/>
      <c r="F28" s="33"/>
      <c r="G28" s="33"/>
      <c r="H28" s="33"/>
      <c r="I28" s="33"/>
      <c r="J28" s="33"/>
      <c r="K28" s="34"/>
    </row>
    <row r="29" spans="1:13" ht="30" customHeight="1">
      <c r="A29" s="35" t="s">
        <v>23</v>
      </c>
      <c r="B29" s="486" t="s">
        <v>24</v>
      </c>
      <c r="C29" s="487"/>
      <c r="D29" s="486" t="s">
        <v>25</v>
      </c>
      <c r="E29" s="487"/>
      <c r="F29" s="37" t="s">
        <v>8</v>
      </c>
      <c r="G29" s="36" t="s">
        <v>6</v>
      </c>
      <c r="H29" s="36" t="s">
        <v>7</v>
      </c>
      <c r="I29" s="38" t="s">
        <v>2</v>
      </c>
      <c r="J29" s="39" t="s">
        <v>3</v>
      </c>
      <c r="K29" s="40" t="s">
        <v>26</v>
      </c>
      <c r="M29" s="80" t="s">
        <v>33</v>
      </c>
    </row>
    <row r="30" spans="1:13" ht="27.95" customHeight="1">
      <c r="A30" s="41"/>
      <c r="B30" s="289" t="str">
        <f>IF($A30="","",VLOOKUP($A30,亜鉛華軟膏!$A$5:$L$1000,2))</f>
        <v/>
      </c>
      <c r="C30" s="271" t="str">
        <f>IF($A30="","",VLOOKUP($A30,亜鉛華軟膏!$A$5:$L$1000,3))</f>
        <v/>
      </c>
      <c r="D30" s="257" t="str">
        <f>IF($A30="","",VLOOKUP($A30,亜鉛華軟膏!$A$5:$L$1000,8))</f>
        <v/>
      </c>
      <c r="E30" s="263" t="str">
        <f>IF($A30="","",VLOOKUP($A30,亜鉛華軟膏!$A$5:$L$1000,9))</f>
        <v/>
      </c>
      <c r="F30" s="156" t="str">
        <f>IF($A30="","",VLOOKUP($A30,亜鉛華軟膏!$A$5:$L$1000,4))</f>
        <v/>
      </c>
      <c r="G30" s="43" t="str">
        <f>IF($A30="","",VLOOKUP($A30,亜鉛華軟膏!$A$5:$L$1000,6))</f>
        <v/>
      </c>
      <c r="H30" s="148" t="str">
        <f>IF($A30="","",VLOOKUP($A30,亜鉛華軟膏!$A$5:$L$1000,12))</f>
        <v/>
      </c>
      <c r="I30" s="148" t="str">
        <f>IF($A30="","",VLOOKUP($A30,亜鉛華軟膏!$A$5:$L$1000,11))</f>
        <v/>
      </c>
      <c r="J30" s="45" t="str">
        <f t="shared" ref="J30:J48" si="1">IFERROR(INT(H30*I30),"")</f>
        <v/>
      </c>
      <c r="K30" s="41"/>
    </row>
    <row r="31" spans="1:13" ht="27.95" customHeight="1">
      <c r="A31" s="41"/>
      <c r="B31" s="289" t="str">
        <f>IF($A31="","",VLOOKUP($A31,亜鉛華軟膏!$A$5:$L$1000,2))</f>
        <v/>
      </c>
      <c r="C31" s="271" t="str">
        <f>IF($A31="","",VLOOKUP($A31,亜鉛華軟膏!$A$5:$L$1000,3))</f>
        <v/>
      </c>
      <c r="D31" s="257" t="str">
        <f>IF($A31="","",VLOOKUP($A31,亜鉛華軟膏!$A$5:$L$1000,8))</f>
        <v/>
      </c>
      <c r="E31" s="263" t="str">
        <f>IF($A31="","",VLOOKUP($A31,亜鉛華軟膏!$A$5:$L$1000,9))</f>
        <v/>
      </c>
      <c r="F31" s="156" t="str">
        <f>IF($A31="","",VLOOKUP($A31,亜鉛華軟膏!$A$5:$L$1000,4))</f>
        <v/>
      </c>
      <c r="G31" s="43" t="str">
        <f>IF($A31="","",VLOOKUP($A31,亜鉛華軟膏!$A$5:$L$1000,6))</f>
        <v/>
      </c>
      <c r="H31" s="148" t="str">
        <f>IF($A31="","",VLOOKUP($A31,亜鉛華軟膏!$A$5:$L$1000,12))</f>
        <v/>
      </c>
      <c r="I31" s="148" t="str">
        <f>IF($A31="","",VLOOKUP($A31,亜鉛華軟膏!$A$5:$L$1000,11))</f>
        <v/>
      </c>
      <c r="J31" s="45" t="str">
        <f t="shared" si="1"/>
        <v/>
      </c>
      <c r="K31" s="41"/>
    </row>
    <row r="32" spans="1:13" ht="27.95" customHeight="1">
      <c r="A32" s="41"/>
      <c r="B32" s="289" t="str">
        <f>IF($A32="","",VLOOKUP($A32,亜鉛華軟膏!$A$5:$L$1000,2))</f>
        <v/>
      </c>
      <c r="C32" s="271" t="str">
        <f>IF($A32="","",VLOOKUP($A32,亜鉛華軟膏!$A$5:$L$1000,3))</f>
        <v/>
      </c>
      <c r="D32" s="257" t="str">
        <f>IF($A32="","",VLOOKUP($A32,亜鉛華軟膏!$A$5:$L$1000,8))</f>
        <v/>
      </c>
      <c r="E32" s="263" t="str">
        <f>IF($A32="","",VLOOKUP($A32,亜鉛華軟膏!$A$5:$L$1000,9))</f>
        <v/>
      </c>
      <c r="F32" s="156" t="str">
        <f>IF($A32="","",VLOOKUP($A32,亜鉛華軟膏!$A$5:$L$1000,4))</f>
        <v/>
      </c>
      <c r="G32" s="43" t="str">
        <f>IF($A32="","",VLOOKUP($A32,亜鉛華軟膏!$A$5:$L$1000,6))</f>
        <v/>
      </c>
      <c r="H32" s="148" t="str">
        <f>IF($A32="","",VLOOKUP($A32,亜鉛華軟膏!$A$5:$L$1000,12))</f>
        <v/>
      </c>
      <c r="I32" s="148" t="str">
        <f>IF($A32="","",VLOOKUP($A32,亜鉛華軟膏!$A$5:$L$1000,11))</f>
        <v/>
      </c>
      <c r="J32" s="45" t="str">
        <f t="shared" si="1"/>
        <v/>
      </c>
      <c r="K32" s="41"/>
    </row>
    <row r="33" spans="1:11" ht="27.95" customHeight="1">
      <c r="A33" s="41"/>
      <c r="B33" s="289" t="str">
        <f>IF($A33="","",VLOOKUP($A33,亜鉛華軟膏!$A$5:$L$1000,2))</f>
        <v/>
      </c>
      <c r="C33" s="271" t="str">
        <f>IF($A33="","",VLOOKUP($A33,亜鉛華軟膏!$A$5:$L$1000,3))</f>
        <v/>
      </c>
      <c r="D33" s="257" t="str">
        <f>IF($A33="","",VLOOKUP($A33,亜鉛華軟膏!$A$5:$L$1000,8))</f>
        <v/>
      </c>
      <c r="E33" s="263" t="str">
        <f>IF($A33="","",VLOOKUP($A33,亜鉛華軟膏!$A$5:$L$1000,9))</f>
        <v/>
      </c>
      <c r="F33" s="156" t="str">
        <f>IF($A33="","",VLOOKUP($A33,亜鉛華軟膏!$A$5:$L$1000,4))</f>
        <v/>
      </c>
      <c r="G33" s="43" t="str">
        <f>IF($A33="","",VLOOKUP($A33,亜鉛華軟膏!$A$5:$L$1000,6))</f>
        <v/>
      </c>
      <c r="H33" s="148" t="str">
        <f>IF($A33="","",VLOOKUP($A33,亜鉛華軟膏!$A$5:$L$1000,12))</f>
        <v/>
      </c>
      <c r="I33" s="148" t="str">
        <f>IF($A33="","",VLOOKUP($A33,亜鉛華軟膏!$A$5:$L$1000,11))</f>
        <v/>
      </c>
      <c r="J33" s="45" t="str">
        <f t="shared" si="1"/>
        <v/>
      </c>
      <c r="K33" s="41"/>
    </row>
    <row r="34" spans="1:11" ht="27.95" customHeight="1">
      <c r="A34" s="41"/>
      <c r="B34" s="289" t="str">
        <f>IF($A34="","",VLOOKUP($A34,亜鉛華軟膏!$A$5:$L$1000,2))</f>
        <v/>
      </c>
      <c r="C34" s="271" t="str">
        <f>IF($A34="","",VLOOKUP($A34,亜鉛華軟膏!$A$5:$L$1000,3))</f>
        <v/>
      </c>
      <c r="D34" s="257" t="str">
        <f>IF($A34="","",VLOOKUP($A34,亜鉛華軟膏!$A$5:$L$1000,8))</f>
        <v/>
      </c>
      <c r="E34" s="263" t="str">
        <f>IF($A34="","",VLOOKUP($A34,亜鉛華軟膏!$A$5:$L$1000,9))</f>
        <v/>
      </c>
      <c r="F34" s="156" t="str">
        <f>IF($A34="","",VLOOKUP($A34,亜鉛華軟膏!$A$5:$L$1000,4))</f>
        <v/>
      </c>
      <c r="G34" s="43" t="str">
        <f>IF($A34="","",VLOOKUP($A34,亜鉛華軟膏!$A$5:$L$1000,6))</f>
        <v/>
      </c>
      <c r="H34" s="148" t="str">
        <f>IF($A34="","",VLOOKUP($A34,亜鉛華軟膏!$A$5:$L$1000,12))</f>
        <v/>
      </c>
      <c r="I34" s="148" t="str">
        <f>IF($A34="","",VLOOKUP($A34,亜鉛華軟膏!$A$5:$L$1000,11))</f>
        <v/>
      </c>
      <c r="J34" s="45" t="str">
        <f t="shared" si="1"/>
        <v/>
      </c>
      <c r="K34" s="41"/>
    </row>
    <row r="35" spans="1:11" ht="27.95" customHeight="1">
      <c r="A35" s="41"/>
      <c r="B35" s="289" t="str">
        <f>IF($A35="","",VLOOKUP($A35,亜鉛華軟膏!$A$5:$L$1000,2))</f>
        <v/>
      </c>
      <c r="C35" s="271" t="str">
        <f>IF($A35="","",VLOOKUP($A35,亜鉛華軟膏!$A$5:$L$1000,3))</f>
        <v/>
      </c>
      <c r="D35" s="257" t="str">
        <f>IF($A35="","",VLOOKUP($A35,亜鉛華軟膏!$A$5:$L$1000,8))</f>
        <v/>
      </c>
      <c r="E35" s="263" t="str">
        <f>IF($A35="","",VLOOKUP($A35,亜鉛華軟膏!$A$5:$L$1000,9))</f>
        <v/>
      </c>
      <c r="F35" s="156" t="str">
        <f>IF($A35="","",VLOOKUP($A35,亜鉛華軟膏!$A$5:$L$1000,4))</f>
        <v/>
      </c>
      <c r="G35" s="43" t="str">
        <f>IF($A35="","",VLOOKUP($A35,亜鉛華軟膏!$A$5:$L$1000,6))</f>
        <v/>
      </c>
      <c r="H35" s="148" t="str">
        <f>IF($A35="","",VLOOKUP($A35,亜鉛華軟膏!$A$5:$L$1000,12))</f>
        <v/>
      </c>
      <c r="I35" s="148" t="str">
        <f>IF($A35="","",VLOOKUP($A35,亜鉛華軟膏!$A$5:$L$1000,11))</f>
        <v/>
      </c>
      <c r="J35" s="45" t="str">
        <f t="shared" si="1"/>
        <v/>
      </c>
      <c r="K35" s="41"/>
    </row>
    <row r="36" spans="1:11" ht="27.95" customHeight="1">
      <c r="A36" s="41"/>
      <c r="B36" s="289" t="str">
        <f>IF($A36="","",VLOOKUP($A36,亜鉛華軟膏!$A$5:$L$1000,2))</f>
        <v/>
      </c>
      <c r="C36" s="271" t="str">
        <f>IF($A36="","",VLOOKUP($A36,亜鉛華軟膏!$A$5:$L$1000,3))</f>
        <v/>
      </c>
      <c r="D36" s="257" t="str">
        <f>IF($A36="","",VLOOKUP($A36,亜鉛華軟膏!$A$5:$L$1000,8))</f>
        <v/>
      </c>
      <c r="E36" s="263" t="str">
        <f>IF($A36="","",VLOOKUP($A36,亜鉛華軟膏!$A$5:$L$1000,9))</f>
        <v/>
      </c>
      <c r="F36" s="156" t="str">
        <f>IF($A36="","",VLOOKUP($A36,亜鉛華軟膏!$A$5:$L$1000,4))</f>
        <v/>
      </c>
      <c r="G36" s="43" t="str">
        <f>IF($A36="","",VLOOKUP($A36,亜鉛華軟膏!$A$5:$L$1000,6))</f>
        <v/>
      </c>
      <c r="H36" s="148" t="str">
        <f>IF($A36="","",VLOOKUP($A36,亜鉛華軟膏!$A$5:$L$1000,12))</f>
        <v/>
      </c>
      <c r="I36" s="148" t="str">
        <f>IF($A36="","",VLOOKUP($A36,亜鉛華軟膏!$A$5:$L$1000,11))</f>
        <v/>
      </c>
      <c r="J36" s="45" t="str">
        <f t="shared" si="1"/>
        <v/>
      </c>
      <c r="K36" s="41"/>
    </row>
    <row r="37" spans="1:11" ht="27.95" customHeight="1">
      <c r="A37" s="41"/>
      <c r="B37" s="289" t="str">
        <f>IF($A37="","",VLOOKUP($A37,亜鉛華軟膏!$A$5:$L$1000,2))</f>
        <v/>
      </c>
      <c r="C37" s="271" t="str">
        <f>IF($A37="","",VLOOKUP($A37,亜鉛華軟膏!$A$5:$L$1000,3))</f>
        <v/>
      </c>
      <c r="D37" s="257" t="str">
        <f>IF($A37="","",VLOOKUP($A37,亜鉛華軟膏!$A$5:$L$1000,8))</f>
        <v/>
      </c>
      <c r="E37" s="263" t="str">
        <f>IF($A37="","",VLOOKUP($A37,亜鉛華軟膏!$A$5:$L$1000,9))</f>
        <v/>
      </c>
      <c r="F37" s="156" t="str">
        <f>IF($A37="","",VLOOKUP($A37,亜鉛華軟膏!$A$5:$L$1000,4))</f>
        <v/>
      </c>
      <c r="G37" s="43" t="str">
        <f>IF($A37="","",VLOOKUP($A37,亜鉛華軟膏!$A$5:$L$1000,6))</f>
        <v/>
      </c>
      <c r="H37" s="148" t="str">
        <f>IF($A37="","",VLOOKUP($A37,亜鉛華軟膏!$A$5:$L$1000,12))</f>
        <v/>
      </c>
      <c r="I37" s="148" t="str">
        <f>IF($A37="","",VLOOKUP($A37,亜鉛華軟膏!$A$5:$L$1000,11))</f>
        <v/>
      </c>
      <c r="J37" s="45" t="str">
        <f t="shared" si="1"/>
        <v/>
      </c>
      <c r="K37" s="41"/>
    </row>
    <row r="38" spans="1:11" ht="27.95" customHeight="1">
      <c r="A38" s="41"/>
      <c r="B38" s="289" t="str">
        <f>IF($A38="","",VLOOKUP($A38,亜鉛華軟膏!$A$5:$L$1000,2))</f>
        <v/>
      </c>
      <c r="C38" s="271" t="str">
        <f>IF($A38="","",VLOOKUP($A38,亜鉛華軟膏!$A$5:$L$1000,3))</f>
        <v/>
      </c>
      <c r="D38" s="257" t="str">
        <f>IF($A38="","",VLOOKUP($A38,亜鉛華軟膏!$A$5:$L$1000,8))</f>
        <v/>
      </c>
      <c r="E38" s="263" t="str">
        <f>IF($A38="","",VLOOKUP($A38,亜鉛華軟膏!$A$5:$L$1000,9))</f>
        <v/>
      </c>
      <c r="F38" s="156" t="str">
        <f>IF($A38="","",VLOOKUP($A38,亜鉛華軟膏!$A$5:$L$1000,4))</f>
        <v/>
      </c>
      <c r="G38" s="43" t="str">
        <f>IF($A38="","",VLOOKUP($A38,亜鉛華軟膏!$A$5:$L$1000,6))</f>
        <v/>
      </c>
      <c r="H38" s="148" t="str">
        <f>IF($A38="","",VLOOKUP($A38,亜鉛華軟膏!$A$5:$L$1000,12))</f>
        <v/>
      </c>
      <c r="I38" s="148" t="str">
        <f>IF($A38="","",VLOOKUP($A38,亜鉛華軟膏!$A$5:$L$1000,11))</f>
        <v/>
      </c>
      <c r="J38" s="45" t="str">
        <f t="shared" si="1"/>
        <v/>
      </c>
      <c r="K38" s="41"/>
    </row>
    <row r="39" spans="1:11" ht="27.95" customHeight="1">
      <c r="A39" s="41"/>
      <c r="B39" s="289" t="str">
        <f>IF($A39="","",VLOOKUP($A39,亜鉛華軟膏!$A$5:$L$1000,2))</f>
        <v/>
      </c>
      <c r="C39" s="271" t="str">
        <f>IF($A39="","",VLOOKUP($A39,亜鉛華軟膏!$A$5:$L$1000,3))</f>
        <v/>
      </c>
      <c r="D39" s="257" t="str">
        <f>IF($A39="","",VLOOKUP($A39,亜鉛華軟膏!$A$5:$L$1000,8))</f>
        <v/>
      </c>
      <c r="E39" s="263" t="str">
        <f>IF($A39="","",VLOOKUP($A39,亜鉛華軟膏!$A$5:$L$1000,9))</f>
        <v/>
      </c>
      <c r="F39" s="156" t="str">
        <f>IF($A39="","",VLOOKUP($A39,亜鉛華軟膏!$A$5:$L$1000,4))</f>
        <v/>
      </c>
      <c r="G39" s="43" t="str">
        <f>IF($A39="","",VLOOKUP($A39,亜鉛華軟膏!$A$5:$L$1000,6))</f>
        <v/>
      </c>
      <c r="H39" s="148" t="str">
        <f>IF($A39="","",VLOOKUP($A39,亜鉛華軟膏!$A$5:$L$1000,12))</f>
        <v/>
      </c>
      <c r="I39" s="148" t="str">
        <f>IF($A39="","",VLOOKUP($A39,亜鉛華軟膏!$A$5:$L$1000,11))</f>
        <v/>
      </c>
      <c r="J39" s="45" t="str">
        <f t="shared" si="1"/>
        <v/>
      </c>
      <c r="K39" s="41"/>
    </row>
    <row r="40" spans="1:11" ht="27.95" customHeight="1">
      <c r="A40" s="41"/>
      <c r="B40" s="289" t="str">
        <f>IF($A40="","",VLOOKUP($A40,亜鉛華軟膏!$A$5:$L$1000,2))</f>
        <v/>
      </c>
      <c r="C40" s="271" t="str">
        <f>IF($A40="","",VLOOKUP($A40,亜鉛華軟膏!$A$5:$L$1000,3))</f>
        <v/>
      </c>
      <c r="D40" s="257" t="str">
        <f>IF($A40="","",VLOOKUP($A40,亜鉛華軟膏!$A$5:$L$1000,8))</f>
        <v/>
      </c>
      <c r="E40" s="263" t="str">
        <f>IF($A40="","",VLOOKUP($A40,亜鉛華軟膏!$A$5:$L$1000,9))</f>
        <v/>
      </c>
      <c r="F40" s="156" t="str">
        <f>IF($A40="","",VLOOKUP($A40,亜鉛華軟膏!$A$5:$L$1000,4))</f>
        <v/>
      </c>
      <c r="G40" s="43" t="str">
        <f>IF($A40="","",VLOOKUP($A40,亜鉛華軟膏!$A$5:$L$1000,6))</f>
        <v/>
      </c>
      <c r="H40" s="148" t="str">
        <f>IF($A40="","",VLOOKUP($A40,亜鉛華軟膏!$A$5:$L$1000,12))</f>
        <v/>
      </c>
      <c r="I40" s="148" t="str">
        <f>IF($A40="","",VLOOKUP($A40,亜鉛華軟膏!$A$5:$L$1000,11))</f>
        <v/>
      </c>
      <c r="J40" s="45" t="str">
        <f t="shared" si="1"/>
        <v/>
      </c>
      <c r="K40" s="41"/>
    </row>
    <row r="41" spans="1:11" ht="27.95" customHeight="1">
      <c r="A41" s="41"/>
      <c r="B41" s="289" t="str">
        <f>IF($A41="","",VLOOKUP($A41,亜鉛華軟膏!$A$5:$L$1000,2))</f>
        <v/>
      </c>
      <c r="C41" s="271" t="str">
        <f>IF($A41="","",VLOOKUP($A41,亜鉛華軟膏!$A$5:$L$1000,3))</f>
        <v/>
      </c>
      <c r="D41" s="257" t="str">
        <f>IF($A41="","",VLOOKUP($A41,亜鉛華軟膏!$A$5:$L$1000,8))</f>
        <v/>
      </c>
      <c r="E41" s="263" t="str">
        <f>IF($A41="","",VLOOKUP($A41,亜鉛華軟膏!$A$5:$L$1000,9))</f>
        <v/>
      </c>
      <c r="F41" s="156" t="str">
        <f>IF($A41="","",VLOOKUP($A41,亜鉛華軟膏!$A$5:$L$1000,4))</f>
        <v/>
      </c>
      <c r="G41" s="43" t="str">
        <f>IF($A41="","",VLOOKUP($A41,亜鉛華軟膏!$A$5:$L$1000,6))</f>
        <v/>
      </c>
      <c r="H41" s="148" t="str">
        <f>IF($A41="","",VLOOKUP($A41,亜鉛華軟膏!$A$5:$L$1000,12))</f>
        <v/>
      </c>
      <c r="I41" s="148" t="str">
        <f>IF($A41="","",VLOOKUP($A41,亜鉛華軟膏!$A$5:$L$1000,11))</f>
        <v/>
      </c>
      <c r="J41" s="45" t="str">
        <f t="shared" si="1"/>
        <v/>
      </c>
      <c r="K41" s="41"/>
    </row>
    <row r="42" spans="1:11" ht="27.95" customHeight="1">
      <c r="A42" s="41"/>
      <c r="B42" s="289" t="str">
        <f>IF($A42="","",VLOOKUP($A42,亜鉛華軟膏!$A$5:$L$1000,2))</f>
        <v/>
      </c>
      <c r="C42" s="271" t="str">
        <f>IF($A42="","",VLOOKUP($A42,亜鉛華軟膏!$A$5:$L$1000,3))</f>
        <v/>
      </c>
      <c r="D42" s="257" t="str">
        <f>IF($A42="","",VLOOKUP($A42,亜鉛華軟膏!$A$5:$L$1000,8))</f>
        <v/>
      </c>
      <c r="E42" s="263" t="str">
        <f>IF($A42="","",VLOOKUP($A42,亜鉛華軟膏!$A$5:$L$1000,9))</f>
        <v/>
      </c>
      <c r="F42" s="156" t="str">
        <f>IF($A42="","",VLOOKUP($A42,亜鉛華軟膏!$A$5:$L$1000,4))</f>
        <v/>
      </c>
      <c r="G42" s="43" t="str">
        <f>IF($A42="","",VLOOKUP($A42,亜鉛華軟膏!$A$5:$L$1000,6))</f>
        <v/>
      </c>
      <c r="H42" s="148" t="str">
        <f>IF($A42="","",VLOOKUP($A42,亜鉛華軟膏!$A$5:$L$1000,12))</f>
        <v/>
      </c>
      <c r="I42" s="148" t="str">
        <f>IF($A42="","",VLOOKUP($A42,亜鉛華軟膏!$A$5:$L$1000,11))</f>
        <v/>
      </c>
      <c r="J42" s="45" t="str">
        <f t="shared" si="1"/>
        <v/>
      </c>
      <c r="K42" s="41"/>
    </row>
    <row r="43" spans="1:11" ht="27.95" customHeight="1">
      <c r="A43" s="41"/>
      <c r="B43" s="289" t="str">
        <f>IF($A43="","",VLOOKUP($A43,亜鉛華軟膏!$A$5:$L$1000,2))</f>
        <v/>
      </c>
      <c r="C43" s="271" t="str">
        <f>IF($A43="","",VLOOKUP($A43,亜鉛華軟膏!$A$5:$L$1000,3))</f>
        <v/>
      </c>
      <c r="D43" s="257" t="str">
        <f>IF($A43="","",VLOOKUP($A43,亜鉛華軟膏!$A$5:$L$1000,8))</f>
        <v/>
      </c>
      <c r="E43" s="263" t="str">
        <f>IF($A43="","",VLOOKUP($A43,亜鉛華軟膏!$A$5:$L$1000,9))</f>
        <v/>
      </c>
      <c r="F43" s="156" t="str">
        <f>IF($A43="","",VLOOKUP($A43,亜鉛華軟膏!$A$5:$L$1000,4))</f>
        <v/>
      </c>
      <c r="G43" s="43" t="str">
        <f>IF($A43="","",VLOOKUP($A43,亜鉛華軟膏!$A$5:$L$1000,6))</f>
        <v/>
      </c>
      <c r="H43" s="148" t="str">
        <f>IF($A43="","",VLOOKUP($A43,亜鉛華軟膏!$A$5:$L$1000,12))</f>
        <v/>
      </c>
      <c r="I43" s="148" t="str">
        <f>IF($A43="","",VLOOKUP($A43,亜鉛華軟膏!$A$5:$L$1000,11))</f>
        <v/>
      </c>
      <c r="J43" s="45" t="str">
        <f t="shared" si="1"/>
        <v/>
      </c>
      <c r="K43" s="41"/>
    </row>
    <row r="44" spans="1:11" ht="27.95" customHeight="1">
      <c r="A44" s="41"/>
      <c r="B44" s="289" t="str">
        <f>IF($A44="","",VLOOKUP($A44,亜鉛華軟膏!$A$5:$L$1000,2))</f>
        <v/>
      </c>
      <c r="C44" s="271" t="str">
        <f>IF($A44="","",VLOOKUP($A44,亜鉛華軟膏!$A$5:$L$1000,3))</f>
        <v/>
      </c>
      <c r="D44" s="257" t="str">
        <f>IF($A44="","",VLOOKUP($A44,亜鉛華軟膏!$A$5:$L$1000,8))</f>
        <v/>
      </c>
      <c r="E44" s="263" t="str">
        <f>IF($A44="","",VLOOKUP($A44,亜鉛華軟膏!$A$5:$L$1000,9))</f>
        <v/>
      </c>
      <c r="F44" s="156" t="str">
        <f>IF($A44="","",VLOOKUP($A44,亜鉛華軟膏!$A$5:$L$1000,4))</f>
        <v/>
      </c>
      <c r="G44" s="43" t="str">
        <f>IF($A44="","",VLOOKUP($A44,亜鉛華軟膏!$A$5:$L$1000,6))</f>
        <v/>
      </c>
      <c r="H44" s="148" t="str">
        <f>IF($A44="","",VLOOKUP($A44,亜鉛華軟膏!$A$5:$L$1000,12))</f>
        <v/>
      </c>
      <c r="I44" s="148" t="str">
        <f>IF($A44="","",VLOOKUP($A44,亜鉛華軟膏!$A$5:$L$1000,11))</f>
        <v/>
      </c>
      <c r="J44" s="45" t="str">
        <f t="shared" si="1"/>
        <v/>
      </c>
      <c r="K44" s="41"/>
    </row>
    <row r="45" spans="1:11" ht="27.95" customHeight="1">
      <c r="A45" s="41"/>
      <c r="B45" s="289" t="str">
        <f>IF($A45="","",VLOOKUP($A45,亜鉛華軟膏!$A$5:$L$1000,2))</f>
        <v/>
      </c>
      <c r="C45" s="271" t="str">
        <f>IF($A45="","",VLOOKUP($A45,亜鉛華軟膏!$A$5:$L$1000,3))</f>
        <v/>
      </c>
      <c r="D45" s="257" t="str">
        <f>IF($A45="","",VLOOKUP($A45,亜鉛華軟膏!$A$5:$L$1000,8))</f>
        <v/>
      </c>
      <c r="E45" s="263" t="str">
        <f>IF($A45="","",VLOOKUP($A45,亜鉛華軟膏!$A$5:$L$1000,9))</f>
        <v/>
      </c>
      <c r="F45" s="156" t="str">
        <f>IF($A45="","",VLOOKUP($A45,亜鉛華軟膏!$A$5:$L$1000,4))</f>
        <v/>
      </c>
      <c r="G45" s="43" t="str">
        <f>IF($A45="","",VLOOKUP($A45,亜鉛華軟膏!$A$5:$L$1000,6))</f>
        <v/>
      </c>
      <c r="H45" s="148" t="str">
        <f>IF($A45="","",VLOOKUP($A45,亜鉛華軟膏!$A$5:$L$1000,12))</f>
        <v/>
      </c>
      <c r="I45" s="148" t="str">
        <f>IF($A45="","",VLOOKUP($A45,亜鉛華軟膏!$A$5:$L$1000,11))</f>
        <v/>
      </c>
      <c r="J45" s="45" t="str">
        <f t="shared" si="1"/>
        <v/>
      </c>
      <c r="K45" s="41"/>
    </row>
    <row r="46" spans="1:11" ht="27.95" customHeight="1">
      <c r="A46" s="41"/>
      <c r="B46" s="289" t="str">
        <f>IF($A46="","",VLOOKUP($A46,亜鉛華軟膏!$A$5:$L$1000,2))</f>
        <v/>
      </c>
      <c r="C46" s="271" t="str">
        <f>IF($A46="","",VLOOKUP($A46,亜鉛華軟膏!$A$5:$L$1000,3))</f>
        <v/>
      </c>
      <c r="D46" s="257" t="str">
        <f>IF($A46="","",VLOOKUP($A46,亜鉛華軟膏!$A$5:$L$1000,8))</f>
        <v/>
      </c>
      <c r="E46" s="263" t="str">
        <f>IF($A46="","",VLOOKUP($A46,亜鉛華軟膏!$A$5:$L$1000,9))</f>
        <v/>
      </c>
      <c r="F46" s="156" t="str">
        <f>IF($A46="","",VLOOKUP($A46,亜鉛華軟膏!$A$5:$L$1000,4))</f>
        <v/>
      </c>
      <c r="G46" s="43" t="str">
        <f>IF($A46="","",VLOOKUP($A46,亜鉛華軟膏!$A$5:$L$1000,6))</f>
        <v/>
      </c>
      <c r="H46" s="148" t="str">
        <f>IF($A46="","",VLOOKUP($A46,亜鉛華軟膏!$A$5:$L$1000,12))</f>
        <v/>
      </c>
      <c r="I46" s="148" t="str">
        <f>IF($A46="","",VLOOKUP($A46,亜鉛華軟膏!$A$5:$L$1000,11))</f>
        <v/>
      </c>
      <c r="J46" s="45" t="str">
        <f t="shared" si="1"/>
        <v/>
      </c>
      <c r="K46" s="41"/>
    </row>
    <row r="47" spans="1:11" ht="27.95" customHeight="1">
      <c r="A47" s="41"/>
      <c r="B47" s="289" t="str">
        <f>IF($A47="","",VLOOKUP($A47,亜鉛華軟膏!$A$5:$L$1000,2))</f>
        <v/>
      </c>
      <c r="C47" s="271" t="str">
        <f>IF($A47="","",VLOOKUP($A47,亜鉛華軟膏!$A$5:$L$1000,3))</f>
        <v/>
      </c>
      <c r="D47" s="257" t="str">
        <f>IF($A47="","",VLOOKUP($A47,亜鉛華軟膏!$A$5:$L$1000,8))</f>
        <v/>
      </c>
      <c r="E47" s="263" t="str">
        <f>IF($A47="","",VLOOKUP($A47,亜鉛華軟膏!$A$5:$L$1000,9))</f>
        <v/>
      </c>
      <c r="F47" s="156" t="str">
        <f>IF($A47="","",VLOOKUP($A47,亜鉛華軟膏!$A$5:$L$1000,4))</f>
        <v/>
      </c>
      <c r="G47" s="43" t="str">
        <f>IF($A47="","",VLOOKUP($A47,亜鉛華軟膏!$A$5:$L$1000,6))</f>
        <v/>
      </c>
      <c r="H47" s="148" t="str">
        <f>IF($A47="","",VLOOKUP($A47,亜鉛華軟膏!$A$5:$L$1000,12))</f>
        <v/>
      </c>
      <c r="I47" s="148" t="str">
        <f>IF($A47="","",VLOOKUP($A47,亜鉛華軟膏!$A$5:$L$1000,11))</f>
        <v/>
      </c>
      <c r="J47" s="45" t="str">
        <f t="shared" si="1"/>
        <v/>
      </c>
      <c r="K47" s="41"/>
    </row>
    <row r="48" spans="1:11" ht="27.95" customHeight="1">
      <c r="A48" s="41"/>
      <c r="B48" s="289" t="str">
        <f>IF($A48="","",VLOOKUP($A48,亜鉛華軟膏!$A$5:$L$1000,2))</f>
        <v/>
      </c>
      <c r="C48" s="271" t="str">
        <f>IF($A48="","",VLOOKUP($A48,亜鉛華軟膏!$A$5:$L$1000,3))</f>
        <v/>
      </c>
      <c r="D48" s="257" t="str">
        <f>IF($A48="","",VLOOKUP($A48,亜鉛華軟膏!$A$5:$L$1000,8))</f>
        <v/>
      </c>
      <c r="E48" s="263" t="str">
        <f>IF($A48="","",VLOOKUP($A48,亜鉛華軟膏!$A$5:$L$1000,9))</f>
        <v/>
      </c>
      <c r="F48" s="156" t="str">
        <f>IF($A48="","",VLOOKUP($A48,亜鉛華軟膏!$A$5:$L$1000,4))</f>
        <v/>
      </c>
      <c r="G48" s="43" t="str">
        <f>IF($A48="","",VLOOKUP($A48,亜鉛華軟膏!$A$5:$L$1000,6))</f>
        <v/>
      </c>
      <c r="H48" s="148" t="str">
        <f>IF($A48="","",VLOOKUP($A48,亜鉛華軟膏!$A$5:$L$1000,12))</f>
        <v/>
      </c>
      <c r="I48" s="148" t="str">
        <f>IF($A48="","",VLOOKUP($A48,亜鉛華軟膏!$A$5:$L$1000,11))</f>
        <v/>
      </c>
      <c r="J48" s="45" t="str">
        <f t="shared" si="1"/>
        <v/>
      </c>
      <c r="K48" s="41"/>
    </row>
    <row r="49" spans="1:11" ht="27.95" customHeight="1">
      <c r="A49" s="41"/>
      <c r="B49" s="261"/>
      <c r="C49" s="293"/>
      <c r="D49" s="259"/>
      <c r="E49" s="264"/>
      <c r="F49" s="46" t="s">
        <v>32</v>
      </c>
      <c r="G49" s="43"/>
      <c r="H49" s="42"/>
      <c r="I49" s="44"/>
      <c r="J49" s="45">
        <f>SUM(J30:J48)</f>
        <v>0</v>
      </c>
      <c r="K49" s="41"/>
    </row>
    <row r="50" spans="1:11" ht="27.95" customHeight="1">
      <c r="A50" s="36"/>
      <c r="B50" s="269"/>
      <c r="C50" s="292"/>
      <c r="D50" s="258"/>
      <c r="E50" s="256"/>
      <c r="F50" s="46" t="s">
        <v>27</v>
      </c>
      <c r="G50" s="50"/>
      <c r="H50" s="47"/>
      <c r="I50" s="48"/>
      <c r="J50" s="82">
        <f>J49+J25</f>
        <v>0</v>
      </c>
      <c r="K50" s="41"/>
    </row>
  </sheetData>
  <mergeCells count="8">
    <mergeCell ref="D29:E29"/>
    <mergeCell ref="A1:K1"/>
    <mergeCell ref="J2:K2"/>
    <mergeCell ref="A26:K26"/>
    <mergeCell ref="J27:K27"/>
    <mergeCell ref="D4:E4"/>
    <mergeCell ref="B4:C4"/>
    <mergeCell ref="B29:C29"/>
  </mergeCells>
  <phoneticPr fontId="6"/>
  <pageMargins left="0.59055118110236227" right="0.59055118110236227" top="0.78740157480314965" bottom="0.19685039370078741" header="0.51181102362204722" footer="0.23622047244094491"/>
  <pageSetup paperSize="9" scale="85" orientation="landscape"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2F3A71-2343-463B-AA90-2B3991FD47E4}">
  <dimension ref="A1:U74"/>
  <sheetViews>
    <sheetView showZeros="0" view="pageBreakPreview" zoomScaleNormal="100" zoomScaleSheetLayoutView="100" workbookViewId="0">
      <selection activeCell="G9" sqref="G9"/>
    </sheetView>
  </sheetViews>
  <sheetFormatPr defaultRowHeight="13.5"/>
  <cols>
    <col min="1" max="1" width="9" style="30"/>
    <col min="2" max="3" width="1.625" style="30" customWidth="1"/>
    <col min="4" max="4" width="24.875" style="51" customWidth="1"/>
    <col min="5" max="5" width="6.5" style="30" customWidth="1"/>
    <col min="6" max="6" width="9.125" style="30" customWidth="1"/>
    <col min="7" max="7" width="11.25" style="30" customWidth="1"/>
    <col min="8" max="8" width="13.25" style="30" customWidth="1"/>
    <col min="9" max="19" width="1.625" style="30" customWidth="1"/>
    <col min="20" max="16384" width="9" style="30"/>
  </cols>
  <sheetData>
    <row r="1" spans="1:21" s="32" customFormat="1" ht="8.1" customHeight="1">
      <c r="C1" s="104"/>
      <c r="D1" s="104"/>
      <c r="E1" s="444" t="s">
        <v>42</v>
      </c>
      <c r="F1" s="444"/>
      <c r="G1" s="444"/>
    </row>
    <row r="2" spans="1:21" s="32" customFormat="1" ht="8.1" customHeight="1">
      <c r="C2" s="104"/>
      <c r="D2" s="104"/>
      <c r="E2" s="444"/>
      <c r="F2" s="444"/>
      <c r="G2" s="444"/>
    </row>
    <row r="3" spans="1:21" ht="8.1" customHeight="1">
      <c r="B3" s="32"/>
      <c r="C3" s="105"/>
      <c r="D3" s="106"/>
      <c r="E3" s="444"/>
      <c r="F3" s="444"/>
      <c r="G3" s="444"/>
    </row>
    <row r="4" spans="1:21" ht="8.1" customHeight="1">
      <c r="B4" s="32"/>
      <c r="C4" s="105"/>
      <c r="D4" s="106"/>
      <c r="E4" s="445"/>
      <c r="F4" s="445"/>
      <c r="G4" s="445"/>
    </row>
    <row r="5" spans="1:21" ht="8.1" customHeight="1">
      <c r="B5" s="32"/>
      <c r="C5" s="105"/>
      <c r="D5" s="441" t="s">
        <v>43</v>
      </c>
      <c r="E5" s="441" t="s">
        <v>6</v>
      </c>
      <c r="F5" s="441" t="s">
        <v>7</v>
      </c>
      <c r="G5" s="441" t="s">
        <v>2</v>
      </c>
      <c r="H5" s="441" t="s">
        <v>3</v>
      </c>
      <c r="I5" s="441" t="s">
        <v>44</v>
      </c>
      <c r="J5" s="449"/>
      <c r="K5" s="449"/>
      <c r="L5" s="449"/>
      <c r="M5" s="449"/>
      <c r="N5" s="449"/>
      <c r="O5" s="449"/>
      <c r="P5" s="449"/>
      <c r="Q5" s="450"/>
    </row>
    <row r="6" spans="1:21" ht="8.1" customHeight="1">
      <c r="B6" s="32"/>
      <c r="C6" s="105"/>
      <c r="D6" s="442"/>
      <c r="E6" s="442"/>
      <c r="F6" s="442"/>
      <c r="G6" s="442"/>
      <c r="H6" s="442"/>
      <c r="I6" s="442"/>
      <c r="J6" s="451"/>
      <c r="K6" s="451"/>
      <c r="L6" s="451"/>
      <c r="M6" s="451"/>
      <c r="N6" s="451"/>
      <c r="O6" s="451"/>
      <c r="P6" s="451"/>
      <c r="Q6" s="452"/>
    </row>
    <row r="7" spans="1:21" ht="8.1" customHeight="1">
      <c r="B7" s="32"/>
      <c r="C7" s="105"/>
      <c r="D7" s="442"/>
      <c r="E7" s="442"/>
      <c r="F7" s="442"/>
      <c r="G7" s="442"/>
      <c r="H7" s="442"/>
      <c r="I7" s="442"/>
      <c r="J7" s="451"/>
      <c r="K7" s="451"/>
      <c r="L7" s="451"/>
      <c r="M7" s="451"/>
      <c r="N7" s="451"/>
      <c r="O7" s="451"/>
      <c r="P7" s="451"/>
      <c r="Q7" s="452"/>
    </row>
    <row r="8" spans="1:21" ht="8.1" customHeight="1">
      <c r="B8" s="32"/>
      <c r="C8" s="105"/>
      <c r="D8" s="443"/>
      <c r="E8" s="443"/>
      <c r="F8" s="443"/>
      <c r="G8" s="443"/>
      <c r="H8" s="443"/>
      <c r="I8" s="443"/>
      <c r="J8" s="453"/>
      <c r="K8" s="453"/>
      <c r="L8" s="453"/>
      <c r="M8" s="453"/>
      <c r="N8" s="453"/>
      <c r="O8" s="453"/>
      <c r="P8" s="453"/>
      <c r="Q8" s="454"/>
    </row>
    <row r="9" spans="1:21" ht="30" customHeight="1">
      <c r="A9" s="30">
        <v>1</v>
      </c>
      <c r="B9" s="32"/>
      <c r="C9" s="105"/>
      <c r="D9" s="174" t="str">
        <f>IF($A9="","",VLOOKUP($A9,亜鉛華軟膏!$A$5:$L$1000,4))</f>
        <v>亜鉛華軟膏「ニッコー」</v>
      </c>
      <c r="E9" s="140" t="str">
        <f>IF($A9="","",VLOOKUP($A9,亜鉛華軟膏!$A$5:$L$1000,6))</f>
        <v>BX</v>
      </c>
      <c r="F9" s="153">
        <f>IF($A9="","",VLOOKUP($A9,亜鉛華軟膏!$A$5:$L$1000,12))</f>
        <v>0</v>
      </c>
      <c r="G9" s="153">
        <f>IF($A9="","",VLOOKUP($A9,亜鉛華軟膏!$A$5:$L$1000,11))</f>
        <v>0</v>
      </c>
      <c r="H9" s="109">
        <f>IFERROR(ROUNDDOWN(G9*F9,0),"")</f>
        <v>0</v>
      </c>
      <c r="I9" s="446"/>
      <c r="J9" s="447"/>
      <c r="K9" s="447"/>
      <c r="L9" s="447"/>
      <c r="M9" s="447"/>
      <c r="N9" s="447"/>
      <c r="O9" s="447"/>
      <c r="P9" s="447"/>
      <c r="Q9" s="448"/>
      <c r="R9" s="455" t="s">
        <v>45</v>
      </c>
      <c r="S9" s="456"/>
      <c r="U9" s="80" t="s">
        <v>59</v>
      </c>
    </row>
    <row r="10" spans="1:21" ht="30" customHeight="1">
      <c r="B10" s="32"/>
      <c r="C10" s="110"/>
      <c r="D10" s="174" t="str">
        <f>IF($A10="","",VLOOKUP($A10,亜鉛華軟膏!$A$5:$L$1000,4))</f>
        <v/>
      </c>
      <c r="E10" s="140" t="str">
        <f>IF($A10="","",VLOOKUP($A10,亜鉛華軟膏!$A$5:$L$1000,6))</f>
        <v/>
      </c>
      <c r="F10" s="153" t="str">
        <f>IF($A10="","",VLOOKUP($A10,亜鉛華軟膏!$A$5:$L$1000,12))</f>
        <v/>
      </c>
      <c r="G10" s="153" t="str">
        <f>IF($A10="","",VLOOKUP($A10,亜鉛華軟膏!$A$5:$L$1000,11))</f>
        <v/>
      </c>
      <c r="H10" s="109" t="str">
        <f t="shared" ref="H10:H28" si="0">IFERROR(ROUNDDOWN(G10*F10,0),"")</f>
        <v/>
      </c>
      <c r="I10" s="446"/>
      <c r="J10" s="447"/>
      <c r="K10" s="447"/>
      <c r="L10" s="447"/>
      <c r="M10" s="447"/>
      <c r="N10" s="447"/>
      <c r="O10" s="447"/>
      <c r="P10" s="447"/>
      <c r="Q10" s="448"/>
      <c r="R10" s="455"/>
      <c r="S10" s="456"/>
      <c r="U10" s="80" t="s">
        <v>61</v>
      </c>
    </row>
    <row r="11" spans="1:21" ht="30" customHeight="1">
      <c r="B11" s="32"/>
      <c r="C11" s="111"/>
      <c r="D11" s="174" t="str">
        <f>IF($A11="","",VLOOKUP($A11,亜鉛華軟膏!$A$5:$L$1000,4))</f>
        <v/>
      </c>
      <c r="E11" s="140" t="str">
        <f>IF($A11="","",VLOOKUP($A11,亜鉛華軟膏!$A$5:$L$1000,6))</f>
        <v/>
      </c>
      <c r="F11" s="153" t="str">
        <f>IF($A11="","",VLOOKUP($A11,亜鉛華軟膏!$A$5:$L$1000,12))</f>
        <v/>
      </c>
      <c r="G11" s="153" t="str">
        <f>IF($A11="","",VLOOKUP($A11,亜鉛華軟膏!$A$5:$L$1000,11))</f>
        <v/>
      </c>
      <c r="H11" s="109" t="str">
        <f t="shared" si="0"/>
        <v/>
      </c>
      <c r="I11" s="446"/>
      <c r="J11" s="447"/>
      <c r="K11" s="447"/>
      <c r="L11" s="447"/>
      <c r="M11" s="447"/>
      <c r="N11" s="447"/>
      <c r="O11" s="447"/>
      <c r="P11" s="447"/>
      <c r="Q11" s="448"/>
      <c r="R11" s="455"/>
      <c r="S11" s="456"/>
      <c r="U11" s="80" t="s">
        <v>60</v>
      </c>
    </row>
    <row r="12" spans="1:21" ht="30" customHeight="1">
      <c r="B12" s="32"/>
      <c r="C12" s="111"/>
      <c r="D12" s="174" t="str">
        <f>IF($A12="","",VLOOKUP($A12,亜鉛華軟膏!$A$5:$L$1000,4))</f>
        <v/>
      </c>
      <c r="E12" s="140" t="str">
        <f>IF($A12="","",VLOOKUP($A12,亜鉛華軟膏!$A$5:$L$1000,6))</f>
        <v/>
      </c>
      <c r="F12" s="153" t="str">
        <f>IF($A12="","",VLOOKUP($A12,亜鉛華軟膏!$A$5:$L$1000,12))</f>
        <v/>
      </c>
      <c r="G12" s="153" t="str">
        <f>IF($A12="","",VLOOKUP($A12,亜鉛華軟膏!$A$5:$L$1000,11))</f>
        <v/>
      </c>
      <c r="H12" s="109" t="str">
        <f t="shared" si="0"/>
        <v/>
      </c>
      <c r="I12" s="446"/>
      <c r="J12" s="447"/>
      <c r="K12" s="447"/>
      <c r="L12" s="447"/>
      <c r="M12" s="447"/>
      <c r="N12" s="447"/>
      <c r="O12" s="447"/>
      <c r="P12" s="447"/>
      <c r="Q12" s="448"/>
      <c r="R12" s="455"/>
      <c r="S12" s="456"/>
      <c r="U12" s="80" t="s">
        <v>67</v>
      </c>
    </row>
    <row r="13" spans="1:21" ht="30" customHeight="1">
      <c r="B13" s="32"/>
      <c r="C13" s="111"/>
      <c r="D13" s="174" t="str">
        <f>IF($A13="","",VLOOKUP($A13,亜鉛華軟膏!$A$5:$L$1000,4))</f>
        <v/>
      </c>
      <c r="E13" s="140" t="str">
        <f>IF($A13="","",VLOOKUP($A13,亜鉛華軟膏!$A$5:$L$1000,6))</f>
        <v/>
      </c>
      <c r="F13" s="153" t="str">
        <f>IF($A13="","",VLOOKUP($A13,亜鉛華軟膏!$A$5:$L$1000,12))</f>
        <v/>
      </c>
      <c r="G13" s="153" t="str">
        <f>IF($A13="","",VLOOKUP($A13,亜鉛華軟膏!$A$5:$L$1000,11))</f>
        <v/>
      </c>
      <c r="H13" s="109" t="str">
        <f t="shared" si="0"/>
        <v/>
      </c>
      <c r="I13" s="446"/>
      <c r="J13" s="447"/>
      <c r="K13" s="447"/>
      <c r="L13" s="447"/>
      <c r="M13" s="447"/>
      <c r="N13" s="447"/>
      <c r="O13" s="447"/>
      <c r="P13" s="447"/>
      <c r="Q13" s="448"/>
      <c r="R13" s="455"/>
      <c r="S13" s="456"/>
      <c r="U13" s="80" t="s">
        <v>81</v>
      </c>
    </row>
    <row r="14" spans="1:21" ht="30" customHeight="1">
      <c r="C14" s="111"/>
      <c r="D14" s="174" t="str">
        <f>IF($A14="","",VLOOKUP($A14,亜鉛華軟膏!$A$5:$L$1000,4))</f>
        <v/>
      </c>
      <c r="E14" s="140" t="str">
        <f>IF($A14="","",VLOOKUP($A14,亜鉛華軟膏!$A$5:$L$1000,6))</f>
        <v/>
      </c>
      <c r="F14" s="153" t="str">
        <f>IF($A14="","",VLOOKUP($A14,亜鉛華軟膏!$A$5:$L$1000,12))</f>
        <v/>
      </c>
      <c r="G14" s="153" t="str">
        <f>IF($A14="","",VLOOKUP($A14,亜鉛華軟膏!$A$5:$L$1000,11))</f>
        <v/>
      </c>
      <c r="H14" s="109" t="str">
        <f t="shared" si="0"/>
        <v/>
      </c>
      <c r="I14" s="446"/>
      <c r="J14" s="447"/>
      <c r="K14" s="447"/>
      <c r="L14" s="447"/>
      <c r="M14" s="447"/>
      <c r="N14" s="447"/>
      <c r="O14" s="447"/>
      <c r="P14" s="447"/>
      <c r="Q14" s="448"/>
      <c r="R14" s="455"/>
      <c r="S14" s="456"/>
      <c r="U14" s="80" t="s">
        <v>31</v>
      </c>
    </row>
    <row r="15" spans="1:21" ht="30" customHeight="1">
      <c r="B15" s="32"/>
      <c r="C15" s="111"/>
      <c r="D15" s="174" t="str">
        <f>IF($A15="","",VLOOKUP($A15,亜鉛華軟膏!$A$5:$L$1000,4))</f>
        <v/>
      </c>
      <c r="E15" s="140" t="str">
        <f>IF($A15="","",VLOOKUP($A15,亜鉛華軟膏!$A$5:$L$1000,6))</f>
        <v/>
      </c>
      <c r="F15" s="153" t="str">
        <f>IF($A15="","",VLOOKUP($A15,亜鉛華軟膏!$A$5:$L$1000,12))</f>
        <v/>
      </c>
      <c r="G15" s="153" t="str">
        <f>IF($A15="","",VLOOKUP($A15,亜鉛華軟膏!$A$5:$L$1000,11))</f>
        <v/>
      </c>
      <c r="H15" s="109" t="str">
        <f t="shared" si="0"/>
        <v/>
      </c>
      <c r="I15" s="446"/>
      <c r="J15" s="447"/>
      <c r="K15" s="447"/>
      <c r="L15" s="447"/>
      <c r="M15" s="447"/>
      <c r="N15" s="447"/>
      <c r="O15" s="447"/>
      <c r="P15" s="447"/>
      <c r="Q15" s="448"/>
      <c r="R15" s="455"/>
      <c r="S15" s="456"/>
      <c r="U15" s="80" t="s">
        <v>63</v>
      </c>
    </row>
    <row r="16" spans="1:21" ht="30" customHeight="1">
      <c r="B16" s="32"/>
      <c r="C16" s="111"/>
      <c r="D16" s="174" t="str">
        <f>IF($A16="","",VLOOKUP($A16,亜鉛華軟膏!$A$5:$L$1000,4))</f>
        <v/>
      </c>
      <c r="E16" s="140" t="str">
        <f>IF($A16="","",VLOOKUP($A16,亜鉛華軟膏!$A$5:$L$1000,6))</f>
        <v/>
      </c>
      <c r="F16" s="153" t="str">
        <f>IF($A16="","",VLOOKUP($A16,亜鉛華軟膏!$A$5:$L$1000,12))</f>
        <v/>
      </c>
      <c r="G16" s="153" t="str">
        <f>IF($A16="","",VLOOKUP($A16,亜鉛華軟膏!$A$5:$L$1000,11))</f>
        <v/>
      </c>
      <c r="H16" s="109" t="str">
        <f t="shared" si="0"/>
        <v/>
      </c>
      <c r="I16" s="446"/>
      <c r="J16" s="447"/>
      <c r="K16" s="447"/>
      <c r="L16" s="447"/>
      <c r="M16" s="447"/>
      <c r="N16" s="447"/>
      <c r="O16" s="447"/>
      <c r="P16" s="447"/>
      <c r="Q16" s="448"/>
      <c r="R16" s="455"/>
      <c r="S16" s="456"/>
      <c r="U16" s="80" t="s">
        <v>77</v>
      </c>
    </row>
    <row r="17" spans="2:21" ht="30" customHeight="1">
      <c r="B17" s="32"/>
      <c r="C17" s="111"/>
      <c r="D17" s="174" t="str">
        <f>IF($A17="","",VLOOKUP($A17,亜鉛華軟膏!$A$5:$L$1000,4))</f>
        <v/>
      </c>
      <c r="E17" s="140" t="str">
        <f>IF($A17="","",VLOOKUP($A17,亜鉛華軟膏!$A$5:$L$1000,6))</f>
        <v/>
      </c>
      <c r="F17" s="153" t="str">
        <f>IF($A17="","",VLOOKUP($A17,亜鉛華軟膏!$A$5:$L$1000,12))</f>
        <v/>
      </c>
      <c r="G17" s="153" t="str">
        <f>IF($A17="","",VLOOKUP($A17,亜鉛華軟膏!$A$5:$L$1000,11))</f>
        <v/>
      </c>
      <c r="H17" s="109" t="str">
        <f t="shared" si="0"/>
        <v/>
      </c>
      <c r="I17" s="446"/>
      <c r="J17" s="447"/>
      <c r="K17" s="447"/>
      <c r="L17" s="447"/>
      <c r="M17" s="447"/>
      <c r="N17" s="447"/>
      <c r="O17" s="447"/>
      <c r="P17" s="447"/>
      <c r="Q17" s="448"/>
      <c r="R17" s="455"/>
      <c r="S17" s="456"/>
      <c r="U17" s="80"/>
    </row>
    <row r="18" spans="2:21" ht="30" customHeight="1">
      <c r="B18" s="32"/>
      <c r="C18" s="111"/>
      <c r="D18" s="174" t="str">
        <f>IF($A18="","",VLOOKUP($A18,亜鉛華軟膏!$A$5:$L$1000,4))</f>
        <v/>
      </c>
      <c r="E18" s="140" t="str">
        <f>IF($A18="","",VLOOKUP($A18,亜鉛華軟膏!$A$5:$L$1000,6))</f>
        <v/>
      </c>
      <c r="F18" s="153" t="str">
        <f>IF($A18="","",VLOOKUP($A18,亜鉛華軟膏!$A$5:$L$1000,12))</f>
        <v/>
      </c>
      <c r="G18" s="153" t="str">
        <f>IF($A18="","",VLOOKUP($A18,亜鉛華軟膏!$A$5:$L$1000,11))</f>
        <v/>
      </c>
      <c r="H18" s="109" t="str">
        <f t="shared" si="0"/>
        <v/>
      </c>
      <c r="I18" s="446"/>
      <c r="J18" s="447"/>
      <c r="K18" s="447"/>
      <c r="L18" s="447"/>
      <c r="M18" s="447"/>
      <c r="N18" s="447"/>
      <c r="O18" s="447"/>
      <c r="P18" s="447"/>
      <c r="Q18" s="448"/>
      <c r="R18" s="455"/>
      <c r="S18" s="456"/>
    </row>
    <row r="19" spans="2:21" ht="30" customHeight="1">
      <c r="B19" s="32"/>
      <c r="C19" s="111"/>
      <c r="D19" s="174" t="str">
        <f>IF($A19="","",VLOOKUP($A19,亜鉛華軟膏!$A$5:$L$1000,4))</f>
        <v/>
      </c>
      <c r="E19" s="140" t="str">
        <f>IF($A19="","",VLOOKUP($A19,亜鉛華軟膏!$A$5:$L$1000,6))</f>
        <v/>
      </c>
      <c r="F19" s="153" t="str">
        <f>IF($A19="","",VLOOKUP($A19,亜鉛華軟膏!$A$5:$L$1000,12))</f>
        <v/>
      </c>
      <c r="G19" s="153" t="str">
        <f>IF($A19="","",VLOOKUP($A19,亜鉛華軟膏!$A$5:$L$1000,11))</f>
        <v/>
      </c>
      <c r="H19" s="109" t="str">
        <f t="shared" si="0"/>
        <v/>
      </c>
      <c r="I19" s="446"/>
      <c r="J19" s="447"/>
      <c r="K19" s="447"/>
      <c r="L19" s="447"/>
      <c r="M19" s="447"/>
      <c r="N19" s="447"/>
      <c r="O19" s="447"/>
      <c r="P19" s="447"/>
      <c r="Q19" s="448"/>
      <c r="R19" s="455"/>
      <c r="S19" s="456"/>
    </row>
    <row r="20" spans="2:21" ht="30" customHeight="1">
      <c r="B20" s="32"/>
      <c r="C20" s="111"/>
      <c r="D20" s="174" t="str">
        <f>IF($A20="","",VLOOKUP($A20,亜鉛華軟膏!$A$5:$L$1000,4))</f>
        <v/>
      </c>
      <c r="E20" s="140" t="str">
        <f>IF($A20="","",VLOOKUP($A20,亜鉛華軟膏!$A$5:$L$1000,6))</f>
        <v/>
      </c>
      <c r="F20" s="153" t="str">
        <f>IF($A20="","",VLOOKUP($A20,亜鉛華軟膏!$A$5:$L$1000,12))</f>
        <v/>
      </c>
      <c r="G20" s="153" t="str">
        <f>IF($A20="","",VLOOKUP($A20,亜鉛華軟膏!$A$5:$L$1000,11))</f>
        <v/>
      </c>
      <c r="H20" s="109" t="str">
        <f t="shared" si="0"/>
        <v/>
      </c>
      <c r="I20" s="446"/>
      <c r="J20" s="447"/>
      <c r="K20" s="447"/>
      <c r="L20" s="447"/>
      <c r="M20" s="447"/>
      <c r="N20" s="447"/>
      <c r="O20" s="447"/>
      <c r="P20" s="447"/>
      <c r="Q20" s="448"/>
      <c r="R20" s="455"/>
      <c r="S20" s="456"/>
    </row>
    <row r="21" spans="2:21" ht="30" customHeight="1">
      <c r="B21" s="32"/>
      <c r="C21" s="112"/>
      <c r="D21" s="174" t="str">
        <f>IF($A21="","",VLOOKUP($A21,亜鉛華軟膏!$A$5:$L$1000,4))</f>
        <v/>
      </c>
      <c r="E21" s="140" t="str">
        <f>IF($A21="","",VLOOKUP($A21,亜鉛華軟膏!$A$5:$L$1000,6))</f>
        <v/>
      </c>
      <c r="F21" s="153" t="str">
        <f>IF($A21="","",VLOOKUP($A21,亜鉛華軟膏!$A$5:$L$1000,12))</f>
        <v/>
      </c>
      <c r="G21" s="153" t="str">
        <f>IF($A21="","",VLOOKUP($A21,亜鉛華軟膏!$A$5:$L$1000,11))</f>
        <v/>
      </c>
      <c r="H21" s="109" t="str">
        <f t="shared" si="0"/>
        <v/>
      </c>
      <c r="I21" s="446"/>
      <c r="J21" s="447"/>
      <c r="K21" s="447"/>
      <c r="L21" s="447"/>
      <c r="M21" s="447"/>
      <c r="N21" s="447"/>
      <c r="O21" s="447"/>
      <c r="P21" s="447"/>
      <c r="Q21" s="448"/>
      <c r="R21" s="455"/>
      <c r="S21" s="456"/>
    </row>
    <row r="22" spans="2:21" ht="30" customHeight="1">
      <c r="B22" s="32"/>
      <c r="C22" s="113"/>
      <c r="D22" s="174" t="str">
        <f>IF($A22="","",VLOOKUP($A22,亜鉛華軟膏!$A$5:$L$1000,4))</f>
        <v/>
      </c>
      <c r="E22" s="140" t="str">
        <f>IF($A22="","",VLOOKUP($A22,亜鉛華軟膏!$A$5:$L$1000,6))</f>
        <v/>
      </c>
      <c r="F22" s="153" t="str">
        <f>IF($A22="","",VLOOKUP($A22,亜鉛華軟膏!$A$5:$L$1000,12))</f>
        <v/>
      </c>
      <c r="G22" s="153" t="str">
        <f>IF($A22="","",VLOOKUP($A22,亜鉛華軟膏!$A$5:$L$1000,11))</f>
        <v/>
      </c>
      <c r="H22" s="109" t="str">
        <f t="shared" si="0"/>
        <v/>
      </c>
      <c r="I22" s="446"/>
      <c r="J22" s="447"/>
      <c r="K22" s="447"/>
      <c r="L22" s="447"/>
      <c r="M22" s="447"/>
      <c r="N22" s="447"/>
      <c r="O22" s="447"/>
      <c r="P22" s="447"/>
      <c r="Q22" s="448"/>
      <c r="R22" s="455"/>
      <c r="S22" s="456"/>
    </row>
    <row r="23" spans="2:21" ht="30" customHeight="1">
      <c r="B23" s="32"/>
      <c r="C23" s="32"/>
      <c r="D23" s="174" t="str">
        <f>IF($A23="","",VLOOKUP($A23,亜鉛華軟膏!$A$5:$L$1000,4))</f>
        <v/>
      </c>
      <c r="E23" s="140" t="str">
        <f>IF($A23="","",VLOOKUP($A23,亜鉛華軟膏!$A$5:$L$1000,6))</f>
        <v/>
      </c>
      <c r="F23" s="153" t="str">
        <f>IF($A23="","",VLOOKUP($A23,亜鉛華軟膏!$A$5:$L$1000,12))</f>
        <v/>
      </c>
      <c r="G23" s="153" t="str">
        <f>IF($A23="","",VLOOKUP($A23,亜鉛華軟膏!$A$5:$L$1000,11))</f>
        <v/>
      </c>
      <c r="H23" s="109" t="str">
        <f t="shared" si="0"/>
        <v/>
      </c>
      <c r="I23" s="446"/>
      <c r="J23" s="447"/>
      <c r="K23" s="447"/>
      <c r="L23" s="447"/>
      <c r="M23" s="447"/>
      <c r="N23" s="447"/>
      <c r="O23" s="447"/>
      <c r="P23" s="447"/>
      <c r="Q23" s="448"/>
      <c r="R23" s="455"/>
      <c r="S23" s="456"/>
    </row>
    <row r="24" spans="2:21" ht="30" customHeight="1">
      <c r="B24" s="32"/>
      <c r="C24" s="32"/>
      <c r="D24" s="174" t="str">
        <f>IF($A24="","",VLOOKUP($A24,亜鉛華軟膏!$A$5:$L$1000,4))</f>
        <v/>
      </c>
      <c r="E24" s="140" t="str">
        <f>IF($A24="","",VLOOKUP($A24,亜鉛華軟膏!$A$5:$L$1000,6))</f>
        <v/>
      </c>
      <c r="F24" s="153" t="str">
        <f>IF($A24="","",VLOOKUP($A24,亜鉛華軟膏!$A$5:$L$1000,12))</f>
        <v/>
      </c>
      <c r="G24" s="153" t="str">
        <f>IF($A24="","",VLOOKUP($A24,亜鉛華軟膏!$A$5:$L$1000,11))</f>
        <v/>
      </c>
      <c r="H24" s="109" t="str">
        <f t="shared" si="0"/>
        <v/>
      </c>
      <c r="I24" s="446"/>
      <c r="J24" s="447"/>
      <c r="K24" s="447"/>
      <c r="L24" s="447"/>
      <c r="M24" s="447"/>
      <c r="N24" s="447"/>
      <c r="O24" s="447"/>
      <c r="P24" s="447"/>
      <c r="Q24" s="448"/>
      <c r="R24" s="455"/>
      <c r="S24" s="456"/>
    </row>
    <row r="25" spans="2:21" ht="30" customHeight="1">
      <c r="B25" s="32"/>
      <c r="C25" s="32"/>
      <c r="D25" s="174" t="str">
        <f>IF($A25="","",VLOOKUP($A25,亜鉛華軟膏!$A$5:$L$1000,4))</f>
        <v/>
      </c>
      <c r="E25" s="140" t="str">
        <f>IF($A25="","",VLOOKUP($A25,亜鉛華軟膏!$A$5:$L$1000,6))</f>
        <v/>
      </c>
      <c r="F25" s="153" t="str">
        <f>IF($A25="","",VLOOKUP($A25,亜鉛華軟膏!$A$5:$L$1000,12))</f>
        <v/>
      </c>
      <c r="G25" s="153" t="str">
        <f>IF($A25="","",VLOOKUP($A25,亜鉛華軟膏!$A$5:$L$1000,11))</f>
        <v/>
      </c>
      <c r="H25" s="109" t="str">
        <f t="shared" si="0"/>
        <v/>
      </c>
      <c r="I25" s="446"/>
      <c r="J25" s="447"/>
      <c r="K25" s="447"/>
      <c r="L25" s="447"/>
      <c r="M25" s="447"/>
      <c r="N25" s="447"/>
      <c r="O25" s="447"/>
      <c r="P25" s="447"/>
      <c r="Q25" s="448"/>
      <c r="R25" s="455"/>
      <c r="S25" s="456"/>
    </row>
    <row r="26" spans="2:21" ht="30" customHeight="1">
      <c r="B26" s="32"/>
      <c r="C26" s="32"/>
      <c r="D26" s="174" t="str">
        <f>IF($A26="","",VLOOKUP($A26,亜鉛華軟膏!$A$5:$L$1000,4))</f>
        <v/>
      </c>
      <c r="E26" s="140" t="str">
        <f>IF($A26="","",VLOOKUP($A26,亜鉛華軟膏!$A$5:$L$1000,6))</f>
        <v/>
      </c>
      <c r="F26" s="153" t="str">
        <f>IF($A26="","",VLOOKUP($A26,亜鉛華軟膏!$A$5:$L$1000,12))</f>
        <v/>
      </c>
      <c r="G26" s="153" t="str">
        <f>IF($A26="","",VLOOKUP($A26,亜鉛華軟膏!$A$5:$L$1000,11))</f>
        <v/>
      </c>
      <c r="H26" s="109" t="str">
        <f t="shared" si="0"/>
        <v/>
      </c>
      <c r="I26" s="446"/>
      <c r="J26" s="447"/>
      <c r="K26" s="447"/>
      <c r="L26" s="447"/>
      <c r="M26" s="447"/>
      <c r="N26" s="447"/>
      <c r="O26" s="447"/>
      <c r="P26" s="447"/>
      <c r="Q26" s="448"/>
      <c r="R26" s="455"/>
      <c r="S26" s="456"/>
    </row>
    <row r="27" spans="2:21" ht="30" customHeight="1">
      <c r="B27" s="32"/>
      <c r="C27" s="32"/>
      <c r="D27" s="174" t="str">
        <f>IF($A27="","",VLOOKUP($A27,亜鉛華軟膏!$A$5:$L$1000,4))</f>
        <v/>
      </c>
      <c r="E27" s="140" t="str">
        <f>IF($A27="","",VLOOKUP($A27,亜鉛華軟膏!$A$5:$L$1000,6))</f>
        <v/>
      </c>
      <c r="F27" s="153" t="str">
        <f>IF($A27="","",VLOOKUP($A27,亜鉛華軟膏!$A$5:$L$1000,12))</f>
        <v/>
      </c>
      <c r="G27" s="153" t="str">
        <f>IF($A27="","",VLOOKUP($A27,亜鉛華軟膏!$A$5:$L$1000,11))</f>
        <v/>
      </c>
      <c r="H27" s="109" t="str">
        <f t="shared" si="0"/>
        <v/>
      </c>
      <c r="I27" s="446"/>
      <c r="J27" s="447"/>
      <c r="K27" s="447"/>
      <c r="L27" s="447"/>
      <c r="M27" s="447"/>
      <c r="N27" s="447"/>
      <c r="O27" s="447"/>
      <c r="P27" s="447"/>
      <c r="Q27" s="448"/>
      <c r="R27" s="455"/>
      <c r="S27" s="456"/>
    </row>
    <row r="28" spans="2:21" ht="30" customHeight="1">
      <c r="B28" s="32"/>
      <c r="C28" s="32"/>
      <c r="D28" s="174" t="str">
        <f>IF($A28="","",VLOOKUP($A28,亜鉛華軟膏!$A$5:$L$1000,4))</f>
        <v/>
      </c>
      <c r="E28" s="140" t="str">
        <f>IF($A28="","",VLOOKUP($A28,亜鉛華軟膏!$A$5:$L$1000,6))</f>
        <v/>
      </c>
      <c r="F28" s="153" t="str">
        <f>IF($A28="","",VLOOKUP($A28,亜鉛華軟膏!$A$5:$L$1000,12))</f>
        <v/>
      </c>
      <c r="G28" s="153" t="str">
        <f>IF($A28="","",VLOOKUP($A28,亜鉛華軟膏!$A$5:$L$1000,11))</f>
        <v/>
      </c>
      <c r="H28" s="109" t="str">
        <f t="shared" si="0"/>
        <v/>
      </c>
      <c r="I28" s="446"/>
      <c r="J28" s="447"/>
      <c r="K28" s="447"/>
      <c r="L28" s="447"/>
      <c r="M28" s="447"/>
      <c r="N28" s="447"/>
      <c r="O28" s="447"/>
      <c r="P28" s="447"/>
      <c r="Q28" s="448"/>
    </row>
    <row r="29" spans="2:21" ht="8.1" customHeight="1">
      <c r="B29" s="32"/>
      <c r="C29" s="32"/>
      <c r="D29" s="463" t="s">
        <v>57</v>
      </c>
      <c r="E29" s="457"/>
      <c r="F29" s="471"/>
      <c r="G29" s="471"/>
      <c r="H29" s="473">
        <f>SUM(H9:H28)</f>
        <v>0</v>
      </c>
      <c r="I29" s="457"/>
      <c r="J29" s="458"/>
      <c r="K29" s="458"/>
      <c r="L29" s="458"/>
      <c r="M29" s="458"/>
      <c r="N29" s="458"/>
      <c r="O29" s="458"/>
      <c r="P29" s="458"/>
      <c r="Q29" s="459"/>
    </row>
    <row r="30" spans="2:21" ht="8.1" customHeight="1">
      <c r="B30" s="32"/>
      <c r="C30" s="32"/>
      <c r="D30" s="464"/>
      <c r="E30" s="460"/>
      <c r="F30" s="472"/>
      <c r="G30" s="472"/>
      <c r="H30" s="472"/>
      <c r="I30" s="460"/>
      <c r="J30" s="461"/>
      <c r="K30" s="461"/>
      <c r="L30" s="461"/>
      <c r="M30" s="461"/>
      <c r="N30" s="461"/>
      <c r="O30" s="461"/>
      <c r="P30" s="461"/>
      <c r="Q30" s="462"/>
    </row>
    <row r="31" spans="2:21" ht="8.1" customHeight="1">
      <c r="B31" s="32"/>
      <c r="C31" s="32"/>
      <c r="D31" s="464"/>
      <c r="E31" s="460"/>
      <c r="F31" s="472"/>
      <c r="G31" s="472"/>
      <c r="H31" s="472"/>
      <c r="I31" s="460"/>
      <c r="J31" s="461"/>
      <c r="K31" s="461"/>
      <c r="L31" s="461"/>
      <c r="M31" s="461"/>
      <c r="N31" s="461"/>
      <c r="O31" s="461"/>
      <c r="P31" s="461"/>
      <c r="Q31" s="462"/>
    </row>
    <row r="32" spans="2:21" ht="8.1" customHeight="1">
      <c r="B32" s="32"/>
      <c r="C32" s="32"/>
      <c r="D32" s="464"/>
      <c r="E32" s="460"/>
      <c r="F32" s="472"/>
      <c r="G32" s="472"/>
      <c r="H32" s="474"/>
      <c r="I32" s="460"/>
      <c r="J32" s="461"/>
      <c r="K32" s="461"/>
      <c r="L32" s="461"/>
      <c r="M32" s="461"/>
      <c r="N32" s="461"/>
      <c r="O32" s="461"/>
      <c r="P32" s="461"/>
      <c r="Q32" s="462"/>
    </row>
    <row r="33" spans="2:19" ht="8.1" customHeight="1">
      <c r="B33" s="32"/>
      <c r="C33" s="32"/>
      <c r="D33" s="469" t="s">
        <v>46</v>
      </c>
      <c r="E33" s="469"/>
      <c r="F33" s="469"/>
      <c r="G33" s="469"/>
      <c r="H33" s="469"/>
      <c r="I33" s="469"/>
      <c r="J33" s="469"/>
      <c r="K33" s="469"/>
      <c r="L33" s="469"/>
      <c r="M33" s="469"/>
      <c r="N33" s="469"/>
      <c r="O33" s="469"/>
      <c r="P33" s="469"/>
      <c r="Q33" s="469"/>
      <c r="R33" s="114"/>
    </row>
    <row r="34" spans="2:19" ht="8.1" customHeight="1">
      <c r="B34" s="32"/>
      <c r="C34" s="32"/>
      <c r="D34" s="470"/>
      <c r="E34" s="470"/>
      <c r="F34" s="470"/>
      <c r="G34" s="470"/>
      <c r="H34" s="470"/>
      <c r="I34" s="470"/>
      <c r="J34" s="470"/>
      <c r="K34" s="470"/>
      <c r="L34" s="470"/>
      <c r="M34" s="470"/>
      <c r="N34" s="470"/>
      <c r="O34" s="470"/>
      <c r="P34" s="470"/>
      <c r="Q34" s="470"/>
      <c r="R34" s="114"/>
    </row>
    <row r="35" spans="2:19" ht="8.1" customHeight="1">
      <c r="B35" s="32"/>
      <c r="C35" s="32"/>
      <c r="D35" s="470"/>
      <c r="E35" s="470"/>
      <c r="F35" s="470"/>
      <c r="G35" s="470"/>
      <c r="H35" s="470"/>
      <c r="I35" s="470"/>
      <c r="J35" s="470"/>
      <c r="K35" s="470"/>
      <c r="L35" s="470"/>
      <c r="M35" s="470"/>
      <c r="N35" s="470"/>
      <c r="O35" s="470"/>
      <c r="P35" s="470"/>
      <c r="Q35" s="470"/>
      <c r="R35" s="114"/>
    </row>
    <row r="36" spans="2:19" ht="8.1" customHeight="1">
      <c r="B36" s="32"/>
      <c r="C36" s="32"/>
      <c r="D36" s="470"/>
      <c r="E36" s="470"/>
      <c r="F36" s="470"/>
      <c r="G36" s="470"/>
      <c r="H36" s="470"/>
      <c r="I36" s="470"/>
      <c r="J36" s="470"/>
      <c r="K36" s="470"/>
      <c r="L36" s="470"/>
      <c r="M36" s="470"/>
      <c r="N36" s="470"/>
      <c r="O36" s="470"/>
      <c r="P36" s="470"/>
      <c r="Q36" s="470"/>
      <c r="R36" s="114"/>
    </row>
    <row r="37" spans="2:19" ht="8.1" customHeight="1">
      <c r="B37" s="32"/>
      <c r="C37" s="32"/>
      <c r="D37" s="470"/>
      <c r="E37" s="470"/>
      <c r="F37" s="470"/>
      <c r="G37" s="470"/>
      <c r="H37" s="470"/>
      <c r="I37" s="470"/>
      <c r="J37" s="470"/>
      <c r="K37" s="470"/>
      <c r="L37" s="470"/>
      <c r="M37" s="470"/>
      <c r="N37" s="470"/>
      <c r="O37" s="470"/>
      <c r="P37" s="470"/>
      <c r="Q37" s="470"/>
      <c r="R37" s="114"/>
    </row>
    <row r="38" spans="2:19" s="32" customFormat="1" ht="8.1" customHeight="1">
      <c r="C38" s="104"/>
      <c r="D38" s="104"/>
      <c r="E38" s="444" t="s">
        <v>42</v>
      </c>
      <c r="F38" s="444"/>
      <c r="G38" s="444"/>
    </row>
    <row r="39" spans="2:19" s="32" customFormat="1" ht="8.1" customHeight="1">
      <c r="C39" s="104"/>
      <c r="D39" s="104"/>
      <c r="E39" s="444"/>
      <c r="F39" s="444"/>
      <c r="G39" s="444"/>
    </row>
    <row r="40" spans="2:19" ht="8.1" customHeight="1">
      <c r="B40" s="32"/>
      <c r="C40" s="105"/>
      <c r="D40" s="106"/>
      <c r="E40" s="444"/>
      <c r="F40" s="444"/>
      <c r="G40" s="444"/>
    </row>
    <row r="41" spans="2:19" ht="8.1" customHeight="1">
      <c r="B41" s="32"/>
      <c r="C41" s="105"/>
      <c r="D41" s="106"/>
      <c r="E41" s="445"/>
      <c r="F41" s="445"/>
      <c r="G41" s="445"/>
    </row>
    <row r="42" spans="2:19" ht="8.1" customHeight="1">
      <c r="B42" s="32"/>
      <c r="C42" s="105"/>
      <c r="D42" s="441" t="s">
        <v>43</v>
      </c>
      <c r="E42" s="441" t="s">
        <v>6</v>
      </c>
      <c r="F42" s="441" t="s">
        <v>7</v>
      </c>
      <c r="G42" s="441" t="s">
        <v>2</v>
      </c>
      <c r="H42" s="441" t="s">
        <v>3</v>
      </c>
      <c r="I42" s="441" t="s">
        <v>44</v>
      </c>
      <c r="J42" s="449"/>
      <c r="K42" s="449"/>
      <c r="L42" s="449"/>
      <c r="M42" s="449"/>
      <c r="N42" s="449"/>
      <c r="O42" s="449"/>
      <c r="P42" s="449"/>
      <c r="Q42" s="450"/>
    </row>
    <row r="43" spans="2:19" ht="8.1" customHeight="1">
      <c r="B43" s="32"/>
      <c r="C43" s="105"/>
      <c r="D43" s="442"/>
      <c r="E43" s="442"/>
      <c r="F43" s="442"/>
      <c r="G43" s="442"/>
      <c r="H43" s="442"/>
      <c r="I43" s="442"/>
      <c r="J43" s="451"/>
      <c r="K43" s="451"/>
      <c r="L43" s="451"/>
      <c r="M43" s="451"/>
      <c r="N43" s="451"/>
      <c r="O43" s="451"/>
      <c r="P43" s="451"/>
      <c r="Q43" s="452"/>
    </row>
    <row r="44" spans="2:19" ht="8.1" customHeight="1">
      <c r="B44" s="32"/>
      <c r="C44" s="105"/>
      <c r="D44" s="442"/>
      <c r="E44" s="442"/>
      <c r="F44" s="442"/>
      <c r="G44" s="442"/>
      <c r="H44" s="442"/>
      <c r="I44" s="442"/>
      <c r="J44" s="451"/>
      <c r="K44" s="451"/>
      <c r="L44" s="451"/>
      <c r="M44" s="451"/>
      <c r="N44" s="451"/>
      <c r="O44" s="451"/>
      <c r="P44" s="451"/>
      <c r="Q44" s="452"/>
    </row>
    <row r="45" spans="2:19" ht="8.1" customHeight="1">
      <c r="B45" s="32"/>
      <c r="C45" s="105"/>
      <c r="D45" s="443"/>
      <c r="E45" s="443"/>
      <c r="F45" s="443"/>
      <c r="G45" s="443"/>
      <c r="H45" s="443"/>
      <c r="I45" s="443"/>
      <c r="J45" s="453"/>
      <c r="K45" s="453"/>
      <c r="L45" s="453"/>
      <c r="M45" s="453"/>
      <c r="N45" s="453"/>
      <c r="O45" s="453"/>
      <c r="P45" s="453"/>
      <c r="Q45" s="454"/>
    </row>
    <row r="46" spans="2:19" ht="30" customHeight="1">
      <c r="B46" s="32"/>
      <c r="C46" s="105"/>
      <c r="D46" s="174" t="str">
        <f>IF($A46="","",VLOOKUP($A46,亜鉛華軟膏!$A$5:$L$1000,4))</f>
        <v/>
      </c>
      <c r="E46" s="140" t="str">
        <f>IF($A46="","",VLOOKUP($A46,亜鉛華軟膏!$A$5:$L$1000,6))</f>
        <v/>
      </c>
      <c r="F46" s="153" t="str">
        <f>IF($A46="","",VLOOKUP($A46,亜鉛華軟膏!$A$5:$L$1000,12))</f>
        <v/>
      </c>
      <c r="G46" s="153" t="str">
        <f>IF($A46="","",VLOOKUP($A46,亜鉛華軟膏!$A$5:$L$1000,11))</f>
        <v/>
      </c>
      <c r="H46" s="109" t="str">
        <f t="shared" ref="H46:H64" si="1">IFERROR(ROUNDDOWN(G46*F46,0),"")</f>
        <v/>
      </c>
      <c r="I46" s="446"/>
      <c r="J46" s="447"/>
      <c r="K46" s="447"/>
      <c r="L46" s="447"/>
      <c r="M46" s="447"/>
      <c r="N46" s="447"/>
      <c r="O46" s="447"/>
      <c r="P46" s="447"/>
      <c r="Q46" s="448"/>
      <c r="R46" s="455" t="s">
        <v>45</v>
      </c>
      <c r="S46" s="456"/>
    </row>
    <row r="47" spans="2:19" ht="30" customHeight="1">
      <c r="B47" s="32"/>
      <c r="C47" s="110"/>
      <c r="D47" s="174" t="str">
        <f>IF($A47="","",VLOOKUP($A47,亜鉛華軟膏!$A$5:$L$1000,4))</f>
        <v/>
      </c>
      <c r="E47" s="140" t="str">
        <f>IF($A47="","",VLOOKUP($A47,亜鉛華軟膏!$A$5:$L$1000,6))</f>
        <v/>
      </c>
      <c r="F47" s="153" t="str">
        <f>IF($A47="","",VLOOKUP($A47,亜鉛華軟膏!$A$5:$L$1000,12))</f>
        <v/>
      </c>
      <c r="G47" s="153" t="str">
        <f>IF($A47="","",VLOOKUP($A47,亜鉛華軟膏!$A$5:$L$1000,11))</f>
        <v/>
      </c>
      <c r="H47" s="109" t="str">
        <f t="shared" si="1"/>
        <v/>
      </c>
      <c r="I47" s="446"/>
      <c r="J47" s="447"/>
      <c r="K47" s="447"/>
      <c r="L47" s="447"/>
      <c r="M47" s="447"/>
      <c r="N47" s="447"/>
      <c r="O47" s="447"/>
      <c r="P47" s="447"/>
      <c r="Q47" s="448"/>
      <c r="R47" s="455"/>
      <c r="S47" s="456"/>
    </row>
    <row r="48" spans="2:19" ht="30" customHeight="1">
      <c r="B48" s="32"/>
      <c r="C48" s="111"/>
      <c r="D48" s="174" t="str">
        <f>IF($A48="","",VLOOKUP($A48,亜鉛華軟膏!$A$5:$L$1000,4))</f>
        <v/>
      </c>
      <c r="E48" s="140" t="str">
        <f>IF($A48="","",VLOOKUP($A48,亜鉛華軟膏!$A$5:$L$1000,6))</f>
        <v/>
      </c>
      <c r="F48" s="153" t="str">
        <f>IF($A48="","",VLOOKUP($A48,亜鉛華軟膏!$A$5:$L$1000,12))</f>
        <v/>
      </c>
      <c r="G48" s="153" t="str">
        <f>IF($A48="","",VLOOKUP($A48,亜鉛華軟膏!$A$5:$L$1000,11))</f>
        <v/>
      </c>
      <c r="H48" s="109" t="str">
        <f t="shared" si="1"/>
        <v/>
      </c>
      <c r="I48" s="446"/>
      <c r="J48" s="447"/>
      <c r="K48" s="447"/>
      <c r="L48" s="447"/>
      <c r="M48" s="447"/>
      <c r="N48" s="447"/>
      <c r="O48" s="447"/>
      <c r="P48" s="447"/>
      <c r="Q48" s="448"/>
      <c r="R48" s="455"/>
      <c r="S48" s="456"/>
    </row>
    <row r="49" spans="2:19" ht="30" customHeight="1">
      <c r="B49" s="32"/>
      <c r="C49" s="111"/>
      <c r="D49" s="174" t="str">
        <f>IF($A49="","",VLOOKUP($A49,亜鉛華軟膏!$A$5:$L$1000,4))</f>
        <v/>
      </c>
      <c r="E49" s="140" t="str">
        <f>IF($A49="","",VLOOKUP($A49,亜鉛華軟膏!$A$5:$L$1000,6))</f>
        <v/>
      </c>
      <c r="F49" s="153" t="str">
        <f>IF($A49="","",VLOOKUP($A49,亜鉛華軟膏!$A$5:$L$1000,12))</f>
        <v/>
      </c>
      <c r="G49" s="153" t="str">
        <f>IF($A49="","",VLOOKUP($A49,亜鉛華軟膏!$A$5:$L$1000,11))</f>
        <v/>
      </c>
      <c r="H49" s="109" t="str">
        <f t="shared" si="1"/>
        <v/>
      </c>
      <c r="I49" s="446"/>
      <c r="J49" s="447"/>
      <c r="K49" s="447"/>
      <c r="L49" s="447"/>
      <c r="M49" s="447"/>
      <c r="N49" s="447"/>
      <c r="O49" s="447"/>
      <c r="P49" s="447"/>
      <c r="Q49" s="448"/>
      <c r="R49" s="455"/>
      <c r="S49" s="456"/>
    </row>
    <row r="50" spans="2:19" ht="30" customHeight="1">
      <c r="B50" s="32"/>
      <c r="C50" s="111"/>
      <c r="D50" s="174" t="str">
        <f>IF($A50="","",VLOOKUP($A50,亜鉛華軟膏!$A$5:$L$1000,4))</f>
        <v/>
      </c>
      <c r="E50" s="140" t="str">
        <f>IF($A50="","",VLOOKUP($A50,亜鉛華軟膏!$A$5:$L$1000,6))</f>
        <v/>
      </c>
      <c r="F50" s="153" t="str">
        <f>IF($A50="","",VLOOKUP($A50,亜鉛華軟膏!$A$5:$L$1000,12))</f>
        <v/>
      </c>
      <c r="G50" s="153" t="str">
        <f>IF($A50="","",VLOOKUP($A50,亜鉛華軟膏!$A$5:$L$1000,11))</f>
        <v/>
      </c>
      <c r="H50" s="109" t="str">
        <f t="shared" si="1"/>
        <v/>
      </c>
      <c r="I50" s="446"/>
      <c r="J50" s="447"/>
      <c r="K50" s="447"/>
      <c r="L50" s="447"/>
      <c r="M50" s="447"/>
      <c r="N50" s="447"/>
      <c r="O50" s="447"/>
      <c r="P50" s="447"/>
      <c r="Q50" s="448"/>
      <c r="R50" s="455"/>
      <c r="S50" s="456"/>
    </row>
    <row r="51" spans="2:19" ht="30" customHeight="1">
      <c r="C51" s="111"/>
      <c r="D51" s="174" t="str">
        <f>IF($A51="","",VLOOKUP($A51,亜鉛華軟膏!$A$5:$L$1000,4))</f>
        <v/>
      </c>
      <c r="E51" s="140" t="str">
        <f>IF($A51="","",VLOOKUP($A51,亜鉛華軟膏!$A$5:$L$1000,6))</f>
        <v/>
      </c>
      <c r="F51" s="153" t="str">
        <f>IF($A51="","",VLOOKUP($A51,亜鉛華軟膏!$A$5:$L$1000,12))</f>
        <v/>
      </c>
      <c r="G51" s="153" t="str">
        <f>IF($A51="","",VLOOKUP($A51,亜鉛華軟膏!$A$5:$L$1000,11))</f>
        <v/>
      </c>
      <c r="H51" s="109" t="str">
        <f t="shared" si="1"/>
        <v/>
      </c>
      <c r="I51" s="446"/>
      <c r="J51" s="447"/>
      <c r="K51" s="447"/>
      <c r="L51" s="447"/>
      <c r="M51" s="447"/>
      <c r="N51" s="447"/>
      <c r="O51" s="447"/>
      <c r="P51" s="447"/>
      <c r="Q51" s="448"/>
      <c r="R51" s="455"/>
      <c r="S51" s="456"/>
    </row>
    <row r="52" spans="2:19" ht="30" customHeight="1">
      <c r="B52" s="32"/>
      <c r="C52" s="111"/>
      <c r="D52" s="174" t="str">
        <f>IF($A52="","",VLOOKUP($A52,亜鉛華軟膏!$A$5:$L$1000,4))</f>
        <v/>
      </c>
      <c r="E52" s="140" t="str">
        <f>IF($A52="","",VLOOKUP($A52,亜鉛華軟膏!$A$5:$L$1000,6))</f>
        <v/>
      </c>
      <c r="F52" s="153" t="str">
        <f>IF($A52="","",VLOOKUP($A52,亜鉛華軟膏!$A$5:$L$1000,12))</f>
        <v/>
      </c>
      <c r="G52" s="153" t="str">
        <f>IF($A52="","",VLOOKUP($A52,亜鉛華軟膏!$A$5:$L$1000,11))</f>
        <v/>
      </c>
      <c r="H52" s="109" t="str">
        <f t="shared" si="1"/>
        <v/>
      </c>
      <c r="I52" s="446"/>
      <c r="J52" s="447"/>
      <c r="K52" s="447"/>
      <c r="L52" s="447"/>
      <c r="M52" s="447"/>
      <c r="N52" s="447"/>
      <c r="O52" s="447"/>
      <c r="P52" s="447"/>
      <c r="Q52" s="448"/>
      <c r="R52" s="455"/>
      <c r="S52" s="456"/>
    </row>
    <row r="53" spans="2:19" ht="30" customHeight="1">
      <c r="B53" s="32"/>
      <c r="C53" s="111"/>
      <c r="D53" s="174" t="str">
        <f>IF($A53="","",VLOOKUP($A53,亜鉛華軟膏!$A$5:$L$1000,4))</f>
        <v/>
      </c>
      <c r="E53" s="140" t="str">
        <f>IF($A53="","",VLOOKUP($A53,亜鉛華軟膏!$A$5:$L$1000,6))</f>
        <v/>
      </c>
      <c r="F53" s="153" t="str">
        <f>IF($A53="","",VLOOKUP($A53,亜鉛華軟膏!$A$5:$L$1000,12))</f>
        <v/>
      </c>
      <c r="G53" s="153" t="str">
        <f>IF($A53="","",VLOOKUP($A53,亜鉛華軟膏!$A$5:$L$1000,11))</f>
        <v/>
      </c>
      <c r="H53" s="109" t="str">
        <f t="shared" si="1"/>
        <v/>
      </c>
      <c r="I53" s="446"/>
      <c r="J53" s="447"/>
      <c r="K53" s="447"/>
      <c r="L53" s="447"/>
      <c r="M53" s="447"/>
      <c r="N53" s="447"/>
      <c r="O53" s="447"/>
      <c r="P53" s="447"/>
      <c r="Q53" s="448"/>
      <c r="R53" s="455"/>
      <c r="S53" s="456"/>
    </row>
    <row r="54" spans="2:19" ht="30" customHeight="1">
      <c r="B54" s="32"/>
      <c r="C54" s="111"/>
      <c r="D54" s="174" t="str">
        <f>IF($A54="","",VLOOKUP($A54,亜鉛華軟膏!$A$5:$L$1000,4))</f>
        <v/>
      </c>
      <c r="E54" s="140" t="str">
        <f>IF($A54="","",VLOOKUP($A54,亜鉛華軟膏!$A$5:$L$1000,6))</f>
        <v/>
      </c>
      <c r="F54" s="153" t="str">
        <f>IF($A54="","",VLOOKUP($A54,亜鉛華軟膏!$A$5:$L$1000,12))</f>
        <v/>
      </c>
      <c r="G54" s="153" t="str">
        <f>IF($A54="","",VLOOKUP($A54,亜鉛華軟膏!$A$5:$L$1000,11))</f>
        <v/>
      </c>
      <c r="H54" s="109" t="str">
        <f t="shared" si="1"/>
        <v/>
      </c>
      <c r="I54" s="446"/>
      <c r="J54" s="447"/>
      <c r="K54" s="447"/>
      <c r="L54" s="447"/>
      <c r="M54" s="447"/>
      <c r="N54" s="447"/>
      <c r="O54" s="447"/>
      <c r="P54" s="447"/>
      <c r="Q54" s="448"/>
      <c r="R54" s="455"/>
      <c r="S54" s="456"/>
    </row>
    <row r="55" spans="2:19" ht="30" customHeight="1">
      <c r="B55" s="32"/>
      <c r="C55" s="111"/>
      <c r="D55" s="174" t="str">
        <f>IF($A55="","",VLOOKUP($A55,亜鉛華軟膏!$A$5:$L$1000,4))</f>
        <v/>
      </c>
      <c r="E55" s="140" t="str">
        <f>IF($A55="","",VLOOKUP($A55,亜鉛華軟膏!$A$5:$L$1000,6))</f>
        <v/>
      </c>
      <c r="F55" s="153" t="str">
        <f>IF($A55="","",VLOOKUP($A55,亜鉛華軟膏!$A$5:$L$1000,12))</f>
        <v/>
      </c>
      <c r="G55" s="153" t="str">
        <f>IF($A55="","",VLOOKUP($A55,亜鉛華軟膏!$A$5:$L$1000,11))</f>
        <v/>
      </c>
      <c r="H55" s="109" t="str">
        <f t="shared" si="1"/>
        <v/>
      </c>
      <c r="I55" s="446"/>
      <c r="J55" s="447"/>
      <c r="K55" s="447"/>
      <c r="L55" s="447"/>
      <c r="M55" s="447"/>
      <c r="N55" s="447"/>
      <c r="O55" s="447"/>
      <c r="P55" s="447"/>
      <c r="Q55" s="448"/>
      <c r="R55" s="455"/>
      <c r="S55" s="456"/>
    </row>
    <row r="56" spans="2:19" ht="30" customHeight="1">
      <c r="B56" s="32"/>
      <c r="C56" s="111"/>
      <c r="D56" s="174" t="str">
        <f>IF($A56="","",VLOOKUP($A56,亜鉛華軟膏!$A$5:$L$1000,4))</f>
        <v/>
      </c>
      <c r="E56" s="140" t="str">
        <f>IF($A56="","",VLOOKUP($A56,亜鉛華軟膏!$A$5:$L$1000,6))</f>
        <v/>
      </c>
      <c r="F56" s="153" t="str">
        <f>IF($A56="","",VLOOKUP($A56,亜鉛華軟膏!$A$5:$L$1000,12))</f>
        <v/>
      </c>
      <c r="G56" s="153" t="str">
        <f>IF($A56="","",VLOOKUP($A56,亜鉛華軟膏!$A$5:$L$1000,11))</f>
        <v/>
      </c>
      <c r="H56" s="109" t="str">
        <f t="shared" si="1"/>
        <v/>
      </c>
      <c r="I56" s="446"/>
      <c r="J56" s="447"/>
      <c r="K56" s="447"/>
      <c r="L56" s="447"/>
      <c r="M56" s="447"/>
      <c r="N56" s="447"/>
      <c r="O56" s="447"/>
      <c r="P56" s="447"/>
      <c r="Q56" s="448"/>
      <c r="R56" s="455"/>
      <c r="S56" s="456"/>
    </row>
    <row r="57" spans="2:19" ht="30" customHeight="1">
      <c r="B57" s="32"/>
      <c r="C57" s="111"/>
      <c r="D57" s="174" t="str">
        <f>IF($A57="","",VLOOKUP($A57,亜鉛華軟膏!$A$5:$L$1000,4))</f>
        <v/>
      </c>
      <c r="E57" s="140" t="str">
        <f>IF($A57="","",VLOOKUP($A57,亜鉛華軟膏!$A$5:$L$1000,6))</f>
        <v/>
      </c>
      <c r="F57" s="153" t="str">
        <f>IF($A57="","",VLOOKUP($A57,亜鉛華軟膏!$A$5:$L$1000,12))</f>
        <v/>
      </c>
      <c r="G57" s="153" t="str">
        <f>IF($A57="","",VLOOKUP($A57,亜鉛華軟膏!$A$5:$L$1000,11))</f>
        <v/>
      </c>
      <c r="H57" s="109" t="str">
        <f t="shared" si="1"/>
        <v/>
      </c>
      <c r="I57" s="446"/>
      <c r="J57" s="447"/>
      <c r="K57" s="447"/>
      <c r="L57" s="447"/>
      <c r="M57" s="447"/>
      <c r="N57" s="447"/>
      <c r="O57" s="447"/>
      <c r="P57" s="447"/>
      <c r="Q57" s="448"/>
      <c r="R57" s="455"/>
      <c r="S57" s="456"/>
    </row>
    <row r="58" spans="2:19" ht="30" customHeight="1">
      <c r="B58" s="32"/>
      <c r="C58" s="112"/>
      <c r="D58" s="174" t="str">
        <f>IF($A58="","",VLOOKUP($A58,亜鉛華軟膏!$A$5:$L$1000,4))</f>
        <v/>
      </c>
      <c r="E58" s="140" t="str">
        <f>IF($A58="","",VLOOKUP($A58,亜鉛華軟膏!$A$5:$L$1000,6))</f>
        <v/>
      </c>
      <c r="F58" s="153" t="str">
        <f>IF($A58="","",VLOOKUP($A58,亜鉛華軟膏!$A$5:$L$1000,12))</f>
        <v/>
      </c>
      <c r="G58" s="153" t="str">
        <f>IF($A58="","",VLOOKUP($A58,亜鉛華軟膏!$A$5:$L$1000,11))</f>
        <v/>
      </c>
      <c r="H58" s="109" t="str">
        <f t="shared" si="1"/>
        <v/>
      </c>
      <c r="I58" s="446"/>
      <c r="J58" s="447"/>
      <c r="K58" s="447"/>
      <c r="L58" s="447"/>
      <c r="M58" s="447"/>
      <c r="N58" s="447"/>
      <c r="O58" s="447"/>
      <c r="P58" s="447"/>
      <c r="Q58" s="448"/>
      <c r="R58" s="455"/>
      <c r="S58" s="456"/>
    </row>
    <row r="59" spans="2:19" ht="30" customHeight="1">
      <c r="B59" s="32"/>
      <c r="C59" s="113"/>
      <c r="D59" s="174" t="str">
        <f>IF($A59="","",VLOOKUP($A59,亜鉛華軟膏!$A$5:$L$1000,4))</f>
        <v/>
      </c>
      <c r="E59" s="140" t="str">
        <f>IF($A59="","",VLOOKUP($A59,亜鉛華軟膏!$A$5:$L$1000,6))</f>
        <v/>
      </c>
      <c r="F59" s="153" t="str">
        <f>IF($A59="","",VLOOKUP($A59,亜鉛華軟膏!$A$5:$L$1000,12))</f>
        <v/>
      </c>
      <c r="G59" s="153" t="str">
        <f>IF($A59="","",VLOOKUP($A59,亜鉛華軟膏!$A$5:$L$1000,11))</f>
        <v/>
      </c>
      <c r="H59" s="109" t="str">
        <f t="shared" si="1"/>
        <v/>
      </c>
      <c r="I59" s="446"/>
      <c r="J59" s="447"/>
      <c r="K59" s="447"/>
      <c r="L59" s="447"/>
      <c r="M59" s="447"/>
      <c r="N59" s="447"/>
      <c r="O59" s="447"/>
      <c r="P59" s="447"/>
      <c r="Q59" s="448"/>
      <c r="R59" s="455"/>
      <c r="S59" s="456"/>
    </row>
    <row r="60" spans="2:19" ht="30" customHeight="1">
      <c r="B60" s="32"/>
      <c r="C60" s="32"/>
      <c r="D60" s="174" t="str">
        <f>IF($A60="","",VLOOKUP($A60,亜鉛華軟膏!$A$5:$L$1000,4))</f>
        <v/>
      </c>
      <c r="E60" s="140" t="str">
        <f>IF($A60="","",VLOOKUP($A60,亜鉛華軟膏!$A$5:$L$1000,6))</f>
        <v/>
      </c>
      <c r="F60" s="153" t="str">
        <f>IF($A60="","",VLOOKUP($A60,亜鉛華軟膏!$A$5:$L$1000,12))</f>
        <v/>
      </c>
      <c r="G60" s="153" t="str">
        <f>IF($A60="","",VLOOKUP($A60,亜鉛華軟膏!$A$5:$L$1000,11))</f>
        <v/>
      </c>
      <c r="H60" s="109" t="str">
        <f t="shared" si="1"/>
        <v/>
      </c>
      <c r="I60" s="446"/>
      <c r="J60" s="447"/>
      <c r="K60" s="447"/>
      <c r="L60" s="447"/>
      <c r="M60" s="447"/>
      <c r="N60" s="447"/>
      <c r="O60" s="447"/>
      <c r="P60" s="447"/>
      <c r="Q60" s="448"/>
      <c r="R60" s="455"/>
      <c r="S60" s="456"/>
    </row>
    <row r="61" spans="2:19" ht="30" customHeight="1">
      <c r="B61" s="32"/>
      <c r="C61" s="32"/>
      <c r="D61" s="174" t="str">
        <f>IF($A61="","",VLOOKUP($A61,亜鉛華軟膏!$A$5:$L$1000,4))</f>
        <v/>
      </c>
      <c r="E61" s="140" t="str">
        <f>IF($A61="","",VLOOKUP($A61,亜鉛華軟膏!$A$5:$L$1000,6))</f>
        <v/>
      </c>
      <c r="F61" s="153" t="str">
        <f>IF($A61="","",VLOOKUP($A61,亜鉛華軟膏!$A$5:$L$1000,12))</f>
        <v/>
      </c>
      <c r="G61" s="153" t="str">
        <f>IF($A61="","",VLOOKUP($A61,亜鉛華軟膏!$A$5:$L$1000,11))</f>
        <v/>
      </c>
      <c r="H61" s="109" t="str">
        <f t="shared" si="1"/>
        <v/>
      </c>
      <c r="I61" s="446"/>
      <c r="J61" s="447"/>
      <c r="K61" s="447"/>
      <c r="L61" s="447"/>
      <c r="M61" s="447"/>
      <c r="N61" s="447"/>
      <c r="O61" s="447"/>
      <c r="P61" s="447"/>
      <c r="Q61" s="448"/>
      <c r="R61" s="455"/>
      <c r="S61" s="456"/>
    </row>
    <row r="62" spans="2:19" ht="30" customHeight="1">
      <c r="B62" s="32"/>
      <c r="C62" s="32"/>
      <c r="D62" s="174" t="str">
        <f>IF($A62="","",VLOOKUP($A62,亜鉛華軟膏!$A$5:$L$1000,4))</f>
        <v/>
      </c>
      <c r="E62" s="140" t="str">
        <f>IF($A62="","",VLOOKUP($A62,亜鉛華軟膏!$A$5:$L$1000,6))</f>
        <v/>
      </c>
      <c r="F62" s="153" t="str">
        <f>IF($A62="","",VLOOKUP($A62,亜鉛華軟膏!$A$5:$L$1000,12))</f>
        <v/>
      </c>
      <c r="G62" s="153" t="str">
        <f>IF($A62="","",VLOOKUP($A62,亜鉛華軟膏!$A$5:$L$1000,11))</f>
        <v/>
      </c>
      <c r="H62" s="109" t="str">
        <f t="shared" si="1"/>
        <v/>
      </c>
      <c r="I62" s="446"/>
      <c r="J62" s="447"/>
      <c r="K62" s="447"/>
      <c r="L62" s="447"/>
      <c r="M62" s="447"/>
      <c r="N62" s="447"/>
      <c r="O62" s="447"/>
      <c r="P62" s="447"/>
      <c r="Q62" s="448"/>
      <c r="R62" s="455"/>
      <c r="S62" s="456"/>
    </row>
    <row r="63" spans="2:19" ht="30" customHeight="1">
      <c r="B63" s="32"/>
      <c r="C63" s="32"/>
      <c r="D63" s="174" t="str">
        <f>IF($A63="","",VLOOKUP($A63,亜鉛華軟膏!$A$5:$L$1000,4))</f>
        <v/>
      </c>
      <c r="E63" s="140" t="str">
        <f>IF($A63="","",VLOOKUP($A63,亜鉛華軟膏!$A$5:$L$1000,6))</f>
        <v/>
      </c>
      <c r="F63" s="153" t="str">
        <f>IF($A63="","",VLOOKUP($A63,亜鉛華軟膏!$A$5:$L$1000,12))</f>
        <v/>
      </c>
      <c r="G63" s="153" t="str">
        <f>IF($A63="","",VLOOKUP($A63,亜鉛華軟膏!$A$5:$L$1000,11))</f>
        <v/>
      </c>
      <c r="H63" s="109" t="str">
        <f t="shared" si="1"/>
        <v/>
      </c>
      <c r="I63" s="446"/>
      <c r="J63" s="447"/>
      <c r="K63" s="447"/>
      <c r="L63" s="447"/>
      <c r="M63" s="447"/>
      <c r="N63" s="447"/>
      <c r="O63" s="447"/>
      <c r="P63" s="447"/>
      <c r="Q63" s="448"/>
      <c r="R63" s="455"/>
      <c r="S63" s="456"/>
    </row>
    <row r="64" spans="2:19" ht="30" customHeight="1">
      <c r="B64" s="32"/>
      <c r="C64" s="32"/>
      <c r="D64" s="174" t="str">
        <f>IF($A64="","",VLOOKUP($A64,亜鉛華軟膏!$A$5:$L$1000,4))</f>
        <v/>
      </c>
      <c r="E64" s="140" t="str">
        <f>IF($A64="","",VLOOKUP($A64,亜鉛華軟膏!$A$5:$L$1000,6))</f>
        <v/>
      </c>
      <c r="F64" s="153" t="str">
        <f>IF($A64="","",VLOOKUP($A64,亜鉛華軟膏!$A$5:$L$1000,12))</f>
        <v/>
      </c>
      <c r="G64" s="153" t="str">
        <f>IF($A64="","",VLOOKUP($A64,亜鉛華軟膏!$A$5:$L$1000,11))</f>
        <v/>
      </c>
      <c r="H64" s="109" t="str">
        <f t="shared" si="1"/>
        <v/>
      </c>
      <c r="I64" s="446"/>
      <c r="J64" s="447"/>
      <c r="K64" s="447"/>
      <c r="L64" s="447"/>
      <c r="M64" s="447"/>
      <c r="N64" s="447"/>
      <c r="O64" s="447"/>
      <c r="P64" s="447"/>
      <c r="Q64" s="448"/>
      <c r="R64" s="455"/>
      <c r="S64" s="456"/>
    </row>
    <row r="65" spans="2:18" ht="30" customHeight="1">
      <c r="B65" s="32"/>
      <c r="C65" s="32"/>
      <c r="D65" s="141" t="s">
        <v>57</v>
      </c>
      <c r="E65" s="107"/>
      <c r="F65" s="108"/>
      <c r="G65" s="108"/>
      <c r="H65" s="109">
        <f>SUM(H46:H64)</f>
        <v>0</v>
      </c>
      <c r="I65" s="457"/>
      <c r="J65" s="458"/>
      <c r="K65" s="458"/>
      <c r="L65" s="458"/>
      <c r="M65" s="458"/>
      <c r="N65" s="458"/>
      <c r="O65" s="458"/>
      <c r="P65" s="458"/>
      <c r="Q65" s="459"/>
    </row>
    <row r="66" spans="2:18" ht="8.1" customHeight="1">
      <c r="B66" s="32"/>
      <c r="C66" s="32"/>
      <c r="D66" s="463" t="s">
        <v>58</v>
      </c>
      <c r="E66" s="457"/>
      <c r="F66" s="471"/>
      <c r="G66" s="471"/>
      <c r="H66" s="473">
        <f>H65+H29</f>
        <v>0</v>
      </c>
      <c r="I66" s="457"/>
      <c r="J66" s="458"/>
      <c r="K66" s="458"/>
      <c r="L66" s="458"/>
      <c r="M66" s="458"/>
      <c r="N66" s="458"/>
      <c r="O66" s="458"/>
      <c r="P66" s="458"/>
      <c r="Q66" s="459"/>
    </row>
    <row r="67" spans="2:18" ht="8.1" customHeight="1">
      <c r="B67" s="32"/>
      <c r="C67" s="32"/>
      <c r="D67" s="464"/>
      <c r="E67" s="460"/>
      <c r="F67" s="472"/>
      <c r="G67" s="472"/>
      <c r="H67" s="472"/>
      <c r="I67" s="460"/>
      <c r="J67" s="461"/>
      <c r="K67" s="461"/>
      <c r="L67" s="461"/>
      <c r="M67" s="461"/>
      <c r="N67" s="461"/>
      <c r="O67" s="461"/>
      <c r="P67" s="461"/>
      <c r="Q67" s="462"/>
    </row>
    <row r="68" spans="2:18" ht="8.1" customHeight="1">
      <c r="B68" s="32"/>
      <c r="C68" s="32"/>
      <c r="D68" s="464"/>
      <c r="E68" s="460"/>
      <c r="F68" s="472"/>
      <c r="G68" s="472"/>
      <c r="H68" s="472"/>
      <c r="I68" s="460"/>
      <c r="J68" s="461"/>
      <c r="K68" s="461"/>
      <c r="L68" s="461"/>
      <c r="M68" s="461"/>
      <c r="N68" s="461"/>
      <c r="O68" s="461"/>
      <c r="P68" s="461"/>
      <c r="Q68" s="462"/>
    </row>
    <row r="69" spans="2:18" ht="8.1" customHeight="1">
      <c r="B69" s="32"/>
      <c r="C69" s="32"/>
      <c r="D69" s="464"/>
      <c r="E69" s="460"/>
      <c r="F69" s="472"/>
      <c r="G69" s="472"/>
      <c r="H69" s="474"/>
      <c r="I69" s="460"/>
      <c r="J69" s="461"/>
      <c r="K69" s="461"/>
      <c r="L69" s="461"/>
      <c r="M69" s="461"/>
      <c r="N69" s="461"/>
      <c r="O69" s="461"/>
      <c r="P69" s="461"/>
      <c r="Q69" s="462"/>
    </row>
    <row r="70" spans="2:18" ht="8.1" customHeight="1">
      <c r="B70" s="32"/>
      <c r="C70" s="32"/>
      <c r="D70" s="469" t="s">
        <v>46</v>
      </c>
      <c r="E70" s="469"/>
      <c r="F70" s="469"/>
      <c r="G70" s="469"/>
      <c r="H70" s="469"/>
      <c r="I70" s="469"/>
      <c r="J70" s="469"/>
      <c r="K70" s="469"/>
      <c r="L70" s="469"/>
      <c r="M70" s="469"/>
      <c r="N70" s="469"/>
      <c r="O70" s="469"/>
      <c r="P70" s="469"/>
      <c r="Q70" s="469"/>
      <c r="R70" s="114"/>
    </row>
    <row r="71" spans="2:18" ht="8.1" customHeight="1">
      <c r="B71" s="32"/>
      <c r="C71" s="32"/>
      <c r="D71" s="470"/>
      <c r="E71" s="470"/>
      <c r="F71" s="470"/>
      <c r="G71" s="470"/>
      <c r="H71" s="470"/>
      <c r="I71" s="470"/>
      <c r="J71" s="470"/>
      <c r="K71" s="470"/>
      <c r="L71" s="470"/>
      <c r="M71" s="470"/>
      <c r="N71" s="470"/>
      <c r="O71" s="470"/>
      <c r="P71" s="470"/>
      <c r="Q71" s="470"/>
      <c r="R71" s="114"/>
    </row>
    <row r="72" spans="2:18" ht="8.1" customHeight="1">
      <c r="B72" s="32"/>
      <c r="C72" s="32"/>
      <c r="D72" s="470"/>
      <c r="E72" s="470"/>
      <c r="F72" s="470"/>
      <c r="G72" s="470"/>
      <c r="H72" s="470"/>
      <c r="I72" s="470"/>
      <c r="J72" s="470"/>
      <c r="K72" s="470"/>
      <c r="L72" s="470"/>
      <c r="M72" s="470"/>
      <c r="N72" s="470"/>
      <c r="O72" s="470"/>
      <c r="P72" s="470"/>
      <c r="Q72" s="470"/>
      <c r="R72" s="114"/>
    </row>
    <row r="73" spans="2:18" ht="8.1" customHeight="1">
      <c r="B73" s="32"/>
      <c r="C73" s="32"/>
      <c r="D73" s="470"/>
      <c r="E73" s="470"/>
      <c r="F73" s="470"/>
      <c r="G73" s="470"/>
      <c r="H73" s="470"/>
      <c r="I73" s="470"/>
      <c r="J73" s="470"/>
      <c r="K73" s="470"/>
      <c r="L73" s="470"/>
      <c r="M73" s="470"/>
      <c r="N73" s="470"/>
      <c r="O73" s="470"/>
      <c r="P73" s="470"/>
      <c r="Q73" s="470"/>
      <c r="R73" s="114"/>
    </row>
    <row r="74" spans="2:18" ht="8.1" customHeight="1">
      <c r="B74" s="32"/>
      <c r="C74" s="32"/>
      <c r="D74" s="470"/>
      <c r="E74" s="470"/>
      <c r="F74" s="470"/>
      <c r="G74" s="470"/>
      <c r="H74" s="470"/>
      <c r="I74" s="470"/>
      <c r="J74" s="470"/>
      <c r="K74" s="470"/>
      <c r="L74" s="470"/>
      <c r="M74" s="470"/>
      <c r="N74" s="470"/>
      <c r="O74" s="470"/>
      <c r="P74" s="470"/>
      <c r="Q74" s="470"/>
      <c r="R74" s="114"/>
    </row>
  </sheetData>
  <mergeCells count="70">
    <mergeCell ref="I66:Q69"/>
    <mergeCell ref="D70:Q74"/>
    <mergeCell ref="I61:Q61"/>
    <mergeCell ref="I62:Q62"/>
    <mergeCell ref="I63:Q63"/>
    <mergeCell ref="I64:Q64"/>
    <mergeCell ref="I65:Q65"/>
    <mergeCell ref="D66:D69"/>
    <mergeCell ref="E66:E69"/>
    <mergeCell ref="F66:F69"/>
    <mergeCell ref="G66:G69"/>
    <mergeCell ref="H66:H69"/>
    <mergeCell ref="I60:Q60"/>
    <mergeCell ref="I46:Q46"/>
    <mergeCell ref="R46:S64"/>
    <mergeCell ref="I47:Q47"/>
    <mergeCell ref="I48:Q48"/>
    <mergeCell ref="I49:Q49"/>
    <mergeCell ref="I50:Q50"/>
    <mergeCell ref="I51:Q51"/>
    <mergeCell ref="I52:Q52"/>
    <mergeCell ref="I53:Q53"/>
    <mergeCell ref="I54:Q54"/>
    <mergeCell ref="I55:Q55"/>
    <mergeCell ref="I56:Q56"/>
    <mergeCell ref="I57:Q57"/>
    <mergeCell ref="I58:Q58"/>
    <mergeCell ref="I59:Q59"/>
    <mergeCell ref="D33:Q37"/>
    <mergeCell ref="E38:G41"/>
    <mergeCell ref="D42:D45"/>
    <mergeCell ref="E42:E45"/>
    <mergeCell ref="F42:F45"/>
    <mergeCell ref="G42:G45"/>
    <mergeCell ref="H42:H45"/>
    <mergeCell ref="I42:Q45"/>
    <mergeCell ref="D29:D32"/>
    <mergeCell ref="E29:E32"/>
    <mergeCell ref="F29:F32"/>
    <mergeCell ref="G29:G32"/>
    <mergeCell ref="H29:H32"/>
    <mergeCell ref="I29:Q32"/>
    <mergeCell ref="I23:Q23"/>
    <mergeCell ref="I24:Q24"/>
    <mergeCell ref="I25:Q25"/>
    <mergeCell ref="I26:Q26"/>
    <mergeCell ref="I27:Q27"/>
    <mergeCell ref="I28:Q28"/>
    <mergeCell ref="I22:Q22"/>
    <mergeCell ref="I5:Q8"/>
    <mergeCell ref="I9:Q9"/>
    <mergeCell ref="R9:S27"/>
    <mergeCell ref="I10:Q10"/>
    <mergeCell ref="I11:Q11"/>
    <mergeCell ref="I12:Q12"/>
    <mergeCell ref="I13:Q13"/>
    <mergeCell ref="I14:Q14"/>
    <mergeCell ref="I15:Q15"/>
    <mergeCell ref="I16:Q16"/>
    <mergeCell ref="I17:Q17"/>
    <mergeCell ref="I18:Q18"/>
    <mergeCell ref="I19:Q19"/>
    <mergeCell ref="I20:Q20"/>
    <mergeCell ref="I21:Q21"/>
    <mergeCell ref="H5:H8"/>
    <mergeCell ref="E1:G4"/>
    <mergeCell ref="D5:D8"/>
    <mergeCell ref="E5:E8"/>
    <mergeCell ref="F5:F8"/>
    <mergeCell ref="G5:G8"/>
  </mergeCells>
  <phoneticPr fontId="6"/>
  <printOptions horizontalCentered="1" verticalCentered="1"/>
  <pageMargins left="0.59055118110236227" right="0.19685039370078741" top="0.78740157480314965" bottom="0.39370078740157483" header="0.59055118110236227" footer="0.39370078740157483"/>
  <pageSetup paperSize="9" orientation="portrait" horizontalDpi="300" verticalDpi="300" r:id="rId1"/>
  <headerFooter alignWithMargins="0"/>
  <rowBreaks count="1" manualBreakCount="1">
    <brk id="37" max="16383"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sheetPr>
  <dimension ref="A1:L246"/>
  <sheetViews>
    <sheetView view="pageBreakPreview" zoomScaleNormal="100" zoomScaleSheetLayoutView="100" workbookViewId="0">
      <selection activeCell="K7" sqref="K7"/>
    </sheetView>
  </sheetViews>
  <sheetFormatPr defaultRowHeight="48.75" customHeight="1"/>
  <cols>
    <col min="1" max="2" width="6.875" style="6" customWidth="1"/>
    <col min="3" max="3" width="14.25" style="25" customWidth="1"/>
    <col min="4" max="4" width="28.25" style="26" customWidth="1"/>
    <col min="5" max="6" width="8.625" style="6" customWidth="1"/>
    <col min="7" max="7" width="7.375" style="27" customWidth="1"/>
    <col min="8" max="8" width="35.5" style="28" customWidth="1"/>
    <col min="9" max="9" width="16.375" style="28" customWidth="1"/>
    <col min="10" max="10" width="14.625" style="18" customWidth="1"/>
    <col min="11" max="16384" width="9" style="6"/>
  </cols>
  <sheetData>
    <row r="1" spans="1:12" ht="30" customHeight="1">
      <c r="A1" s="488" t="s">
        <v>9</v>
      </c>
      <c r="B1" s="488"/>
      <c r="C1" s="488"/>
      <c r="D1" s="488"/>
      <c r="E1" s="488"/>
      <c r="F1" s="488"/>
      <c r="G1" s="488"/>
      <c r="H1" s="488"/>
      <c r="I1" s="488"/>
      <c r="J1" s="488"/>
    </row>
    <row r="2" spans="1:12" ht="22.5" customHeight="1">
      <c r="A2" s="12"/>
      <c r="B2" s="12"/>
      <c r="C2" s="13"/>
      <c r="D2" s="14"/>
      <c r="E2" s="12"/>
      <c r="F2" s="12"/>
      <c r="G2" s="15"/>
      <c r="H2" s="16"/>
      <c r="I2" s="16"/>
      <c r="J2" s="17" t="s">
        <v>5</v>
      </c>
    </row>
    <row r="3" spans="1:12" ht="21.95" customHeight="1">
      <c r="A3" s="19" t="s">
        <v>10</v>
      </c>
      <c r="B3" s="497" t="s">
        <v>10</v>
      </c>
      <c r="C3" s="498"/>
      <c r="D3" s="21" t="s">
        <v>10</v>
      </c>
      <c r="E3" s="19" t="s">
        <v>10</v>
      </c>
      <c r="F3" s="19" t="s">
        <v>10</v>
      </c>
      <c r="G3" s="22" t="s">
        <v>18</v>
      </c>
      <c r="H3" s="491" t="s">
        <v>10</v>
      </c>
      <c r="I3" s="492"/>
      <c r="J3" s="23" t="s">
        <v>10</v>
      </c>
      <c r="K3" s="493" t="s">
        <v>80</v>
      </c>
      <c r="L3" s="495" t="s">
        <v>78</v>
      </c>
    </row>
    <row r="4" spans="1:12" s="3" customFormat="1" ht="21.95" customHeight="1">
      <c r="A4" s="4" t="s">
        <v>11</v>
      </c>
      <c r="B4" s="499" t="s">
        <v>12</v>
      </c>
      <c r="C4" s="500"/>
      <c r="D4" s="8" t="s">
        <v>13</v>
      </c>
      <c r="E4" s="4" t="s">
        <v>14</v>
      </c>
      <c r="F4" s="4" t="s">
        <v>15</v>
      </c>
      <c r="G4" s="5" t="s">
        <v>19</v>
      </c>
      <c r="H4" s="489" t="s">
        <v>16</v>
      </c>
      <c r="I4" s="490"/>
      <c r="J4" s="9" t="s">
        <v>17</v>
      </c>
      <c r="K4" s="494"/>
      <c r="L4" s="496"/>
    </row>
    <row r="5" spans="1:12" ht="48.75" customHeight="1">
      <c r="A5" s="4">
        <v>1</v>
      </c>
      <c r="B5" s="332" t="s">
        <v>82</v>
      </c>
      <c r="C5" s="333">
        <v>4517715350376</v>
      </c>
      <c r="D5" s="334" t="s">
        <v>132</v>
      </c>
      <c r="E5" s="335" t="s">
        <v>68</v>
      </c>
      <c r="F5" s="335" t="s">
        <v>0</v>
      </c>
      <c r="G5" s="335">
        <v>2</v>
      </c>
      <c r="H5" s="336" t="s">
        <v>228</v>
      </c>
      <c r="I5" s="214"/>
      <c r="J5" s="199"/>
      <c r="K5" s="7"/>
      <c r="L5" s="7"/>
    </row>
    <row r="6" spans="1:12" s="3" customFormat="1" ht="45" customHeight="1">
      <c r="A6" s="4">
        <v>2</v>
      </c>
      <c r="B6" s="332" t="s">
        <v>82</v>
      </c>
      <c r="C6" s="333">
        <v>4550309132651</v>
      </c>
      <c r="D6" s="334" t="s">
        <v>229</v>
      </c>
      <c r="E6" s="335" t="s">
        <v>68</v>
      </c>
      <c r="F6" s="335" t="s">
        <v>0</v>
      </c>
      <c r="G6" s="335">
        <v>3</v>
      </c>
      <c r="H6" s="336" t="s">
        <v>230</v>
      </c>
      <c r="I6" s="213"/>
      <c r="J6" s="200"/>
      <c r="K6" s="7"/>
      <c r="L6" s="203"/>
    </row>
    <row r="7" spans="1:12" ht="45" customHeight="1">
      <c r="A7" s="4">
        <v>3</v>
      </c>
      <c r="B7" s="332" t="s">
        <v>82</v>
      </c>
      <c r="C7" s="333">
        <v>4560126090959</v>
      </c>
      <c r="D7" s="334" t="s">
        <v>133</v>
      </c>
      <c r="E7" s="335" t="s">
        <v>68</v>
      </c>
      <c r="F7" s="335" t="s">
        <v>126</v>
      </c>
      <c r="G7" s="335">
        <v>5</v>
      </c>
      <c r="H7" s="336" t="s">
        <v>231</v>
      </c>
      <c r="I7" s="215"/>
      <c r="J7" s="199"/>
      <c r="K7" s="7"/>
      <c r="L7" s="7"/>
    </row>
    <row r="8" spans="1:12" ht="48.75" customHeight="1">
      <c r="A8" s="4">
        <v>4</v>
      </c>
      <c r="B8" s="332" t="s">
        <v>82</v>
      </c>
      <c r="C8" s="333">
        <v>4582111151568</v>
      </c>
      <c r="D8" s="334" t="s">
        <v>134</v>
      </c>
      <c r="E8" s="335" t="s">
        <v>68</v>
      </c>
      <c r="F8" s="335" t="s">
        <v>0</v>
      </c>
      <c r="G8" s="335">
        <v>2</v>
      </c>
      <c r="H8" s="336" t="s">
        <v>232</v>
      </c>
      <c r="I8" s="185"/>
      <c r="J8" s="201"/>
      <c r="K8" s="7"/>
      <c r="L8" s="7"/>
    </row>
    <row r="9" spans="1:12" ht="48.75" customHeight="1">
      <c r="A9" s="4">
        <v>5</v>
      </c>
      <c r="B9" s="332" t="s">
        <v>82</v>
      </c>
      <c r="C9" s="333">
        <v>4582111151575</v>
      </c>
      <c r="D9" s="334" t="s">
        <v>134</v>
      </c>
      <c r="E9" s="335" t="s">
        <v>68</v>
      </c>
      <c r="F9" s="335" t="s">
        <v>0</v>
      </c>
      <c r="G9" s="335">
        <v>2</v>
      </c>
      <c r="H9" s="336" t="s">
        <v>233</v>
      </c>
      <c r="I9" s="295"/>
      <c r="J9" s="201"/>
      <c r="K9" s="7"/>
      <c r="L9" s="7"/>
    </row>
    <row r="10" spans="1:12" ht="48.75" customHeight="1">
      <c r="A10" s="4">
        <v>6</v>
      </c>
      <c r="B10" s="332" t="s">
        <v>82</v>
      </c>
      <c r="C10" s="333">
        <v>4987494252916</v>
      </c>
      <c r="D10" s="334" t="s">
        <v>135</v>
      </c>
      <c r="E10" s="335" t="s">
        <v>68</v>
      </c>
      <c r="F10" s="335" t="s">
        <v>0</v>
      </c>
      <c r="G10" s="335">
        <v>2</v>
      </c>
      <c r="H10" s="337" t="s">
        <v>234</v>
      </c>
      <c r="I10" s="185"/>
      <c r="J10" s="199"/>
      <c r="K10" s="7"/>
      <c r="L10" s="7"/>
    </row>
    <row r="11" spans="1:12" ht="48.75" customHeight="1">
      <c r="A11" s="4">
        <v>7</v>
      </c>
      <c r="B11" s="332" t="s">
        <v>82</v>
      </c>
      <c r="C11" s="333">
        <v>4987494027613</v>
      </c>
      <c r="D11" s="334" t="s">
        <v>136</v>
      </c>
      <c r="E11" s="335" t="s">
        <v>68</v>
      </c>
      <c r="F11" s="335" t="s">
        <v>0</v>
      </c>
      <c r="G11" s="335">
        <v>2</v>
      </c>
      <c r="H11" s="337" t="s">
        <v>235</v>
      </c>
      <c r="I11" s="185"/>
      <c r="J11" s="199"/>
      <c r="K11" s="7"/>
      <c r="L11" s="7"/>
    </row>
    <row r="12" spans="1:12" ht="48.75" customHeight="1">
      <c r="A12" s="4">
        <v>8</v>
      </c>
      <c r="B12" s="332" t="s">
        <v>82</v>
      </c>
      <c r="C12" s="333">
        <v>4560146923084</v>
      </c>
      <c r="D12" s="334" t="s">
        <v>137</v>
      </c>
      <c r="E12" s="335" t="s">
        <v>68</v>
      </c>
      <c r="F12" s="335" t="s">
        <v>0</v>
      </c>
      <c r="G12" s="335">
        <v>2</v>
      </c>
      <c r="H12" s="336" t="s">
        <v>236</v>
      </c>
      <c r="I12" s="215"/>
      <c r="J12" s="191"/>
      <c r="K12" s="7"/>
      <c r="L12" s="7"/>
    </row>
    <row r="13" spans="1:12" ht="48.75" customHeight="1">
      <c r="A13" s="4">
        <v>9</v>
      </c>
      <c r="B13" s="332" t="s">
        <v>82</v>
      </c>
      <c r="C13" s="333">
        <v>4560146923091</v>
      </c>
      <c r="D13" s="334" t="s">
        <v>137</v>
      </c>
      <c r="E13" s="335" t="s">
        <v>68</v>
      </c>
      <c r="F13" s="335" t="s">
        <v>0</v>
      </c>
      <c r="G13" s="335">
        <v>2</v>
      </c>
      <c r="H13" s="336" t="s">
        <v>237</v>
      </c>
      <c r="I13" s="185"/>
      <c r="J13" s="191"/>
      <c r="K13" s="7"/>
      <c r="L13" s="7"/>
    </row>
    <row r="14" spans="1:12" ht="48.75" customHeight="1">
      <c r="A14" s="4">
        <v>10</v>
      </c>
      <c r="B14" s="332" t="s">
        <v>82</v>
      </c>
      <c r="C14" s="333">
        <v>4906156036091</v>
      </c>
      <c r="D14" s="334" t="s">
        <v>238</v>
      </c>
      <c r="E14" s="335" t="s">
        <v>68</v>
      </c>
      <c r="F14" s="335" t="s">
        <v>0</v>
      </c>
      <c r="G14" s="335">
        <v>2</v>
      </c>
      <c r="H14" s="336" t="s">
        <v>239</v>
      </c>
      <c r="I14" s="185"/>
      <c r="J14" s="202"/>
      <c r="K14" s="7"/>
      <c r="L14" s="7"/>
    </row>
    <row r="15" spans="1:12" ht="48.75" customHeight="1">
      <c r="A15" s="4">
        <v>11</v>
      </c>
      <c r="B15" s="332" t="s">
        <v>82</v>
      </c>
      <c r="C15" s="333">
        <v>4946306032122</v>
      </c>
      <c r="D15" s="334" t="s">
        <v>138</v>
      </c>
      <c r="E15" s="335" t="s">
        <v>68</v>
      </c>
      <c r="F15" s="335" t="s">
        <v>0</v>
      </c>
      <c r="G15" s="335">
        <v>1</v>
      </c>
      <c r="H15" s="336" t="s">
        <v>240</v>
      </c>
      <c r="I15" s="185"/>
      <c r="J15" s="201"/>
      <c r="K15" s="7"/>
      <c r="L15" s="7"/>
    </row>
    <row r="16" spans="1:12" ht="48.75" customHeight="1">
      <c r="A16" s="4">
        <v>12</v>
      </c>
      <c r="B16" s="332" t="s">
        <v>82</v>
      </c>
      <c r="C16" s="333">
        <v>4946306032092</v>
      </c>
      <c r="D16" s="334" t="s">
        <v>139</v>
      </c>
      <c r="E16" s="335" t="s">
        <v>68</v>
      </c>
      <c r="F16" s="335" t="s">
        <v>0</v>
      </c>
      <c r="G16" s="335">
        <v>1</v>
      </c>
      <c r="H16" s="336" t="s">
        <v>241</v>
      </c>
      <c r="I16" s="185"/>
      <c r="J16" s="199"/>
      <c r="K16" s="7"/>
      <c r="L16" s="7"/>
    </row>
    <row r="17" spans="1:12" ht="48.75" customHeight="1">
      <c r="A17" s="4">
        <v>13</v>
      </c>
      <c r="B17" s="332" t="s">
        <v>82</v>
      </c>
      <c r="C17" s="333">
        <v>4946306031811</v>
      </c>
      <c r="D17" s="334" t="s">
        <v>140</v>
      </c>
      <c r="E17" s="335" t="s">
        <v>68</v>
      </c>
      <c r="F17" s="335" t="s">
        <v>0</v>
      </c>
      <c r="G17" s="335">
        <v>1</v>
      </c>
      <c r="H17" s="336" t="s">
        <v>242</v>
      </c>
      <c r="I17" s="212"/>
      <c r="J17" s="199"/>
      <c r="K17" s="7"/>
      <c r="L17" s="7"/>
    </row>
    <row r="18" spans="1:12" ht="48.75" customHeight="1">
      <c r="A18" s="4">
        <v>14</v>
      </c>
      <c r="B18" s="332" t="s">
        <v>82</v>
      </c>
      <c r="C18" s="333">
        <v>4946306031699</v>
      </c>
      <c r="D18" s="334" t="s">
        <v>141</v>
      </c>
      <c r="E18" s="335" t="s">
        <v>68</v>
      </c>
      <c r="F18" s="335" t="s">
        <v>0</v>
      </c>
      <c r="G18" s="335">
        <v>1</v>
      </c>
      <c r="H18" s="336" t="s">
        <v>243</v>
      </c>
      <c r="I18" s="215"/>
      <c r="J18" s="202"/>
      <c r="K18" s="7"/>
      <c r="L18" s="7"/>
    </row>
    <row r="19" spans="1:12" ht="48.75" customHeight="1">
      <c r="A19" s="4">
        <v>15</v>
      </c>
      <c r="B19" s="332" t="s">
        <v>82</v>
      </c>
      <c r="C19" s="333">
        <v>4550309168247</v>
      </c>
      <c r="D19" s="334" t="s">
        <v>142</v>
      </c>
      <c r="E19" s="335" t="s">
        <v>68</v>
      </c>
      <c r="F19" s="335" t="s">
        <v>0</v>
      </c>
      <c r="G19" s="335">
        <v>3</v>
      </c>
      <c r="H19" s="336" t="s">
        <v>244</v>
      </c>
      <c r="I19" s="215"/>
      <c r="J19" s="201"/>
      <c r="K19" s="7"/>
      <c r="L19" s="7"/>
    </row>
    <row r="20" spans="1:12" ht="48.75" customHeight="1">
      <c r="A20" s="4">
        <v>16</v>
      </c>
      <c r="B20" s="332" t="s">
        <v>82</v>
      </c>
      <c r="C20" s="333">
        <v>4996404016517</v>
      </c>
      <c r="D20" s="334" t="s">
        <v>245</v>
      </c>
      <c r="E20" s="335" t="s">
        <v>68</v>
      </c>
      <c r="F20" s="335" t="s">
        <v>0</v>
      </c>
      <c r="G20" s="335">
        <v>1</v>
      </c>
      <c r="H20" s="336" t="s">
        <v>246</v>
      </c>
      <c r="I20" s="185"/>
      <c r="J20" s="199"/>
      <c r="K20" s="7"/>
      <c r="L20" s="7"/>
    </row>
    <row r="21" spans="1:12" ht="48.75" customHeight="1">
      <c r="A21" s="4">
        <v>17</v>
      </c>
      <c r="B21" s="332" t="s">
        <v>82</v>
      </c>
      <c r="C21" s="333">
        <v>4946306098906</v>
      </c>
      <c r="D21" s="334" t="s">
        <v>143</v>
      </c>
      <c r="E21" s="335" t="s">
        <v>68</v>
      </c>
      <c r="F21" s="335" t="s">
        <v>127</v>
      </c>
      <c r="G21" s="335">
        <v>15</v>
      </c>
      <c r="H21" s="336" t="s">
        <v>247</v>
      </c>
      <c r="I21" s="185"/>
      <c r="J21" s="199"/>
      <c r="K21" s="7"/>
      <c r="L21" s="7"/>
    </row>
    <row r="22" spans="1:12" ht="48.75" customHeight="1">
      <c r="A22" s="4">
        <v>18</v>
      </c>
      <c r="B22" s="332" t="s">
        <v>82</v>
      </c>
      <c r="C22" s="333">
        <v>4958995330526</v>
      </c>
      <c r="D22" s="334" t="s">
        <v>248</v>
      </c>
      <c r="E22" s="335" t="s">
        <v>68</v>
      </c>
      <c r="F22" s="335" t="s">
        <v>1</v>
      </c>
      <c r="G22" s="335">
        <v>1</v>
      </c>
      <c r="H22" s="336" t="s">
        <v>249</v>
      </c>
      <c r="I22" s="212"/>
      <c r="J22" s="200"/>
      <c r="K22" s="7"/>
      <c r="L22" s="7"/>
    </row>
    <row r="23" spans="1:12" ht="48.75" customHeight="1">
      <c r="A23" s="4">
        <v>19</v>
      </c>
      <c r="B23" s="332" t="s">
        <v>82</v>
      </c>
      <c r="C23" s="333">
        <v>4958995330533</v>
      </c>
      <c r="D23" s="334" t="s">
        <v>248</v>
      </c>
      <c r="E23" s="335" t="s">
        <v>68</v>
      </c>
      <c r="F23" s="335" t="s">
        <v>1</v>
      </c>
      <c r="G23" s="335">
        <v>4</v>
      </c>
      <c r="H23" s="336" t="s">
        <v>250</v>
      </c>
      <c r="I23" s="185"/>
      <c r="J23" s="200"/>
      <c r="K23" s="7"/>
      <c r="L23" s="7"/>
    </row>
    <row r="24" spans="1:12" ht="48.75" customHeight="1">
      <c r="A24" s="4">
        <v>20</v>
      </c>
      <c r="B24" s="332" t="s">
        <v>82</v>
      </c>
      <c r="C24" s="333">
        <v>4958995330540</v>
      </c>
      <c r="D24" s="334" t="s">
        <v>248</v>
      </c>
      <c r="E24" s="335" t="s">
        <v>68</v>
      </c>
      <c r="F24" s="335" t="s">
        <v>1</v>
      </c>
      <c r="G24" s="335">
        <v>3</v>
      </c>
      <c r="H24" s="336" t="s">
        <v>251</v>
      </c>
      <c r="I24" s="212"/>
      <c r="J24" s="202"/>
      <c r="K24" s="7"/>
      <c r="L24" s="7"/>
    </row>
    <row r="25" spans="1:12" ht="48.75" customHeight="1">
      <c r="A25" s="4">
        <v>21</v>
      </c>
      <c r="B25" s="332" t="s">
        <v>82</v>
      </c>
      <c r="C25" s="333">
        <v>4958995330557</v>
      </c>
      <c r="D25" s="334" t="s">
        <v>248</v>
      </c>
      <c r="E25" s="335" t="s">
        <v>68</v>
      </c>
      <c r="F25" s="335" t="s">
        <v>1</v>
      </c>
      <c r="G25" s="335">
        <v>3</v>
      </c>
      <c r="H25" s="336" t="s">
        <v>252</v>
      </c>
      <c r="I25" s="212"/>
      <c r="J25" s="202"/>
      <c r="K25" s="7"/>
      <c r="L25" s="7"/>
    </row>
    <row r="26" spans="1:12" ht="48.75" customHeight="1">
      <c r="A26" s="4">
        <v>22</v>
      </c>
      <c r="B26" s="332" t="s">
        <v>82</v>
      </c>
      <c r="C26" s="333">
        <v>4582363971433</v>
      </c>
      <c r="D26" s="334" t="s">
        <v>144</v>
      </c>
      <c r="E26" s="335" t="s">
        <v>68</v>
      </c>
      <c r="F26" s="335" t="s">
        <v>0</v>
      </c>
      <c r="G26" s="335">
        <v>5</v>
      </c>
      <c r="H26" s="336" t="s">
        <v>253</v>
      </c>
      <c r="I26" s="185"/>
      <c r="J26" s="202"/>
      <c r="K26" s="7"/>
      <c r="L26" s="7"/>
    </row>
    <row r="27" spans="1:12" ht="48.75" customHeight="1">
      <c r="A27" s="4">
        <v>23</v>
      </c>
      <c r="B27" s="332" t="s">
        <v>82</v>
      </c>
      <c r="C27" s="333">
        <v>4900070203027</v>
      </c>
      <c r="D27" s="334" t="s">
        <v>145</v>
      </c>
      <c r="E27" s="335" t="s">
        <v>68</v>
      </c>
      <c r="F27" s="335" t="s">
        <v>0</v>
      </c>
      <c r="G27" s="335">
        <v>2</v>
      </c>
      <c r="H27" s="336" t="s">
        <v>254</v>
      </c>
      <c r="I27" s="185"/>
      <c r="J27" s="200"/>
      <c r="K27" s="7"/>
      <c r="L27" s="7"/>
    </row>
    <row r="28" spans="1:12" ht="48.75" customHeight="1">
      <c r="A28" s="4">
        <v>24</v>
      </c>
      <c r="B28" s="332" t="s">
        <v>82</v>
      </c>
      <c r="C28" s="333">
        <v>4900070203010</v>
      </c>
      <c r="D28" s="334" t="s">
        <v>145</v>
      </c>
      <c r="E28" s="335" t="s">
        <v>68</v>
      </c>
      <c r="F28" s="335" t="s">
        <v>0</v>
      </c>
      <c r="G28" s="335">
        <v>3</v>
      </c>
      <c r="H28" s="336" t="s">
        <v>255</v>
      </c>
      <c r="I28" s="185"/>
      <c r="J28" s="200"/>
      <c r="K28" s="7"/>
      <c r="L28" s="7"/>
    </row>
    <row r="29" spans="1:12" ht="48.75" customHeight="1">
      <c r="A29" s="4">
        <v>25</v>
      </c>
      <c r="B29" s="332" t="s">
        <v>82</v>
      </c>
      <c r="C29" s="333">
        <v>4987167058289</v>
      </c>
      <c r="D29" s="334" t="s">
        <v>146</v>
      </c>
      <c r="E29" s="335" t="s">
        <v>68</v>
      </c>
      <c r="F29" s="335" t="s">
        <v>0</v>
      </c>
      <c r="G29" s="335">
        <v>60</v>
      </c>
      <c r="H29" s="336" t="s">
        <v>256</v>
      </c>
      <c r="I29" s="185"/>
      <c r="J29" s="200"/>
      <c r="K29" s="7"/>
      <c r="L29" s="7"/>
    </row>
    <row r="30" spans="1:12" ht="48.75" customHeight="1">
      <c r="A30" s="4">
        <v>26</v>
      </c>
      <c r="B30" s="332" t="s">
        <v>82</v>
      </c>
      <c r="C30" s="333">
        <v>4958286330280</v>
      </c>
      <c r="D30" s="334" t="s">
        <v>147</v>
      </c>
      <c r="E30" s="335" t="s">
        <v>68</v>
      </c>
      <c r="F30" s="335" t="s">
        <v>0</v>
      </c>
      <c r="G30" s="335">
        <v>5</v>
      </c>
      <c r="H30" s="336" t="s">
        <v>257</v>
      </c>
      <c r="I30" s="185"/>
      <c r="J30" s="201"/>
      <c r="K30" s="7"/>
      <c r="L30" s="7"/>
    </row>
    <row r="31" spans="1:12" ht="48.75" customHeight="1">
      <c r="A31" s="4">
        <v>27</v>
      </c>
      <c r="B31" s="332" t="s">
        <v>82</v>
      </c>
      <c r="C31" s="333">
        <v>4971620875230</v>
      </c>
      <c r="D31" s="334" t="s">
        <v>258</v>
      </c>
      <c r="E31" s="335" t="s">
        <v>68</v>
      </c>
      <c r="F31" s="335" t="s">
        <v>0</v>
      </c>
      <c r="G31" s="335">
        <v>2</v>
      </c>
      <c r="H31" s="336" t="s">
        <v>259</v>
      </c>
      <c r="I31" s="216"/>
      <c r="J31" s="202"/>
      <c r="K31" s="7"/>
      <c r="L31" s="7"/>
    </row>
    <row r="32" spans="1:12" ht="48.75" customHeight="1">
      <c r="A32" s="4">
        <v>28</v>
      </c>
      <c r="B32" s="332" t="s">
        <v>82</v>
      </c>
      <c r="C32" s="333">
        <v>4971620875346</v>
      </c>
      <c r="D32" s="334" t="s">
        <v>260</v>
      </c>
      <c r="E32" s="335" t="s">
        <v>68</v>
      </c>
      <c r="F32" s="335" t="s">
        <v>0</v>
      </c>
      <c r="G32" s="335">
        <v>2</v>
      </c>
      <c r="H32" s="336" t="s">
        <v>261</v>
      </c>
      <c r="I32" s="185"/>
      <c r="J32" s="200"/>
      <c r="K32" s="7"/>
      <c r="L32" s="7"/>
    </row>
    <row r="33" spans="1:12" ht="48.75" customHeight="1">
      <c r="A33" s="4">
        <v>29</v>
      </c>
      <c r="B33" s="332" t="s">
        <v>82</v>
      </c>
      <c r="C33" s="333">
        <v>4987696441873</v>
      </c>
      <c r="D33" s="334" t="s">
        <v>262</v>
      </c>
      <c r="E33" s="335" t="s">
        <v>68</v>
      </c>
      <c r="F33" s="335" t="s">
        <v>1</v>
      </c>
      <c r="G33" s="335">
        <v>120</v>
      </c>
      <c r="H33" s="336" t="s">
        <v>263</v>
      </c>
      <c r="I33" s="212"/>
      <c r="J33" s="199"/>
      <c r="K33" s="7"/>
      <c r="L33" s="7"/>
    </row>
    <row r="34" spans="1:12" ht="48.75" customHeight="1">
      <c r="A34" s="4">
        <v>30</v>
      </c>
      <c r="B34" s="332" t="s">
        <v>82</v>
      </c>
      <c r="C34" s="333">
        <v>4987952517236</v>
      </c>
      <c r="D34" s="334" t="s">
        <v>264</v>
      </c>
      <c r="E34" s="335" t="s">
        <v>68</v>
      </c>
      <c r="F34" s="335" t="s">
        <v>0</v>
      </c>
      <c r="G34" s="335">
        <v>8</v>
      </c>
      <c r="H34" s="336" t="s">
        <v>265</v>
      </c>
      <c r="I34" s="212"/>
      <c r="J34" s="199"/>
      <c r="K34" s="7"/>
      <c r="L34" s="7"/>
    </row>
    <row r="35" spans="1:12" ht="48.75" customHeight="1">
      <c r="A35" s="4">
        <v>31</v>
      </c>
      <c r="B35" s="332" t="s">
        <v>82</v>
      </c>
      <c r="C35" s="333">
        <v>4987952179823</v>
      </c>
      <c r="D35" s="334" t="s">
        <v>148</v>
      </c>
      <c r="E35" s="335" t="s">
        <v>68</v>
      </c>
      <c r="F35" s="335" t="s">
        <v>0</v>
      </c>
      <c r="G35" s="335">
        <v>10</v>
      </c>
      <c r="H35" s="336" t="s">
        <v>266</v>
      </c>
      <c r="I35" s="185"/>
      <c r="J35" s="200"/>
      <c r="K35" s="7"/>
      <c r="L35" s="7"/>
    </row>
    <row r="36" spans="1:12" ht="48.75" customHeight="1">
      <c r="A36" s="4">
        <v>32</v>
      </c>
      <c r="B36" s="332" t="s">
        <v>82</v>
      </c>
      <c r="C36" s="333">
        <v>4542187139617</v>
      </c>
      <c r="D36" s="334" t="s">
        <v>149</v>
      </c>
      <c r="E36" s="335" t="s">
        <v>68</v>
      </c>
      <c r="F36" s="335" t="s">
        <v>0</v>
      </c>
      <c r="G36" s="335">
        <v>2</v>
      </c>
      <c r="H36" s="336" t="s">
        <v>267</v>
      </c>
      <c r="I36" s="185"/>
      <c r="J36" s="201"/>
      <c r="K36" s="7"/>
      <c r="L36" s="7"/>
    </row>
    <row r="37" spans="1:12" ht="48.75" customHeight="1">
      <c r="A37" s="4">
        <v>33</v>
      </c>
      <c r="B37" s="332" t="s">
        <v>82</v>
      </c>
      <c r="C37" s="333">
        <v>4900070102214</v>
      </c>
      <c r="D37" s="334" t="s">
        <v>150</v>
      </c>
      <c r="E37" s="335" t="s">
        <v>68</v>
      </c>
      <c r="F37" s="335" t="s">
        <v>0</v>
      </c>
      <c r="G37" s="335">
        <v>1</v>
      </c>
      <c r="H37" s="336" t="s">
        <v>268</v>
      </c>
      <c r="I37" s="296"/>
      <c r="J37" s="202"/>
      <c r="K37" s="7"/>
      <c r="L37" s="7"/>
    </row>
    <row r="38" spans="1:12" ht="48.75" customHeight="1">
      <c r="A38" s="4">
        <v>34</v>
      </c>
      <c r="B38" s="332" t="s">
        <v>82</v>
      </c>
      <c r="C38" s="333">
        <v>4900070102221</v>
      </c>
      <c r="D38" s="334" t="s">
        <v>150</v>
      </c>
      <c r="E38" s="335" t="s">
        <v>68</v>
      </c>
      <c r="F38" s="335" t="s">
        <v>0</v>
      </c>
      <c r="G38" s="335">
        <v>1</v>
      </c>
      <c r="H38" s="336" t="s">
        <v>269</v>
      </c>
      <c r="I38" s="185"/>
      <c r="J38" s="202"/>
      <c r="K38" s="7"/>
      <c r="L38" s="7"/>
    </row>
    <row r="39" spans="1:12" ht="48.75" customHeight="1">
      <c r="A39" s="4">
        <v>35</v>
      </c>
      <c r="B39" s="332" t="s">
        <v>82</v>
      </c>
      <c r="C39" s="333">
        <v>4900070151816</v>
      </c>
      <c r="D39" s="334" t="s">
        <v>151</v>
      </c>
      <c r="E39" s="335" t="s">
        <v>68</v>
      </c>
      <c r="F39" s="335" t="s">
        <v>0</v>
      </c>
      <c r="G39" s="335">
        <v>3</v>
      </c>
      <c r="H39" s="336" t="s">
        <v>270</v>
      </c>
      <c r="I39" s="297"/>
      <c r="J39" s="200"/>
      <c r="K39" s="7"/>
      <c r="L39" s="7"/>
    </row>
    <row r="40" spans="1:12" ht="48.75" customHeight="1">
      <c r="A40" s="4">
        <v>36</v>
      </c>
      <c r="B40" s="332" t="s">
        <v>82</v>
      </c>
      <c r="C40" s="333">
        <v>4987715004348</v>
      </c>
      <c r="D40" s="334" t="s">
        <v>271</v>
      </c>
      <c r="E40" s="335" t="s">
        <v>68</v>
      </c>
      <c r="F40" s="335" t="s">
        <v>0</v>
      </c>
      <c r="G40" s="335">
        <v>2</v>
      </c>
      <c r="H40" s="336" t="s">
        <v>272</v>
      </c>
      <c r="I40" s="212"/>
      <c r="J40" s="200"/>
      <c r="K40" s="7"/>
      <c r="L40" s="7"/>
    </row>
    <row r="41" spans="1:12" ht="48.75" customHeight="1">
      <c r="A41" s="4">
        <v>37</v>
      </c>
      <c r="B41" s="332" t="s">
        <v>82</v>
      </c>
      <c r="C41" s="333">
        <v>4900070153810</v>
      </c>
      <c r="D41" s="334" t="s">
        <v>152</v>
      </c>
      <c r="E41" s="335" t="s">
        <v>68</v>
      </c>
      <c r="F41" s="335" t="s">
        <v>1</v>
      </c>
      <c r="G41" s="335">
        <v>1</v>
      </c>
      <c r="H41" s="336" t="s">
        <v>273</v>
      </c>
      <c r="I41" s="298"/>
      <c r="J41" s="200"/>
      <c r="K41" s="7"/>
      <c r="L41" s="7"/>
    </row>
    <row r="42" spans="1:12" ht="48.75" customHeight="1">
      <c r="A42" s="4">
        <v>38</v>
      </c>
      <c r="B42" s="332" t="s">
        <v>82</v>
      </c>
      <c r="C42" s="333">
        <v>4900070153827</v>
      </c>
      <c r="D42" s="334" t="s">
        <v>152</v>
      </c>
      <c r="E42" s="335" t="s">
        <v>68</v>
      </c>
      <c r="F42" s="335" t="s">
        <v>0</v>
      </c>
      <c r="G42" s="335">
        <v>2</v>
      </c>
      <c r="H42" s="336" t="s">
        <v>274</v>
      </c>
      <c r="I42" s="215"/>
      <c r="J42" s="202"/>
      <c r="K42" s="7"/>
      <c r="L42" s="7"/>
    </row>
    <row r="43" spans="1:12" ht="48.75" customHeight="1">
      <c r="A43" s="4">
        <v>39</v>
      </c>
      <c r="B43" s="332" t="s">
        <v>82</v>
      </c>
      <c r="C43" s="333">
        <v>4900070153834</v>
      </c>
      <c r="D43" s="334" t="s">
        <v>152</v>
      </c>
      <c r="E43" s="335" t="s">
        <v>68</v>
      </c>
      <c r="F43" s="335" t="s">
        <v>0</v>
      </c>
      <c r="G43" s="335">
        <v>2</v>
      </c>
      <c r="H43" s="336" t="s">
        <v>275</v>
      </c>
      <c r="I43" s="216"/>
      <c r="J43" s="202"/>
      <c r="K43" s="7"/>
      <c r="L43" s="7"/>
    </row>
    <row r="44" spans="1:12" ht="48.75" customHeight="1">
      <c r="A44" s="4">
        <v>40</v>
      </c>
      <c r="B44" s="332" t="s">
        <v>82</v>
      </c>
      <c r="C44" s="333">
        <v>4900070153841</v>
      </c>
      <c r="D44" s="334" t="s">
        <v>152</v>
      </c>
      <c r="E44" s="335" t="s">
        <v>68</v>
      </c>
      <c r="F44" s="335" t="s">
        <v>0</v>
      </c>
      <c r="G44" s="335">
        <v>1</v>
      </c>
      <c r="H44" s="336" t="s">
        <v>276</v>
      </c>
      <c r="I44" s="185"/>
      <c r="J44" s="201"/>
      <c r="K44" s="7"/>
      <c r="L44" s="7"/>
    </row>
    <row r="45" spans="1:12" ht="48.75" customHeight="1">
      <c r="A45" s="4">
        <v>41</v>
      </c>
      <c r="B45" s="332" t="s">
        <v>82</v>
      </c>
      <c r="C45" s="333">
        <v>4958995220438</v>
      </c>
      <c r="D45" s="334" t="s">
        <v>277</v>
      </c>
      <c r="E45" s="335" t="s">
        <v>68</v>
      </c>
      <c r="F45" s="335" t="s">
        <v>0</v>
      </c>
      <c r="G45" s="335">
        <v>10</v>
      </c>
      <c r="H45" s="336" t="s">
        <v>278</v>
      </c>
      <c r="I45" s="185"/>
      <c r="J45" s="199"/>
      <c r="K45" s="7"/>
      <c r="L45" s="7"/>
    </row>
    <row r="46" spans="1:12" ht="48.75" customHeight="1">
      <c r="A46" s="4">
        <v>42</v>
      </c>
      <c r="B46" s="332" t="s">
        <v>82</v>
      </c>
      <c r="C46" s="333">
        <v>4958995220445</v>
      </c>
      <c r="D46" s="334" t="s">
        <v>277</v>
      </c>
      <c r="E46" s="335" t="s">
        <v>68</v>
      </c>
      <c r="F46" s="335" t="s">
        <v>0</v>
      </c>
      <c r="G46" s="335">
        <v>3</v>
      </c>
      <c r="H46" s="336" t="s">
        <v>279</v>
      </c>
      <c r="I46" s="185"/>
      <c r="J46" s="199"/>
      <c r="K46" s="7"/>
      <c r="L46" s="7"/>
    </row>
    <row r="47" spans="1:12" ht="48.75" customHeight="1">
      <c r="A47" s="4">
        <v>43</v>
      </c>
      <c r="B47" s="332" t="s">
        <v>82</v>
      </c>
      <c r="C47" s="333">
        <v>4958995220469</v>
      </c>
      <c r="D47" s="334" t="s">
        <v>277</v>
      </c>
      <c r="E47" s="335" t="s">
        <v>68</v>
      </c>
      <c r="F47" s="335" t="s">
        <v>0</v>
      </c>
      <c r="G47" s="335">
        <v>2</v>
      </c>
      <c r="H47" s="336" t="s">
        <v>280</v>
      </c>
      <c r="I47" s="185"/>
      <c r="J47" s="199"/>
      <c r="K47" s="7"/>
      <c r="L47" s="7"/>
    </row>
    <row r="48" spans="1:12" ht="48.75" customHeight="1">
      <c r="A48" s="4">
        <v>44</v>
      </c>
      <c r="B48" s="332" t="s">
        <v>82</v>
      </c>
      <c r="C48" s="333">
        <v>4901750652005</v>
      </c>
      <c r="D48" s="334" t="s">
        <v>281</v>
      </c>
      <c r="E48" s="335" t="s">
        <v>68</v>
      </c>
      <c r="F48" s="335" t="s">
        <v>0</v>
      </c>
      <c r="G48" s="335">
        <v>2</v>
      </c>
      <c r="H48" s="336" t="s">
        <v>282</v>
      </c>
      <c r="I48" s="185"/>
      <c r="J48" s="201"/>
      <c r="K48" s="7"/>
      <c r="L48" s="7"/>
    </row>
    <row r="49" spans="1:12" ht="48.75" customHeight="1">
      <c r="A49" s="4">
        <v>45</v>
      </c>
      <c r="B49" s="332" t="s">
        <v>82</v>
      </c>
      <c r="C49" s="333">
        <v>4901750377700</v>
      </c>
      <c r="D49" s="334" t="s">
        <v>153</v>
      </c>
      <c r="E49" s="335" t="s">
        <v>68</v>
      </c>
      <c r="F49" s="335" t="s">
        <v>0</v>
      </c>
      <c r="G49" s="335">
        <v>25</v>
      </c>
      <c r="H49" s="336" t="s">
        <v>283</v>
      </c>
      <c r="I49" s="185"/>
      <c r="J49" s="201"/>
      <c r="K49" s="7"/>
      <c r="L49" s="7"/>
    </row>
    <row r="50" spans="1:12" ht="48.75" customHeight="1">
      <c r="A50" s="4">
        <v>46</v>
      </c>
      <c r="B50" s="332" t="s">
        <v>82</v>
      </c>
      <c r="C50" s="333">
        <v>4958995761818</v>
      </c>
      <c r="D50" s="334" t="s">
        <v>154</v>
      </c>
      <c r="E50" s="335" t="s">
        <v>68</v>
      </c>
      <c r="F50" s="335" t="s">
        <v>0</v>
      </c>
      <c r="G50" s="335">
        <v>6</v>
      </c>
      <c r="H50" s="336" t="s">
        <v>284</v>
      </c>
      <c r="I50" s="185"/>
      <c r="J50" s="202"/>
      <c r="K50" s="7"/>
      <c r="L50" s="7"/>
    </row>
    <row r="51" spans="1:12" ht="48.75" customHeight="1">
      <c r="A51" s="4">
        <v>47</v>
      </c>
      <c r="B51" s="332" t="s">
        <v>82</v>
      </c>
      <c r="C51" s="333">
        <v>4958995761054</v>
      </c>
      <c r="D51" s="334" t="s">
        <v>155</v>
      </c>
      <c r="E51" s="335" t="s">
        <v>68</v>
      </c>
      <c r="F51" s="335" t="s">
        <v>0</v>
      </c>
      <c r="G51" s="335">
        <v>150</v>
      </c>
      <c r="H51" s="336" t="s">
        <v>285</v>
      </c>
      <c r="I51" s="212"/>
      <c r="J51" s="200"/>
      <c r="K51" s="7"/>
      <c r="L51" s="7"/>
    </row>
    <row r="52" spans="1:12" ht="48.75" customHeight="1">
      <c r="A52" s="4">
        <v>48</v>
      </c>
      <c r="B52" s="332" t="s">
        <v>82</v>
      </c>
      <c r="C52" s="333" t="s">
        <v>128</v>
      </c>
      <c r="D52" s="334" t="s">
        <v>286</v>
      </c>
      <c r="E52" s="335" t="s">
        <v>68</v>
      </c>
      <c r="F52" s="335" t="s">
        <v>0</v>
      </c>
      <c r="G52" s="335">
        <v>2</v>
      </c>
      <c r="H52" s="336" t="s">
        <v>287</v>
      </c>
      <c r="I52" s="212"/>
      <c r="J52" s="200"/>
      <c r="K52" s="7"/>
      <c r="L52" s="7"/>
    </row>
    <row r="53" spans="1:12" ht="48.75" customHeight="1">
      <c r="A53" s="4">
        <v>49</v>
      </c>
      <c r="B53" s="332" t="s">
        <v>82</v>
      </c>
      <c r="C53" s="333">
        <v>4900070178523</v>
      </c>
      <c r="D53" s="334" t="s">
        <v>156</v>
      </c>
      <c r="E53" s="335" t="s">
        <v>68</v>
      </c>
      <c r="F53" s="335" t="s">
        <v>1</v>
      </c>
      <c r="G53" s="335">
        <v>12</v>
      </c>
      <c r="H53" s="336" t="s">
        <v>288</v>
      </c>
      <c r="I53" s="217"/>
      <c r="J53" s="200"/>
      <c r="K53" s="7"/>
      <c r="L53" s="7"/>
    </row>
    <row r="54" spans="1:12" ht="48.75" customHeight="1">
      <c r="A54" s="4">
        <v>50</v>
      </c>
      <c r="B54" s="332" t="s">
        <v>82</v>
      </c>
      <c r="C54" s="333">
        <v>4900070178530</v>
      </c>
      <c r="D54" s="334" t="s">
        <v>156</v>
      </c>
      <c r="E54" s="335" t="s">
        <v>68</v>
      </c>
      <c r="F54" s="335" t="s">
        <v>1</v>
      </c>
      <c r="G54" s="335">
        <v>15</v>
      </c>
      <c r="H54" s="336" t="s">
        <v>289</v>
      </c>
      <c r="I54" s="212"/>
      <c r="J54" s="199"/>
      <c r="K54" s="7"/>
      <c r="L54" s="7"/>
    </row>
    <row r="55" spans="1:12" ht="48.75" customHeight="1">
      <c r="A55" s="4">
        <v>51</v>
      </c>
      <c r="B55" s="332" t="s">
        <v>82</v>
      </c>
      <c r="C55" s="333">
        <v>4900070178547</v>
      </c>
      <c r="D55" s="334" t="s">
        <v>156</v>
      </c>
      <c r="E55" s="335" t="s">
        <v>68</v>
      </c>
      <c r="F55" s="335" t="s">
        <v>1</v>
      </c>
      <c r="G55" s="335">
        <v>6</v>
      </c>
      <c r="H55" s="336" t="s">
        <v>290</v>
      </c>
      <c r="I55" s="212"/>
      <c r="J55" s="201"/>
      <c r="K55" s="7"/>
      <c r="L55" s="7"/>
    </row>
    <row r="56" spans="1:12" ht="48.75" customHeight="1">
      <c r="A56" s="4">
        <v>52</v>
      </c>
      <c r="B56" s="332" t="s">
        <v>82</v>
      </c>
      <c r="C56" s="333">
        <v>4900070178554</v>
      </c>
      <c r="D56" s="334" t="s">
        <v>156</v>
      </c>
      <c r="E56" s="335" t="s">
        <v>68</v>
      </c>
      <c r="F56" s="335" t="s">
        <v>1</v>
      </c>
      <c r="G56" s="335">
        <v>1</v>
      </c>
      <c r="H56" s="336" t="s">
        <v>291</v>
      </c>
      <c r="I56" s="216"/>
      <c r="J56" s="201"/>
      <c r="K56" s="7"/>
      <c r="L56" s="7"/>
    </row>
    <row r="57" spans="1:12" ht="48.75" customHeight="1">
      <c r="A57" s="4">
        <v>53</v>
      </c>
      <c r="B57" s="332" t="s">
        <v>82</v>
      </c>
      <c r="C57" s="333" t="s">
        <v>292</v>
      </c>
      <c r="D57" s="334" t="s">
        <v>293</v>
      </c>
      <c r="E57" s="335" t="s">
        <v>68</v>
      </c>
      <c r="F57" s="335" t="s">
        <v>0</v>
      </c>
      <c r="G57" s="335">
        <v>2</v>
      </c>
      <c r="H57" s="336" t="s">
        <v>294</v>
      </c>
      <c r="I57" s="212"/>
      <c r="J57" s="191"/>
      <c r="K57" s="7"/>
      <c r="L57" s="7"/>
    </row>
    <row r="58" spans="1:12" ht="48.75" customHeight="1">
      <c r="A58" s="4">
        <v>54</v>
      </c>
      <c r="B58" s="332" t="s">
        <v>82</v>
      </c>
      <c r="C58" s="333">
        <v>4543527221436</v>
      </c>
      <c r="D58" s="334" t="s">
        <v>157</v>
      </c>
      <c r="E58" s="335" t="s">
        <v>68</v>
      </c>
      <c r="F58" s="335" t="s">
        <v>0</v>
      </c>
      <c r="G58" s="335">
        <v>1</v>
      </c>
      <c r="H58" s="336" t="s">
        <v>295</v>
      </c>
      <c r="I58" s="212"/>
      <c r="J58" s="201"/>
      <c r="K58" s="7"/>
      <c r="L58" s="7"/>
    </row>
    <row r="59" spans="1:12" ht="48.75" customHeight="1">
      <c r="A59" s="4">
        <v>55</v>
      </c>
      <c r="B59" s="332" t="s">
        <v>82</v>
      </c>
      <c r="C59" s="333">
        <v>4543527221443</v>
      </c>
      <c r="D59" s="334" t="s">
        <v>157</v>
      </c>
      <c r="E59" s="335" t="s">
        <v>68</v>
      </c>
      <c r="F59" s="335" t="s">
        <v>0</v>
      </c>
      <c r="G59" s="335">
        <v>2</v>
      </c>
      <c r="H59" s="336" t="s">
        <v>296</v>
      </c>
      <c r="I59" s="216"/>
      <c r="J59" s="201"/>
      <c r="K59" s="7"/>
      <c r="L59" s="7"/>
    </row>
    <row r="60" spans="1:12" ht="48.75" customHeight="1">
      <c r="A60" s="4">
        <v>56</v>
      </c>
      <c r="B60" s="332" t="s">
        <v>82</v>
      </c>
      <c r="C60" s="333">
        <v>4543527221474</v>
      </c>
      <c r="D60" s="334" t="s">
        <v>157</v>
      </c>
      <c r="E60" s="335" t="s">
        <v>68</v>
      </c>
      <c r="F60" s="335" t="s">
        <v>0</v>
      </c>
      <c r="G60" s="335">
        <v>1</v>
      </c>
      <c r="H60" s="336" t="s">
        <v>297</v>
      </c>
      <c r="I60" s="212"/>
      <c r="J60" s="199"/>
      <c r="K60" s="7"/>
      <c r="L60" s="7"/>
    </row>
    <row r="61" spans="1:12" ht="48.75" customHeight="1">
      <c r="A61" s="4">
        <v>57</v>
      </c>
      <c r="B61" s="332" t="s">
        <v>82</v>
      </c>
      <c r="C61" s="333" t="s">
        <v>129</v>
      </c>
      <c r="D61" s="334" t="s">
        <v>158</v>
      </c>
      <c r="E61" s="335" t="s">
        <v>68</v>
      </c>
      <c r="F61" s="335" t="s">
        <v>0</v>
      </c>
      <c r="G61" s="335">
        <v>1</v>
      </c>
      <c r="H61" s="336" t="s">
        <v>298</v>
      </c>
      <c r="I61" s="276"/>
      <c r="J61" s="200"/>
      <c r="K61" s="7"/>
      <c r="L61" s="7"/>
    </row>
    <row r="62" spans="1:12" ht="48.75" customHeight="1">
      <c r="A62" s="4">
        <v>58</v>
      </c>
      <c r="B62" s="332" t="s">
        <v>82</v>
      </c>
      <c r="C62" s="333">
        <v>4987948190504</v>
      </c>
      <c r="D62" s="334" t="s">
        <v>299</v>
      </c>
      <c r="E62" s="335" t="s">
        <v>68</v>
      </c>
      <c r="F62" s="335" t="s">
        <v>0</v>
      </c>
      <c r="G62" s="335">
        <v>3</v>
      </c>
      <c r="H62" s="336" t="s">
        <v>300</v>
      </c>
      <c r="I62" s="276"/>
      <c r="J62" s="200"/>
      <c r="K62" s="7"/>
      <c r="L62" s="7"/>
    </row>
    <row r="63" spans="1:12" ht="48.75" customHeight="1">
      <c r="A63" s="4">
        <v>59</v>
      </c>
      <c r="B63" s="332" t="s">
        <v>82</v>
      </c>
      <c r="C63" s="333">
        <v>4987948191099</v>
      </c>
      <c r="D63" s="334" t="s">
        <v>159</v>
      </c>
      <c r="E63" s="335" t="s">
        <v>68</v>
      </c>
      <c r="F63" s="335" t="s">
        <v>0</v>
      </c>
      <c r="G63" s="335">
        <v>2</v>
      </c>
      <c r="H63" s="336" t="s">
        <v>301</v>
      </c>
      <c r="I63" s="300"/>
      <c r="J63" s="202"/>
      <c r="K63" s="7"/>
      <c r="L63" s="7"/>
    </row>
    <row r="64" spans="1:12" ht="48.75" customHeight="1">
      <c r="A64" s="4">
        <v>60</v>
      </c>
      <c r="B64" s="332" t="s">
        <v>82</v>
      </c>
      <c r="C64" s="333">
        <v>4996404176914</v>
      </c>
      <c r="D64" s="334" t="s">
        <v>160</v>
      </c>
      <c r="E64" s="335" t="s">
        <v>68</v>
      </c>
      <c r="F64" s="335" t="s">
        <v>0</v>
      </c>
      <c r="G64" s="335">
        <v>2</v>
      </c>
      <c r="H64" s="336" t="s">
        <v>302</v>
      </c>
      <c r="I64" s="301"/>
      <c r="J64" s="202"/>
      <c r="K64" s="7"/>
      <c r="L64" s="7"/>
    </row>
    <row r="65" spans="1:12" ht="48.75" customHeight="1">
      <c r="A65" s="4">
        <v>61</v>
      </c>
      <c r="B65" s="332" t="s">
        <v>82</v>
      </c>
      <c r="C65" s="333">
        <v>4996404175023</v>
      </c>
      <c r="D65" s="334" t="s">
        <v>161</v>
      </c>
      <c r="E65" s="335" t="s">
        <v>68</v>
      </c>
      <c r="F65" s="335" t="s">
        <v>0</v>
      </c>
      <c r="G65" s="335">
        <v>2</v>
      </c>
      <c r="H65" s="336" t="s">
        <v>303</v>
      </c>
      <c r="I65" s="300"/>
      <c r="J65" s="199"/>
      <c r="K65" s="7"/>
      <c r="L65" s="7"/>
    </row>
    <row r="66" spans="1:12" ht="48.75" customHeight="1">
      <c r="A66" s="4">
        <v>62</v>
      </c>
      <c r="B66" s="332" t="s">
        <v>82</v>
      </c>
      <c r="C66" s="333">
        <v>4996404228118</v>
      </c>
      <c r="D66" s="334" t="s">
        <v>162</v>
      </c>
      <c r="E66" s="335" t="s">
        <v>68</v>
      </c>
      <c r="F66" s="335" t="s">
        <v>0</v>
      </c>
      <c r="G66" s="335">
        <v>8</v>
      </c>
      <c r="H66" s="336" t="s">
        <v>304</v>
      </c>
      <c r="I66" s="300"/>
      <c r="J66" s="200"/>
      <c r="K66" s="7"/>
      <c r="L66" s="7"/>
    </row>
    <row r="67" spans="1:12" ht="48.75" customHeight="1">
      <c r="A67" s="4">
        <v>63</v>
      </c>
      <c r="B67" s="332" t="s">
        <v>82</v>
      </c>
      <c r="C67" s="333">
        <v>4996404228514</v>
      </c>
      <c r="D67" s="334" t="s">
        <v>163</v>
      </c>
      <c r="E67" s="335" t="s">
        <v>68</v>
      </c>
      <c r="F67" s="335" t="s">
        <v>0</v>
      </c>
      <c r="G67" s="335">
        <v>2</v>
      </c>
      <c r="H67" s="336" t="s">
        <v>305</v>
      </c>
      <c r="I67" s="300"/>
      <c r="J67" s="201"/>
      <c r="K67" s="7"/>
      <c r="L67" s="7"/>
    </row>
    <row r="68" spans="1:12" ht="48.75" customHeight="1">
      <c r="A68" s="4">
        <v>64</v>
      </c>
      <c r="B68" s="332" t="s">
        <v>82</v>
      </c>
      <c r="C68" s="333" t="s">
        <v>306</v>
      </c>
      <c r="D68" s="334" t="s">
        <v>307</v>
      </c>
      <c r="E68" s="335" t="s">
        <v>68</v>
      </c>
      <c r="F68" s="335" t="s">
        <v>0</v>
      </c>
      <c r="G68" s="335">
        <v>3</v>
      </c>
      <c r="H68" s="336" t="s">
        <v>308</v>
      </c>
      <c r="I68" s="300"/>
      <c r="J68" s="201"/>
      <c r="K68" s="7"/>
      <c r="L68" s="7"/>
    </row>
    <row r="69" spans="1:12" ht="48.75" customHeight="1">
      <c r="A69" s="4">
        <v>65</v>
      </c>
      <c r="B69" s="332" t="s">
        <v>82</v>
      </c>
      <c r="C69" s="333">
        <v>4958995232035</v>
      </c>
      <c r="D69" s="334" t="s">
        <v>164</v>
      </c>
      <c r="E69" s="335" t="s">
        <v>68</v>
      </c>
      <c r="F69" s="335" t="s">
        <v>1</v>
      </c>
      <c r="G69" s="335">
        <v>2</v>
      </c>
      <c r="H69" s="336" t="s">
        <v>309</v>
      </c>
      <c r="I69" s="212"/>
      <c r="J69" s="191"/>
      <c r="K69" s="7"/>
      <c r="L69" s="7"/>
    </row>
    <row r="70" spans="1:12" ht="48.75" customHeight="1">
      <c r="A70" s="4">
        <v>66</v>
      </c>
      <c r="B70" s="332" t="s">
        <v>82</v>
      </c>
      <c r="C70" s="333">
        <v>4958995232042</v>
      </c>
      <c r="D70" s="334" t="s">
        <v>164</v>
      </c>
      <c r="E70" s="335" t="s">
        <v>68</v>
      </c>
      <c r="F70" s="335" t="s">
        <v>1</v>
      </c>
      <c r="G70" s="335">
        <v>2</v>
      </c>
      <c r="H70" s="336" t="s">
        <v>310</v>
      </c>
      <c r="I70" s="212"/>
      <c r="J70" s="201"/>
      <c r="K70" s="7"/>
      <c r="L70" s="7"/>
    </row>
    <row r="71" spans="1:12" ht="48.75" customHeight="1">
      <c r="A71" s="4">
        <v>67</v>
      </c>
      <c r="B71" s="332" t="s">
        <v>82</v>
      </c>
      <c r="C71" s="333">
        <v>4958995232059</v>
      </c>
      <c r="D71" s="334" t="s">
        <v>164</v>
      </c>
      <c r="E71" s="335" t="s">
        <v>68</v>
      </c>
      <c r="F71" s="335" t="s">
        <v>1</v>
      </c>
      <c r="G71" s="335">
        <v>2</v>
      </c>
      <c r="H71" s="336" t="s">
        <v>311</v>
      </c>
      <c r="I71" s="216"/>
      <c r="J71" s="201"/>
      <c r="K71" s="7"/>
      <c r="L71" s="7"/>
    </row>
    <row r="72" spans="1:12" ht="48.75" customHeight="1">
      <c r="A72" s="4">
        <v>68</v>
      </c>
      <c r="B72" s="332" t="s">
        <v>82</v>
      </c>
      <c r="C72" s="333">
        <v>4958995044508</v>
      </c>
      <c r="D72" s="334" t="s">
        <v>312</v>
      </c>
      <c r="E72" s="335" t="s">
        <v>68</v>
      </c>
      <c r="F72" s="335" t="s">
        <v>0</v>
      </c>
      <c r="G72" s="335">
        <v>3</v>
      </c>
      <c r="H72" s="336" t="s">
        <v>313</v>
      </c>
      <c r="I72" s="216"/>
      <c r="J72" s="199"/>
      <c r="K72" s="7"/>
      <c r="L72" s="7"/>
    </row>
    <row r="73" spans="1:12" ht="48.75" customHeight="1">
      <c r="A73" s="4">
        <v>69</v>
      </c>
      <c r="B73" s="332" t="s">
        <v>82</v>
      </c>
      <c r="C73" s="333">
        <v>4987948178007</v>
      </c>
      <c r="D73" s="334" t="s">
        <v>314</v>
      </c>
      <c r="E73" s="335" t="s">
        <v>68</v>
      </c>
      <c r="F73" s="335" t="s">
        <v>20</v>
      </c>
      <c r="G73" s="335">
        <v>10</v>
      </c>
      <c r="H73" s="336" t="s">
        <v>315</v>
      </c>
      <c r="I73" s="216"/>
      <c r="J73" s="200"/>
      <c r="K73" s="7"/>
      <c r="L73" s="7"/>
    </row>
    <row r="74" spans="1:12" ht="48.75" customHeight="1">
      <c r="A74" s="4">
        <v>70</v>
      </c>
      <c r="B74" s="332" t="s">
        <v>82</v>
      </c>
      <c r="C74" s="333">
        <v>4953170031120</v>
      </c>
      <c r="D74" s="334" t="s">
        <v>316</v>
      </c>
      <c r="E74" s="335" t="s">
        <v>68</v>
      </c>
      <c r="F74" s="335" t="s">
        <v>0</v>
      </c>
      <c r="G74" s="335">
        <v>1</v>
      </c>
      <c r="H74" s="336" t="s">
        <v>317</v>
      </c>
      <c r="I74" s="212"/>
      <c r="J74" s="191"/>
      <c r="K74" s="7"/>
      <c r="L74" s="7"/>
    </row>
    <row r="75" spans="1:12" ht="48.75" customHeight="1">
      <c r="A75" s="4">
        <v>71</v>
      </c>
      <c r="B75" s="332" t="s">
        <v>82</v>
      </c>
      <c r="C75" s="333">
        <v>4953170031106</v>
      </c>
      <c r="D75" s="334" t="s">
        <v>318</v>
      </c>
      <c r="E75" s="335" t="s">
        <v>68</v>
      </c>
      <c r="F75" s="335" t="s">
        <v>0</v>
      </c>
      <c r="G75" s="335">
        <v>2</v>
      </c>
      <c r="H75" s="336" t="s">
        <v>319</v>
      </c>
      <c r="I75" s="216"/>
      <c r="J75" s="202"/>
      <c r="K75" s="7"/>
      <c r="L75" s="7"/>
    </row>
    <row r="76" spans="1:12" ht="48.75" customHeight="1">
      <c r="A76" s="4">
        <v>72</v>
      </c>
      <c r="B76" s="332" t="s">
        <v>82</v>
      </c>
      <c r="C76" s="333">
        <v>4560111723121</v>
      </c>
      <c r="D76" s="334" t="s">
        <v>320</v>
      </c>
      <c r="E76" s="335" t="s">
        <v>68</v>
      </c>
      <c r="F76" s="335" t="s">
        <v>1</v>
      </c>
      <c r="G76" s="335">
        <v>50</v>
      </c>
      <c r="H76" s="336" t="s">
        <v>321</v>
      </c>
      <c r="I76" s="301"/>
      <c r="J76" s="202"/>
      <c r="K76" s="7"/>
      <c r="L76" s="7"/>
    </row>
    <row r="77" spans="1:12" ht="48.75" customHeight="1">
      <c r="A77" s="4">
        <v>73</v>
      </c>
      <c r="B77" s="332" t="s">
        <v>82</v>
      </c>
      <c r="C77" s="333">
        <v>4931921842157</v>
      </c>
      <c r="D77" s="334" t="s">
        <v>165</v>
      </c>
      <c r="E77" s="335" t="s">
        <v>68</v>
      </c>
      <c r="F77" s="335" t="s">
        <v>0</v>
      </c>
      <c r="G77" s="335">
        <v>2</v>
      </c>
      <c r="H77" s="336" t="s">
        <v>322</v>
      </c>
      <c r="I77" s="215"/>
      <c r="J77" s="200"/>
      <c r="K77" s="7"/>
      <c r="L77" s="7"/>
    </row>
    <row r="78" spans="1:12" ht="48.75" customHeight="1">
      <c r="A78" s="4">
        <v>74</v>
      </c>
      <c r="B78" s="332" t="s">
        <v>82</v>
      </c>
      <c r="C78" s="333">
        <v>4996404010072</v>
      </c>
      <c r="D78" s="334" t="s">
        <v>166</v>
      </c>
      <c r="E78" s="335" t="s">
        <v>68</v>
      </c>
      <c r="F78" s="335" t="s">
        <v>0</v>
      </c>
      <c r="G78" s="335">
        <v>5</v>
      </c>
      <c r="H78" s="336" t="s">
        <v>323</v>
      </c>
      <c r="I78" s="215"/>
      <c r="J78" s="200"/>
      <c r="K78" s="7"/>
      <c r="L78" s="7"/>
    </row>
    <row r="79" spans="1:12" ht="48.75" customHeight="1">
      <c r="A79" s="4">
        <v>75</v>
      </c>
      <c r="B79" s="332" t="s">
        <v>82</v>
      </c>
      <c r="C79" s="333">
        <v>4996404010836</v>
      </c>
      <c r="D79" s="334" t="s">
        <v>167</v>
      </c>
      <c r="E79" s="335" t="s">
        <v>68</v>
      </c>
      <c r="F79" s="335" t="s">
        <v>0</v>
      </c>
      <c r="G79" s="335">
        <v>2</v>
      </c>
      <c r="H79" s="336" t="s">
        <v>324</v>
      </c>
      <c r="I79" s="215"/>
      <c r="J79" s="201"/>
      <c r="K79" s="7"/>
      <c r="L79" s="7"/>
    </row>
    <row r="80" spans="1:12" ht="48.75" customHeight="1">
      <c r="A80" s="4">
        <v>76</v>
      </c>
      <c r="B80" s="332" t="s">
        <v>82</v>
      </c>
      <c r="C80" s="333">
        <v>4996404010041</v>
      </c>
      <c r="D80" s="334" t="s">
        <v>168</v>
      </c>
      <c r="E80" s="335" t="s">
        <v>68</v>
      </c>
      <c r="F80" s="335" t="s">
        <v>0</v>
      </c>
      <c r="G80" s="335">
        <v>2</v>
      </c>
      <c r="H80" s="336" t="s">
        <v>325</v>
      </c>
      <c r="I80" s="216"/>
      <c r="J80" s="201"/>
      <c r="K80" s="7"/>
      <c r="L80" s="7"/>
    </row>
    <row r="81" spans="1:12" ht="48.75" customHeight="1">
      <c r="A81" s="4">
        <v>77</v>
      </c>
      <c r="B81" s="332" t="s">
        <v>82</v>
      </c>
      <c r="C81" s="333">
        <v>4996404010089</v>
      </c>
      <c r="D81" s="334" t="s">
        <v>169</v>
      </c>
      <c r="E81" s="335" t="s">
        <v>68</v>
      </c>
      <c r="F81" s="335" t="s">
        <v>0</v>
      </c>
      <c r="G81" s="335">
        <v>6</v>
      </c>
      <c r="H81" s="336" t="s">
        <v>326</v>
      </c>
      <c r="I81" s="212"/>
      <c r="J81" s="201"/>
      <c r="K81" s="7"/>
      <c r="L81" s="7"/>
    </row>
    <row r="82" spans="1:12" ht="48.75" customHeight="1">
      <c r="A82" s="4">
        <v>78</v>
      </c>
      <c r="B82" s="332" t="s">
        <v>82</v>
      </c>
      <c r="C82" s="333">
        <v>4996404010096</v>
      </c>
      <c r="D82" s="334" t="s">
        <v>170</v>
      </c>
      <c r="E82" s="335" t="s">
        <v>68</v>
      </c>
      <c r="F82" s="335" t="s">
        <v>0</v>
      </c>
      <c r="G82" s="335">
        <v>6</v>
      </c>
      <c r="H82" s="336" t="s">
        <v>327</v>
      </c>
      <c r="I82" s="212"/>
      <c r="J82" s="201"/>
      <c r="K82" s="7"/>
      <c r="L82" s="7"/>
    </row>
    <row r="83" spans="1:12" ht="48.75" customHeight="1">
      <c r="A83" s="4">
        <v>79</v>
      </c>
      <c r="B83" s="332" t="s">
        <v>82</v>
      </c>
      <c r="C83" s="333">
        <v>4996404010102</v>
      </c>
      <c r="D83" s="334" t="s">
        <v>171</v>
      </c>
      <c r="E83" s="335" t="s">
        <v>68</v>
      </c>
      <c r="F83" s="335" t="s">
        <v>0</v>
      </c>
      <c r="G83" s="335">
        <v>2</v>
      </c>
      <c r="H83" s="336" t="s">
        <v>328</v>
      </c>
      <c r="I83" s="212"/>
      <c r="J83" s="200"/>
      <c r="K83" s="7"/>
      <c r="L83" s="7"/>
    </row>
    <row r="84" spans="1:12" ht="48.75" customHeight="1">
      <c r="A84" s="4">
        <v>80</v>
      </c>
      <c r="B84" s="332" t="s">
        <v>82</v>
      </c>
      <c r="C84" s="333">
        <v>4996404010201</v>
      </c>
      <c r="D84" s="334" t="s">
        <v>172</v>
      </c>
      <c r="E84" s="335" t="s">
        <v>68</v>
      </c>
      <c r="F84" s="335" t="s">
        <v>0</v>
      </c>
      <c r="G84" s="335">
        <v>1</v>
      </c>
      <c r="H84" s="336" t="s">
        <v>329</v>
      </c>
      <c r="I84" s="212"/>
      <c r="J84" s="191"/>
      <c r="K84" s="7"/>
      <c r="L84" s="7"/>
    </row>
    <row r="85" spans="1:12" ht="48.75" customHeight="1">
      <c r="A85" s="4">
        <v>81</v>
      </c>
      <c r="B85" s="332" t="s">
        <v>82</v>
      </c>
      <c r="C85" s="333">
        <v>4996404168414</v>
      </c>
      <c r="D85" s="334" t="s">
        <v>173</v>
      </c>
      <c r="E85" s="335" t="s">
        <v>68</v>
      </c>
      <c r="F85" s="335" t="s">
        <v>0</v>
      </c>
      <c r="G85" s="335">
        <v>20</v>
      </c>
      <c r="H85" s="336" t="s">
        <v>330</v>
      </c>
      <c r="I85" s="212"/>
      <c r="J85" s="191"/>
      <c r="K85" s="7"/>
      <c r="L85" s="7"/>
    </row>
    <row r="86" spans="1:12" ht="48.75" customHeight="1">
      <c r="A86" s="4">
        <v>82</v>
      </c>
      <c r="B86" s="332" t="s">
        <v>82</v>
      </c>
      <c r="C86" s="333">
        <v>4996404168421</v>
      </c>
      <c r="D86" s="334" t="s">
        <v>173</v>
      </c>
      <c r="E86" s="335" t="s">
        <v>68</v>
      </c>
      <c r="F86" s="335" t="s">
        <v>0</v>
      </c>
      <c r="G86" s="335">
        <v>80</v>
      </c>
      <c r="H86" s="336" t="s">
        <v>331</v>
      </c>
      <c r="I86" s="212"/>
      <c r="J86" s="191"/>
      <c r="K86" s="7"/>
      <c r="L86" s="7"/>
    </row>
    <row r="87" spans="1:12" ht="48.75" customHeight="1">
      <c r="A87" s="4">
        <v>83</v>
      </c>
      <c r="B87" s="332" t="s">
        <v>82</v>
      </c>
      <c r="C87" s="333">
        <v>4996404168438</v>
      </c>
      <c r="D87" s="334" t="s">
        <v>173</v>
      </c>
      <c r="E87" s="335" t="s">
        <v>68</v>
      </c>
      <c r="F87" s="335" t="s">
        <v>0</v>
      </c>
      <c r="G87" s="335">
        <v>120</v>
      </c>
      <c r="H87" s="336" t="s">
        <v>332</v>
      </c>
      <c r="I87" s="212"/>
      <c r="J87" s="191"/>
      <c r="K87" s="7"/>
      <c r="L87" s="7"/>
    </row>
    <row r="88" spans="1:12" ht="48.75" customHeight="1">
      <c r="A88" s="4">
        <v>84</v>
      </c>
      <c r="B88" s="332" t="s">
        <v>82</v>
      </c>
      <c r="C88" s="333">
        <v>4996404168445</v>
      </c>
      <c r="D88" s="334" t="s">
        <v>173</v>
      </c>
      <c r="E88" s="335" t="s">
        <v>68</v>
      </c>
      <c r="F88" s="335" t="s">
        <v>0</v>
      </c>
      <c r="G88" s="335">
        <v>8</v>
      </c>
      <c r="H88" s="336" t="s">
        <v>333</v>
      </c>
      <c r="I88" s="212"/>
      <c r="J88" s="191"/>
      <c r="K88" s="7"/>
      <c r="L88" s="7"/>
    </row>
    <row r="89" spans="1:12" ht="48.75" customHeight="1">
      <c r="A89" s="4">
        <v>85</v>
      </c>
      <c r="B89" s="332" t="s">
        <v>82</v>
      </c>
      <c r="C89" s="333">
        <v>4996404045074</v>
      </c>
      <c r="D89" s="334" t="s">
        <v>174</v>
      </c>
      <c r="E89" s="335" t="s">
        <v>68</v>
      </c>
      <c r="F89" s="335" t="s">
        <v>0</v>
      </c>
      <c r="G89" s="335">
        <v>10</v>
      </c>
      <c r="H89" s="336" t="s">
        <v>334</v>
      </c>
      <c r="I89" s="212"/>
      <c r="J89" s="199"/>
      <c r="K89" s="7"/>
      <c r="L89" s="7"/>
    </row>
    <row r="90" spans="1:12" ht="48.75" customHeight="1">
      <c r="A90" s="4">
        <v>86</v>
      </c>
      <c r="B90" s="332" t="s">
        <v>82</v>
      </c>
      <c r="C90" s="333">
        <v>4996404230609</v>
      </c>
      <c r="D90" s="334" t="s">
        <v>175</v>
      </c>
      <c r="E90" s="335" t="s">
        <v>68</v>
      </c>
      <c r="F90" s="335" t="s">
        <v>0</v>
      </c>
      <c r="G90" s="335">
        <v>1</v>
      </c>
      <c r="H90" s="336" t="s">
        <v>335</v>
      </c>
      <c r="I90" s="215"/>
      <c r="J90" s="201"/>
      <c r="K90" s="7"/>
      <c r="L90" s="7"/>
    </row>
    <row r="91" spans="1:12" ht="48.75" customHeight="1">
      <c r="A91" s="4">
        <v>87</v>
      </c>
      <c r="B91" s="332" t="s">
        <v>82</v>
      </c>
      <c r="C91" s="333">
        <v>4996404008017</v>
      </c>
      <c r="D91" s="334" t="s">
        <v>176</v>
      </c>
      <c r="E91" s="335" t="s">
        <v>68</v>
      </c>
      <c r="F91" s="335" t="s">
        <v>0</v>
      </c>
      <c r="G91" s="335">
        <v>8</v>
      </c>
      <c r="H91" s="336" t="s">
        <v>336</v>
      </c>
      <c r="I91" s="212"/>
      <c r="J91" s="201"/>
      <c r="K91" s="7"/>
      <c r="L91" s="7"/>
    </row>
    <row r="92" spans="1:12" ht="48.75" customHeight="1">
      <c r="A92" s="4">
        <v>88</v>
      </c>
      <c r="B92" s="332" t="s">
        <v>82</v>
      </c>
      <c r="C92" s="333">
        <v>4996404008116</v>
      </c>
      <c r="D92" s="334" t="s">
        <v>177</v>
      </c>
      <c r="E92" s="335" t="s">
        <v>68</v>
      </c>
      <c r="F92" s="335" t="s">
        <v>0</v>
      </c>
      <c r="G92" s="335">
        <v>2</v>
      </c>
      <c r="H92" s="336" t="s">
        <v>337</v>
      </c>
      <c r="I92" s="212"/>
      <c r="J92" s="201"/>
      <c r="K92" s="7"/>
      <c r="L92" s="7"/>
    </row>
    <row r="93" spans="1:12" ht="48.75" customHeight="1">
      <c r="A93" s="4">
        <v>89</v>
      </c>
      <c r="B93" s="332" t="s">
        <v>82</v>
      </c>
      <c r="C93" s="333">
        <v>4996404008147</v>
      </c>
      <c r="D93" s="334" t="s">
        <v>178</v>
      </c>
      <c r="E93" s="335" t="s">
        <v>68</v>
      </c>
      <c r="F93" s="335" t="s">
        <v>0</v>
      </c>
      <c r="G93" s="335">
        <v>3</v>
      </c>
      <c r="H93" s="336" t="s">
        <v>338</v>
      </c>
      <c r="I93" s="212"/>
      <c r="J93" s="201"/>
      <c r="K93" s="7"/>
      <c r="L93" s="7"/>
    </row>
    <row r="94" spans="1:12" ht="48.75" customHeight="1">
      <c r="A94" s="4">
        <v>90</v>
      </c>
      <c r="B94" s="332" t="s">
        <v>82</v>
      </c>
      <c r="C94" s="333">
        <v>4996404008178</v>
      </c>
      <c r="D94" s="334" t="s">
        <v>179</v>
      </c>
      <c r="E94" s="335" t="s">
        <v>68</v>
      </c>
      <c r="F94" s="335" t="s">
        <v>0</v>
      </c>
      <c r="G94" s="335">
        <v>3</v>
      </c>
      <c r="H94" s="336" t="s">
        <v>339</v>
      </c>
      <c r="I94" s="212"/>
      <c r="J94" s="199"/>
      <c r="K94" s="7"/>
      <c r="L94" s="7"/>
    </row>
    <row r="95" spans="1:12" ht="48.75" customHeight="1">
      <c r="A95" s="4">
        <v>91</v>
      </c>
      <c r="B95" s="332" t="s">
        <v>82</v>
      </c>
      <c r="C95" s="333">
        <v>4996404008208</v>
      </c>
      <c r="D95" s="334" t="s">
        <v>180</v>
      </c>
      <c r="E95" s="335" t="s">
        <v>68</v>
      </c>
      <c r="F95" s="335" t="s">
        <v>0</v>
      </c>
      <c r="G95" s="335">
        <v>2</v>
      </c>
      <c r="H95" s="336" t="s">
        <v>340</v>
      </c>
      <c r="I95" s="212"/>
      <c r="J95" s="199"/>
      <c r="K95" s="7"/>
      <c r="L95" s="7"/>
    </row>
    <row r="96" spans="1:12" ht="48.75" customHeight="1">
      <c r="A96" s="4">
        <v>92</v>
      </c>
      <c r="B96" s="332" t="s">
        <v>82</v>
      </c>
      <c r="C96" s="333">
        <v>4996404271107</v>
      </c>
      <c r="D96" s="334" t="s">
        <v>181</v>
      </c>
      <c r="E96" s="335" t="s">
        <v>68</v>
      </c>
      <c r="F96" s="335" t="s">
        <v>0</v>
      </c>
      <c r="G96" s="335">
        <v>2</v>
      </c>
      <c r="H96" s="336" t="s">
        <v>341</v>
      </c>
      <c r="I96" s="212"/>
      <c r="J96" s="201"/>
      <c r="K96" s="7"/>
      <c r="L96" s="7"/>
    </row>
    <row r="97" spans="1:12" ht="48.75" customHeight="1">
      <c r="A97" s="4">
        <v>93</v>
      </c>
      <c r="B97" s="332" t="s">
        <v>82</v>
      </c>
      <c r="C97" s="333" t="s">
        <v>342</v>
      </c>
      <c r="D97" s="334" t="s">
        <v>343</v>
      </c>
      <c r="E97" s="335" t="s">
        <v>68</v>
      </c>
      <c r="F97" s="335" t="s">
        <v>0</v>
      </c>
      <c r="G97" s="335">
        <v>6</v>
      </c>
      <c r="H97" s="336" t="s">
        <v>344</v>
      </c>
      <c r="I97" s="212"/>
      <c r="J97" s="202"/>
      <c r="K97" s="7"/>
      <c r="L97" s="7"/>
    </row>
    <row r="98" spans="1:12" ht="48.75" customHeight="1">
      <c r="A98" s="4">
        <v>94</v>
      </c>
      <c r="B98" s="332" t="s">
        <v>82</v>
      </c>
      <c r="C98" s="333">
        <v>4958286711508</v>
      </c>
      <c r="D98" s="334" t="s">
        <v>182</v>
      </c>
      <c r="E98" s="335" t="s">
        <v>68</v>
      </c>
      <c r="F98" s="335" t="s">
        <v>0</v>
      </c>
      <c r="G98" s="335">
        <v>6</v>
      </c>
      <c r="H98" s="336" t="s">
        <v>345</v>
      </c>
      <c r="I98" s="212"/>
      <c r="J98" s="200"/>
      <c r="K98" s="7"/>
      <c r="L98" s="7"/>
    </row>
    <row r="99" spans="1:12" ht="48.75" customHeight="1">
      <c r="A99" s="4">
        <v>95</v>
      </c>
      <c r="B99" s="332" t="s">
        <v>82</v>
      </c>
      <c r="C99" s="333" t="s">
        <v>130</v>
      </c>
      <c r="D99" s="334" t="s">
        <v>183</v>
      </c>
      <c r="E99" s="335" t="s">
        <v>68</v>
      </c>
      <c r="F99" s="335" t="s">
        <v>0</v>
      </c>
      <c r="G99" s="335">
        <v>2</v>
      </c>
      <c r="H99" s="336" t="s">
        <v>346</v>
      </c>
      <c r="I99" s="212"/>
      <c r="J99" s="200"/>
      <c r="K99" s="7"/>
      <c r="L99" s="7"/>
    </row>
    <row r="100" spans="1:12" ht="48.75" customHeight="1">
      <c r="A100" s="4">
        <v>96</v>
      </c>
      <c r="B100" s="332" t="s">
        <v>82</v>
      </c>
      <c r="C100" s="333">
        <v>4987580167216</v>
      </c>
      <c r="D100" s="334" t="s">
        <v>347</v>
      </c>
      <c r="E100" s="335" t="s">
        <v>68</v>
      </c>
      <c r="F100" s="335" t="s">
        <v>0</v>
      </c>
      <c r="G100" s="335">
        <v>2</v>
      </c>
      <c r="H100" s="336" t="s">
        <v>348</v>
      </c>
      <c r="I100" s="212"/>
      <c r="J100" s="200"/>
      <c r="K100" s="7"/>
      <c r="L100" s="7"/>
    </row>
    <row r="101" spans="1:12" ht="48.75" customHeight="1">
      <c r="A101" s="4">
        <v>97</v>
      </c>
      <c r="B101" s="332" t="s">
        <v>82</v>
      </c>
      <c r="C101" s="333" t="s">
        <v>349</v>
      </c>
      <c r="D101" s="334" t="s">
        <v>184</v>
      </c>
      <c r="E101" s="335" t="s">
        <v>68</v>
      </c>
      <c r="F101" s="335" t="s">
        <v>0</v>
      </c>
      <c r="G101" s="335">
        <v>2</v>
      </c>
      <c r="H101" s="336" t="s">
        <v>350</v>
      </c>
      <c r="I101" s="212"/>
      <c r="J101" s="202"/>
      <c r="K101" s="7"/>
      <c r="L101" s="7"/>
    </row>
    <row r="102" spans="1:12" ht="48.75" customHeight="1">
      <c r="A102" s="4">
        <v>98</v>
      </c>
      <c r="B102" s="332" t="s">
        <v>82</v>
      </c>
      <c r="C102" s="333" t="s">
        <v>351</v>
      </c>
      <c r="D102" s="334" t="s">
        <v>185</v>
      </c>
      <c r="E102" s="335" t="s">
        <v>68</v>
      </c>
      <c r="F102" s="335" t="s">
        <v>0</v>
      </c>
      <c r="G102" s="335">
        <v>3</v>
      </c>
      <c r="H102" s="336" t="s">
        <v>352</v>
      </c>
      <c r="I102" s="212"/>
      <c r="J102" s="202"/>
      <c r="K102" s="7"/>
      <c r="L102" s="7"/>
    </row>
    <row r="103" spans="1:12" ht="48.75" customHeight="1">
      <c r="A103" s="4">
        <v>99</v>
      </c>
      <c r="B103" s="332" t="s">
        <v>82</v>
      </c>
      <c r="C103" s="333">
        <v>4958995213430</v>
      </c>
      <c r="D103" s="334" t="s">
        <v>186</v>
      </c>
      <c r="E103" s="335" t="s">
        <v>68</v>
      </c>
      <c r="F103" s="335" t="s">
        <v>0</v>
      </c>
      <c r="G103" s="335">
        <v>2</v>
      </c>
      <c r="H103" s="336" t="s">
        <v>353</v>
      </c>
      <c r="I103" s="212"/>
      <c r="J103" s="202"/>
      <c r="K103" s="7"/>
      <c r="L103" s="7"/>
    </row>
    <row r="104" spans="1:12" ht="48.75" customHeight="1">
      <c r="A104" s="4">
        <v>100</v>
      </c>
      <c r="B104" s="332" t="s">
        <v>82</v>
      </c>
      <c r="C104" s="333">
        <v>4958995213447</v>
      </c>
      <c r="D104" s="334" t="s">
        <v>186</v>
      </c>
      <c r="E104" s="335" t="s">
        <v>68</v>
      </c>
      <c r="F104" s="335" t="s">
        <v>0</v>
      </c>
      <c r="G104" s="335">
        <v>2</v>
      </c>
      <c r="H104" s="336" t="s">
        <v>354</v>
      </c>
      <c r="I104" s="212"/>
      <c r="J104" s="201"/>
      <c r="K104" s="7"/>
      <c r="L104" s="7"/>
    </row>
    <row r="105" spans="1:12" ht="48.75" customHeight="1">
      <c r="A105" s="4">
        <v>101</v>
      </c>
      <c r="B105" s="332" t="s">
        <v>82</v>
      </c>
      <c r="C105" s="333">
        <v>4958995213461</v>
      </c>
      <c r="D105" s="334" t="s">
        <v>186</v>
      </c>
      <c r="E105" s="335" t="s">
        <v>68</v>
      </c>
      <c r="F105" s="335" t="s">
        <v>0</v>
      </c>
      <c r="G105" s="335">
        <v>2</v>
      </c>
      <c r="H105" s="336" t="s">
        <v>355</v>
      </c>
      <c r="I105" s="212"/>
      <c r="J105" s="200"/>
      <c r="K105" s="7"/>
      <c r="L105" s="7"/>
    </row>
    <row r="106" spans="1:12" ht="48.75" customHeight="1">
      <c r="A106" s="4">
        <v>102</v>
      </c>
      <c r="B106" s="332" t="s">
        <v>82</v>
      </c>
      <c r="C106" s="333" t="s">
        <v>356</v>
      </c>
      <c r="D106" s="334" t="s">
        <v>187</v>
      </c>
      <c r="E106" s="335" t="s">
        <v>68</v>
      </c>
      <c r="F106" s="335" t="s">
        <v>0</v>
      </c>
      <c r="G106" s="335">
        <v>2</v>
      </c>
      <c r="H106" s="336" t="s">
        <v>357</v>
      </c>
      <c r="I106" s="212"/>
      <c r="J106" s="199"/>
      <c r="K106" s="7"/>
      <c r="L106" s="7"/>
    </row>
    <row r="107" spans="1:12" ht="48.75" customHeight="1">
      <c r="A107" s="4">
        <v>103</v>
      </c>
      <c r="B107" s="332" t="s">
        <v>82</v>
      </c>
      <c r="C107" s="333">
        <v>4582111152213</v>
      </c>
      <c r="D107" s="334" t="s">
        <v>188</v>
      </c>
      <c r="E107" s="335" t="s">
        <v>68</v>
      </c>
      <c r="F107" s="335" t="s">
        <v>0</v>
      </c>
      <c r="G107" s="335">
        <v>2</v>
      </c>
      <c r="H107" s="336" t="s">
        <v>358</v>
      </c>
      <c r="I107" s="212"/>
      <c r="J107" s="199"/>
      <c r="K107" s="7"/>
      <c r="L107" s="7"/>
    </row>
    <row r="108" spans="1:12" ht="48.75" customHeight="1">
      <c r="A108" s="4">
        <v>104</v>
      </c>
      <c r="B108" s="332" t="s">
        <v>82</v>
      </c>
      <c r="C108" s="333">
        <v>4582111151957</v>
      </c>
      <c r="D108" s="334" t="s">
        <v>189</v>
      </c>
      <c r="E108" s="335" t="s">
        <v>68</v>
      </c>
      <c r="F108" s="335" t="s">
        <v>0</v>
      </c>
      <c r="G108" s="335">
        <v>2</v>
      </c>
      <c r="H108" s="336" t="s">
        <v>359</v>
      </c>
      <c r="I108" s="212"/>
      <c r="J108" s="191"/>
      <c r="K108" s="7"/>
      <c r="L108" s="7"/>
    </row>
    <row r="109" spans="1:12" ht="48.75" customHeight="1">
      <c r="A109" s="4">
        <v>105</v>
      </c>
      <c r="B109" s="332" t="s">
        <v>82</v>
      </c>
      <c r="C109" s="333">
        <v>4958394212072</v>
      </c>
      <c r="D109" s="334" t="s">
        <v>190</v>
      </c>
      <c r="E109" s="335" t="s">
        <v>68</v>
      </c>
      <c r="F109" s="335" t="s">
        <v>0</v>
      </c>
      <c r="G109" s="335">
        <v>5</v>
      </c>
      <c r="H109" s="336" t="s">
        <v>360</v>
      </c>
      <c r="I109" s="212"/>
      <c r="J109" s="202"/>
      <c r="K109" s="7"/>
      <c r="L109" s="7"/>
    </row>
    <row r="110" spans="1:12" ht="48.75" customHeight="1">
      <c r="A110" s="4">
        <v>106</v>
      </c>
      <c r="B110" s="332" t="s">
        <v>82</v>
      </c>
      <c r="C110" s="333">
        <v>4958286712628</v>
      </c>
      <c r="D110" s="334" t="s">
        <v>191</v>
      </c>
      <c r="E110" s="335" t="s">
        <v>68</v>
      </c>
      <c r="F110" s="335" t="s">
        <v>1</v>
      </c>
      <c r="G110" s="335">
        <v>60</v>
      </c>
      <c r="H110" s="336" t="s">
        <v>361</v>
      </c>
      <c r="I110" s="212"/>
      <c r="J110" s="191"/>
      <c r="K110" s="7"/>
      <c r="L110" s="7"/>
    </row>
    <row r="111" spans="1:12" ht="48.75" customHeight="1">
      <c r="A111" s="4">
        <v>107</v>
      </c>
      <c r="B111" s="332" t="s">
        <v>82</v>
      </c>
      <c r="C111" s="333">
        <v>4958286601335</v>
      </c>
      <c r="D111" s="334" t="s">
        <v>192</v>
      </c>
      <c r="E111" s="335" t="s">
        <v>68</v>
      </c>
      <c r="F111" s="335" t="s">
        <v>0</v>
      </c>
      <c r="G111" s="335">
        <v>8</v>
      </c>
      <c r="H111" s="336" t="s">
        <v>362</v>
      </c>
      <c r="I111" s="212"/>
      <c r="J111" s="191"/>
      <c r="K111" s="7"/>
      <c r="L111" s="7"/>
    </row>
    <row r="112" spans="1:12" ht="48.75" customHeight="1">
      <c r="A112" s="4">
        <v>108</v>
      </c>
      <c r="B112" s="332" t="s">
        <v>82</v>
      </c>
      <c r="C112" s="333">
        <v>4958286710891</v>
      </c>
      <c r="D112" s="334" t="s">
        <v>193</v>
      </c>
      <c r="E112" s="335" t="s">
        <v>68</v>
      </c>
      <c r="F112" s="335" t="s">
        <v>0</v>
      </c>
      <c r="G112" s="335">
        <v>5</v>
      </c>
      <c r="H112" s="336" t="s">
        <v>363</v>
      </c>
      <c r="I112" s="212"/>
      <c r="J112" s="191"/>
      <c r="K112" s="7"/>
      <c r="L112" s="7"/>
    </row>
    <row r="113" spans="1:12" ht="48.75" customHeight="1">
      <c r="A113" s="4">
        <v>109</v>
      </c>
      <c r="B113" s="332" t="s">
        <v>82</v>
      </c>
      <c r="C113" s="333">
        <v>4958286710778</v>
      </c>
      <c r="D113" s="334" t="s">
        <v>194</v>
      </c>
      <c r="E113" s="335" t="s">
        <v>68</v>
      </c>
      <c r="F113" s="335" t="s">
        <v>0</v>
      </c>
      <c r="G113" s="335">
        <v>10</v>
      </c>
      <c r="H113" s="336" t="s">
        <v>364</v>
      </c>
      <c r="I113" s="212"/>
      <c r="J113" s="201"/>
      <c r="K113" s="7"/>
      <c r="L113" s="7"/>
    </row>
    <row r="114" spans="1:12" ht="48.75" customHeight="1">
      <c r="A114" s="4">
        <v>110</v>
      </c>
      <c r="B114" s="332" t="s">
        <v>82</v>
      </c>
      <c r="C114" s="333">
        <v>4958286705705</v>
      </c>
      <c r="D114" s="334" t="s">
        <v>365</v>
      </c>
      <c r="E114" s="335" t="s">
        <v>68</v>
      </c>
      <c r="F114" s="335" t="s">
        <v>0</v>
      </c>
      <c r="G114" s="335">
        <v>6</v>
      </c>
      <c r="H114" s="336" t="s">
        <v>366</v>
      </c>
      <c r="I114" s="217"/>
      <c r="J114" s="191"/>
      <c r="K114" s="7"/>
      <c r="L114" s="7"/>
    </row>
    <row r="115" spans="1:12" ht="48.75" customHeight="1">
      <c r="A115" s="4">
        <v>111</v>
      </c>
      <c r="B115" s="332" t="s">
        <v>82</v>
      </c>
      <c r="C115" s="333">
        <v>4996404190149</v>
      </c>
      <c r="D115" s="334" t="s">
        <v>195</v>
      </c>
      <c r="E115" s="335" t="s">
        <v>68</v>
      </c>
      <c r="F115" s="335" t="s">
        <v>0</v>
      </c>
      <c r="G115" s="335">
        <v>30</v>
      </c>
      <c r="H115" s="336" t="s">
        <v>367</v>
      </c>
      <c r="I115" s="216"/>
      <c r="J115" s="191"/>
      <c r="K115" s="7"/>
      <c r="L115" s="7"/>
    </row>
    <row r="116" spans="1:12" ht="48.75" customHeight="1">
      <c r="A116" s="4">
        <v>112</v>
      </c>
      <c r="B116" s="332" t="s">
        <v>82</v>
      </c>
      <c r="C116" s="333">
        <v>7612367004169</v>
      </c>
      <c r="D116" s="334" t="s">
        <v>196</v>
      </c>
      <c r="E116" s="335" t="s">
        <v>68</v>
      </c>
      <c r="F116" s="335" t="s">
        <v>0</v>
      </c>
      <c r="G116" s="335">
        <v>3</v>
      </c>
      <c r="H116" s="336" t="s">
        <v>368</v>
      </c>
      <c r="I116" s="212"/>
      <c r="J116" s="191"/>
      <c r="K116" s="7"/>
      <c r="L116" s="7"/>
    </row>
    <row r="117" spans="1:12" ht="48.75" customHeight="1">
      <c r="A117" s="4">
        <v>113</v>
      </c>
      <c r="B117" s="332" t="s">
        <v>82</v>
      </c>
      <c r="C117" s="333">
        <v>4958995763706</v>
      </c>
      <c r="D117" s="334" t="s">
        <v>369</v>
      </c>
      <c r="E117" s="335" t="s">
        <v>68</v>
      </c>
      <c r="F117" s="335" t="s">
        <v>0</v>
      </c>
      <c r="G117" s="335">
        <v>25</v>
      </c>
      <c r="H117" s="336" t="s">
        <v>370</v>
      </c>
      <c r="I117" s="212"/>
      <c r="J117" s="201"/>
      <c r="K117" s="7"/>
      <c r="L117" s="7"/>
    </row>
    <row r="118" spans="1:12" ht="48.75" customHeight="1">
      <c r="A118" s="4">
        <v>114</v>
      </c>
      <c r="B118" s="332" t="s">
        <v>82</v>
      </c>
      <c r="C118" s="333">
        <v>4958995764871</v>
      </c>
      <c r="D118" s="334" t="s">
        <v>371</v>
      </c>
      <c r="E118" s="335" t="s">
        <v>68</v>
      </c>
      <c r="F118" s="335" t="s">
        <v>0</v>
      </c>
      <c r="G118" s="335">
        <v>2</v>
      </c>
      <c r="H118" s="336" t="s">
        <v>372</v>
      </c>
      <c r="I118" s="216"/>
      <c r="J118" s="201"/>
      <c r="K118" s="7"/>
      <c r="L118" s="7"/>
    </row>
    <row r="119" spans="1:12" ht="48.75" customHeight="1">
      <c r="A119" s="4">
        <v>115</v>
      </c>
      <c r="B119" s="332" t="s">
        <v>82</v>
      </c>
      <c r="C119" s="333">
        <v>4560111761758</v>
      </c>
      <c r="D119" s="334" t="s">
        <v>373</v>
      </c>
      <c r="E119" s="335" t="s">
        <v>68</v>
      </c>
      <c r="F119" s="335" t="s">
        <v>0</v>
      </c>
      <c r="G119" s="335">
        <v>2</v>
      </c>
      <c r="H119" s="336" t="s">
        <v>374</v>
      </c>
      <c r="I119" s="212"/>
      <c r="J119" s="199"/>
      <c r="K119" s="7"/>
      <c r="L119" s="7"/>
    </row>
    <row r="120" spans="1:12" ht="48.75" customHeight="1">
      <c r="A120" s="4">
        <v>116</v>
      </c>
      <c r="B120" s="332" t="s">
        <v>82</v>
      </c>
      <c r="C120" s="333">
        <v>4987603106055</v>
      </c>
      <c r="D120" s="334" t="s">
        <v>375</v>
      </c>
      <c r="E120" s="335" t="s">
        <v>68</v>
      </c>
      <c r="F120" s="335" t="s">
        <v>0</v>
      </c>
      <c r="G120" s="335">
        <v>15</v>
      </c>
      <c r="H120" s="336" t="s">
        <v>376</v>
      </c>
      <c r="I120" s="212"/>
      <c r="J120" s="200"/>
      <c r="K120" s="7"/>
      <c r="L120" s="7"/>
    </row>
    <row r="121" spans="1:12" ht="48.75" customHeight="1">
      <c r="A121" s="4">
        <v>117</v>
      </c>
      <c r="B121" s="332" t="s">
        <v>82</v>
      </c>
      <c r="C121" s="333">
        <v>4987350253071</v>
      </c>
      <c r="D121" s="334" t="s">
        <v>377</v>
      </c>
      <c r="E121" s="335" t="s">
        <v>68</v>
      </c>
      <c r="F121" s="335" t="s">
        <v>1</v>
      </c>
      <c r="G121" s="335">
        <v>10</v>
      </c>
      <c r="H121" s="336" t="s">
        <v>378</v>
      </c>
      <c r="I121" s="212"/>
      <c r="J121" s="199"/>
      <c r="K121" s="7"/>
      <c r="L121" s="7"/>
    </row>
    <row r="122" spans="1:12" ht="48.75" customHeight="1">
      <c r="A122" s="4">
        <v>118</v>
      </c>
      <c r="B122" s="332" t="s">
        <v>82</v>
      </c>
      <c r="C122" s="333">
        <v>4987350287731</v>
      </c>
      <c r="D122" s="334" t="s">
        <v>379</v>
      </c>
      <c r="E122" s="335" t="s">
        <v>68</v>
      </c>
      <c r="F122" s="335" t="s">
        <v>0</v>
      </c>
      <c r="G122" s="335">
        <v>20</v>
      </c>
      <c r="H122" s="336" t="s">
        <v>380</v>
      </c>
      <c r="I122" s="212"/>
      <c r="J122" s="201"/>
      <c r="K122" s="7"/>
      <c r="L122" s="7"/>
    </row>
    <row r="123" spans="1:12" ht="48.75" customHeight="1">
      <c r="A123" s="4">
        <v>119</v>
      </c>
      <c r="B123" s="332" t="s">
        <v>82</v>
      </c>
      <c r="C123" s="333">
        <v>4987350283573</v>
      </c>
      <c r="D123" s="334" t="s">
        <v>197</v>
      </c>
      <c r="E123" s="335" t="s">
        <v>68</v>
      </c>
      <c r="F123" s="335" t="s">
        <v>0</v>
      </c>
      <c r="G123" s="335">
        <v>4</v>
      </c>
      <c r="H123" s="336" t="s">
        <v>381</v>
      </c>
      <c r="I123" s="212"/>
      <c r="J123" s="201"/>
      <c r="K123" s="7"/>
      <c r="L123" s="7"/>
    </row>
    <row r="124" spans="1:12" ht="48.75" customHeight="1">
      <c r="A124" s="4">
        <v>120</v>
      </c>
      <c r="B124" s="332" t="s">
        <v>82</v>
      </c>
      <c r="C124" s="333">
        <v>4987350247896</v>
      </c>
      <c r="D124" s="334" t="s">
        <v>382</v>
      </c>
      <c r="E124" s="335" t="s">
        <v>68</v>
      </c>
      <c r="F124" s="335" t="s">
        <v>0</v>
      </c>
      <c r="G124" s="335">
        <v>2</v>
      </c>
      <c r="H124" s="336" t="s">
        <v>383</v>
      </c>
      <c r="I124" s="216"/>
      <c r="J124" s="201"/>
      <c r="K124" s="7"/>
      <c r="L124" s="7"/>
    </row>
    <row r="125" spans="1:12" ht="48.75" customHeight="1">
      <c r="A125" s="4">
        <v>121</v>
      </c>
      <c r="B125" s="332" t="s">
        <v>82</v>
      </c>
      <c r="C125" s="333">
        <v>4987350249999</v>
      </c>
      <c r="D125" s="334" t="s">
        <v>384</v>
      </c>
      <c r="E125" s="335" t="s">
        <v>68</v>
      </c>
      <c r="F125" s="335" t="s">
        <v>0</v>
      </c>
      <c r="G125" s="335">
        <v>30</v>
      </c>
      <c r="H125" s="336" t="s">
        <v>385</v>
      </c>
      <c r="I125" s="212"/>
      <c r="J125" s="199"/>
      <c r="K125" s="7"/>
      <c r="L125" s="7"/>
    </row>
    <row r="126" spans="1:12" ht="48.75" customHeight="1">
      <c r="A126" s="4">
        <v>122</v>
      </c>
      <c r="B126" s="332" t="s">
        <v>82</v>
      </c>
      <c r="C126" s="333">
        <v>4987350253712</v>
      </c>
      <c r="D126" s="334" t="s">
        <v>386</v>
      </c>
      <c r="E126" s="335" t="s">
        <v>68</v>
      </c>
      <c r="F126" s="335" t="s">
        <v>0</v>
      </c>
      <c r="G126" s="335">
        <v>5</v>
      </c>
      <c r="H126" s="336" t="s">
        <v>387</v>
      </c>
      <c r="I126" s="216"/>
      <c r="J126" s="199"/>
      <c r="K126" s="7"/>
      <c r="L126" s="7"/>
    </row>
    <row r="127" spans="1:12" ht="48.75" customHeight="1">
      <c r="A127" s="4">
        <v>123</v>
      </c>
      <c r="B127" s="332" t="s">
        <v>82</v>
      </c>
      <c r="C127" s="333">
        <v>4987350241078</v>
      </c>
      <c r="D127" s="334" t="s">
        <v>388</v>
      </c>
      <c r="E127" s="335" t="s">
        <v>68</v>
      </c>
      <c r="F127" s="335" t="s">
        <v>0</v>
      </c>
      <c r="G127" s="335">
        <v>14</v>
      </c>
      <c r="H127" s="336" t="s">
        <v>389</v>
      </c>
      <c r="I127" s="216"/>
      <c r="J127" s="199"/>
      <c r="K127" s="7"/>
      <c r="L127" s="7"/>
    </row>
    <row r="128" spans="1:12" ht="48.75" customHeight="1">
      <c r="A128" s="4">
        <v>124</v>
      </c>
      <c r="B128" s="332" t="s">
        <v>82</v>
      </c>
      <c r="C128" s="333">
        <v>4987350247834</v>
      </c>
      <c r="D128" s="334" t="s">
        <v>390</v>
      </c>
      <c r="E128" s="335" t="s">
        <v>68</v>
      </c>
      <c r="F128" s="335" t="s">
        <v>0</v>
      </c>
      <c r="G128" s="335">
        <v>20</v>
      </c>
      <c r="H128" s="336" t="s">
        <v>391</v>
      </c>
      <c r="I128" s="301"/>
      <c r="J128" s="201"/>
      <c r="K128" s="7"/>
      <c r="L128" s="7"/>
    </row>
    <row r="129" spans="1:12" ht="48.75" customHeight="1">
      <c r="A129" s="4">
        <v>125</v>
      </c>
      <c r="B129" s="332" t="s">
        <v>82</v>
      </c>
      <c r="C129" s="333">
        <v>4987350241535</v>
      </c>
      <c r="D129" s="334" t="s">
        <v>392</v>
      </c>
      <c r="E129" s="335" t="s">
        <v>68</v>
      </c>
      <c r="F129" s="335" t="s">
        <v>0</v>
      </c>
      <c r="G129" s="335">
        <v>3</v>
      </c>
      <c r="H129" s="336" t="s">
        <v>393</v>
      </c>
      <c r="I129" s="216"/>
      <c r="J129" s="201"/>
      <c r="K129" s="7"/>
      <c r="L129" s="7"/>
    </row>
    <row r="130" spans="1:12" ht="48.75" customHeight="1">
      <c r="A130" s="4">
        <v>126</v>
      </c>
      <c r="B130" s="332" t="s">
        <v>82</v>
      </c>
      <c r="C130" s="333">
        <v>4987288211839</v>
      </c>
      <c r="D130" s="334" t="s">
        <v>198</v>
      </c>
      <c r="E130" s="335" t="s">
        <v>68</v>
      </c>
      <c r="F130" s="335" t="s">
        <v>20</v>
      </c>
      <c r="G130" s="335">
        <v>3</v>
      </c>
      <c r="H130" s="336" t="s">
        <v>394</v>
      </c>
      <c r="I130" s="212"/>
      <c r="J130" s="201"/>
      <c r="K130" s="7"/>
      <c r="L130" s="7"/>
    </row>
    <row r="131" spans="1:12" ht="48.75" customHeight="1">
      <c r="A131" s="4">
        <v>127</v>
      </c>
      <c r="B131" s="332" t="s">
        <v>82</v>
      </c>
      <c r="C131" s="333">
        <v>4900070151717</v>
      </c>
      <c r="D131" s="334" t="s">
        <v>395</v>
      </c>
      <c r="E131" s="335" t="s">
        <v>68</v>
      </c>
      <c r="F131" s="335" t="s">
        <v>1</v>
      </c>
      <c r="G131" s="335">
        <v>2</v>
      </c>
      <c r="H131" s="336" t="s">
        <v>396</v>
      </c>
      <c r="I131" s="216"/>
      <c r="J131" s="191"/>
      <c r="K131" s="7"/>
      <c r="L131" s="7"/>
    </row>
    <row r="132" spans="1:12" ht="48.75" customHeight="1">
      <c r="A132" s="4">
        <v>128</v>
      </c>
      <c r="B132" s="332" t="s">
        <v>82</v>
      </c>
      <c r="C132" s="333">
        <v>4900070151724</v>
      </c>
      <c r="D132" s="334" t="s">
        <v>395</v>
      </c>
      <c r="E132" s="335" t="s">
        <v>68</v>
      </c>
      <c r="F132" s="335" t="s">
        <v>1</v>
      </c>
      <c r="G132" s="335">
        <v>2</v>
      </c>
      <c r="H132" s="336" t="s">
        <v>397</v>
      </c>
      <c r="I132" s="212"/>
      <c r="J132" s="191"/>
      <c r="K132" s="7"/>
      <c r="L132" s="7"/>
    </row>
    <row r="133" spans="1:12" ht="48.75" customHeight="1">
      <c r="A133" s="4">
        <v>129</v>
      </c>
      <c r="B133" s="332" t="s">
        <v>82</v>
      </c>
      <c r="C133" s="333">
        <v>4900070151731</v>
      </c>
      <c r="D133" s="334" t="s">
        <v>395</v>
      </c>
      <c r="E133" s="335" t="s">
        <v>68</v>
      </c>
      <c r="F133" s="335" t="s">
        <v>1</v>
      </c>
      <c r="G133" s="335">
        <v>2</v>
      </c>
      <c r="H133" s="336" t="s">
        <v>398</v>
      </c>
      <c r="I133" s="212"/>
      <c r="J133" s="191"/>
      <c r="K133" s="7"/>
      <c r="L133" s="7"/>
    </row>
    <row r="134" spans="1:12" ht="48.75" customHeight="1">
      <c r="A134" s="4">
        <v>130</v>
      </c>
      <c r="B134" s="332" t="s">
        <v>82</v>
      </c>
      <c r="C134" s="333">
        <v>4987580208353</v>
      </c>
      <c r="D134" s="334" t="s">
        <v>199</v>
      </c>
      <c r="E134" s="335" t="s">
        <v>68</v>
      </c>
      <c r="F134" s="335" t="s">
        <v>0</v>
      </c>
      <c r="G134" s="335">
        <v>5</v>
      </c>
      <c r="H134" s="336" t="s">
        <v>399</v>
      </c>
      <c r="I134" s="212"/>
      <c r="J134" s="202"/>
      <c r="K134" s="7"/>
      <c r="L134" s="7"/>
    </row>
    <row r="135" spans="1:12" ht="48.75" customHeight="1">
      <c r="A135" s="4">
        <v>131</v>
      </c>
      <c r="B135" s="332" t="s">
        <v>82</v>
      </c>
      <c r="C135" s="333">
        <v>4548453529601</v>
      </c>
      <c r="D135" s="334" t="s">
        <v>200</v>
      </c>
      <c r="E135" s="335" t="s">
        <v>68</v>
      </c>
      <c r="F135" s="335" t="s">
        <v>0</v>
      </c>
      <c r="G135" s="335">
        <v>2</v>
      </c>
      <c r="H135" s="336" t="s">
        <v>400</v>
      </c>
      <c r="I135" s="216"/>
      <c r="J135" s="201"/>
      <c r="K135" s="7"/>
      <c r="L135" s="7"/>
    </row>
    <row r="136" spans="1:12" ht="48.75" customHeight="1">
      <c r="A136" s="4">
        <v>132</v>
      </c>
      <c r="B136" s="332" t="s">
        <v>82</v>
      </c>
      <c r="C136" s="333">
        <v>4548453529618</v>
      </c>
      <c r="D136" s="334" t="s">
        <v>201</v>
      </c>
      <c r="E136" s="335" t="s">
        <v>68</v>
      </c>
      <c r="F136" s="335" t="s">
        <v>0</v>
      </c>
      <c r="G136" s="335">
        <v>2</v>
      </c>
      <c r="H136" s="336" t="s">
        <v>401</v>
      </c>
      <c r="I136" s="216"/>
      <c r="J136" s="202"/>
      <c r="K136" s="7"/>
      <c r="L136" s="7"/>
    </row>
    <row r="137" spans="1:12" ht="48.75" customHeight="1">
      <c r="A137" s="4">
        <v>133</v>
      </c>
      <c r="B137" s="332" t="s">
        <v>82</v>
      </c>
      <c r="C137" s="333">
        <v>4548453529595</v>
      </c>
      <c r="D137" s="334" t="s">
        <v>202</v>
      </c>
      <c r="E137" s="335" t="s">
        <v>68</v>
      </c>
      <c r="F137" s="335" t="s">
        <v>0</v>
      </c>
      <c r="G137" s="335">
        <v>2</v>
      </c>
      <c r="H137" s="336" t="s">
        <v>402</v>
      </c>
      <c r="I137" s="216"/>
      <c r="J137" s="201"/>
      <c r="K137" s="7"/>
      <c r="L137" s="7"/>
    </row>
    <row r="138" spans="1:12" ht="48.75" customHeight="1">
      <c r="A138" s="4">
        <v>134</v>
      </c>
      <c r="B138" s="332" t="s">
        <v>82</v>
      </c>
      <c r="C138" s="333">
        <v>4513239016606</v>
      </c>
      <c r="D138" s="334" t="s">
        <v>203</v>
      </c>
      <c r="E138" s="335" t="s">
        <v>68</v>
      </c>
      <c r="F138" s="335" t="s">
        <v>226</v>
      </c>
      <c r="G138" s="335">
        <v>2</v>
      </c>
      <c r="H138" s="336" t="s">
        <v>403</v>
      </c>
      <c r="I138" s="212"/>
      <c r="J138" s="202"/>
      <c r="K138" s="7"/>
      <c r="L138" s="7"/>
    </row>
    <row r="139" spans="1:12" ht="48.75" customHeight="1">
      <c r="A139" s="4">
        <v>135</v>
      </c>
      <c r="B139" s="332" t="s">
        <v>82</v>
      </c>
      <c r="C139" s="333">
        <v>4513239016484</v>
      </c>
      <c r="D139" s="334" t="s">
        <v>204</v>
      </c>
      <c r="E139" s="335" t="s">
        <v>68</v>
      </c>
      <c r="F139" s="335" t="s">
        <v>226</v>
      </c>
      <c r="G139" s="335">
        <v>2</v>
      </c>
      <c r="H139" s="336" t="s">
        <v>404</v>
      </c>
      <c r="I139" s="216"/>
      <c r="J139" s="202"/>
      <c r="K139" s="7"/>
      <c r="L139" s="7"/>
    </row>
    <row r="140" spans="1:12" ht="48.75" customHeight="1">
      <c r="A140" s="4">
        <v>136</v>
      </c>
      <c r="B140" s="332" t="s">
        <v>82</v>
      </c>
      <c r="C140" s="333">
        <v>4958995101416</v>
      </c>
      <c r="D140" s="334" t="s">
        <v>405</v>
      </c>
      <c r="E140" s="335" t="s">
        <v>68</v>
      </c>
      <c r="F140" s="335" t="s">
        <v>0</v>
      </c>
      <c r="G140" s="335">
        <v>50</v>
      </c>
      <c r="H140" s="336" t="s">
        <v>406</v>
      </c>
      <c r="I140" s="216"/>
      <c r="J140" s="202"/>
      <c r="K140" s="7"/>
      <c r="L140" s="7"/>
    </row>
    <row r="141" spans="1:12" ht="48.75" customHeight="1">
      <c r="A141" s="4">
        <v>137</v>
      </c>
      <c r="B141" s="332" t="s">
        <v>82</v>
      </c>
      <c r="C141" s="333">
        <v>4900070182421</v>
      </c>
      <c r="D141" s="334" t="s">
        <v>407</v>
      </c>
      <c r="E141" s="335" t="s">
        <v>68</v>
      </c>
      <c r="F141" s="335" t="s">
        <v>1</v>
      </c>
      <c r="G141" s="335">
        <v>2</v>
      </c>
      <c r="H141" s="336" t="s">
        <v>408</v>
      </c>
      <c r="I141" s="212"/>
      <c r="J141" s="202"/>
      <c r="K141" s="7"/>
      <c r="L141" s="7"/>
    </row>
    <row r="142" spans="1:12" ht="48.75" customHeight="1">
      <c r="A142" s="4">
        <v>138</v>
      </c>
      <c r="B142" s="332" t="s">
        <v>82</v>
      </c>
      <c r="C142" s="333">
        <v>4900070182438</v>
      </c>
      <c r="D142" s="334" t="s">
        <v>205</v>
      </c>
      <c r="E142" s="335" t="s">
        <v>68</v>
      </c>
      <c r="F142" s="335" t="s">
        <v>1</v>
      </c>
      <c r="G142" s="335">
        <v>2</v>
      </c>
      <c r="H142" s="336" t="s">
        <v>409</v>
      </c>
      <c r="I142" s="216"/>
      <c r="J142" s="202"/>
      <c r="K142" s="7"/>
      <c r="L142" s="7"/>
    </row>
    <row r="143" spans="1:12" ht="48.75" customHeight="1">
      <c r="A143" s="4">
        <v>139</v>
      </c>
      <c r="B143" s="332" t="s">
        <v>82</v>
      </c>
      <c r="C143" s="333">
        <v>4900070182445</v>
      </c>
      <c r="D143" s="334" t="s">
        <v>205</v>
      </c>
      <c r="E143" s="335" t="s">
        <v>68</v>
      </c>
      <c r="F143" s="335" t="s">
        <v>1</v>
      </c>
      <c r="G143" s="335">
        <v>2</v>
      </c>
      <c r="H143" s="336" t="s">
        <v>410</v>
      </c>
      <c r="I143" s="216"/>
      <c r="J143" s="202"/>
      <c r="K143" s="7"/>
      <c r="L143" s="7"/>
    </row>
    <row r="144" spans="1:12" ht="48.75" customHeight="1">
      <c r="A144" s="4">
        <v>140</v>
      </c>
      <c r="B144" s="332" t="s">
        <v>82</v>
      </c>
      <c r="C144" s="333">
        <v>8714729821076</v>
      </c>
      <c r="D144" s="334" t="s">
        <v>206</v>
      </c>
      <c r="E144" s="335" t="s">
        <v>68</v>
      </c>
      <c r="F144" s="335" t="s">
        <v>0</v>
      </c>
      <c r="G144" s="335">
        <v>2</v>
      </c>
      <c r="H144" s="336" t="s">
        <v>411</v>
      </c>
      <c r="I144" s="216"/>
      <c r="J144" s="202"/>
      <c r="K144" s="7"/>
      <c r="L144" s="7"/>
    </row>
    <row r="145" spans="1:12" ht="48.75" customHeight="1">
      <c r="A145" s="4">
        <v>141</v>
      </c>
      <c r="B145" s="332" t="s">
        <v>82</v>
      </c>
      <c r="C145" s="333">
        <v>8714729789918</v>
      </c>
      <c r="D145" s="334" t="s">
        <v>207</v>
      </c>
      <c r="E145" s="335" t="s">
        <v>68</v>
      </c>
      <c r="F145" s="335" t="s">
        <v>0</v>
      </c>
      <c r="G145" s="335">
        <v>2</v>
      </c>
      <c r="H145" s="336" t="s">
        <v>412</v>
      </c>
      <c r="I145" s="216"/>
      <c r="J145" s="202"/>
      <c r="K145" s="7"/>
      <c r="L145" s="7"/>
    </row>
    <row r="146" spans="1:12" ht="48.75" customHeight="1">
      <c r="A146" s="4">
        <v>142</v>
      </c>
      <c r="B146" s="332" t="s">
        <v>82</v>
      </c>
      <c r="C146" s="333">
        <v>4987559828100</v>
      </c>
      <c r="D146" s="334" t="s">
        <v>208</v>
      </c>
      <c r="E146" s="335" t="s">
        <v>68</v>
      </c>
      <c r="F146" s="335" t="s">
        <v>0</v>
      </c>
      <c r="G146" s="335">
        <v>3</v>
      </c>
      <c r="H146" s="336" t="s">
        <v>413</v>
      </c>
      <c r="I146" s="216"/>
      <c r="J146" s="202"/>
      <c r="K146" s="7"/>
      <c r="L146" s="7"/>
    </row>
    <row r="147" spans="1:12" ht="48.75" customHeight="1">
      <c r="A147" s="4">
        <v>143</v>
      </c>
      <c r="B147" s="332" t="s">
        <v>82</v>
      </c>
      <c r="C147" s="333" t="s">
        <v>414</v>
      </c>
      <c r="D147" s="334" t="s">
        <v>209</v>
      </c>
      <c r="E147" s="335" t="s">
        <v>68</v>
      </c>
      <c r="F147" s="335" t="s">
        <v>1</v>
      </c>
      <c r="G147" s="335">
        <v>10</v>
      </c>
      <c r="H147" s="336" t="s">
        <v>415</v>
      </c>
      <c r="I147" s="216"/>
      <c r="J147" s="202"/>
      <c r="K147" s="7"/>
      <c r="L147" s="7"/>
    </row>
    <row r="148" spans="1:12" ht="48.75" customHeight="1">
      <c r="A148" s="4">
        <v>144</v>
      </c>
      <c r="B148" s="332" t="s">
        <v>82</v>
      </c>
      <c r="C148" s="333">
        <v>4987603114401</v>
      </c>
      <c r="D148" s="334" t="s">
        <v>416</v>
      </c>
      <c r="E148" s="335" t="s">
        <v>68</v>
      </c>
      <c r="F148" s="335" t="s">
        <v>0</v>
      </c>
      <c r="G148" s="335">
        <v>20</v>
      </c>
      <c r="H148" s="336" t="s">
        <v>417</v>
      </c>
      <c r="I148" s="216"/>
      <c r="J148" s="202"/>
      <c r="K148" s="7"/>
      <c r="L148" s="7"/>
    </row>
    <row r="149" spans="1:12" ht="48.75" customHeight="1">
      <c r="A149" s="4">
        <v>145</v>
      </c>
      <c r="B149" s="332" t="s">
        <v>82</v>
      </c>
      <c r="C149" s="333">
        <v>4560111764933</v>
      </c>
      <c r="D149" s="334" t="s">
        <v>210</v>
      </c>
      <c r="E149" s="335" t="s">
        <v>68</v>
      </c>
      <c r="F149" s="335" t="s">
        <v>1</v>
      </c>
      <c r="G149" s="335">
        <v>10</v>
      </c>
      <c r="H149" s="336" t="s">
        <v>418</v>
      </c>
      <c r="I149" s="216"/>
      <c r="J149" s="202"/>
      <c r="K149" s="7"/>
      <c r="L149" s="7"/>
    </row>
    <row r="150" spans="1:12" ht="48.75" customHeight="1">
      <c r="A150" s="4">
        <v>146</v>
      </c>
      <c r="B150" s="332" t="s">
        <v>82</v>
      </c>
      <c r="C150" s="333" t="s">
        <v>131</v>
      </c>
      <c r="D150" s="334" t="s">
        <v>211</v>
      </c>
      <c r="E150" s="335" t="s">
        <v>68</v>
      </c>
      <c r="F150" s="335" t="s">
        <v>0</v>
      </c>
      <c r="G150" s="335">
        <v>3</v>
      </c>
      <c r="H150" s="336" t="s">
        <v>419</v>
      </c>
      <c r="I150" s="216"/>
      <c r="J150" s="202"/>
      <c r="K150" s="7"/>
      <c r="L150" s="7"/>
    </row>
    <row r="151" spans="1:12" ht="48.75" customHeight="1">
      <c r="A151" s="4">
        <v>147</v>
      </c>
      <c r="B151" s="332" t="s">
        <v>82</v>
      </c>
      <c r="C151" s="333">
        <v>4987060008961</v>
      </c>
      <c r="D151" s="334" t="s">
        <v>420</v>
      </c>
      <c r="E151" s="335" t="s">
        <v>68</v>
      </c>
      <c r="F151" s="335" t="s">
        <v>0</v>
      </c>
      <c r="G151" s="335">
        <v>2</v>
      </c>
      <c r="H151" s="336" t="s">
        <v>421</v>
      </c>
      <c r="I151" s="216"/>
      <c r="J151" s="202"/>
      <c r="K151" s="7"/>
      <c r="L151" s="7"/>
    </row>
    <row r="152" spans="1:12" ht="48.75" customHeight="1">
      <c r="A152" s="4">
        <v>148</v>
      </c>
      <c r="B152" s="332" t="s">
        <v>82</v>
      </c>
      <c r="C152" s="333">
        <v>4987060007827</v>
      </c>
      <c r="D152" s="334" t="s">
        <v>422</v>
      </c>
      <c r="E152" s="335" t="s">
        <v>68</v>
      </c>
      <c r="F152" s="335" t="s">
        <v>1</v>
      </c>
      <c r="G152" s="335">
        <v>40</v>
      </c>
      <c r="H152" s="336" t="s">
        <v>423</v>
      </c>
      <c r="I152" s="216"/>
      <c r="J152" s="200"/>
      <c r="K152" s="7"/>
      <c r="L152" s="7"/>
    </row>
    <row r="153" spans="1:12" ht="48.75" customHeight="1">
      <c r="A153" s="4">
        <v>149</v>
      </c>
      <c r="B153" s="332" t="s">
        <v>82</v>
      </c>
      <c r="C153" s="333">
        <v>4996404017095</v>
      </c>
      <c r="D153" s="334" t="s">
        <v>212</v>
      </c>
      <c r="E153" s="335" t="s">
        <v>68</v>
      </c>
      <c r="F153" s="335" t="s">
        <v>0</v>
      </c>
      <c r="G153" s="335">
        <v>2</v>
      </c>
      <c r="H153" s="336" t="s">
        <v>424</v>
      </c>
      <c r="I153" s="217"/>
      <c r="J153" s="201"/>
      <c r="K153" s="7"/>
      <c r="L153" s="7"/>
    </row>
    <row r="154" spans="1:12" ht="48.75" customHeight="1">
      <c r="A154" s="4">
        <v>150</v>
      </c>
      <c r="B154" s="332" t="s">
        <v>82</v>
      </c>
      <c r="C154" s="333">
        <v>4547458056815</v>
      </c>
      <c r="D154" s="334" t="s">
        <v>213</v>
      </c>
      <c r="E154" s="335" t="s">
        <v>68</v>
      </c>
      <c r="F154" s="335" t="s">
        <v>0</v>
      </c>
      <c r="G154" s="335">
        <v>2</v>
      </c>
      <c r="H154" s="336" t="s">
        <v>425</v>
      </c>
      <c r="I154" s="212"/>
      <c r="J154" s="201"/>
      <c r="K154" s="7"/>
      <c r="L154" s="7"/>
    </row>
    <row r="155" spans="1:12" ht="48.75" customHeight="1">
      <c r="A155" s="4">
        <v>151</v>
      </c>
      <c r="B155" s="332" t="s">
        <v>82</v>
      </c>
      <c r="C155" s="333">
        <v>4547458056891</v>
      </c>
      <c r="D155" s="334" t="s">
        <v>214</v>
      </c>
      <c r="E155" s="335" t="s">
        <v>68</v>
      </c>
      <c r="F155" s="335" t="s">
        <v>0</v>
      </c>
      <c r="G155" s="335">
        <v>2</v>
      </c>
      <c r="H155" s="336" t="s">
        <v>426</v>
      </c>
      <c r="I155" s="212"/>
      <c r="J155" s="201"/>
      <c r="K155" s="7"/>
      <c r="L155" s="7"/>
    </row>
    <row r="156" spans="1:12" ht="48.75" customHeight="1">
      <c r="A156" s="4">
        <v>152</v>
      </c>
      <c r="B156" s="332" t="s">
        <v>82</v>
      </c>
      <c r="C156" s="333">
        <v>4547458056983</v>
      </c>
      <c r="D156" s="334" t="s">
        <v>215</v>
      </c>
      <c r="E156" s="335" t="s">
        <v>68</v>
      </c>
      <c r="F156" s="335" t="s">
        <v>0</v>
      </c>
      <c r="G156" s="335">
        <v>2</v>
      </c>
      <c r="H156" s="336" t="s">
        <v>427</v>
      </c>
      <c r="I156" s="212"/>
      <c r="J156" s="201"/>
      <c r="K156" s="7"/>
      <c r="L156" s="7"/>
    </row>
    <row r="157" spans="1:12" ht="48.75" customHeight="1">
      <c r="A157" s="4">
        <v>153</v>
      </c>
      <c r="B157" s="332" t="s">
        <v>82</v>
      </c>
      <c r="C157" s="333">
        <v>4968138211018</v>
      </c>
      <c r="D157" s="334" t="s">
        <v>216</v>
      </c>
      <c r="E157" s="335" t="s">
        <v>68</v>
      </c>
      <c r="F157" s="335" t="s">
        <v>1</v>
      </c>
      <c r="G157" s="335">
        <v>3</v>
      </c>
      <c r="H157" s="336" t="s">
        <v>428</v>
      </c>
      <c r="I157" s="212"/>
      <c r="J157" s="201"/>
      <c r="K157" s="7"/>
      <c r="L157" s="7"/>
    </row>
    <row r="158" spans="1:12" ht="48.75" customHeight="1">
      <c r="A158" s="4">
        <v>154</v>
      </c>
      <c r="B158" s="332" t="s">
        <v>82</v>
      </c>
      <c r="C158" s="333">
        <v>4582363971518</v>
      </c>
      <c r="D158" s="334" t="s">
        <v>217</v>
      </c>
      <c r="E158" s="335" t="s">
        <v>68</v>
      </c>
      <c r="F158" s="335" t="s">
        <v>0</v>
      </c>
      <c r="G158" s="335">
        <v>2</v>
      </c>
      <c r="H158" s="336" t="s">
        <v>429</v>
      </c>
      <c r="I158" s="216"/>
      <c r="J158" s="201"/>
      <c r="K158" s="7"/>
      <c r="L158" s="7"/>
    </row>
    <row r="159" spans="1:12" ht="48.75" customHeight="1">
      <c r="A159" s="4">
        <v>155</v>
      </c>
      <c r="B159" s="332" t="s">
        <v>82</v>
      </c>
      <c r="C159" s="333" t="s">
        <v>430</v>
      </c>
      <c r="D159" s="334" t="s">
        <v>431</v>
      </c>
      <c r="E159" s="335" t="s">
        <v>68</v>
      </c>
      <c r="F159" s="335" t="s">
        <v>20</v>
      </c>
      <c r="G159" s="335">
        <v>25</v>
      </c>
      <c r="H159" s="336" t="s">
        <v>432</v>
      </c>
      <c r="I159" s="216"/>
      <c r="J159" s="202"/>
      <c r="K159" s="7"/>
      <c r="L159" s="7"/>
    </row>
    <row r="160" spans="1:12" ht="48.75" customHeight="1">
      <c r="A160" s="4">
        <v>156</v>
      </c>
      <c r="B160" s="332" t="s">
        <v>82</v>
      </c>
      <c r="C160" s="333" t="s">
        <v>433</v>
      </c>
      <c r="D160" s="334" t="s">
        <v>434</v>
      </c>
      <c r="E160" s="335" t="s">
        <v>68</v>
      </c>
      <c r="F160" s="335" t="s">
        <v>0</v>
      </c>
      <c r="G160" s="335">
        <v>2</v>
      </c>
      <c r="H160" s="336" t="s">
        <v>435</v>
      </c>
      <c r="I160" s="212"/>
      <c r="J160" s="201"/>
      <c r="K160" s="7"/>
      <c r="L160" s="7"/>
    </row>
    <row r="161" spans="1:12" ht="48.75" customHeight="1">
      <c r="A161" s="4">
        <v>157</v>
      </c>
      <c r="B161" s="332" t="s">
        <v>82</v>
      </c>
      <c r="C161" s="333" t="s">
        <v>436</v>
      </c>
      <c r="D161" s="334" t="s">
        <v>437</v>
      </c>
      <c r="E161" s="335" t="s">
        <v>68</v>
      </c>
      <c r="F161" s="335" t="s">
        <v>0</v>
      </c>
      <c r="G161" s="335">
        <v>2</v>
      </c>
      <c r="H161" s="336" t="s">
        <v>438</v>
      </c>
      <c r="I161" s="212"/>
      <c r="J161" s="201"/>
      <c r="K161" s="7"/>
      <c r="L161" s="7"/>
    </row>
    <row r="162" spans="1:12" ht="48.75" customHeight="1">
      <c r="A162" s="4">
        <v>158</v>
      </c>
      <c r="B162" s="332" t="s">
        <v>82</v>
      </c>
      <c r="C162" s="333" t="s">
        <v>439</v>
      </c>
      <c r="D162" s="334" t="s">
        <v>440</v>
      </c>
      <c r="E162" s="335" t="s">
        <v>68</v>
      </c>
      <c r="F162" s="335" t="s">
        <v>0</v>
      </c>
      <c r="G162" s="335">
        <v>2</v>
      </c>
      <c r="H162" s="336" t="s">
        <v>441</v>
      </c>
      <c r="I162" s="212"/>
      <c r="J162" s="201"/>
      <c r="K162" s="7"/>
      <c r="L162" s="7"/>
    </row>
    <row r="163" spans="1:12" ht="48.75" customHeight="1">
      <c r="A163" s="4">
        <v>159</v>
      </c>
      <c r="B163" s="332" t="s">
        <v>82</v>
      </c>
      <c r="C163" s="333" t="s">
        <v>442</v>
      </c>
      <c r="D163" s="334" t="s">
        <v>443</v>
      </c>
      <c r="E163" s="335" t="s">
        <v>68</v>
      </c>
      <c r="F163" s="335" t="s">
        <v>0</v>
      </c>
      <c r="G163" s="335">
        <v>2</v>
      </c>
      <c r="H163" s="336" t="s">
        <v>444</v>
      </c>
      <c r="I163" s="216"/>
      <c r="J163" s="191"/>
      <c r="K163" s="7"/>
      <c r="L163" s="7"/>
    </row>
    <row r="164" spans="1:12" ht="48.75" customHeight="1">
      <c r="A164" s="4">
        <v>160</v>
      </c>
      <c r="B164" s="332" t="s">
        <v>82</v>
      </c>
      <c r="C164" s="333" t="s">
        <v>445</v>
      </c>
      <c r="D164" s="334" t="s">
        <v>446</v>
      </c>
      <c r="E164" s="335" t="s">
        <v>68</v>
      </c>
      <c r="F164" s="335" t="s">
        <v>0</v>
      </c>
      <c r="G164" s="335">
        <v>2</v>
      </c>
      <c r="H164" s="336" t="s">
        <v>447</v>
      </c>
      <c r="I164" s="212"/>
      <c r="J164" s="202"/>
      <c r="K164" s="7"/>
      <c r="L164" s="7"/>
    </row>
    <row r="165" spans="1:12" ht="48.75" customHeight="1">
      <c r="A165" s="4">
        <v>161</v>
      </c>
      <c r="B165" s="332" t="s">
        <v>82</v>
      </c>
      <c r="C165" s="333" t="s">
        <v>448</v>
      </c>
      <c r="D165" s="334" t="s">
        <v>449</v>
      </c>
      <c r="E165" s="335" t="s">
        <v>68</v>
      </c>
      <c r="F165" s="335" t="s">
        <v>0</v>
      </c>
      <c r="G165" s="335">
        <v>2</v>
      </c>
      <c r="H165" s="336" t="s">
        <v>450</v>
      </c>
      <c r="I165" s="212"/>
      <c r="J165" s="202"/>
      <c r="K165" s="7"/>
      <c r="L165" s="7"/>
    </row>
    <row r="166" spans="1:12" ht="48.75" customHeight="1">
      <c r="A166" s="4">
        <v>162</v>
      </c>
      <c r="B166" s="332" t="s">
        <v>82</v>
      </c>
      <c r="C166" s="333">
        <v>4958286331119</v>
      </c>
      <c r="D166" s="334" t="s">
        <v>451</v>
      </c>
      <c r="E166" s="335" t="s">
        <v>68</v>
      </c>
      <c r="F166" s="335" t="s">
        <v>1</v>
      </c>
      <c r="G166" s="335">
        <v>180</v>
      </c>
      <c r="H166" s="336" t="s">
        <v>452</v>
      </c>
      <c r="I166" s="212"/>
      <c r="J166" s="202"/>
      <c r="K166" s="7"/>
      <c r="L166" s="7"/>
    </row>
    <row r="167" spans="1:12" ht="48.75" customHeight="1">
      <c r="A167" s="4">
        <v>163</v>
      </c>
      <c r="B167" s="332" t="s">
        <v>82</v>
      </c>
      <c r="C167" s="333">
        <v>4953170200304</v>
      </c>
      <c r="D167" s="334" t="s">
        <v>453</v>
      </c>
      <c r="E167" s="335" t="s">
        <v>68</v>
      </c>
      <c r="F167" s="335" t="s">
        <v>0</v>
      </c>
      <c r="G167" s="335">
        <v>2</v>
      </c>
      <c r="H167" s="336" t="s">
        <v>454</v>
      </c>
      <c r="I167" s="216"/>
      <c r="J167" s="202"/>
      <c r="K167" s="7"/>
      <c r="L167" s="7"/>
    </row>
    <row r="168" spans="1:12" ht="48.75" customHeight="1">
      <c r="A168" s="4">
        <v>164</v>
      </c>
      <c r="B168" s="332" t="s">
        <v>82</v>
      </c>
      <c r="C168" s="333">
        <v>4582363971419</v>
      </c>
      <c r="D168" s="334" t="s">
        <v>218</v>
      </c>
      <c r="E168" s="335" t="s">
        <v>68</v>
      </c>
      <c r="F168" s="335" t="s">
        <v>0</v>
      </c>
      <c r="G168" s="335">
        <v>8</v>
      </c>
      <c r="H168" s="336" t="s">
        <v>455</v>
      </c>
      <c r="I168" s="216"/>
      <c r="J168" s="202"/>
      <c r="K168" s="7"/>
      <c r="L168" s="7"/>
    </row>
    <row r="169" spans="1:12" ht="48.75" customHeight="1">
      <c r="A169" s="4">
        <v>165</v>
      </c>
      <c r="B169" s="332" t="s">
        <v>82</v>
      </c>
      <c r="C169" s="333">
        <v>4260052660010</v>
      </c>
      <c r="D169" s="334" t="s">
        <v>456</v>
      </c>
      <c r="E169" s="335" t="s">
        <v>68</v>
      </c>
      <c r="F169" s="335" t="s">
        <v>0</v>
      </c>
      <c r="G169" s="335">
        <v>14</v>
      </c>
      <c r="H169" s="336" t="s">
        <v>457</v>
      </c>
      <c r="I169" s="212"/>
      <c r="J169" s="202"/>
      <c r="K169" s="7"/>
      <c r="L169" s="7"/>
    </row>
    <row r="170" spans="1:12" ht="48.75" customHeight="1">
      <c r="A170" s="4">
        <v>166</v>
      </c>
      <c r="B170" s="332" t="s">
        <v>82</v>
      </c>
      <c r="C170" s="333">
        <v>4996404018122</v>
      </c>
      <c r="D170" s="334" t="s">
        <v>219</v>
      </c>
      <c r="E170" s="335" t="s">
        <v>68</v>
      </c>
      <c r="F170" s="335" t="s">
        <v>0</v>
      </c>
      <c r="G170" s="335">
        <v>2</v>
      </c>
      <c r="H170" s="336" t="s">
        <v>458</v>
      </c>
      <c r="I170" s="212"/>
      <c r="J170" s="202"/>
      <c r="K170" s="7"/>
      <c r="L170" s="7"/>
    </row>
    <row r="171" spans="1:12" ht="48.75" customHeight="1">
      <c r="A171" s="4">
        <v>167</v>
      </c>
      <c r="B171" s="332" t="s">
        <v>82</v>
      </c>
      <c r="C171" s="333">
        <v>4958995101614</v>
      </c>
      <c r="D171" s="334" t="s">
        <v>459</v>
      </c>
      <c r="E171" s="335" t="s">
        <v>68</v>
      </c>
      <c r="F171" s="335" t="s">
        <v>0</v>
      </c>
      <c r="G171" s="335">
        <v>12</v>
      </c>
      <c r="H171" s="336" t="s">
        <v>460</v>
      </c>
      <c r="I171" s="216"/>
      <c r="J171" s="201"/>
      <c r="K171" s="7"/>
      <c r="L171" s="7"/>
    </row>
    <row r="172" spans="1:12" ht="48.75" customHeight="1">
      <c r="A172" s="4">
        <v>168</v>
      </c>
      <c r="B172" s="332" t="s">
        <v>82</v>
      </c>
      <c r="C172" s="333">
        <v>4987601524127</v>
      </c>
      <c r="D172" s="334" t="s">
        <v>461</v>
      </c>
      <c r="E172" s="335" t="s">
        <v>68</v>
      </c>
      <c r="F172" s="335" t="s">
        <v>0</v>
      </c>
      <c r="G172" s="335">
        <v>2</v>
      </c>
      <c r="H172" s="336" t="s">
        <v>462</v>
      </c>
      <c r="I172" s="216"/>
      <c r="J172" s="202"/>
      <c r="K172" s="7"/>
      <c r="L172" s="7"/>
    </row>
    <row r="173" spans="1:12" ht="48.75" customHeight="1">
      <c r="A173" s="4">
        <v>169</v>
      </c>
      <c r="B173" s="332" t="s">
        <v>82</v>
      </c>
      <c r="C173" s="333">
        <v>4931921890202</v>
      </c>
      <c r="D173" s="334" t="s">
        <v>220</v>
      </c>
      <c r="E173" s="335" t="s">
        <v>68</v>
      </c>
      <c r="F173" s="335" t="s">
        <v>1</v>
      </c>
      <c r="G173" s="335">
        <v>2</v>
      </c>
      <c r="H173" s="336" t="s">
        <v>463</v>
      </c>
      <c r="I173" s="301"/>
      <c r="J173" s="201"/>
      <c r="K173" s="7"/>
      <c r="L173" s="7"/>
    </row>
    <row r="174" spans="1:12" ht="48.75" customHeight="1">
      <c r="A174" s="4">
        <v>170</v>
      </c>
      <c r="B174" s="332" t="s">
        <v>82</v>
      </c>
      <c r="C174" s="333">
        <v>4996404165635</v>
      </c>
      <c r="D174" s="334" t="s">
        <v>464</v>
      </c>
      <c r="E174" s="335" t="s">
        <v>68</v>
      </c>
      <c r="F174" s="335" t="s">
        <v>0</v>
      </c>
      <c r="G174" s="335">
        <v>3</v>
      </c>
      <c r="H174" s="336" t="s">
        <v>465</v>
      </c>
      <c r="I174" s="216"/>
      <c r="J174" s="201"/>
      <c r="K174" s="7"/>
      <c r="L174" s="7"/>
    </row>
    <row r="175" spans="1:12" ht="48.75" customHeight="1">
      <c r="A175" s="4">
        <v>171</v>
      </c>
      <c r="B175" s="332" t="s">
        <v>82</v>
      </c>
      <c r="C175" s="333">
        <v>4987696420878</v>
      </c>
      <c r="D175" s="334" t="s">
        <v>466</v>
      </c>
      <c r="E175" s="335" t="s">
        <v>68</v>
      </c>
      <c r="F175" s="335" t="s">
        <v>0</v>
      </c>
      <c r="G175" s="335">
        <v>2</v>
      </c>
      <c r="H175" s="336" t="s">
        <v>467</v>
      </c>
      <c r="I175" s="216"/>
      <c r="J175" s="201"/>
      <c r="K175" s="7"/>
      <c r="L175" s="7"/>
    </row>
    <row r="176" spans="1:12" ht="48.75" customHeight="1">
      <c r="A176" s="4">
        <v>172</v>
      </c>
      <c r="B176" s="332" t="s">
        <v>82</v>
      </c>
      <c r="C176" s="333">
        <v>4931921900314</v>
      </c>
      <c r="D176" s="334" t="s">
        <v>468</v>
      </c>
      <c r="E176" s="335" t="s">
        <v>68</v>
      </c>
      <c r="F176" s="335" t="s">
        <v>225</v>
      </c>
      <c r="G176" s="335">
        <v>3</v>
      </c>
      <c r="H176" s="336" t="s">
        <v>469</v>
      </c>
      <c r="I176" s="212"/>
      <c r="J176" s="201"/>
      <c r="K176" s="7"/>
      <c r="L176" s="7"/>
    </row>
    <row r="177" spans="1:12" ht="48.75" customHeight="1">
      <c r="A177" s="4">
        <v>173</v>
      </c>
      <c r="B177" s="332" t="s">
        <v>82</v>
      </c>
      <c r="C177" s="333">
        <v>4987696509627</v>
      </c>
      <c r="D177" s="334" t="s">
        <v>221</v>
      </c>
      <c r="E177" s="335" t="s">
        <v>68</v>
      </c>
      <c r="F177" s="335" t="s">
        <v>0</v>
      </c>
      <c r="G177" s="335">
        <v>15</v>
      </c>
      <c r="H177" s="336" t="s">
        <v>470</v>
      </c>
      <c r="I177" s="212"/>
      <c r="J177" s="201"/>
      <c r="K177" s="7"/>
      <c r="L177" s="7"/>
    </row>
    <row r="178" spans="1:12" ht="48.75" customHeight="1">
      <c r="A178" s="4">
        <v>174</v>
      </c>
      <c r="B178" s="332" t="s">
        <v>82</v>
      </c>
      <c r="C178" s="333">
        <v>4987696511071</v>
      </c>
      <c r="D178" s="334" t="s">
        <v>471</v>
      </c>
      <c r="E178" s="335" t="s">
        <v>68</v>
      </c>
      <c r="F178" s="335" t="s">
        <v>0</v>
      </c>
      <c r="G178" s="335">
        <v>5</v>
      </c>
      <c r="H178" s="336" t="s">
        <v>472</v>
      </c>
      <c r="I178" s="216"/>
      <c r="J178" s="191"/>
      <c r="K178" s="7"/>
      <c r="L178" s="7"/>
    </row>
    <row r="179" spans="1:12" ht="48.75" customHeight="1">
      <c r="A179" s="4">
        <v>175</v>
      </c>
      <c r="B179" s="332" t="s">
        <v>82</v>
      </c>
      <c r="C179" s="333">
        <v>4513239781498</v>
      </c>
      <c r="D179" s="334" t="s">
        <v>222</v>
      </c>
      <c r="E179" s="335" t="s">
        <v>68</v>
      </c>
      <c r="F179" s="335" t="s">
        <v>0</v>
      </c>
      <c r="G179" s="335">
        <v>6</v>
      </c>
      <c r="H179" s="336" t="s">
        <v>473</v>
      </c>
      <c r="I179" s="216"/>
      <c r="J179" s="201"/>
      <c r="K179" s="7"/>
      <c r="L179" s="7"/>
    </row>
    <row r="180" spans="1:12" ht="48.75" customHeight="1">
      <c r="A180" s="4">
        <v>176</v>
      </c>
      <c r="B180" s="332" t="s">
        <v>82</v>
      </c>
      <c r="C180" s="333">
        <v>4996404166755</v>
      </c>
      <c r="D180" s="334" t="s">
        <v>223</v>
      </c>
      <c r="E180" s="335" t="s">
        <v>68</v>
      </c>
      <c r="F180" s="335" t="s">
        <v>0</v>
      </c>
      <c r="G180" s="335">
        <v>5</v>
      </c>
      <c r="H180" s="336" t="s">
        <v>474</v>
      </c>
      <c r="I180" s="216"/>
      <c r="J180" s="191"/>
      <c r="K180" s="7"/>
      <c r="L180" s="7"/>
    </row>
    <row r="181" spans="1:12" ht="48.75" customHeight="1">
      <c r="A181" s="4">
        <v>177</v>
      </c>
      <c r="B181" s="332" t="s">
        <v>82</v>
      </c>
      <c r="C181" s="333">
        <v>4996404166762</v>
      </c>
      <c r="D181" s="334" t="s">
        <v>223</v>
      </c>
      <c r="E181" s="335" t="s">
        <v>68</v>
      </c>
      <c r="F181" s="335" t="s">
        <v>0</v>
      </c>
      <c r="G181" s="335">
        <v>3</v>
      </c>
      <c r="H181" s="336" t="s">
        <v>475</v>
      </c>
      <c r="I181" s="216"/>
      <c r="J181" s="201"/>
      <c r="K181" s="7"/>
      <c r="L181" s="7"/>
    </row>
    <row r="182" spans="1:12" ht="48.75" customHeight="1">
      <c r="A182" s="4">
        <v>178</v>
      </c>
      <c r="B182" s="332" t="s">
        <v>82</v>
      </c>
      <c r="C182" s="333">
        <v>4540913131591</v>
      </c>
      <c r="D182" s="334" t="s">
        <v>224</v>
      </c>
      <c r="E182" s="335" t="s">
        <v>68</v>
      </c>
      <c r="F182" s="335" t="s">
        <v>0</v>
      </c>
      <c r="G182" s="335">
        <v>3</v>
      </c>
      <c r="H182" s="336" t="s">
        <v>476</v>
      </c>
      <c r="I182" s="216"/>
      <c r="J182" s="201"/>
      <c r="K182" s="7"/>
      <c r="L182" s="7"/>
    </row>
    <row r="183" spans="1:12" ht="48.75" customHeight="1">
      <c r="A183" s="4">
        <v>179</v>
      </c>
      <c r="B183" s="332" t="s">
        <v>82</v>
      </c>
      <c r="C183" s="333">
        <v>5700699566102</v>
      </c>
      <c r="D183" s="334" t="s">
        <v>477</v>
      </c>
      <c r="E183" s="335" t="s">
        <v>68</v>
      </c>
      <c r="F183" s="335" t="s">
        <v>0</v>
      </c>
      <c r="G183" s="335">
        <v>2</v>
      </c>
      <c r="H183" s="336" t="s">
        <v>478</v>
      </c>
      <c r="I183" s="216"/>
      <c r="J183" s="201"/>
      <c r="K183" s="7"/>
      <c r="L183" s="7"/>
    </row>
    <row r="184" spans="1:12" ht="48.75" customHeight="1">
      <c r="A184" s="4">
        <v>180</v>
      </c>
      <c r="B184" s="332" t="s">
        <v>82</v>
      </c>
      <c r="C184" s="333">
        <v>4580416262361</v>
      </c>
      <c r="D184" s="334" t="s">
        <v>479</v>
      </c>
      <c r="E184" s="335" t="s">
        <v>68</v>
      </c>
      <c r="F184" s="335" t="s">
        <v>0</v>
      </c>
      <c r="G184" s="335">
        <v>2</v>
      </c>
      <c r="H184" s="336" t="s">
        <v>480</v>
      </c>
      <c r="I184" s="212"/>
      <c r="J184" s="202"/>
      <c r="K184" s="7"/>
      <c r="L184" s="7"/>
    </row>
    <row r="185" spans="1:12" ht="48.75" customHeight="1">
      <c r="A185" s="4">
        <v>181</v>
      </c>
      <c r="B185" s="332" t="s">
        <v>82</v>
      </c>
      <c r="C185" s="333" t="s">
        <v>481</v>
      </c>
      <c r="D185" s="334" t="s">
        <v>482</v>
      </c>
      <c r="E185" s="335" t="s">
        <v>68</v>
      </c>
      <c r="F185" s="335" t="s">
        <v>0</v>
      </c>
      <c r="G185" s="335">
        <v>3</v>
      </c>
      <c r="H185" s="336" t="s">
        <v>483</v>
      </c>
      <c r="I185" s="216"/>
      <c r="J185" s="201"/>
      <c r="K185" s="7"/>
      <c r="L185" s="7"/>
    </row>
    <row r="186" spans="1:12" ht="48.75" customHeight="1">
      <c r="A186" s="4">
        <v>182</v>
      </c>
      <c r="B186" s="332" t="s">
        <v>82</v>
      </c>
      <c r="C186" s="333">
        <v>4987350009159</v>
      </c>
      <c r="D186" s="334" t="s">
        <v>484</v>
      </c>
      <c r="E186" s="335" t="s">
        <v>68</v>
      </c>
      <c r="F186" s="335" t="s">
        <v>0</v>
      </c>
      <c r="G186" s="335">
        <v>2</v>
      </c>
      <c r="H186" s="336" t="s">
        <v>485</v>
      </c>
      <c r="I186" s="300"/>
      <c r="J186" s="201"/>
      <c r="K186" s="7"/>
      <c r="L186" s="7"/>
    </row>
    <row r="187" spans="1:12" ht="48.75" customHeight="1">
      <c r="A187" s="4">
        <v>183</v>
      </c>
      <c r="B187" s="332" t="s">
        <v>82</v>
      </c>
      <c r="C187" s="333" t="s">
        <v>486</v>
      </c>
      <c r="D187" s="334" t="s">
        <v>487</v>
      </c>
      <c r="E187" s="335" t="s">
        <v>68</v>
      </c>
      <c r="F187" s="335" t="s">
        <v>0</v>
      </c>
      <c r="G187" s="335">
        <v>2</v>
      </c>
      <c r="H187" s="336" t="s">
        <v>488</v>
      </c>
      <c r="I187" s="215"/>
      <c r="J187" s="201"/>
      <c r="K187" s="7"/>
      <c r="L187" s="7"/>
    </row>
    <row r="188" spans="1:12" ht="48.75" customHeight="1">
      <c r="A188" s="4">
        <v>184</v>
      </c>
      <c r="B188" s="272"/>
      <c r="C188" s="249" t="s">
        <v>489</v>
      </c>
      <c r="D188" s="24" t="s">
        <v>490</v>
      </c>
      <c r="E188" s="184" t="s">
        <v>68</v>
      </c>
      <c r="F188" s="181" t="s">
        <v>0</v>
      </c>
      <c r="G188" s="181">
        <v>8</v>
      </c>
      <c r="H188" s="24" t="s">
        <v>491</v>
      </c>
      <c r="I188" s="212"/>
      <c r="J188" s="201"/>
      <c r="K188" s="7"/>
      <c r="L188" s="7"/>
    </row>
    <row r="189" spans="1:12" ht="48.75" customHeight="1">
      <c r="A189" s="4"/>
      <c r="B189" s="272"/>
      <c r="C189" s="249"/>
      <c r="D189" s="24"/>
      <c r="E189" s="184"/>
      <c r="F189" s="181"/>
      <c r="G189" s="181"/>
      <c r="H189" s="24"/>
      <c r="I189" s="212"/>
      <c r="J189" s="201"/>
      <c r="K189" s="7"/>
      <c r="L189" s="7"/>
    </row>
    <row r="190" spans="1:12" ht="48.75" customHeight="1">
      <c r="A190" s="4"/>
      <c r="B190" s="272"/>
      <c r="C190" s="249"/>
      <c r="D190" s="24"/>
      <c r="E190" s="184"/>
      <c r="F190" s="181"/>
      <c r="G190" s="181"/>
      <c r="H190" s="24"/>
      <c r="I190" s="212"/>
      <c r="J190" s="201"/>
      <c r="K190" s="7"/>
      <c r="L190" s="7"/>
    </row>
    <row r="191" spans="1:12" ht="48.75" customHeight="1">
      <c r="A191" s="4"/>
      <c r="B191" s="272"/>
      <c r="C191" s="250"/>
      <c r="D191" s="24"/>
      <c r="E191" s="184"/>
      <c r="F191" s="181"/>
      <c r="G191" s="181"/>
      <c r="H191" s="24"/>
      <c r="I191" s="212"/>
      <c r="J191" s="201"/>
      <c r="K191" s="7"/>
      <c r="L191" s="7"/>
    </row>
    <row r="192" spans="1:12" ht="48.75" customHeight="1">
      <c r="A192" s="4"/>
      <c r="B192" s="272"/>
      <c r="C192" s="250"/>
      <c r="D192" s="24"/>
      <c r="E192" s="184"/>
      <c r="F192" s="181"/>
      <c r="G192" s="181"/>
      <c r="H192" s="24"/>
      <c r="I192" s="212"/>
      <c r="J192" s="201"/>
      <c r="K192" s="7"/>
      <c r="L192" s="7"/>
    </row>
    <row r="193" spans="1:12" ht="48.75" customHeight="1">
      <c r="A193" s="4"/>
      <c r="B193" s="272"/>
      <c r="C193" s="250"/>
      <c r="D193" s="24"/>
      <c r="E193" s="184"/>
      <c r="F193" s="181"/>
      <c r="G193" s="181"/>
      <c r="H193" s="24"/>
      <c r="I193" s="212"/>
      <c r="J193" s="201"/>
      <c r="K193" s="7"/>
      <c r="L193" s="7"/>
    </row>
    <row r="194" spans="1:12" ht="48.75" customHeight="1">
      <c r="A194" s="4"/>
      <c r="B194" s="4"/>
      <c r="C194" s="157"/>
      <c r="D194" s="178"/>
      <c r="E194" s="180"/>
      <c r="F194" s="180"/>
      <c r="G194" s="180"/>
      <c r="H194" s="190"/>
      <c r="I194" s="189"/>
      <c r="J194" s="202"/>
      <c r="K194" s="7"/>
      <c r="L194" s="7"/>
    </row>
    <row r="195" spans="1:12" ht="48.75" customHeight="1">
      <c r="A195" s="4"/>
      <c r="B195" s="4"/>
      <c r="C195" s="157"/>
      <c r="D195" s="178"/>
      <c r="E195" s="180"/>
      <c r="F195" s="180"/>
      <c r="G195" s="180"/>
      <c r="H195" s="190"/>
      <c r="I195" s="189"/>
      <c r="J195" s="201"/>
      <c r="K195" s="7"/>
      <c r="L195" s="7"/>
    </row>
    <row r="196" spans="1:12" ht="48.75" customHeight="1">
      <c r="A196" s="4"/>
      <c r="B196" s="4"/>
      <c r="C196" s="157"/>
      <c r="D196" s="178"/>
      <c r="E196" s="180"/>
      <c r="F196" s="180"/>
      <c r="G196" s="180"/>
      <c r="H196" s="190"/>
      <c r="I196" s="189"/>
      <c r="J196" s="201"/>
      <c r="K196" s="7"/>
      <c r="L196" s="7"/>
    </row>
    <row r="197" spans="1:12" ht="48.75" customHeight="1">
      <c r="A197" s="4"/>
      <c r="B197" s="4"/>
      <c r="C197" s="157"/>
      <c r="D197" s="178"/>
      <c r="E197" s="180"/>
      <c r="F197" s="180"/>
      <c r="G197" s="180"/>
      <c r="H197" s="190"/>
      <c r="I197" s="189"/>
      <c r="J197" s="201"/>
      <c r="K197" s="7"/>
      <c r="L197" s="7"/>
    </row>
    <row r="198" spans="1:12" ht="48.75" customHeight="1">
      <c r="A198" s="4"/>
      <c r="B198" s="4"/>
      <c r="C198" s="157"/>
      <c r="D198" s="178"/>
      <c r="E198" s="180"/>
      <c r="F198" s="180"/>
      <c r="G198" s="180"/>
      <c r="H198" s="190"/>
      <c r="I198" s="189"/>
      <c r="J198" s="191"/>
      <c r="K198" s="7"/>
      <c r="L198" s="7"/>
    </row>
    <row r="199" spans="1:12" ht="48.75" customHeight="1">
      <c r="A199" s="4"/>
      <c r="B199" s="4"/>
      <c r="C199" s="157"/>
      <c r="D199" s="178"/>
      <c r="E199" s="180"/>
      <c r="F199" s="180"/>
      <c r="G199" s="180"/>
      <c r="H199" s="190"/>
      <c r="I199" s="189"/>
      <c r="J199" s="201"/>
      <c r="K199" s="7"/>
      <c r="L199" s="7"/>
    </row>
    <row r="200" spans="1:12" ht="48.75" customHeight="1">
      <c r="A200" s="4"/>
      <c r="B200" s="4"/>
      <c r="C200" s="157"/>
      <c r="D200" s="178"/>
      <c r="E200" s="180"/>
      <c r="F200" s="180"/>
      <c r="G200" s="180"/>
      <c r="H200" s="190"/>
      <c r="I200" s="189"/>
      <c r="J200" s="201"/>
      <c r="K200" s="7"/>
      <c r="L200" s="7"/>
    </row>
    <row r="201" spans="1:12" ht="48.75" customHeight="1">
      <c r="A201" s="4"/>
      <c r="B201" s="4"/>
      <c r="C201" s="157"/>
      <c r="D201" s="178"/>
      <c r="E201" s="180"/>
      <c r="F201" s="180"/>
      <c r="G201" s="180"/>
      <c r="H201" s="190"/>
      <c r="I201" s="189"/>
      <c r="J201" s="202"/>
      <c r="K201" s="7"/>
      <c r="L201" s="7"/>
    </row>
    <row r="202" spans="1:12" ht="48.75" customHeight="1">
      <c r="A202" s="4"/>
      <c r="B202" s="4"/>
      <c r="C202" s="157"/>
      <c r="D202" s="178"/>
      <c r="E202" s="180"/>
      <c r="F202" s="180"/>
      <c r="G202" s="180"/>
      <c r="H202" s="190"/>
      <c r="I202" s="189"/>
      <c r="J202" s="191"/>
      <c r="K202" s="7"/>
      <c r="L202" s="7"/>
    </row>
    <row r="203" spans="1:12" ht="48.75" customHeight="1">
      <c r="A203" s="4"/>
      <c r="B203" s="4"/>
      <c r="C203" s="157"/>
      <c r="D203" s="178"/>
      <c r="E203" s="180"/>
      <c r="F203" s="180"/>
      <c r="G203" s="180"/>
      <c r="H203" s="190"/>
      <c r="I203" s="189"/>
      <c r="J203" s="202"/>
      <c r="K203" s="7"/>
      <c r="L203" s="7"/>
    </row>
    <row r="204" spans="1:12" ht="48.75" customHeight="1">
      <c r="A204" s="4"/>
      <c r="B204" s="4"/>
      <c r="C204" s="157"/>
      <c r="D204" s="178"/>
      <c r="E204" s="180"/>
      <c r="F204" s="180"/>
      <c r="G204" s="180"/>
      <c r="H204" s="190"/>
      <c r="I204" s="189"/>
      <c r="J204" s="202"/>
      <c r="K204" s="7"/>
      <c r="L204" s="7"/>
    </row>
    <row r="205" spans="1:12" ht="48.75" customHeight="1">
      <c r="A205" s="4"/>
      <c r="B205" s="4"/>
      <c r="C205" s="157"/>
      <c r="D205" s="178"/>
      <c r="E205" s="180"/>
      <c r="F205" s="180"/>
      <c r="G205" s="180"/>
      <c r="H205" s="190"/>
      <c r="I205" s="189"/>
      <c r="J205" s="202"/>
      <c r="K205" s="7"/>
      <c r="L205" s="7"/>
    </row>
    <row r="206" spans="1:12" ht="48.75" customHeight="1">
      <c r="A206" s="4"/>
      <c r="B206" s="4"/>
      <c r="C206" s="157"/>
      <c r="D206" s="178"/>
      <c r="E206" s="180"/>
      <c r="F206" s="180"/>
      <c r="G206" s="180"/>
      <c r="H206" s="190"/>
      <c r="I206" s="189"/>
      <c r="J206" s="202"/>
      <c r="K206" s="7"/>
      <c r="L206" s="7"/>
    </row>
    <row r="207" spans="1:12" ht="48.75" customHeight="1">
      <c r="A207" s="4"/>
      <c r="B207" s="4"/>
      <c r="C207" s="157"/>
      <c r="D207" s="178"/>
      <c r="E207" s="180"/>
      <c r="F207" s="180"/>
      <c r="G207" s="180"/>
      <c r="H207" s="190"/>
      <c r="I207" s="189"/>
      <c r="J207" s="202"/>
      <c r="K207" s="7"/>
      <c r="L207" s="7"/>
    </row>
    <row r="208" spans="1:12" ht="48.75" customHeight="1">
      <c r="A208" s="4"/>
      <c r="B208" s="4"/>
      <c r="C208" s="157"/>
      <c r="D208" s="178"/>
      <c r="E208" s="180"/>
      <c r="F208" s="180"/>
      <c r="G208" s="180"/>
      <c r="H208" s="190"/>
      <c r="I208" s="189"/>
      <c r="J208" s="202"/>
      <c r="K208" s="7"/>
      <c r="L208" s="7"/>
    </row>
    <row r="209" spans="1:12" ht="48.75" customHeight="1">
      <c r="A209" s="4"/>
      <c r="B209" s="4"/>
      <c r="C209" s="157"/>
      <c r="D209" s="178"/>
      <c r="E209" s="180"/>
      <c r="F209" s="180"/>
      <c r="G209" s="180"/>
      <c r="H209" s="190"/>
      <c r="I209" s="189"/>
      <c r="J209" s="202"/>
      <c r="K209" s="7"/>
      <c r="L209" s="7"/>
    </row>
    <row r="210" spans="1:12" ht="48.75" customHeight="1">
      <c r="A210" s="4"/>
      <c r="B210" s="4"/>
      <c r="C210" s="157"/>
      <c r="D210" s="178"/>
      <c r="E210" s="180"/>
      <c r="F210" s="180"/>
      <c r="G210" s="180"/>
      <c r="H210" s="190"/>
      <c r="I210" s="189"/>
      <c r="J210" s="202"/>
      <c r="K210" s="7"/>
      <c r="L210" s="7"/>
    </row>
    <row r="211" spans="1:12" ht="48.75" customHeight="1">
      <c r="A211" s="4"/>
      <c r="B211" s="4"/>
      <c r="C211" s="157"/>
      <c r="D211" s="178"/>
      <c r="E211" s="180"/>
      <c r="F211" s="180"/>
      <c r="G211" s="180"/>
      <c r="H211" s="190"/>
      <c r="I211" s="189"/>
      <c r="J211" s="202"/>
      <c r="K211" s="7"/>
      <c r="L211" s="7"/>
    </row>
    <row r="212" spans="1:12" ht="48.75" customHeight="1">
      <c r="A212" s="4"/>
      <c r="B212" s="4"/>
      <c r="C212" s="157"/>
      <c r="D212" s="178"/>
      <c r="E212" s="180"/>
      <c r="F212" s="180"/>
      <c r="G212" s="180"/>
      <c r="H212" s="190"/>
      <c r="I212" s="189"/>
      <c r="J212" s="202"/>
      <c r="K212" s="7"/>
      <c r="L212" s="7"/>
    </row>
    <row r="213" spans="1:12" ht="48.75" customHeight="1">
      <c r="A213" s="4"/>
      <c r="B213" s="4"/>
      <c r="C213" s="157"/>
      <c r="D213" s="178"/>
      <c r="E213" s="180"/>
      <c r="F213" s="180"/>
      <c r="G213" s="180"/>
      <c r="H213" s="190"/>
      <c r="I213" s="189"/>
      <c r="J213" s="202"/>
      <c r="K213" s="7"/>
      <c r="L213" s="7"/>
    </row>
    <row r="214" spans="1:12" ht="48.75" customHeight="1">
      <c r="A214" s="4"/>
      <c r="B214" s="4"/>
      <c r="C214" s="157"/>
      <c r="D214" s="178"/>
      <c r="E214" s="180"/>
      <c r="F214" s="180"/>
      <c r="G214" s="180"/>
      <c r="H214" s="190"/>
      <c r="I214" s="189"/>
      <c r="J214" s="201"/>
      <c r="K214" s="7"/>
      <c r="L214" s="7"/>
    </row>
    <row r="215" spans="1:12" ht="48.75" customHeight="1">
      <c r="A215" s="4"/>
      <c r="B215" s="4"/>
      <c r="C215" s="157"/>
      <c r="D215" s="178"/>
      <c r="E215" s="180"/>
      <c r="F215" s="180"/>
      <c r="G215" s="180"/>
      <c r="H215" s="190"/>
      <c r="I215" s="189"/>
      <c r="J215" s="201"/>
      <c r="K215" s="7"/>
      <c r="L215" s="7"/>
    </row>
    <row r="216" spans="1:12" ht="48.75" customHeight="1">
      <c r="A216" s="4"/>
      <c r="B216" s="4"/>
      <c r="C216" s="157"/>
      <c r="D216" s="178"/>
      <c r="E216" s="180"/>
      <c r="F216" s="180"/>
      <c r="G216" s="180"/>
      <c r="H216" s="190"/>
      <c r="I216" s="189"/>
      <c r="J216" s="202"/>
      <c r="K216" s="7"/>
      <c r="L216" s="7"/>
    </row>
    <row r="217" spans="1:12" ht="48.75" customHeight="1">
      <c r="A217" s="4"/>
      <c r="B217" s="4"/>
      <c r="C217" s="157"/>
      <c r="D217" s="178"/>
      <c r="E217" s="180"/>
      <c r="F217" s="180"/>
      <c r="G217" s="180"/>
      <c r="H217" s="190"/>
      <c r="I217" s="189"/>
      <c r="J217" s="202"/>
      <c r="K217" s="7"/>
      <c r="L217" s="7"/>
    </row>
    <row r="218" spans="1:12" ht="48.75" customHeight="1">
      <c r="A218" s="4"/>
      <c r="B218" s="4"/>
      <c r="C218" s="157"/>
      <c r="D218" s="178"/>
      <c r="E218" s="180"/>
      <c r="F218" s="180"/>
      <c r="G218" s="180"/>
      <c r="H218" s="190"/>
      <c r="I218" s="189"/>
      <c r="J218" s="201"/>
      <c r="K218" s="7"/>
      <c r="L218" s="7"/>
    </row>
    <row r="219" spans="1:12" ht="48.75" customHeight="1">
      <c r="A219" s="4"/>
      <c r="B219" s="4"/>
      <c r="C219" s="157"/>
      <c r="D219" s="178"/>
      <c r="E219" s="180"/>
      <c r="F219" s="180"/>
      <c r="G219" s="180"/>
      <c r="H219" s="190"/>
      <c r="I219" s="189"/>
      <c r="J219" s="201"/>
      <c r="K219" s="7"/>
      <c r="L219" s="7"/>
    </row>
    <row r="220" spans="1:12" ht="48.75" customHeight="1">
      <c r="A220" s="4"/>
      <c r="B220" s="4"/>
      <c r="C220" s="157"/>
      <c r="D220" s="178"/>
      <c r="E220" s="180"/>
      <c r="F220" s="180"/>
      <c r="G220" s="180"/>
      <c r="H220" s="190"/>
      <c r="I220" s="189"/>
      <c r="J220" s="201"/>
      <c r="K220" s="7"/>
      <c r="L220" s="7"/>
    </row>
    <row r="221" spans="1:12" ht="48.75" customHeight="1">
      <c r="A221" s="4"/>
      <c r="B221" s="4"/>
      <c r="C221" s="157"/>
      <c r="D221" s="178"/>
      <c r="E221" s="180"/>
      <c r="F221" s="180"/>
      <c r="G221" s="180"/>
      <c r="H221" s="190"/>
      <c r="I221" s="189"/>
      <c r="J221" s="201"/>
      <c r="K221" s="7"/>
      <c r="L221" s="7"/>
    </row>
    <row r="222" spans="1:12" ht="48.75" customHeight="1">
      <c r="A222" s="4"/>
      <c r="B222" s="4"/>
      <c r="C222" s="157"/>
      <c r="D222" s="178"/>
      <c r="E222" s="180"/>
      <c r="F222" s="180"/>
      <c r="G222" s="180"/>
      <c r="H222" s="190"/>
      <c r="I222" s="189"/>
      <c r="J222" s="201"/>
      <c r="K222" s="7"/>
      <c r="L222" s="7"/>
    </row>
    <row r="223" spans="1:12" ht="48.75" customHeight="1">
      <c r="A223" s="4"/>
      <c r="B223" s="4"/>
      <c r="C223" s="157"/>
      <c r="D223" s="178"/>
      <c r="E223" s="180"/>
      <c r="F223" s="180"/>
      <c r="G223" s="180"/>
      <c r="H223" s="190"/>
      <c r="I223" s="189"/>
      <c r="J223" s="201"/>
      <c r="K223" s="7"/>
      <c r="L223" s="7"/>
    </row>
    <row r="224" spans="1:12" ht="48.75" customHeight="1">
      <c r="A224" s="4"/>
      <c r="B224" s="4"/>
      <c r="C224" s="157"/>
      <c r="D224" s="178"/>
      <c r="E224" s="180"/>
      <c r="F224" s="180"/>
      <c r="G224" s="180"/>
      <c r="H224" s="190"/>
      <c r="I224" s="189"/>
      <c r="J224" s="202"/>
      <c r="K224" s="7"/>
      <c r="L224" s="7"/>
    </row>
    <row r="225" spans="1:12" ht="48.75" customHeight="1">
      <c r="A225" s="4"/>
      <c r="B225" s="4"/>
      <c r="C225" s="157"/>
      <c r="D225" s="178"/>
      <c r="E225" s="180"/>
      <c r="F225" s="180"/>
      <c r="G225" s="180"/>
      <c r="H225" s="190"/>
      <c r="I225" s="189"/>
      <c r="J225" s="201"/>
      <c r="K225" s="7"/>
      <c r="L225" s="7"/>
    </row>
    <row r="226" spans="1:12" ht="48.75" customHeight="1">
      <c r="A226" s="4"/>
      <c r="B226" s="4"/>
      <c r="C226" s="157"/>
      <c r="D226" s="178"/>
      <c r="E226" s="180"/>
      <c r="F226" s="180"/>
      <c r="G226" s="180"/>
      <c r="H226" s="190"/>
      <c r="I226" s="189"/>
      <c r="J226" s="202"/>
      <c r="K226" s="7"/>
      <c r="L226" s="7"/>
    </row>
    <row r="227" spans="1:12" ht="48.75" customHeight="1">
      <c r="A227" s="4"/>
      <c r="B227" s="4"/>
      <c r="C227" s="157"/>
      <c r="D227" s="178"/>
      <c r="E227" s="180"/>
      <c r="F227" s="180"/>
      <c r="G227" s="180"/>
      <c r="H227" s="190"/>
      <c r="I227" s="189"/>
      <c r="J227" s="201"/>
      <c r="K227" s="7"/>
      <c r="L227" s="7"/>
    </row>
    <row r="228" spans="1:12" ht="48.75" customHeight="1">
      <c r="A228" s="4"/>
      <c r="B228" s="4"/>
      <c r="C228" s="157"/>
      <c r="D228" s="178"/>
      <c r="E228" s="180"/>
      <c r="F228" s="180"/>
      <c r="G228" s="180"/>
      <c r="H228" s="190"/>
      <c r="I228" s="189"/>
      <c r="J228" s="201"/>
      <c r="K228" s="7"/>
      <c r="L228" s="7"/>
    </row>
    <row r="229" spans="1:12" ht="48.75" customHeight="1">
      <c r="A229" s="4"/>
      <c r="B229" s="4"/>
      <c r="C229" s="157"/>
      <c r="D229" s="178"/>
      <c r="E229" s="180"/>
      <c r="F229" s="180"/>
      <c r="G229" s="180"/>
      <c r="H229" s="190"/>
      <c r="I229" s="189"/>
      <c r="J229" s="191"/>
      <c r="K229" s="7"/>
      <c r="L229" s="7"/>
    </row>
    <row r="230" spans="1:12" ht="45" customHeight="1">
      <c r="A230" s="4"/>
      <c r="B230" s="4"/>
      <c r="C230" s="157"/>
      <c r="D230" s="178"/>
      <c r="E230" s="180"/>
      <c r="F230" s="180"/>
      <c r="G230" s="180"/>
      <c r="H230" s="190"/>
      <c r="I230" s="189"/>
      <c r="J230" s="200"/>
      <c r="K230" s="7"/>
      <c r="L230" s="7"/>
    </row>
    <row r="231" spans="1:12" ht="48.75" customHeight="1">
      <c r="A231" s="4"/>
      <c r="B231" s="4"/>
      <c r="C231" s="157"/>
      <c r="D231" s="178"/>
      <c r="E231" s="180"/>
      <c r="F231" s="180"/>
      <c r="G231" s="180"/>
      <c r="H231" s="190"/>
      <c r="I231" s="189"/>
      <c r="J231" s="191"/>
      <c r="K231" s="7"/>
      <c r="L231" s="7"/>
    </row>
    <row r="232" spans="1:12" ht="48.75" customHeight="1">
      <c r="A232" s="4"/>
      <c r="B232" s="4"/>
      <c r="C232" s="157"/>
      <c r="D232" s="178"/>
      <c r="E232" s="180"/>
      <c r="F232" s="180"/>
      <c r="G232" s="180"/>
      <c r="H232" s="190"/>
      <c r="I232" s="189"/>
      <c r="J232" s="191"/>
      <c r="K232" s="7"/>
      <c r="L232" s="7"/>
    </row>
    <row r="233" spans="1:12" ht="48.75" customHeight="1">
      <c r="A233" s="4"/>
      <c r="B233" s="4"/>
      <c r="C233" s="157"/>
      <c r="D233" s="178"/>
      <c r="E233" s="180"/>
      <c r="F233" s="180"/>
      <c r="G233" s="180"/>
      <c r="H233" s="190"/>
      <c r="I233" s="189"/>
      <c r="J233" s="191"/>
      <c r="K233" s="7"/>
      <c r="L233" s="7"/>
    </row>
    <row r="234" spans="1:12" ht="48.75" customHeight="1">
      <c r="A234" s="4"/>
      <c r="B234" s="4"/>
      <c r="C234" s="157"/>
      <c r="D234" s="178"/>
      <c r="E234" s="180"/>
      <c r="F234" s="180"/>
      <c r="G234" s="180"/>
      <c r="H234" s="190"/>
      <c r="I234" s="189"/>
      <c r="J234" s="191"/>
      <c r="K234" s="7"/>
      <c r="L234" s="7"/>
    </row>
    <row r="235" spans="1:12" ht="48.75" customHeight="1">
      <c r="A235" s="4"/>
      <c r="B235" s="4"/>
      <c r="C235" s="157"/>
      <c r="D235" s="178"/>
      <c r="E235" s="180"/>
      <c r="F235" s="180"/>
      <c r="G235" s="180"/>
      <c r="H235" s="190"/>
      <c r="I235" s="189"/>
      <c r="J235" s="191"/>
      <c r="K235" s="7"/>
      <c r="L235" s="7"/>
    </row>
    <row r="236" spans="1:12" ht="48.75" customHeight="1">
      <c r="A236" s="4"/>
      <c r="B236" s="4"/>
      <c r="C236" s="157"/>
      <c r="D236" s="178"/>
      <c r="E236" s="180"/>
      <c r="F236" s="180"/>
      <c r="G236" s="180"/>
      <c r="H236" s="190"/>
      <c r="I236" s="189"/>
      <c r="J236" s="191"/>
      <c r="K236" s="7"/>
      <c r="L236" s="7"/>
    </row>
    <row r="237" spans="1:12" ht="48.75" customHeight="1">
      <c r="A237" s="4"/>
      <c r="B237" s="4"/>
      <c r="C237" s="157"/>
      <c r="D237" s="178"/>
      <c r="E237" s="180"/>
      <c r="F237" s="180"/>
      <c r="G237" s="180"/>
      <c r="H237" s="190"/>
      <c r="I237" s="189"/>
      <c r="K237" s="7"/>
      <c r="L237" s="7"/>
    </row>
    <row r="238" spans="1:12" ht="48.75" customHeight="1">
      <c r="A238" s="4"/>
      <c r="B238" s="4"/>
      <c r="C238" s="157"/>
      <c r="D238" s="178"/>
      <c r="E238" s="180"/>
      <c r="F238" s="180"/>
      <c r="G238" s="180"/>
      <c r="H238" s="190"/>
      <c r="I238" s="189"/>
      <c r="K238" s="7"/>
      <c r="L238" s="7"/>
    </row>
    <row r="239" spans="1:12" ht="48.75" customHeight="1">
      <c r="A239" s="4"/>
      <c r="B239" s="4"/>
      <c r="C239" s="157"/>
      <c r="D239" s="178"/>
      <c r="E239" s="180"/>
      <c r="F239" s="180"/>
      <c r="G239" s="180"/>
      <c r="H239" s="190"/>
      <c r="I239" s="189"/>
      <c r="K239" s="7"/>
      <c r="L239" s="7"/>
    </row>
    <row r="240" spans="1:12" ht="48.75" customHeight="1">
      <c r="A240" s="4"/>
      <c r="B240" s="4"/>
      <c r="C240" s="157"/>
      <c r="D240" s="178"/>
      <c r="E240" s="180"/>
      <c r="F240" s="180"/>
      <c r="G240" s="180"/>
      <c r="H240" s="190"/>
      <c r="I240" s="189"/>
      <c r="K240" s="7"/>
      <c r="L240" s="7"/>
    </row>
    <row r="241" spans="1:12" ht="48.75" customHeight="1">
      <c r="A241" s="4"/>
      <c r="B241" s="4"/>
      <c r="C241" s="157"/>
      <c r="D241" s="178"/>
      <c r="E241" s="180"/>
      <c r="F241" s="180"/>
      <c r="G241" s="180"/>
      <c r="H241" s="190"/>
      <c r="I241" s="189"/>
      <c r="K241" s="7"/>
      <c r="L241" s="7"/>
    </row>
    <row r="242" spans="1:12" ht="48.75" customHeight="1">
      <c r="A242" s="4"/>
      <c r="B242" s="4"/>
      <c r="C242" s="157"/>
      <c r="D242" s="178"/>
      <c r="E242" s="180"/>
      <c r="F242" s="180"/>
      <c r="G242" s="180"/>
      <c r="H242" s="190"/>
      <c r="I242" s="189"/>
      <c r="K242" s="7"/>
      <c r="L242" s="7"/>
    </row>
    <row r="243" spans="1:12" ht="48.75" customHeight="1">
      <c r="A243" s="4"/>
      <c r="B243" s="4"/>
      <c r="C243" s="157"/>
      <c r="D243" s="178"/>
      <c r="E243" s="180"/>
      <c r="F243" s="180"/>
      <c r="G243" s="180"/>
      <c r="H243" s="190"/>
      <c r="I243" s="189"/>
      <c r="K243" s="7"/>
      <c r="L243" s="7"/>
    </row>
    <row r="244" spans="1:12" ht="48.75" customHeight="1">
      <c r="A244" s="4"/>
      <c r="B244" s="4"/>
      <c r="C244" s="157"/>
      <c r="D244" s="178"/>
      <c r="E244" s="180"/>
      <c r="F244" s="180"/>
      <c r="G244" s="180"/>
      <c r="H244" s="190"/>
      <c r="I244" s="189"/>
      <c r="K244" s="7"/>
      <c r="L244" s="7"/>
    </row>
    <row r="245" spans="1:12" ht="48.75" customHeight="1">
      <c r="A245" s="4"/>
      <c r="B245" s="4"/>
      <c r="C245" s="157"/>
      <c r="D245" s="178"/>
      <c r="E245" s="180"/>
      <c r="F245" s="180"/>
      <c r="G245" s="180"/>
      <c r="H245" s="190"/>
      <c r="I245" s="189"/>
      <c r="K245" s="7"/>
      <c r="L245" s="7"/>
    </row>
    <row r="246" spans="1:12" ht="48.75" customHeight="1">
      <c r="A246" s="4"/>
      <c r="B246" s="4"/>
      <c r="C246" s="157"/>
      <c r="D246" s="178"/>
      <c r="E246" s="180"/>
      <c r="F246" s="180"/>
      <c r="G246" s="180"/>
      <c r="H246" s="190"/>
      <c r="I246" s="189"/>
      <c r="K246" s="7"/>
      <c r="L246" s="7"/>
    </row>
  </sheetData>
  <autoFilter ref="A4:J227" xr:uid="{00000000-0009-0000-0000-000002000000}">
    <filterColumn colId="7" showButton="0"/>
    <sortState ref="A5:J230">
      <sortCondition ref="D4:D230"/>
    </sortState>
  </autoFilter>
  <mergeCells count="7">
    <mergeCell ref="A1:J1"/>
    <mergeCell ref="H4:I4"/>
    <mergeCell ref="H3:I3"/>
    <mergeCell ref="K3:K4"/>
    <mergeCell ref="L3:L4"/>
    <mergeCell ref="B3:C3"/>
    <mergeCell ref="B4:C4"/>
  </mergeCells>
  <phoneticPr fontId="6"/>
  <conditionalFormatting sqref="D18 H16">
    <cfRule type="expression" dxfId="26" priority="8">
      <formula>$H16=3</formula>
    </cfRule>
  </conditionalFormatting>
  <conditionalFormatting sqref="D17">
    <cfRule type="expression" dxfId="25" priority="9">
      <formula>$H17=3</formula>
    </cfRule>
  </conditionalFormatting>
  <conditionalFormatting sqref="H17">
    <cfRule type="expression" dxfId="24" priority="6">
      <formula>$H17=3</formula>
    </cfRule>
  </conditionalFormatting>
  <conditionalFormatting sqref="H18">
    <cfRule type="expression" dxfId="23" priority="5">
      <formula>$H18=3</formula>
    </cfRule>
  </conditionalFormatting>
  <conditionalFormatting sqref="H19:H20">
    <cfRule type="expression" dxfId="22" priority="7">
      <formula>$H19=3</formula>
    </cfRule>
  </conditionalFormatting>
  <conditionalFormatting sqref="D16">
    <cfRule type="expression" dxfId="21" priority="4">
      <formula>$H16=3</formula>
    </cfRule>
  </conditionalFormatting>
  <conditionalFormatting sqref="D16">
    <cfRule type="expression" dxfId="20" priority="3">
      <formula>$H16=3</formula>
    </cfRule>
  </conditionalFormatting>
  <conditionalFormatting sqref="H16">
    <cfRule type="expression" dxfId="19" priority="1">
      <formula>$H16=3</formula>
    </cfRule>
  </conditionalFormatting>
  <conditionalFormatting sqref="H16">
    <cfRule type="expression" dxfId="18" priority="2">
      <formula>$H16=3</formula>
    </cfRule>
  </conditionalFormatting>
  <pageMargins left="0.39370078740157483" right="0.39370078740157483" top="0.55118110236220474" bottom="0.15748031496062992" header="0.35433070866141736" footer="0.15748031496062992"/>
  <pageSetup paperSize="9"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16</vt:i4>
      </vt:variant>
    </vt:vector>
  </HeadingPairs>
  <TitlesOfParts>
    <vt:vector size="40" baseType="lpstr">
      <vt:lpstr>アモキシシリンカプセル（２５０ｍｇ，</vt:lpstr>
      <vt:lpstr>入札札(アモキシシリンカプセル（２５０ｍｇ，)内訳書</vt:lpstr>
      <vt:lpstr>納品内訳書（アモキシシリンカプセル（２５）</vt:lpstr>
      <vt:lpstr>代金内訳書（アモキシシリンカプセル（２５）</vt:lpstr>
      <vt:lpstr>亜鉛華軟膏</vt:lpstr>
      <vt:lpstr>入札札(亜鉛華軟膏)内訳書</vt:lpstr>
      <vt:lpstr>納品内訳（亜鉛華軟膏）</vt:lpstr>
      <vt:lpstr>代金内訳書（亜鉛華軟膏）</vt:lpstr>
      <vt:lpstr>10%中性</vt:lpstr>
      <vt:lpstr>入札札(10%中性)内訳書</vt:lpstr>
      <vt:lpstr>納品内訳書（10%中性）</vt:lpstr>
      <vt:lpstr>代金内訳書（10%中性）</vt:lpstr>
      <vt:lpstr>ｷｬﾘﾌﾞ</vt:lpstr>
      <vt:lpstr>入札札(ｷｬﾘﾌﾞ)内訳書</vt:lpstr>
      <vt:lpstr>納品内訳書（ｷｬﾘﾌﾞ）</vt:lpstr>
      <vt:lpstr>代金内訳書（ｷｬﾘﾌﾞ）</vt:lpstr>
      <vt:lpstr>Ｃピース</vt:lpstr>
      <vt:lpstr>入札札(Ｃピース)内訳書</vt:lpstr>
      <vt:lpstr>納品内訳書（Ｃピース)</vt:lpstr>
      <vt:lpstr>代金内訳書（Ｃピース）</vt:lpstr>
      <vt:lpstr>ｽｲｯﾁﾍﾟﾝ</vt:lpstr>
      <vt:lpstr>入札札(ｽｲｯﾁﾍﾟﾝ)内訳書</vt:lpstr>
      <vt:lpstr>納品内訳書（ｽｲｯﾁﾍﾟﾝ）</vt:lpstr>
      <vt:lpstr>代金内訳書（ｽｲｯﾁﾍﾟﾝ）</vt:lpstr>
      <vt:lpstr>'10%中性'!Print_Area</vt:lpstr>
      <vt:lpstr>Ｃピース!Print_Area</vt:lpstr>
      <vt:lpstr>'アモキシシリンカプセル（２５０ｍｇ，'!Print_Area</vt:lpstr>
      <vt:lpstr>ｷｬﾘﾌﾞ!Print_Area</vt:lpstr>
      <vt:lpstr>ｽｲｯﾁﾍﾟﾝ!Print_Area</vt:lpstr>
      <vt:lpstr>亜鉛華軟膏!Print_Area</vt:lpstr>
      <vt:lpstr>'代金内訳書（10%中性）'!Print_Area</vt:lpstr>
      <vt:lpstr>'代金内訳書（Ｃピース）'!Print_Area</vt:lpstr>
      <vt:lpstr>'代金内訳書（アモキシシリンカプセル（２５）'!Print_Area</vt:lpstr>
      <vt:lpstr>'代金内訳書（ｷｬﾘﾌﾞ）'!Print_Area</vt:lpstr>
      <vt:lpstr>'代金内訳書（ｽｲｯﾁﾍﾟﾝ）'!Print_Area</vt:lpstr>
      <vt:lpstr>'代金内訳書（亜鉛華軟膏）'!Print_Area</vt:lpstr>
      <vt:lpstr>'入札札(10%中性)内訳書'!Print_Area</vt:lpstr>
      <vt:lpstr>'入札札(ｽｲｯﾁﾍﾟﾝ)内訳書'!Print_Area</vt:lpstr>
      <vt:lpstr>'アモキシシリンカプセル（２５０ｍｇ，'!Print_Titles</vt:lpstr>
      <vt:lpstr>亜鉛華軟膏!Print_Titles</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呉病 衛生資材係長</dc:creator>
  <cp:lastModifiedBy>月足　初</cp:lastModifiedBy>
  <cp:lastPrinted>2024-05-22T11:29:48Z</cp:lastPrinted>
  <dcterms:created xsi:type="dcterms:W3CDTF">2015-12-04T01:53:31Z</dcterms:created>
  <dcterms:modified xsi:type="dcterms:W3CDTF">2026-03-27T06:25:20Z</dcterms:modified>
</cp:coreProperties>
</file>