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89DABD93-DCA8-48DB-851B-6F211307EC3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37" i="11"/>
  <c r="AY321" i="11"/>
  <c r="AY331" i="11" s="1"/>
  <c r="AY399" i="11" l="1"/>
  <c r="AY398" i="11"/>
  <c r="AY328" i="11"/>
  <c r="AY332" i="11"/>
  <c r="AY336" i="11"/>
  <c r="AY341"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2" i="11" l="1"/>
  <c r="AY179" i="11"/>
  <c r="AY177" i="11"/>
  <c r="AY143" i="11"/>
  <c r="AY145" i="11"/>
  <c r="AY175" i="11"/>
  <c r="AY137" i="11"/>
  <c r="AY176" i="11"/>
  <c r="AY151" i="11"/>
  <c r="AY152" i="11"/>
  <c r="AY125" i="11"/>
  <c r="AY116" i="11"/>
  <c r="AY117" i="11"/>
  <c r="AY131" i="11"/>
  <c r="AY114" i="11"/>
  <c r="AY130" i="11"/>
  <c r="AY118" i="11"/>
  <c r="AY123" i="11"/>
  <c r="AY115"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84" i="11"/>
  <c r="AY80" i="11"/>
  <c r="AY97" i="11"/>
  <c r="AY81" i="11"/>
  <c r="AY82"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<sst xmlns="http://schemas.openxmlformats.org/spreadsheetml/2006/main" count="2047" uniqueCount="764">
  <si>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</si>
  <si>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</si>
  <si>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</si>
  <si>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</si>
  <si>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</si>
  <si>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</si>
  <si>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</si>
  <si>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</si>
  <si>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</si>
  <si>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</si>
  <si>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</si>
  <si>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</si>
  <si>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</si>
  <si>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</si>
  <si>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</si>
  <si>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</si>
  <si>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</si>
  <si>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</si>
  <si>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</si>
  <si>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</si>
  <si>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</si>
  <si>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</si>
  <si>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</si>
  <si>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</si>
  <si>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</si>
  <si>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</si>
  <si>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</si>
  <si>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</si>
  <si>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</si>
  <si>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</si>
  <si>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</si>
  <si>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</si>
  <si>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</si>
  <si>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</si>
  <si>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</si>
  <si>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</si>
  <si>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</si>
  <si>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</si>
  <si>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</si>
  <si>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</si>
  <si>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</si>
  <si>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</si>
  <si>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</si>
  <si>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</si>
  <si>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</si>
  <si>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</si>
  <si>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</si>
  <si>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</si>
  <si>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</si>
  <si>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</si>
  <si>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</si>
  <si>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</si>
  <si>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</si>
  <si>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</si>
  <si>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</si>
  <si>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</si>
  <si>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</si>
  <si>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</si>
  <si>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</si>
  <si>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</si>
  <si>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</si>
  <si>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</si>
  <si>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</si>
  <si>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</si>
  <si>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</si>
  <si>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</si>
  <si>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</si>
  <si>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</si>
  <si>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</si>
  <si>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</si>
  <si>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</si>
  <si>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</si>
  <si>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</si>
  <si>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</si>
  <si>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</si>
  <si>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</si>
  <si>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</si>
  <si>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</si>
  <si>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</si>
  <si>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</si>
  <si>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</si>
  <si>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</si>
  <si>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</si>
  <si>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</si>
  <si>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</si>
  <si>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</si>
  <si>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</si>
  <si>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</si>
  <si>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</si>
  <si>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</si>
  <si>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</si>
  <si>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</si>
  <si>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</si>
  <si>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</si>
  <si>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</si>
  <si>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</si>
  <si>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</si>
  <si>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</si>
  <si>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</si>
  <si>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</si>
  <si>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</si>
  <si>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</si>
  <si>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</si>
  <si>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</si>
  <si>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</si>
  <si>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</si>
  <si>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</si>
  <si>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</si>
  <si>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</si>
  <si>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</si>
  <si>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</si>
  <si>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</si>
  <si>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</si>
  <si>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</si>
  <si>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</si>
  <si>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</si>
  <si>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</si>
  <si>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</si>
  <si>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</si>
  <si>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</si>
  <si>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</si>
  <si>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</si>
  <si>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</si>
  <si>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</si>
  <si>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</si>
  <si>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</si>
  <si>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</si>
  <si>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</si>
  <si>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</si>
  <si>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</si>
  <si>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</si>
  <si>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</si>
  <si>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</si>
  <si>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</si>
  <si>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</si>
  <si>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</si>
  <si>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</si>
  <si>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</si>
  <si>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</si>
  <si>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</si>
  <si>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</si>
  <si>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</si>
  <si>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</si>
  <si>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</si>
  <si>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</si>
  <si>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</si>
  <si>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</si>
  <si>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</si>
  <si>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</si>
  <si>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</si>
  <si>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</si>
  <si>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</si>
  <si>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</si>
  <si>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</si>
  <si>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</si>
  <si>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</si>
  <si>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</si>
  <si>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</si>
  <si>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</si>
  <si>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</si>
  <si>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</si>
  <si>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</si>
  <si>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</si>
  <si>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</si>
  <si>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</si>
  <si>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</si>
  <si>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</si>
  <si>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</si>
  <si>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</si>
  <si>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</si>
  <si>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</si>
  <si>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</si>
  <si>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</si>
  <si>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</si>
  <si>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</si>
  <si>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</si>
  <si>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</si>
  <si>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</si>
  <si>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</si>
  <si>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</si>
  <si>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</si>
  <si>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</si>
  <si>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</si>
  <si>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</si>
  <si>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</si>
  <si>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</si>
  <si>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</si>
  <si>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</si>
  <si>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</si>
  <si>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</si>
  <si>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</si>
  <si>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</si>
  <si>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</si>
  <si>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</si>
  <si>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</si>
  <si>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</si>
  <si>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</si>
  <si>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</si>
  <si>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</si>
  <si>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</si>
  <si>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</si>
  <si>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</si>
  <si>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</si>
  <si>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</si>
  <si>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</si>
  <si>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</si>
  <si>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</si>
  <si>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</si>
  <si>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</si>
  <si>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</si>
  <si>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</si>
  <si>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</si>
  <si>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</si>
  <si>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</si>
  <si>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</si>
  <si>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</si>
  <si>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</si>
  <si>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</si>
  <si>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</si>
  <si>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</si>
  <si>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</si>
  <si>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</si>
  <si>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</si>
  <si>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</si>
  <si>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</si>
  <si>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</si>
  <si>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</si>
  <si>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</si>
  <si>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</si>
  <si>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</si>
  <si>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</si>
  <si>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</si>
  <si>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</si>
  <si>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</si>
  <si>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</si>
  <si>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</si>
  <si>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</si>
  <si>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</si>
  <si>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</si>
  <si>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</si>
  <si>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</si>
  <si>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</si>
  <si>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</si>
  <si>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</si>
  <si>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</si>
  <si>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</si>
  <si>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</si>
  <si>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</si>
  <si>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</si>
  <si>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</si>
  <si>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</si>
  <si>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</si>
  <si>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</si>
  <si>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</si>
  <si>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</si>
  <si>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</si>
  <si>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</si>
  <si>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</si>
  <si>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</si>
  <si>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</si>
  <si>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</si>
  <si>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</si>
  <si>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</si>
  <si>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</si>
  <si>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</si>
  <si>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</si>
  <si>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</si>
  <si>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</si>
  <si>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</si>
  <si>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</si>
  <si>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</si>
  <si>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</si>
  <si>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</si>
  <si>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</si>
  <si>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</si>
  <si>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</si>
  <si>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</si>
  <si>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</si>
  <si>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</si>
  <si>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</si>
  <si>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</si>
  <si>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</si>
  <si>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</si>
  <si>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</si>
  <si>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</si>
  <si>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</si>
  <si>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</si>
  <si>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</si>
  <si>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</si>
  <si>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</si>
  <si>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</si>
  <si>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</si>
  <si>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</si>
  <si>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</si>
  <si>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</si>
  <si>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</si>
  <si>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</si>
  <si>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</si>
  <si>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</si>
  <si>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</si>
  <si>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</si>
  <si>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</si>
  <si>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</si>
  <si>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</si>
  <si>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</si>
  <si>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</si>
  <si>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</si>
  <si>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</si>
  <si>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</si>
  <si>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</si>
  <si>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</si>
  <si>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</si>
  <si>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</si>
  <si>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</si>
  <si>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</si>
  <si>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</si>
  <si>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</si>
  <si>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</si>
  <si>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</si>
  <si>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</si>
  <si>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</si>
  <si>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</si>
  <si>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</si>
  <si>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</si>
  <si>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</si>
  <si>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</si>
  <si>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</si>
  <si>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</si>
  <si>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</si>
  <si>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</si>
  <si>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</si>
  <si>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</si>
  <si>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</si>
  <si>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</si>
  <si>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</si>
  <si>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</si>
  <si>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</si>
  <si>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</si>
  <si>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</si>
  <si>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</si>
  <si>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</si>
  <si>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</si>
  <si>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</si>
  <si>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</si>
  <si>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</si>
  <si>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</si>
  <si>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</si>
  <si>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</si>
  <si>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</si>
  <si>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</si>
  <si>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</si>
  <si>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</si>
  <si>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</si>
  <si>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</si>
  <si>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</si>
  <si>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</si>
  <si>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</si>
  <si>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</si>
  <si>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</si>
  <si>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</si>
  <si>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</si>
  <si>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</si>
  <si>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</si>
  <si>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</si>
  <si>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</si>
  <si>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</si>
  <si>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</si>
  <si>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</si>
  <si>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</si>
  <si>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</si>
  <si>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</si>
  <si>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</si>
  <si>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</si>
  <si>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</si>
  <si>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</si>
  <si>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</si>
  <si>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</si>
  <si>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</si>
  <si>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</si>
  <si>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</si>
  <si>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</si>
  <si>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</si>
  <si>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</si>
  <si>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</si>
  <si>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</si>
  <si>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</si>
  <si>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</si>
  <si>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</si>
  <si>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</si>
  <si>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</si>
  <si>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</si>
  <si>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</si>
  <si>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</si>
  <si>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</si>
  <si>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</si>
  <si>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</si>
  <si>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</si>
  <si>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</si>
  <si>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</si>
  <si>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</si>
  <si>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</si>
  <si>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</si>
  <si>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</si>
  <si>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</si>
  <si>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</si>
  <si>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</si>
  <si>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</si>
  <si>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</si>
  <si>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</si>
  <si>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</si>
  <si>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</si>
  <si>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</si>
  <si>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</si>
  <si>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</si>
  <si>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</si>
  <si>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</si>
  <si>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</si>
  <si>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</si>
  <si>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</si>
  <si>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</si>
  <si>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</si>
  <si>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</si>
  <si>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</si>
  <si>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</si>
  <si>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</si>
  <si>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</si>
  <si>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</si>
  <si>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</si>
  <si>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</si>
  <si>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</si>
  <si>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</si>
  <si>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</si>
  <si>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</si>
  <si>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</si>
  <si>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</si>
  <si>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</si>
  <si>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</si>
  <si>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</si>
  <si>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</si>
  <si>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</si>
  <si>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</si>
  <si>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</si>
  <si>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</si>
  <si>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</si>
  <si>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</si>
  <si>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</si>
  <si>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</si>
  <si>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</si>
  <si>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</si>
  <si>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</si>
  <si>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</si>
  <si>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</si>
  <si>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</si>
  <si>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</si>
  <si>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</si>
  <si>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</si>
  <si>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</si>
  <si>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</si>
  <si>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</si>
  <si>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</si>
  <si>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</si>
  <si>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</si>
  <si>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</si>
  <si>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</si>
  <si>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</si>
  <si>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</si>
  <si>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</si>
  <si>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</si>
  <si>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</si>
  <si>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</si>
  <si>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</si>
  <si>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</si>
  <si>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</si>
  <si>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</si>
  <si>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</si>
  <si>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</si>
  <si>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</si>
  <si>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</si>
  <si>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</si>
  <si>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</si>
  <si>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</si>
  <si>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</si>
  <si>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</si>
  <si>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</si>
  <si>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</si>
  <si>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</si>
  <si>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</si>
  <si>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</si>
  <si>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</si>
  <si>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</si>
  <si>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</si>
  <si>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</si>
  <si>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</si>
  <si>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</si>
  <si>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</si>
  <si>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</si>
  <si>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</si>
  <si>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</si>
  <si>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</si>
  <si>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</si>
  <si>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</si>
  <si>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</si>
  <si>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</si>
  <si>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</si>
  <si>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</si>
  <si>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</si>
  <si>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</si>
  <si>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</si>
  <si>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</si>
  <si>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</si>
  <si>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</si>
  <si>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</si>
  <si>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</si>
  <si>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</si>
  <si>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</si>
  <si>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</si>
  <si>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</si>
  <si>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</si>
  <si>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</si>
  <si>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</si>
  <si>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</si>
  <si>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</si>
  <si>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</si>
  <si>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</si>
  <si>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</si>
  <si>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</si>
  <si>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</si>
  <si>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</si>
  <si>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</si>
  <si>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</si>
  <si>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</si>
  <si>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</si>
  <si>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</si>
  <si>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</si>
  <si>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</si>
  <si>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</si>
  <si>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</si>
  <si>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</si>
  <si>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</si>
  <si>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</si>
  <si>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</si>
  <si>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</si>
  <si>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</si>
  <si>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</si>
  <si>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</si>
  <si>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</si>
  <si>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</si>
  <si>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</si>
  <si>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</si>
  <si>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</si>
  <si>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</si>
  <si>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</si>
  <si>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</si>
  <si>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</si>
  <si>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</si>
  <si>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</si>
  <si>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</si>
  <si>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</si>
  <si>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</si>
  <si>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</si>
  <si>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</si>
  <si>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</si>
  <si>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</si>
  <si>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</si>
  <si>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</si>
  <si>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</si>
  <si>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</si>
  <si>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</si>
  <si>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</si>
  <si>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</si>
  <si>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</si>
  <si>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</si>
  <si>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</si>
  <si>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</si>
  <si>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</si>
  <si>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</si>
  <si>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</si>
  <si>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</si>
  <si>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</si>
  <si>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</si>
  <si>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</si>
  <si>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</si>
  <si>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</si>
  <si>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</si>
  <si>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</si>
  <si>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</si>
  <si>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</si>
  <si>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</si>
  <si>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</si>
  <si>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</si>
  <si>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</si>
  <si>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</si>
  <si>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</si>
  <si>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</si>
  <si>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</si>
  <si>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</si>
  <si>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</si>
  <si>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</si>
  <si>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</si>
  <si>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</si>
  <si>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</si>
  <si>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</si>
  <si>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</si>
  <si>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</si>
  <si>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</si>
  <si>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</si>
  <si>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</si>
  <si>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</si>
  <si>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</si>
  <si>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</si>
  <si>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</si>
  <si>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</si>
  <si>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</si>
  <si>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</si>
  <si>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</si>
  <si>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</si>
  <si>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</si>
  <si>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</si>
  <si>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</si>
  <si>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</si>
  <si>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</si>
  <si>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</si>
  <si>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</si>
  <si>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</si>
  <si>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</si>
  <si>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</si>
  <si>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</si>
  <si>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</si>
  <si>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</si>
  <si>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</si>
  <si>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</si>
  <si>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</si>
  <si>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</si>
  <si>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</si>
  <si>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</si>
  <si>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</si>
  <si>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</si>
  <si>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</si>
  <si>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</si>
  <si>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</si>
  <si>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</si>
  <si>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</si>
  <si>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</si>
  <si>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</si>
  <si>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</si>
  <si>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</si>
  <si>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</si>
  <si>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</si>
  <si>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</si>
  <si>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</si>
  <si>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</si>
  <si>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</si>
  <si>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</si>
  <si>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</si>
  <si>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</si>
  <si>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</si>
  <si>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</si>
  <si>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</si>
  <si>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</si>
  <si>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</si>
  <si>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</si>
  <si>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</si>
  <si>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</si>
  <si>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</si>
  <si>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</si>
  <si>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</si>
  <si>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</si>
  <si>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</si>
  <si>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</si>
  <si>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</si>
  <si>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</si>
  <si>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</si>
  <si>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</si>
  <si>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</si>
  <si>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</si>
  <si>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</si>
  <si>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</si>
  <si>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</si>
  <si>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</si>
  <si>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</si>
  <si>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</si>
  <si>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</si>
  <si>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</si>
  <si>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</si>
  <si>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</si>
  <si>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</si>
  <si>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</si>
  <si>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</si>
  <si>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</si>
  <si>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</si>
  <si>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</si>
  <si>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</si>
  <si>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</si>
  <si>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</si>
  <si>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</si>
  <si>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平成22年度</t>
  </si>
  <si>
    <t>終了予定なし</t>
  </si>
  <si>
    <t>事業監理官(宇宙・地上装備担当)</t>
  </si>
  <si>
    <t>防衛省設置法第四条第一項第十三号</t>
  </si>
  <si>
    <t>平成31年度以降に係る防衛計画の大綱、中期防衛力整備計画（平成31年度～平成35年度）（平成30年12月18日　国家安全保障会議決定・閣議決定）</t>
  </si>
  <si>
    <t>-</t>
  </si>
  <si>
    <t>情報処理業務庁費</t>
  </si>
  <si>
    <t>プログラム改修等を行い、情報漏洩を防止するに足る高いセキュリティレベルを確保する</t>
  </si>
  <si>
    <t>プログラム改修等により、高い情報セキュリティレベルを確保した日数</t>
  </si>
  <si>
    <t>日</t>
  </si>
  <si>
    <t>内部部局仕様書 5-009 -0179A「防衛省中央ＯＡネットワーク ・システム借上」</t>
  </si>
  <si>
    <t>ファイル暗号化ソフトを改修した件数</t>
  </si>
  <si>
    <t>件</t>
  </si>
  <si>
    <t>執行額（X)／事業数（Y)　　　　　　　　　　　　　　</t>
    <phoneticPr fontId="5"/>
  </si>
  <si>
    <t>百万円/件</t>
  </si>
  <si>
    <t>　X/Y</t>
    <phoneticPr fontId="5"/>
  </si>
  <si>
    <t>137/1</t>
  </si>
  <si>
    <t>70/1</t>
  </si>
  <si>
    <t>／　</t>
    <phoneticPr fontId="5"/>
  </si>
  <si>
    <t>0432</t>
  </si>
  <si>
    <t>0347</t>
  </si>
  <si>
    <t>0304</t>
  </si>
  <si>
    <t>0268</t>
  </si>
  <si>
    <t>0238</t>
  </si>
  <si>
    <t>0215</t>
  </si>
  <si>
    <t>0208</t>
  </si>
  <si>
    <t>0199-00</t>
  </si>
  <si>
    <t>○</t>
  </si>
  <si>
    <t>防衛</t>
  </si>
  <si>
    <t>-</t>
    <phoneticPr fontId="5"/>
  </si>
  <si>
    <t>15/1</t>
    <phoneticPr fontId="5"/>
  </si>
  <si>
    <t>雑役務費</t>
    <rPh sb="0" eb="1">
      <t>ザツ</t>
    </rPh>
    <rPh sb="1" eb="4">
      <t>エキムヒ</t>
    </rPh>
    <phoneticPr fontId="5"/>
  </si>
  <si>
    <t>三菱電機株式会社</t>
    <phoneticPr fontId="5"/>
  </si>
  <si>
    <t>通信システム等の製造、販売等</t>
    <phoneticPr fontId="5"/>
  </si>
  <si>
    <t>ファイル暗号化ソフトの改修等</t>
    <rPh sb="13" eb="14">
      <t>トウ</t>
    </rPh>
    <phoneticPr fontId="5"/>
  </si>
  <si>
    <t>当該事業は、平成19年度から情報漏洩を防止するために導入された防衛省ファイル暗号化ソフトを防衛省各種システム（プログラム）に引き続き対応できるようソフトの維持改修を実施するものである。</t>
    <rPh sb="62" eb="63">
      <t>ヒ</t>
    </rPh>
    <rPh sb="64" eb="65">
      <t>ツヅ</t>
    </rPh>
    <rPh sb="77" eb="79">
      <t>イジ</t>
    </rPh>
    <phoneticPr fontId="5"/>
  </si>
  <si>
    <t>防衛省の情報システムからの電算機情報流出を防止する観点から、情報保証及び運用安定性を確保するため、ファイル暗号化ソフトを維持する。</t>
    <phoneticPr fontId="5"/>
  </si>
  <si>
    <t>防衛省の各種情報システム（プログラム）に対応し、情報保証及び運用安定性を確保するため、ファイル暗号化ソフトの維持改修を実施することで、防衛省の情報システムからの電算機情報流出を防止する。</t>
    <phoneticPr fontId="5"/>
  </si>
  <si>
    <t>防衛省の情報システムからの電算機情報流出を防止する。</t>
    <rPh sb="0" eb="2">
      <t>ボウエイ</t>
    </rPh>
    <rPh sb="2" eb="3">
      <t>ショウ</t>
    </rPh>
    <rPh sb="4" eb="6">
      <t>ジョウホウ</t>
    </rPh>
    <rPh sb="13" eb="16">
      <t>デンサンキ</t>
    </rPh>
    <rPh sb="16" eb="18">
      <t>ジョウホウ</t>
    </rPh>
    <rPh sb="18" eb="20">
      <t>リュウシュツ</t>
    </rPh>
    <rPh sb="21" eb="23">
      <t>ボウシ</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</si>
  <si>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</si>
  <si>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</si>
  <si>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本事業は、防衛省において使用するファイル暗号化ソフトをの改修等を実施し、より高い情報セキュリティレベルを確保し、ひいては日本の安全保障に寄与するものであり、国民や社会のニーズを的確に反映している。</t>
    <phoneticPr fontId="5"/>
  </si>
  <si>
    <t>本事業は、防衛省において使用するファイル暗号化ソフトの改修等を実施し、より高い情報セキュリティレベルを確保するため、地方自治体、民間等に委ねることはできない。</t>
    <phoneticPr fontId="5"/>
  </si>
  <si>
    <t>本事業は、防衛省において使用するファイル暗号化ソフトをの改修等を実施し、より高い情報セキュリティレベルを確保し、ひいては日本の安全保障に寄与するもので、政策目的の達成手段として必要かつ適切であり、優先度が高い事業である。</t>
    <phoneticPr fontId="5"/>
  </si>
  <si>
    <t>有</t>
  </si>
  <si>
    <t>無</t>
  </si>
  <si>
    <t>‐</t>
  </si>
  <si>
    <t>-</t>
    <phoneticPr fontId="5"/>
  </si>
  <si>
    <t>一般競争入札により競争性の確保に努めるとともに、コスト削減及び効率化を図っている等、単位あたりコストは妥当である。</t>
    <phoneticPr fontId="5"/>
  </si>
  <si>
    <t>防衛省において使用するファイル暗号化ソフトの改修のための費目・使途となっており、事業目的に即し真に必要なものに限定されている。</t>
    <phoneticPr fontId="5"/>
  </si>
  <si>
    <t>成果実績は、年間を通じてセキュリティレベルの確保を行っており、成果目標に見合っている。</t>
    <phoneticPr fontId="5"/>
  </si>
  <si>
    <t>活動実績は見込みに見合ったものである。</t>
    <phoneticPr fontId="5"/>
  </si>
  <si>
    <t>防衛省において使用する情報システムにはファイルの暗号化機能を設けることとなっているため、十分に活用されている。</t>
    <phoneticPr fontId="5"/>
  </si>
  <si>
    <t>１　必要性
　　当該事業は、情報保証訓令第16条に基づき、電子計算機情報を部外等に持ち出す場合は暗号化する必要があるため、当該ソフトにより暗号化機能を保持するため必要である。
２　有効性
　　防衛省ファイル暗号化ソフトの維持を図ることにより、情報漏洩防止等の情報保全に万全を期することができ、有効である。
３　効率性
　　本事業においては、入札情報の幅広い周知による競争性の確保及び民生品の活用による経費低減を図っており、効率的である。
４　総合評価
　　当該事業は、防衛省の情報保全態勢を維持するために必要不可欠なものである。過年度の事業においても、競争入札に基づく契約相手方であり、契約上の透明性、競争性及び公平性は保たれており、適正に実施している。</t>
    <phoneticPr fontId="5"/>
  </si>
  <si>
    <t>契約実績等の分析及びコスト低減方策の検討等を行い、効率的な予算要求、執行に努める。</t>
    <phoneticPr fontId="5"/>
  </si>
  <si>
    <t>https://www.mod.go.jp/j/approach/hyouka/seisaku/2021/pdf/R03_bunseki_01.pdf</t>
    <phoneticPr fontId="5"/>
  </si>
  <si>
    <t>-</t>
    <phoneticPr fontId="5"/>
  </si>
  <si>
    <t>７ページ</t>
    <phoneticPr fontId="5"/>
  </si>
  <si>
    <t>A.三菱電機株式会社</t>
    <phoneticPr fontId="5"/>
  </si>
  <si>
    <t>契約相手方に対して契約内容以外の要求をおこなっていないため負担関係は妥当である。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29" eb="31">
      <t>フタン</t>
    </rPh>
    <rPh sb="31" eb="33">
      <t>カンケイ</t>
    </rPh>
    <rPh sb="34" eb="36">
      <t>ダトウ</t>
    </rPh>
    <phoneticPr fontId="5"/>
  </si>
  <si>
    <t>見積り内容を確認し、最低限の費用となるよう対応している。</t>
    <rPh sb="0" eb="2">
      <t>ニュウサツ</t>
    </rPh>
    <rPh sb="2" eb="4">
      <t>ジョウホウ</t>
    </rPh>
    <rPh sb="5" eb="7">
      <t>ハバヒロ</t>
    </rPh>
    <rPh sb="8" eb="10">
      <t>シュウチ</t>
    </rPh>
    <phoneticPr fontId="5"/>
  </si>
  <si>
    <t>14/1</t>
    <phoneticPr fontId="5"/>
  </si>
  <si>
    <t>ファイル暗号化ソフトの維持(10機関共同)</t>
    <phoneticPr fontId="5"/>
  </si>
  <si>
    <t>・今回の調達において応札者拡大の取組として、契約期間をこれまでより長く確保できるように手続きを実施したことは評価できる。その取り組みについてはレビューシートにも記載をされたい。
・他方、いまだ一者応札が継続していることから、応札者拡大の方法について引き続き検討の上、一者応札の解消に努められたい。</t>
    <phoneticPr fontId="5"/>
  </si>
  <si>
    <t>・外部有識者の所見を踏まえて、適切に対応されたい。</t>
    <phoneticPr fontId="5"/>
  </si>
  <si>
    <t>御指摘を踏まえ、令和５年度の執行において応札者拡大について検討する。</t>
    <rPh sb="0" eb="3">
      <t>ゴシテキ</t>
    </rPh>
    <rPh sb="4" eb="5">
      <t>フ</t>
    </rPh>
    <rPh sb="8" eb="10">
      <t>レイワ</t>
    </rPh>
    <rPh sb="11" eb="13">
      <t>ネンド</t>
    </rPh>
    <rPh sb="14" eb="16">
      <t>シッコウ</t>
    </rPh>
    <rPh sb="20" eb="22">
      <t>オウサツ</t>
    </rPh>
    <rPh sb="22" eb="23">
      <t>シャ</t>
    </rPh>
    <rPh sb="23" eb="25">
      <t>カクダイ</t>
    </rPh>
    <rPh sb="29" eb="31">
      <t>ケントウ</t>
    </rPh>
    <phoneticPr fontId="5"/>
  </si>
  <si>
    <t>執行等改善</t>
  </si>
  <si>
    <t>主に人件費の増加（実施内容には変化はなし。）</t>
    <rPh sb="0" eb="1">
      <t>オモ</t>
    </rPh>
    <rPh sb="2" eb="5">
      <t>ジンケンヒ</t>
    </rPh>
    <rPh sb="6" eb="8">
      <t>ゾウカ</t>
    </rPh>
    <rPh sb="9" eb="11">
      <t>ジッシ</t>
    </rPh>
    <rPh sb="11" eb="13">
      <t>ナイヨウ</t>
    </rPh>
    <rPh sb="15" eb="17">
      <t>ヘンカ</t>
    </rPh>
    <phoneticPr fontId="5"/>
  </si>
  <si>
    <t>調達に際しては、原則として一般競争入札により入札者を多く募り競争性を確保している。一者応札となったのは、一般競争入札の結果によるものであり、支出先の選定は妥当である。令和４年度においては開発業者以外による改修も想定し、早期契約を追求して役務実施期間を十分確保した。今後も応札者拡大に努めていく。</t>
    <rPh sb="132" eb="134">
      <t>コンゴ</t>
    </rPh>
    <rPh sb="141" eb="14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</si>
</sst>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149130</xdr:colOff>
      <xdr:row>271</xdr:row>
      <xdr:rowOff>23091</xdr:rowOff>
    </xdr:from>
    <xdr:to>
      <xdr:col>35</xdr:col>
      <xdr:colOff>44279</xdr:colOff>
      <xdr:row>273</xdr:row>
      <xdr:rowOff>334088</xdr:rowOff>
    </xdr:to>
    <xdr:sp macro="" textlink="">
      <xdr:nvSpPr>
        <xdr:cNvPr id="7" name="正方形/長方形 6">
          <a:extLst>
            <a:ext uri="{FF2B5EF4-FFF2-40B4-BE49-F238E27FC236}">
              <a16:creationId xmlns:a16="http://schemas.microsoft.com/office/drawing/2014/main" id="{A45E36AE-54C0-46EC-93B7-5AEB9CE69523}"/>
            </a:ext>
          </a:extLst>
        </xdr:cNvPr>
        <xdr:cNvSpPr/>
      </xdr:nvSpPr>
      <xdr:spPr>
        <a:xfrm>
          <a:off x="4804474" y="38385029"/>
          <a:ext cx="2324024" cy="10253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１５百万円</a:t>
          </a:r>
        </a:p>
      </xdr:txBody>
    </xdr:sp>
    <xdr:clientData/>
  </xdr:twoCellAnchor>
  <xdr:twoCellAnchor>
    <xdr:from>
      <xdr:col>22</xdr:col>
      <xdr:colOff>166687</xdr:colOff>
      <xdr:row>276</xdr:row>
      <xdr:rowOff>133562</xdr:rowOff>
    </xdr:from>
    <xdr:to>
      <xdr:col>36</xdr:col>
      <xdr:colOff>11906</xdr:colOff>
      <xdr:row>279</xdr:row>
      <xdr:rowOff>23812</xdr:rowOff>
    </xdr:to>
    <xdr:sp macro="" textlink="">
      <xdr:nvSpPr>
        <xdr:cNvPr id="8" name="正方形/長方形 7">
          <a:extLst>
            <a:ext uri="{FF2B5EF4-FFF2-40B4-BE49-F238E27FC236}">
              <a16:creationId xmlns:a16="http://schemas.microsoft.com/office/drawing/2014/main" id="{FFCAB5DC-BBFF-4E74-AD1F-64C79C9BE4A6}"/>
            </a:ext>
          </a:extLst>
        </xdr:cNvPr>
        <xdr:cNvSpPr/>
      </xdr:nvSpPr>
      <xdr:spPr>
        <a:xfrm>
          <a:off x="4619625" y="43400875"/>
          <a:ext cx="2678906" cy="9618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eaLnBrk="1" fontAlgn="auto" latinLnBrk="0" hangingPunct="1"/>
          <a:r>
            <a:rPr kumimoji="1" lang="en-US" altLang="ja-JP" sz="1800" b="0" i="0" kern="1200" baseline="0">
              <a:solidFill>
                <a:schemeClr val="tx1"/>
              </a:solidFill>
              <a:effectLst/>
              <a:latin typeface="+mn-lt"/>
              <a:ea typeface="+mn-ea"/>
              <a:cs typeface="+mn-cs"/>
            </a:rPr>
            <a:t>A.</a:t>
          </a:r>
          <a:r>
            <a:rPr kumimoji="1" lang="ja-JP" altLang="en-US" sz="1800" b="0" i="0" kern="1200" baseline="0">
              <a:solidFill>
                <a:schemeClr val="tx1"/>
              </a:solidFill>
              <a:effectLst/>
              <a:latin typeface="+mn-lt"/>
              <a:ea typeface="+mn-ea"/>
              <a:cs typeface="+mn-cs"/>
            </a:rPr>
            <a:t>三菱電機株式会社</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a:t>
          </a:r>
          <a:r>
            <a:rPr kumimoji="1" lang="ja-JP" altLang="en-US" sz="1800" b="0" i="0" kern="1200" baseline="0">
              <a:solidFill>
                <a:schemeClr val="tx1"/>
              </a:solidFill>
              <a:effectLst/>
              <a:latin typeface="+mn-lt"/>
              <a:ea typeface="+mn-ea"/>
              <a:cs typeface="+mn-cs"/>
            </a:rPr>
            <a:t>１５</a:t>
          </a:r>
          <a:r>
            <a:rPr kumimoji="1" lang="ja-JP" altLang="ja-JP" sz="1800" b="0" i="0" kern="120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29</xdr:col>
      <xdr:colOff>89297</xdr:colOff>
      <xdr:row>273</xdr:row>
      <xdr:rowOff>334088</xdr:rowOff>
    </xdr:from>
    <xdr:to>
      <xdr:col>29</xdr:col>
      <xdr:colOff>96705</xdr:colOff>
      <xdr:row>276</xdr:row>
      <xdr:rowOff>133562</xdr:rowOff>
    </xdr:to>
    <xdr:cxnSp macro="">
      <xdr:nvCxnSpPr>
        <xdr:cNvPr id="9" name="直線矢印コネクタ 8">
          <a:extLst>
            <a:ext uri="{FF2B5EF4-FFF2-40B4-BE49-F238E27FC236}">
              <a16:creationId xmlns:a16="http://schemas.microsoft.com/office/drawing/2014/main" id="{2855771A-E3CC-4091-B801-30C4E7899492}"/>
            </a:ext>
          </a:extLst>
        </xdr:cNvPr>
        <xdr:cNvCxnSpPr>
          <a:stCxn id="7" idx="2"/>
          <a:endCxn id="8" idx="0"/>
        </xdr:cNvCxnSpPr>
      </xdr:nvCxnSpPr>
      <xdr:spPr>
        <a:xfrm flipH="1">
          <a:off x="5959078" y="42529838"/>
          <a:ext cx="7408" cy="87103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120888</xdr:colOff>
      <xdr:row>275</xdr:row>
      <xdr:rowOff>104889</xdr:rowOff>
    </xdr:from>
    <xdr:to>
      <xdr:col>40</xdr:col>
      <xdr:colOff>35744</xdr:colOff>
      <xdr:row>276</xdr:row>
      <xdr:rowOff>118621</xdr:rowOff>
    </xdr:to>
    <xdr:sp macro="" textlink="">
      <xdr:nvSpPr>
        <xdr:cNvPr id="10" name="テキスト ボックス 7">
          <a:extLst>
            <a:ext uri="{FF2B5EF4-FFF2-40B4-BE49-F238E27FC236}">
              <a16:creationId xmlns:a16="http://schemas.microsoft.com/office/drawing/2014/main" id="{106F5692-2022-4C3F-AF6A-386B49CBDEBA}"/>
            </a:ext>
          </a:extLst>
        </xdr:cNvPr>
        <xdr:cNvSpPr txBox="1"/>
      </xdr:nvSpPr>
      <xdr:spPr>
        <a:xfrm>
          <a:off x="4321413" y="49863489"/>
          <a:ext cx="3715331" cy="366157"/>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一般競争入札（最低価格）</a:t>
          </a:r>
          <a:r>
            <a:rPr kumimoji="1" lang="en-US" altLang="ja-JP"/>
            <a:t>】</a:t>
          </a:r>
          <a:endParaRPr kumimoji="1" lang="ja-JP" altLang="en-US"/>
        </a:p>
      </xdr:txBody>
    </xdr:sp>
    <xdr:clientData/>
  </xdr:twoCellAnchor>
  <xdr:twoCellAnchor>
    <xdr:from>
      <xdr:col>21</xdr:col>
      <xdr:colOff>95251</xdr:colOff>
      <xdr:row>279</xdr:row>
      <xdr:rowOff>107156</xdr:rowOff>
    </xdr:from>
    <xdr:to>
      <xdr:col>40</xdr:col>
      <xdr:colOff>10107</xdr:colOff>
      <xdr:row>280</xdr:row>
      <xdr:rowOff>142384</xdr:rowOff>
    </xdr:to>
    <xdr:sp macro="" textlink="">
      <xdr:nvSpPr>
        <xdr:cNvPr id="11" name="テキスト ボックス 7">
          <a:extLst>
            <a:ext uri="{FF2B5EF4-FFF2-40B4-BE49-F238E27FC236}">
              <a16:creationId xmlns:a16="http://schemas.microsoft.com/office/drawing/2014/main" id="{E91F831C-FD8C-4E85-9159-A6F3055E877B}"/>
            </a:ext>
          </a:extLst>
        </xdr:cNvPr>
        <xdr:cNvSpPr txBox="1"/>
      </xdr:nvSpPr>
      <xdr:spPr>
        <a:xfrm>
          <a:off x="4345782" y="44612719"/>
          <a:ext cx="3760575" cy="392415"/>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a:t>（ファイル暗号化ソフトの維持）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368</v>
      </c>
      <c r="AJ2" s="847" t="s">
        <v>723</v>
      </c>
      <c r="AK2" s="847"/>
      <c r="AL2" s="847"/>
      <c r="AM2" s="847"/>
      <c r="AN2" s="90" t="s">
        <v>368</v>
      </c>
      <c r="AO2" s="847">
        <v>21</v>
      </c>
      <c r="AP2" s="847"/>
      <c r="AQ2" s="847"/>
      <c r="AR2" s="91" t="s">
        <v>368</v>
      </c>
      <c r="AS2" s="848">
        <v>1</v>
      </c>
      <c r="AT2" s="848"/>
      <c r="AU2" s="848"/>
      <c r="AV2" s="90" t="str">
        <f>IF(AW2="","","-")</f>
        <v/>
      </c>
      <c r="AW2" s="849"/>
      <c r="AX2" s="849"/>
    </row>
    <row r="3" spans="1:50" ht="21" customHeight="1" thickBot="1" x14ac:dyDescent="0.2">
      <c r="A3" s="850" t="s">
        <v>682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692</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757</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693</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695</v>
      </c>
      <c r="H5" s="838"/>
      <c r="I5" s="838"/>
      <c r="J5" s="838"/>
      <c r="K5" s="838"/>
      <c r="L5" s="838"/>
      <c r="M5" s="839" t="s">
        <v>62</v>
      </c>
      <c r="N5" s="840"/>
      <c r="O5" s="840"/>
      <c r="P5" s="840"/>
      <c r="Q5" s="840"/>
      <c r="R5" s="841"/>
      <c r="S5" s="842" t="s">
        <v>696</v>
      </c>
      <c r="T5" s="838"/>
      <c r="U5" s="838"/>
      <c r="V5" s="838"/>
      <c r="W5" s="838"/>
      <c r="X5" s="843"/>
      <c r="Y5" s="844" t="s">
        <v>3</v>
      </c>
      <c r="Z5" s="845"/>
      <c r="AA5" s="845"/>
      <c r="AB5" s="845"/>
      <c r="AC5" s="845"/>
      <c r="AD5" s="846"/>
      <c r="AE5" s="867" t="s">
        <v>697</v>
      </c>
      <c r="AF5" s="867"/>
      <c r="AG5" s="867"/>
      <c r="AH5" s="867"/>
      <c r="AI5" s="867"/>
      <c r="AJ5" s="867"/>
      <c r="AK5" s="867"/>
      <c r="AL5" s="867"/>
      <c r="AM5" s="867"/>
      <c r="AN5" s="867"/>
      <c r="AO5" s="867"/>
      <c r="AP5" s="868"/>
      <c r="AQ5" s="869" t="s">
        <v>694</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698</v>
      </c>
      <c r="H7" s="878"/>
      <c r="I7" s="878"/>
      <c r="J7" s="878"/>
      <c r="K7" s="878"/>
      <c r="L7" s="878"/>
      <c r="M7" s="878"/>
      <c r="N7" s="878"/>
      <c r="O7" s="878"/>
      <c r="P7" s="878"/>
      <c r="Q7" s="878"/>
      <c r="R7" s="878"/>
      <c r="S7" s="878"/>
      <c r="T7" s="878"/>
      <c r="U7" s="878"/>
      <c r="V7" s="878"/>
      <c r="W7" s="878"/>
      <c r="X7" s="879"/>
      <c r="Y7" s="880" t="s">
        <v>353</v>
      </c>
      <c r="Z7" s="702"/>
      <c r="AA7" s="702"/>
      <c r="AB7" s="702"/>
      <c r="AC7" s="702"/>
      <c r="AD7" s="881"/>
      <c r="AE7" s="809" t="s">
        <v>699</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3" t="s">
        <v>234</v>
      </c>
      <c r="B8" s="854"/>
      <c r="C8" s="854"/>
      <c r="D8" s="854"/>
      <c r="E8" s="854"/>
      <c r="F8" s="855"/>
      <c r="G8" s="856" t="str">
        <f>入力規則等!A27</f>
        <v>海洋政策</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防衛関係</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730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70" t="s">
        <v>28</v>
      </c>
      <c r="B10" s="771"/>
      <c r="C10" s="771"/>
      <c r="D10" s="771"/>
      <c r="E10" s="771"/>
      <c r="F10" s="771"/>
      <c r="G10" s="772" t="s">
        <v>731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770" t="s">
        <v>5</v>
      </c>
      <c r="B11" s="771"/>
      <c r="C11" s="771"/>
      <c r="D11" s="771"/>
      <c r="E11" s="771"/>
      <c r="F11" s="775"/>
      <c r="G11" s="776" t="str">
        <f>入力規則等!P10</f>
        <v>直接実施</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3">
        <v>137</v>
      </c>
      <c r="Q13" s="714"/>
      <c r="R13" s="714"/>
      <c r="S13" s="714"/>
      <c r="T13" s="714"/>
      <c r="U13" s="714"/>
      <c r="V13" s="715"/>
      <c r="W13" s="713">
        <v>70</v>
      </c>
      <c r="X13" s="714"/>
      <c r="Y13" s="714"/>
      <c r="Z13" s="714"/>
      <c r="AA13" s="714"/>
      <c r="AB13" s="714"/>
      <c r="AC13" s="715"/>
      <c r="AD13" s="713">
        <v>16</v>
      </c>
      <c r="AE13" s="714"/>
      <c r="AF13" s="714"/>
      <c r="AG13" s="714"/>
      <c r="AH13" s="714"/>
      <c r="AI13" s="714"/>
      <c r="AJ13" s="715"/>
      <c r="AK13" s="713">
        <v>16</v>
      </c>
      <c r="AL13" s="714"/>
      <c r="AM13" s="714"/>
      <c r="AN13" s="714"/>
      <c r="AO13" s="714"/>
      <c r="AP13" s="714"/>
      <c r="AQ13" s="715"/>
      <c r="AR13" s="747">
        <v>19</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751</v>
      </c>
      <c r="AL14" s="714"/>
      <c r="AM14" s="714"/>
      <c r="AN14" s="714"/>
      <c r="AO14" s="714"/>
      <c r="AP14" s="714"/>
      <c r="AQ14" s="715"/>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751</v>
      </c>
      <c r="AL15" s="714"/>
      <c r="AM15" s="714"/>
      <c r="AN15" s="714"/>
      <c r="AO15" s="714"/>
      <c r="AP15" s="714"/>
      <c r="AQ15" s="715"/>
      <c r="AR15" s="713" t="s">
        <v>751</v>
      </c>
      <c r="AS15" s="714"/>
      <c r="AT15" s="714"/>
      <c r="AU15" s="714"/>
      <c r="AV15" s="714"/>
      <c r="AW15" s="714"/>
      <c r="AX15" s="820"/>
    </row>
    <row r="16" spans="1:50" ht="21" customHeight="1" x14ac:dyDescent="0.15">
      <c r="A16" s="322"/>
      <c r="B16" s="323"/>
      <c r="C16" s="323"/>
      <c r="D16" s="323"/>
      <c r="E16" s="323"/>
      <c r="F16" s="324"/>
      <c r="G16" s="801"/>
      <c r="H16" s="802"/>
      <c r="I16" s="794" t="s">
        <v>49</v>
      </c>
      <c r="J16" s="807"/>
      <c r="K16" s="807"/>
      <c r="L16" s="807"/>
      <c r="M16" s="807"/>
      <c r="N16" s="807"/>
      <c r="O16" s="808"/>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751</v>
      </c>
      <c r="AL16" s="714"/>
      <c r="AM16" s="714"/>
      <c r="AN16" s="714"/>
      <c r="AO16" s="714"/>
      <c r="AP16" s="714"/>
      <c r="AQ16" s="715"/>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751</v>
      </c>
      <c r="AL17" s="714"/>
      <c r="AM17" s="714"/>
      <c r="AN17" s="714"/>
      <c r="AO17" s="714"/>
      <c r="AP17" s="714"/>
      <c r="AQ17" s="715"/>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137</v>
      </c>
      <c r="Q18" s="791"/>
      <c r="R18" s="791"/>
      <c r="S18" s="791"/>
      <c r="T18" s="791"/>
      <c r="U18" s="791"/>
      <c r="V18" s="792"/>
      <c r="W18" s="790">
        <f>SUM(W13:AC17)</f>
        <v>70</v>
      </c>
      <c r="X18" s="791"/>
      <c r="Y18" s="791"/>
      <c r="Z18" s="791"/>
      <c r="AA18" s="791"/>
      <c r="AB18" s="791"/>
      <c r="AC18" s="792"/>
      <c r="AD18" s="790">
        <f>SUM(AD13:AJ17)</f>
        <v>16</v>
      </c>
      <c r="AE18" s="791"/>
      <c r="AF18" s="791"/>
      <c r="AG18" s="791"/>
      <c r="AH18" s="791"/>
      <c r="AI18" s="791"/>
      <c r="AJ18" s="792"/>
      <c r="AK18" s="790">
        <f>SUM(AK13:AQ17)</f>
        <v>16</v>
      </c>
      <c r="AL18" s="791"/>
      <c r="AM18" s="791"/>
      <c r="AN18" s="791"/>
      <c r="AO18" s="791"/>
      <c r="AP18" s="791"/>
      <c r="AQ18" s="792"/>
      <c r="AR18" s="790">
        <f>SUM(AR13:AX17)</f>
        <v>19</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3">
        <v>137</v>
      </c>
      <c r="Q19" s="714"/>
      <c r="R19" s="714"/>
      <c r="S19" s="714"/>
      <c r="T19" s="714"/>
      <c r="U19" s="714"/>
      <c r="V19" s="715"/>
      <c r="W19" s="713">
        <v>70</v>
      </c>
      <c r="X19" s="714"/>
      <c r="Y19" s="714"/>
      <c r="Z19" s="714"/>
      <c r="AA19" s="714"/>
      <c r="AB19" s="714"/>
      <c r="AC19" s="715"/>
      <c r="AD19" s="713">
        <v>15</v>
      </c>
      <c r="AE19" s="714"/>
      <c r="AF19" s="714"/>
      <c r="AG19" s="714"/>
      <c r="AH19" s="714"/>
      <c r="AI19" s="714"/>
      <c r="AJ19" s="715"/>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1</v>
      </c>
      <c r="Q20" s="758"/>
      <c r="R20" s="758"/>
      <c r="S20" s="758"/>
      <c r="T20" s="758"/>
      <c r="U20" s="758"/>
      <c r="V20" s="758"/>
      <c r="W20" s="758">
        <f>IF(W18=0, "-", SUM(W19)/W18)</f>
        <v>1</v>
      </c>
      <c r="X20" s="758"/>
      <c r="Y20" s="758"/>
      <c r="Z20" s="758"/>
      <c r="AA20" s="758"/>
      <c r="AB20" s="758"/>
      <c r="AC20" s="758"/>
      <c r="AD20" s="758">
        <f>IF(AD18=0, "-", SUM(AD19)/AD18)</f>
        <v>0.9375</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320</v>
      </c>
      <c r="H21" s="757"/>
      <c r="I21" s="757"/>
      <c r="J21" s="757"/>
      <c r="K21" s="757"/>
      <c r="L21" s="757"/>
      <c r="M21" s="757"/>
      <c r="N21" s="757"/>
      <c r="O21" s="757"/>
      <c r="P21" s="758">
        <f>IF(P19=0, "-", SUM(P19)/SUM(P13,P14))</f>
        <v>1</v>
      </c>
      <c r="Q21" s="758"/>
      <c r="R21" s="758"/>
      <c r="S21" s="758"/>
      <c r="T21" s="758"/>
      <c r="U21" s="758"/>
      <c r="V21" s="758"/>
      <c r="W21" s="758">
        <f>IF(W19=0, "-", SUM(W19)/SUM(W13,W14))</f>
        <v>1</v>
      </c>
      <c r="X21" s="758"/>
      <c r="Y21" s="758"/>
      <c r="Z21" s="758"/>
      <c r="AA21" s="758"/>
      <c r="AB21" s="758"/>
      <c r="AC21" s="758"/>
      <c r="AD21" s="758">
        <f>IF(AD19=0, "-", SUM(AD19)/SUM(AD13,AD14))</f>
        <v>0.9375</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3"/>
    </row>
    <row r="23" spans="1:50" ht="25.5" customHeight="1" x14ac:dyDescent="0.15">
      <c r="A23" s="722"/>
      <c r="B23" s="723"/>
      <c r="C23" s="723"/>
      <c r="D23" s="723"/>
      <c r="E23" s="723"/>
      <c r="F23" s="724"/>
      <c r="G23" s="744" t="s">
        <v>701</v>
      </c>
      <c r="H23" s="745"/>
      <c r="I23" s="745"/>
      <c r="J23" s="745"/>
      <c r="K23" s="745"/>
      <c r="L23" s="745"/>
      <c r="M23" s="745"/>
      <c r="N23" s="745"/>
      <c r="O23" s="746"/>
      <c r="P23" s="747">
        <v>16</v>
      </c>
      <c r="Q23" s="748"/>
      <c r="R23" s="748"/>
      <c r="S23" s="748"/>
      <c r="T23" s="748"/>
      <c r="U23" s="748"/>
      <c r="V23" s="749"/>
      <c r="W23" s="747">
        <v>19</v>
      </c>
      <c r="X23" s="748"/>
      <c r="Y23" s="748"/>
      <c r="Z23" s="748"/>
      <c r="AA23" s="748"/>
      <c r="AB23" s="748"/>
      <c r="AC23" s="749"/>
      <c r="AD23" s="750" t="s">
        <v>762</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2"/>
      <c r="B24" s="723"/>
      <c r="C24" s="723"/>
      <c r="D24" s="723"/>
      <c r="E24" s="723"/>
      <c r="F24" s="724"/>
      <c r="G24" s="716" t="s">
        <v>700</v>
      </c>
      <c r="H24" s="717"/>
      <c r="I24" s="717"/>
      <c r="J24" s="717"/>
      <c r="K24" s="717"/>
      <c r="L24" s="717"/>
      <c r="M24" s="717"/>
      <c r="N24" s="717"/>
      <c r="O24" s="718"/>
      <c r="P24" s="713" t="s">
        <v>368</v>
      </c>
      <c r="Q24" s="714"/>
      <c r="R24" s="714"/>
      <c r="S24" s="714"/>
      <c r="T24" s="714"/>
      <c r="U24" s="714"/>
      <c r="V24" s="715"/>
      <c r="W24" s="713" t="s">
        <v>751</v>
      </c>
      <c r="X24" s="714"/>
      <c r="Y24" s="714"/>
      <c r="Z24" s="714"/>
      <c r="AA24" s="714"/>
      <c r="AB24" s="714"/>
      <c r="AC24" s="715"/>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2"/>
      <c r="B25" s="723"/>
      <c r="C25" s="723"/>
      <c r="D25" s="723"/>
      <c r="E25" s="723"/>
      <c r="F25" s="724"/>
      <c r="G25" s="716" t="s">
        <v>700</v>
      </c>
      <c r="H25" s="717"/>
      <c r="I25" s="717"/>
      <c r="J25" s="717"/>
      <c r="K25" s="717"/>
      <c r="L25" s="717"/>
      <c r="M25" s="717"/>
      <c r="N25" s="717"/>
      <c r="O25" s="718"/>
      <c r="P25" s="713" t="s">
        <v>368</v>
      </c>
      <c r="Q25" s="714"/>
      <c r="R25" s="714"/>
      <c r="S25" s="714"/>
      <c r="T25" s="714"/>
      <c r="U25" s="714"/>
      <c r="V25" s="715"/>
      <c r="W25" s="713" t="s">
        <v>751</v>
      </c>
      <c r="X25" s="714"/>
      <c r="Y25" s="714"/>
      <c r="Z25" s="714"/>
      <c r="AA25" s="714"/>
      <c r="AB25" s="714"/>
      <c r="AC25" s="715"/>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customHeight="1" x14ac:dyDescent="0.15">
      <c r="A26" s="722"/>
      <c r="B26" s="723"/>
      <c r="C26" s="723"/>
      <c r="D26" s="723"/>
      <c r="E26" s="723"/>
      <c r="F26" s="724"/>
      <c r="G26" s="716" t="s">
        <v>700</v>
      </c>
      <c r="H26" s="717"/>
      <c r="I26" s="717"/>
      <c r="J26" s="717"/>
      <c r="K26" s="717"/>
      <c r="L26" s="717"/>
      <c r="M26" s="717"/>
      <c r="N26" s="717"/>
      <c r="O26" s="718"/>
      <c r="P26" s="713" t="s">
        <v>751</v>
      </c>
      <c r="Q26" s="714"/>
      <c r="R26" s="714"/>
      <c r="S26" s="714"/>
      <c r="T26" s="714"/>
      <c r="U26" s="714"/>
      <c r="V26" s="715"/>
      <c r="W26" s="713" t="s">
        <v>751</v>
      </c>
      <c r="X26" s="714"/>
      <c r="Y26" s="714"/>
      <c r="Z26" s="714"/>
      <c r="AA26" s="714"/>
      <c r="AB26" s="714"/>
      <c r="AC26" s="715"/>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customHeight="1" x14ac:dyDescent="0.15">
      <c r="A27" s="722"/>
      <c r="B27" s="723"/>
      <c r="C27" s="723"/>
      <c r="D27" s="723"/>
      <c r="E27" s="723"/>
      <c r="F27" s="724"/>
      <c r="G27" s="716" t="s">
        <v>700</v>
      </c>
      <c r="H27" s="717"/>
      <c r="I27" s="717"/>
      <c r="J27" s="717"/>
      <c r="K27" s="717"/>
      <c r="L27" s="717"/>
      <c r="M27" s="717"/>
      <c r="N27" s="717"/>
      <c r="O27" s="718"/>
      <c r="P27" s="713" t="s">
        <v>751</v>
      </c>
      <c r="Q27" s="714"/>
      <c r="R27" s="714"/>
      <c r="S27" s="714"/>
      <c r="T27" s="714"/>
      <c r="U27" s="714"/>
      <c r="V27" s="715"/>
      <c r="W27" s="713" t="s">
        <v>751</v>
      </c>
      <c r="X27" s="714"/>
      <c r="Y27" s="714"/>
      <c r="Z27" s="714"/>
      <c r="AA27" s="714"/>
      <c r="AB27" s="714"/>
      <c r="AC27" s="715"/>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2"/>
      <c r="B28" s="723"/>
      <c r="C28" s="723"/>
      <c r="D28" s="723"/>
      <c r="E28" s="723"/>
      <c r="F28" s="724"/>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2"/>
      <c r="B29" s="723"/>
      <c r="C29" s="723"/>
      <c r="D29" s="723"/>
      <c r="E29" s="723"/>
      <c r="F29" s="724"/>
      <c r="G29" s="313" t="s">
        <v>18</v>
      </c>
      <c r="H29" s="733"/>
      <c r="I29" s="733"/>
      <c r="J29" s="733"/>
      <c r="K29" s="733"/>
      <c r="L29" s="733"/>
      <c r="M29" s="733"/>
      <c r="N29" s="733"/>
      <c r="O29" s="734"/>
      <c r="P29" s="735">
        <v>16</v>
      </c>
      <c r="Q29" s="736"/>
      <c r="R29" s="736"/>
      <c r="S29" s="736"/>
      <c r="T29" s="736"/>
      <c r="U29" s="736"/>
      <c r="V29" s="737"/>
      <c r="W29" s="735">
        <f>AR13</f>
        <v>19</v>
      </c>
      <c r="X29" s="736"/>
      <c r="Y29" s="736"/>
      <c r="Z29" s="736"/>
      <c r="AA29" s="736"/>
      <c r="AB29" s="736"/>
      <c r="AC29" s="737"/>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38" t="s">
        <v>664</v>
      </c>
      <c r="B30" s="739"/>
      <c r="C30" s="739"/>
      <c r="D30" s="739"/>
      <c r="E30" s="739"/>
      <c r="F30" s="740"/>
      <c r="G30" s="741" t="s">
        <v>732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2" t="s">
        <v>733</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707</v>
      </c>
      <c r="AC32" s="662"/>
      <c r="AD32" s="662"/>
      <c r="AE32" s="631">
        <v>1</v>
      </c>
      <c r="AF32" s="631"/>
      <c r="AG32" s="631"/>
      <c r="AH32" s="631"/>
      <c r="AI32" s="631">
        <v>1</v>
      </c>
      <c r="AJ32" s="631"/>
      <c r="AK32" s="631"/>
      <c r="AL32" s="631"/>
      <c r="AM32" s="631">
        <v>1</v>
      </c>
      <c r="AN32" s="631"/>
      <c r="AO32" s="631"/>
      <c r="AP32" s="631"/>
      <c r="AQ32" s="677" t="s">
        <v>724</v>
      </c>
      <c r="AR32" s="631"/>
      <c r="AS32" s="631"/>
      <c r="AT32" s="631"/>
      <c r="AU32" s="108" t="s">
        <v>724</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1</v>
      </c>
      <c r="AF33" s="631"/>
      <c r="AG33" s="631"/>
      <c r="AH33" s="631"/>
      <c r="AI33" s="631">
        <v>1</v>
      </c>
      <c r="AJ33" s="631"/>
      <c r="AK33" s="631"/>
      <c r="AL33" s="631"/>
      <c r="AM33" s="631">
        <v>1</v>
      </c>
      <c r="AN33" s="631"/>
      <c r="AO33" s="631"/>
      <c r="AP33" s="631"/>
      <c r="AQ33" s="631">
        <v>1</v>
      </c>
      <c r="AR33" s="631"/>
      <c r="AS33" s="631"/>
      <c r="AT33" s="631"/>
      <c r="AU33" s="108">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137</v>
      </c>
      <c r="AF35" s="677"/>
      <c r="AG35" s="677"/>
      <c r="AH35" s="677"/>
      <c r="AI35" s="677">
        <v>70</v>
      </c>
      <c r="AJ35" s="677"/>
      <c r="AK35" s="677"/>
      <c r="AL35" s="677"/>
      <c r="AM35" s="677">
        <v>15</v>
      </c>
      <c r="AN35" s="677"/>
      <c r="AO35" s="677"/>
      <c r="AP35" s="677"/>
      <c r="AQ35" s="108">
        <v>14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630" t="s">
        <v>711</v>
      </c>
      <c r="AF36" s="630"/>
      <c r="AG36" s="630"/>
      <c r="AH36" s="630"/>
      <c r="AI36" s="630" t="s">
        <v>712</v>
      </c>
      <c r="AJ36" s="630"/>
      <c r="AK36" s="630"/>
      <c r="AL36" s="630"/>
      <c r="AM36" s="630" t="s">
        <v>725</v>
      </c>
      <c r="AN36" s="630"/>
      <c r="AO36" s="630"/>
      <c r="AP36" s="630"/>
      <c r="AQ36" s="630" t="s">
        <v>756</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700</v>
      </c>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366</v>
      </c>
      <c r="AF39" s="102"/>
      <c r="AG39" s="102"/>
      <c r="AH39" s="102"/>
      <c r="AI39" s="108">
        <v>365</v>
      </c>
      <c r="AJ39" s="102"/>
      <c r="AK39" s="102"/>
      <c r="AL39" s="102"/>
      <c r="AM39" s="108">
        <v>365</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8" t="s">
        <v>664</v>
      </c>
      <c r="B64" s="739"/>
      <c r="C64" s="739"/>
      <c r="D64" s="739"/>
      <c r="E64" s="739"/>
      <c r="F64" s="740"/>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713</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1.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751</v>
      </c>
      <c r="K218" s="509"/>
      <c r="L218" s="509"/>
      <c r="M218" s="509"/>
      <c r="N218" s="509"/>
      <c r="O218" s="509"/>
      <c r="P218" s="509"/>
      <c r="Q218" s="509"/>
      <c r="R218" s="509"/>
      <c r="S218" s="509"/>
      <c r="T218" s="510"/>
      <c r="U218" s="485" t="s">
        <v>751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751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1" t="s">
        <v>751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1.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722</v>
      </c>
      <c r="AE223" s="467"/>
      <c r="AF223" s="467"/>
      <c r="AG223" s="468" t="s">
        <v>736</v>
      </c>
      <c r="AH223" s="469"/>
      <c r="AI223" s="469"/>
      <c r="AJ223" s="469"/>
      <c r="AK223" s="469"/>
      <c r="AL223" s="469"/>
      <c r="AM223" s="469"/>
      <c r="AN223" s="469"/>
      <c r="AO223" s="469"/>
      <c r="AP223" s="469"/>
      <c r="AQ223" s="469"/>
      <c r="AR223" s="469"/>
      <c r="AS223" s="469"/>
      <c r="AT223" s="469"/>
      <c r="AU223" s="469"/>
      <c r="AV223" s="469"/>
      <c r="AW223" s="469"/>
      <c r="AX223" s="470"/>
    </row>
    <row r="224" spans="1:51" ht="55.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722</v>
      </c>
      <c r="AE224" s="380"/>
      <c r="AF224" s="380"/>
      <c r="AG224" s="374" t="s">
        <v>737</v>
      </c>
      <c r="AH224" s="375"/>
      <c r="AI224" s="375"/>
      <c r="AJ224" s="375"/>
      <c r="AK224" s="375"/>
      <c r="AL224" s="375"/>
      <c r="AM224" s="375"/>
      <c r="AN224" s="375"/>
      <c r="AO224" s="375"/>
      <c r="AP224" s="375"/>
      <c r="AQ224" s="375"/>
      <c r="AR224" s="375"/>
      <c r="AS224" s="375"/>
      <c r="AT224" s="375"/>
      <c r="AU224" s="375"/>
      <c r="AV224" s="375"/>
      <c r="AW224" s="375"/>
      <c r="AX224" s="376"/>
    </row>
    <row r="225" spans="1:50" ht="73.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722</v>
      </c>
      <c r="AE225" s="417"/>
      <c r="AF225" s="417"/>
      <c r="AG225" s="402" t="s">
        <v>738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722</v>
      </c>
      <c r="AE226" s="398"/>
      <c r="AF226" s="398"/>
      <c r="AG226" s="400" t="s">
        <v>763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2.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722</v>
      </c>
      <c r="AE229" s="364"/>
      <c r="AF229" s="364"/>
      <c r="AG229" s="366" t="s">
        <v>754</v>
      </c>
      <c r="AH229" s="367"/>
      <c r="AI229" s="367"/>
      <c r="AJ229" s="367"/>
      <c r="AK229" s="367"/>
      <c r="AL229" s="367"/>
      <c r="AM229" s="367"/>
      <c r="AN229" s="367"/>
      <c r="AO229" s="367"/>
      <c r="AP229" s="367"/>
      <c r="AQ229" s="367"/>
      <c r="AR229" s="367"/>
      <c r="AS229" s="367"/>
      <c r="AT229" s="367"/>
      <c r="AU229" s="367"/>
      <c r="AV229" s="367"/>
      <c r="AW229" s="367"/>
      <c r="AX229" s="368"/>
    </row>
    <row r="230" spans="1:50" ht="44.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722</v>
      </c>
      <c r="AE230" s="380"/>
      <c r="AF230" s="380"/>
      <c r="AG230" s="374" t="s">
        <v>743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741</v>
      </c>
      <c r="AE231" s="380"/>
      <c r="AF231" s="380"/>
      <c r="AG231" s="374" t="s">
        <v>742</v>
      </c>
      <c r="AH231" s="375"/>
      <c r="AI231" s="375"/>
      <c r="AJ231" s="375"/>
      <c r="AK231" s="375"/>
      <c r="AL231" s="375"/>
      <c r="AM231" s="375"/>
      <c r="AN231" s="375"/>
      <c r="AO231" s="375"/>
      <c r="AP231" s="375"/>
      <c r="AQ231" s="375"/>
      <c r="AR231" s="375"/>
      <c r="AS231" s="375"/>
      <c r="AT231" s="375"/>
      <c r="AU231" s="375"/>
      <c r="AV231" s="375"/>
      <c r="AW231" s="375"/>
      <c r="AX231" s="376"/>
    </row>
    <row r="232" spans="1:50" ht="51"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722</v>
      </c>
      <c r="AE232" s="380"/>
      <c r="AF232" s="380"/>
      <c r="AG232" s="374" t="s">
        <v>744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741</v>
      </c>
      <c r="AE233" s="417"/>
      <c r="AF233" s="417"/>
      <c r="AG233" s="418" t="s">
        <v>742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741</v>
      </c>
      <c r="AE234" s="380"/>
      <c r="AF234" s="449"/>
      <c r="AG234" s="374" t="s">
        <v>742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722</v>
      </c>
      <c r="AE235" s="410"/>
      <c r="AF235" s="411"/>
      <c r="AG235" s="412" t="s">
        <v>755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722</v>
      </c>
      <c r="AE236" s="364"/>
      <c r="AF236" s="365"/>
      <c r="AG236" s="366" t="s">
        <v>745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741</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722</v>
      </c>
      <c r="AE238" s="380"/>
      <c r="AF238" s="380"/>
      <c r="AG238" s="374" t="s">
        <v>746</v>
      </c>
      <c r="AH238" s="375"/>
      <c r="AI238" s="375"/>
      <c r="AJ238" s="375"/>
      <c r="AK238" s="375"/>
      <c r="AL238" s="375"/>
      <c r="AM238" s="375"/>
      <c r="AN238" s="375"/>
      <c r="AO238" s="375"/>
      <c r="AP238" s="375"/>
      <c r="AQ238" s="375"/>
      <c r="AR238" s="375"/>
      <c r="AS238" s="375"/>
      <c r="AT238" s="375"/>
      <c r="AU238" s="375"/>
      <c r="AV238" s="375"/>
      <c r="AW238" s="375"/>
      <c r="AX238" s="376"/>
    </row>
    <row r="239" spans="1:50" ht="46.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722</v>
      </c>
      <c r="AE239" s="380"/>
      <c r="AF239" s="380"/>
      <c r="AG239" s="404" t="s">
        <v>747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741</v>
      </c>
      <c r="AE240" s="398"/>
      <c r="AF240" s="399"/>
      <c r="AG240" s="400" t="s">
        <v>751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0" t="s">
        <v>0</v>
      </c>
      <c r="D241" s="901"/>
      <c r="E241" s="901"/>
      <c r="F241" s="901"/>
      <c r="G241" s="901"/>
      <c r="H241" s="901"/>
      <c r="I241" s="901"/>
      <c r="J241" s="901"/>
      <c r="K241" s="901"/>
      <c r="L241" s="901"/>
      <c r="M241" s="901"/>
      <c r="N241" s="901"/>
      <c r="O241" s="897" t="s">
        <v>690</v>
      </c>
      <c r="P241" s="898"/>
      <c r="Q241" s="898"/>
      <c r="R241" s="898"/>
      <c r="S241" s="898"/>
      <c r="T241" s="898"/>
      <c r="U241" s="898"/>
      <c r="V241" s="898"/>
      <c r="W241" s="898"/>
      <c r="X241" s="898"/>
      <c r="Y241" s="898"/>
      <c r="Z241" s="898"/>
      <c r="AA241" s="898"/>
      <c r="AB241" s="898"/>
      <c r="AC241" s="898"/>
      <c r="AD241" s="898"/>
      <c r="AE241" s="898"/>
      <c r="AF241" s="899"/>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4"/>
      <c r="D242" s="885"/>
      <c r="E242" s="383"/>
      <c r="F242" s="383"/>
      <c r="G242" s="383"/>
      <c r="H242" s="384"/>
      <c r="I242" s="384"/>
      <c r="J242" s="886"/>
      <c r="K242" s="886"/>
      <c r="L242" s="886"/>
      <c r="M242" s="384"/>
      <c r="N242" s="887"/>
      <c r="O242" s="888"/>
      <c r="P242" s="889"/>
      <c r="Q242" s="889"/>
      <c r="R242" s="889"/>
      <c r="S242" s="889"/>
      <c r="T242" s="889"/>
      <c r="U242" s="889"/>
      <c r="V242" s="889"/>
      <c r="W242" s="889"/>
      <c r="X242" s="889"/>
      <c r="Y242" s="889"/>
      <c r="Z242" s="889"/>
      <c r="AA242" s="889"/>
      <c r="AB242" s="889"/>
      <c r="AC242" s="889"/>
      <c r="AD242" s="889"/>
      <c r="AE242" s="889"/>
      <c r="AF242" s="890"/>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1"/>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1"/>
      <c r="P244" s="892"/>
      <c r="Q244" s="892"/>
      <c r="R244" s="892"/>
      <c r="S244" s="892"/>
      <c r="T244" s="892"/>
      <c r="U244" s="892"/>
      <c r="V244" s="892"/>
      <c r="W244" s="892"/>
      <c r="X244" s="892"/>
      <c r="Y244" s="892"/>
      <c r="Z244" s="892"/>
      <c r="AA244" s="892"/>
      <c r="AB244" s="892"/>
      <c r="AC244" s="892"/>
      <c r="AD244" s="892"/>
      <c r="AE244" s="892"/>
      <c r="AF244" s="893"/>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1"/>
      <c r="P245" s="892"/>
      <c r="Q245" s="892"/>
      <c r="R245" s="892"/>
      <c r="S245" s="892"/>
      <c r="T245" s="892"/>
      <c r="U245" s="892"/>
      <c r="V245" s="892"/>
      <c r="W245" s="892"/>
      <c r="X245" s="892"/>
      <c r="Y245" s="892"/>
      <c r="Z245" s="892"/>
      <c r="AA245" s="892"/>
      <c r="AB245" s="892"/>
      <c r="AC245" s="892"/>
      <c r="AD245" s="892"/>
      <c r="AE245" s="892"/>
      <c r="AF245" s="893"/>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2"/>
      <c r="N246" s="883"/>
      <c r="O246" s="894"/>
      <c r="P246" s="895"/>
      <c r="Q246" s="895"/>
      <c r="R246" s="895"/>
      <c r="S246" s="895"/>
      <c r="T246" s="895"/>
      <c r="U246" s="895"/>
      <c r="V246" s="895"/>
      <c r="W246" s="895"/>
      <c r="X246" s="895"/>
      <c r="Y246" s="895"/>
      <c r="Z246" s="895"/>
      <c r="AA246" s="895"/>
      <c r="AB246" s="895"/>
      <c r="AC246" s="895"/>
      <c r="AD246" s="895"/>
      <c r="AE246" s="895"/>
      <c r="AF246" s="896"/>
      <c r="AG246" s="404"/>
      <c r="AH246" s="152"/>
      <c r="AI246" s="152"/>
      <c r="AJ246" s="152"/>
      <c r="AK246" s="152"/>
      <c r="AL246" s="152"/>
      <c r="AM246" s="152"/>
      <c r="AN246" s="152"/>
      <c r="AO246" s="152"/>
      <c r="AP246" s="152"/>
      <c r="AQ246" s="152"/>
      <c r="AR246" s="152"/>
      <c r="AS246" s="152"/>
      <c r="AT246" s="152"/>
      <c r="AU246" s="152"/>
      <c r="AV246" s="152"/>
      <c r="AW246" s="152"/>
      <c r="AX246" s="405"/>
    </row>
    <row r="247" spans="1:50" ht="156" customHeight="1" x14ac:dyDescent="0.15">
      <c r="A247" s="354" t="s">
        <v>46</v>
      </c>
      <c r="B247" s="912"/>
      <c r="C247" s="313" t="s">
        <v>50</v>
      </c>
      <c r="D247" s="733"/>
      <c r="E247" s="733"/>
      <c r="F247" s="734"/>
      <c r="G247" s="915" t="s">
        <v>748</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749</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758</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132</v>
      </c>
      <c r="B252" s="339"/>
      <c r="C252" s="339"/>
      <c r="D252" s="339"/>
      <c r="E252" s="340"/>
      <c r="F252" s="911" t="s">
        <v>759</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761</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368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717</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723</v>
      </c>
      <c r="H268" s="101"/>
      <c r="I268" s="101"/>
      <c r="J268" s="100">
        <v>20</v>
      </c>
      <c r="K268" s="100"/>
      <c r="L268" s="116">
        <v>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726</v>
      </c>
      <c r="H310" s="300"/>
      <c r="I310" s="300"/>
      <c r="J310" s="300"/>
      <c r="K310" s="301"/>
      <c r="L310" s="302" t="s">
        <v>729</v>
      </c>
      <c r="M310" s="303"/>
      <c r="N310" s="303"/>
      <c r="O310" s="303"/>
      <c r="P310" s="303"/>
      <c r="Q310" s="303"/>
      <c r="R310" s="303"/>
      <c r="S310" s="303"/>
      <c r="T310" s="303"/>
      <c r="U310" s="303"/>
      <c r="V310" s="303"/>
      <c r="W310" s="303"/>
      <c r="X310" s="304"/>
      <c r="Y310" s="305">
        <v>15</v>
      </c>
      <c r="Z310" s="306"/>
      <c r="AA310" s="306"/>
      <c r="AB310" s="307"/>
      <c r="AC310" s="299" t="s">
        <v>751</v>
      </c>
      <c r="AD310" s="300"/>
      <c r="AE310" s="300"/>
      <c r="AF310" s="300"/>
      <c r="AG310" s="301"/>
      <c r="AH310" s="302" t="s">
        <v>751</v>
      </c>
      <c r="AI310" s="303"/>
      <c r="AJ310" s="303"/>
      <c r="AK310" s="303"/>
      <c r="AL310" s="303"/>
      <c r="AM310" s="303"/>
      <c r="AN310" s="303"/>
      <c r="AO310" s="303"/>
      <c r="AP310" s="303"/>
      <c r="AQ310" s="303"/>
      <c r="AR310" s="303"/>
      <c r="AS310" s="303"/>
      <c r="AT310" s="304"/>
      <c r="AU310" s="305" t="s">
        <v>751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32.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727</v>
      </c>
      <c r="D366" s="266"/>
      <c r="E366" s="266"/>
      <c r="F366" s="266"/>
      <c r="G366" s="266"/>
      <c r="H366" s="266"/>
      <c r="I366" s="266"/>
      <c r="J366" s="248">
        <v>4010001008772</v>
      </c>
      <c r="K366" s="249"/>
      <c r="L366" s="249"/>
      <c r="M366" s="249"/>
      <c r="N366" s="249"/>
      <c r="O366" s="249"/>
      <c r="P366" s="260" t="s">
        <v>728</v>
      </c>
      <c r="Q366" s="250"/>
      <c r="R366" s="250"/>
      <c r="S366" s="250"/>
      <c r="T366" s="250"/>
      <c r="U366" s="250"/>
      <c r="V366" s="250"/>
      <c r="W366" s="250"/>
      <c r="X366" s="250"/>
      <c r="Y366" s="251">
        <v>15</v>
      </c>
      <c r="Z366" s="252"/>
      <c r="AA366" s="252"/>
      <c r="AB366" s="253"/>
      <c r="AC366" s="237" t="s">
        <v>336</v>
      </c>
      <c r="AD366" s="238"/>
      <c r="AE366" s="238"/>
      <c r="AF366" s="238"/>
      <c r="AG366" s="238"/>
      <c r="AH366" s="268">
        <v>1</v>
      </c>
      <c r="AI366" s="269"/>
      <c r="AJ366" s="269"/>
      <c r="AK366" s="269"/>
      <c r="AL366" s="241">
        <v>94</v>
      </c>
      <c r="AM366" s="242"/>
      <c r="AN366" s="242"/>
      <c r="AO366" s="243"/>
      <c r="AP366" s="244" t="s">
        <v>724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0.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6:P27">
    <cfRule type="expression" dxfId="1393" priority="813">
      <formula>IF(RIGHT(TEXT(P26,"0.#"),1)=".",FALSE,TRUE)</formula>
    </cfRule>
    <cfRule type="expression" dxfId="1392" priority="814">
      <formula>IF(RIGHT(TEXT(P26,"0.#"),1)=".",TRUE,FALSE)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P24:P25">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t="s">
        <v>722</v>
      </c>
      <c r="C5" s="13" t="str">
        <f t="shared" si="0"/>
        <v>海洋政策</v>
      </c>
      <c r="D5" s="13" t="str">
        <f>IF(C5="",D4,IF(D4&lt;&gt;"",CONCATENATE(D4,"、",C5),C5))</f>
        <v>海洋政策</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P25" sqref="P25:X27"/>
    </sheetView>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0"/>
      <c r="Z3" s="931"/>
      <c r="AA3" s="932"/>
      <c r="AB3" s="936"/>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0"/>
      <c r="I4" s="940"/>
      <c r="J4" s="940"/>
      <c r="K4" s="940"/>
      <c r="L4" s="940"/>
      <c r="M4" s="940"/>
      <c r="N4" s="940"/>
      <c r="O4" s="941"/>
      <c r="P4" s="146"/>
      <c r="Q4" s="654"/>
      <c r="R4" s="654"/>
      <c r="S4" s="654"/>
      <c r="T4" s="654"/>
      <c r="U4" s="654"/>
      <c r="V4" s="654"/>
      <c r="W4" s="654"/>
      <c r="X4" s="655"/>
      <c r="Y4" s="926" t="s">
        <v>12</v>
      </c>
      <c r="Z4" s="927"/>
      <c r="AA4" s="928"/>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5"/>
      <c r="H6" s="946"/>
      <c r="I6" s="946"/>
      <c r="J6" s="946"/>
      <c r="K6" s="946"/>
      <c r="L6" s="946"/>
      <c r="M6" s="946"/>
      <c r="N6" s="946"/>
      <c r="O6" s="947"/>
      <c r="P6" s="657"/>
      <c r="Q6" s="657"/>
      <c r="R6" s="657"/>
      <c r="S6" s="657"/>
      <c r="T6" s="657"/>
      <c r="U6" s="657"/>
      <c r="V6" s="657"/>
      <c r="W6" s="657"/>
      <c r="X6" s="658"/>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0"/>
      <c r="Z10" s="931"/>
      <c r="AA10" s="932"/>
      <c r="AB10" s="936"/>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0"/>
      <c r="I11" s="940"/>
      <c r="J11" s="940"/>
      <c r="K11" s="940"/>
      <c r="L11" s="940"/>
      <c r="M11" s="940"/>
      <c r="N11" s="940"/>
      <c r="O11" s="941"/>
      <c r="P11" s="146"/>
      <c r="Q11" s="654"/>
      <c r="R11" s="654"/>
      <c r="S11" s="654"/>
      <c r="T11" s="654"/>
      <c r="U11" s="654"/>
      <c r="V11" s="654"/>
      <c r="W11" s="654"/>
      <c r="X11" s="655"/>
      <c r="Y11" s="926" t="s">
        <v>12</v>
      </c>
      <c r="Z11" s="927"/>
      <c r="AA11" s="928"/>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7"/>
      <c r="Q13" s="657"/>
      <c r="R13" s="657"/>
      <c r="S13" s="657"/>
      <c r="T13" s="657"/>
      <c r="U13" s="657"/>
      <c r="V13" s="657"/>
      <c r="W13" s="657"/>
      <c r="X13" s="658"/>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0"/>
      <c r="Z17" s="931"/>
      <c r="AA17" s="932"/>
      <c r="AB17" s="936"/>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0"/>
      <c r="I18" s="940"/>
      <c r="J18" s="940"/>
      <c r="K18" s="940"/>
      <c r="L18" s="940"/>
      <c r="M18" s="940"/>
      <c r="N18" s="940"/>
      <c r="O18" s="941"/>
      <c r="P18" s="146"/>
      <c r="Q18" s="654"/>
      <c r="R18" s="654"/>
      <c r="S18" s="654"/>
      <c r="T18" s="654"/>
      <c r="U18" s="654"/>
      <c r="V18" s="654"/>
      <c r="W18" s="654"/>
      <c r="X18" s="655"/>
      <c r="Y18" s="926" t="s">
        <v>12</v>
      </c>
      <c r="Z18" s="927"/>
      <c r="AA18" s="928"/>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7"/>
      <c r="Q20" s="657"/>
      <c r="R20" s="657"/>
      <c r="S20" s="657"/>
      <c r="T20" s="657"/>
      <c r="U20" s="657"/>
      <c r="V20" s="657"/>
      <c r="W20" s="657"/>
      <c r="X20" s="658"/>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0"/>
      <c r="Z24" s="931"/>
      <c r="AA24" s="932"/>
      <c r="AB24" s="936"/>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0"/>
      <c r="I25" s="940"/>
      <c r="J25" s="940"/>
      <c r="K25" s="940"/>
      <c r="L25" s="940"/>
      <c r="M25" s="940"/>
      <c r="N25" s="940"/>
      <c r="O25" s="941"/>
      <c r="P25" s="146"/>
      <c r="Q25" s="654"/>
      <c r="R25" s="654"/>
      <c r="S25" s="654"/>
      <c r="T25" s="654"/>
      <c r="U25" s="654"/>
      <c r="V25" s="654"/>
      <c r="W25" s="654"/>
      <c r="X25" s="655"/>
      <c r="Y25" s="926" t="s">
        <v>12</v>
      </c>
      <c r="Z25" s="927"/>
      <c r="AA25" s="928"/>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7"/>
      <c r="Q27" s="657"/>
      <c r="R27" s="657"/>
      <c r="S27" s="657"/>
      <c r="T27" s="657"/>
      <c r="U27" s="657"/>
      <c r="V27" s="657"/>
      <c r="W27" s="657"/>
      <c r="X27" s="658"/>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0"/>
      <c r="Z31" s="931"/>
      <c r="AA31" s="932"/>
      <c r="AB31" s="936"/>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0"/>
      <c r="I32" s="940"/>
      <c r="J32" s="940"/>
      <c r="K32" s="940"/>
      <c r="L32" s="940"/>
      <c r="M32" s="940"/>
      <c r="N32" s="940"/>
      <c r="O32" s="941"/>
      <c r="P32" s="146"/>
      <c r="Q32" s="654"/>
      <c r="R32" s="654"/>
      <c r="S32" s="654"/>
      <c r="T32" s="654"/>
      <c r="U32" s="654"/>
      <c r="V32" s="654"/>
      <c r="W32" s="654"/>
      <c r="X32" s="655"/>
      <c r="Y32" s="926" t="s">
        <v>12</v>
      </c>
      <c r="Z32" s="927"/>
      <c r="AA32" s="928"/>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7"/>
      <c r="Q34" s="657"/>
      <c r="R34" s="657"/>
      <c r="S34" s="657"/>
      <c r="T34" s="657"/>
      <c r="U34" s="657"/>
      <c r="V34" s="657"/>
      <c r="W34" s="657"/>
      <c r="X34" s="658"/>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0"/>
      <c r="Z38" s="931"/>
      <c r="AA38" s="932"/>
      <c r="AB38" s="936"/>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0"/>
      <c r="I39" s="940"/>
      <c r="J39" s="940"/>
      <c r="K39" s="940"/>
      <c r="L39" s="940"/>
      <c r="M39" s="940"/>
      <c r="N39" s="940"/>
      <c r="O39" s="941"/>
      <c r="P39" s="146"/>
      <c r="Q39" s="654"/>
      <c r="R39" s="654"/>
      <c r="S39" s="654"/>
      <c r="T39" s="654"/>
      <c r="U39" s="654"/>
      <c r="V39" s="654"/>
      <c r="W39" s="654"/>
      <c r="X39" s="655"/>
      <c r="Y39" s="926" t="s">
        <v>12</v>
      </c>
      <c r="Z39" s="927"/>
      <c r="AA39" s="928"/>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7"/>
      <c r="Q41" s="657"/>
      <c r="R41" s="657"/>
      <c r="S41" s="657"/>
      <c r="T41" s="657"/>
      <c r="U41" s="657"/>
      <c r="V41" s="657"/>
      <c r="W41" s="657"/>
      <c r="X41" s="658"/>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0"/>
      <c r="Z45" s="931"/>
      <c r="AA45" s="932"/>
      <c r="AB45" s="936"/>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0"/>
      <c r="I46" s="940"/>
      <c r="J46" s="940"/>
      <c r="K46" s="940"/>
      <c r="L46" s="940"/>
      <c r="M46" s="940"/>
      <c r="N46" s="940"/>
      <c r="O46" s="941"/>
      <c r="P46" s="146"/>
      <c r="Q46" s="654"/>
      <c r="R46" s="654"/>
      <c r="S46" s="654"/>
      <c r="T46" s="654"/>
      <c r="U46" s="654"/>
      <c r="V46" s="654"/>
      <c r="W46" s="654"/>
      <c r="X46" s="655"/>
      <c r="Y46" s="926" t="s">
        <v>12</v>
      </c>
      <c r="Z46" s="927"/>
      <c r="AA46" s="928"/>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7"/>
      <c r="Q48" s="657"/>
      <c r="R48" s="657"/>
      <c r="S48" s="657"/>
      <c r="T48" s="657"/>
      <c r="U48" s="657"/>
      <c r="V48" s="657"/>
      <c r="W48" s="657"/>
      <c r="X48" s="658"/>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0"/>
      <c r="Z52" s="931"/>
      <c r="AA52" s="932"/>
      <c r="AB52" s="936"/>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0"/>
      <c r="I53" s="940"/>
      <c r="J53" s="940"/>
      <c r="K53" s="940"/>
      <c r="L53" s="940"/>
      <c r="M53" s="940"/>
      <c r="N53" s="940"/>
      <c r="O53" s="941"/>
      <c r="P53" s="146"/>
      <c r="Q53" s="654"/>
      <c r="R53" s="654"/>
      <c r="S53" s="654"/>
      <c r="T53" s="654"/>
      <c r="U53" s="654"/>
      <c r="V53" s="654"/>
      <c r="W53" s="654"/>
      <c r="X53" s="655"/>
      <c r="Y53" s="926" t="s">
        <v>12</v>
      </c>
      <c r="Z53" s="927"/>
      <c r="AA53" s="928"/>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7"/>
      <c r="Q55" s="657"/>
      <c r="R55" s="657"/>
      <c r="S55" s="657"/>
      <c r="T55" s="657"/>
      <c r="U55" s="657"/>
      <c r="V55" s="657"/>
      <c r="W55" s="657"/>
      <c r="X55" s="658"/>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0"/>
      <c r="Z59" s="931"/>
      <c r="AA59" s="932"/>
      <c r="AB59" s="936"/>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0"/>
      <c r="I60" s="940"/>
      <c r="J60" s="940"/>
      <c r="K60" s="940"/>
      <c r="L60" s="940"/>
      <c r="M60" s="940"/>
      <c r="N60" s="940"/>
      <c r="O60" s="941"/>
      <c r="P60" s="146"/>
      <c r="Q60" s="654"/>
      <c r="R60" s="654"/>
      <c r="S60" s="654"/>
      <c r="T60" s="654"/>
      <c r="U60" s="654"/>
      <c r="V60" s="654"/>
      <c r="W60" s="654"/>
      <c r="X60" s="655"/>
      <c r="Y60" s="926" t="s">
        <v>12</v>
      </c>
      <c r="Z60" s="927"/>
      <c r="AA60" s="928"/>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7"/>
      <c r="Q62" s="657"/>
      <c r="R62" s="657"/>
      <c r="S62" s="657"/>
      <c r="T62" s="657"/>
      <c r="U62" s="657"/>
      <c r="V62" s="657"/>
      <c r="W62" s="657"/>
      <c r="X62" s="658"/>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0"/>
      <c r="Z66" s="931"/>
      <c r="AA66" s="932"/>
      <c r="AB66" s="936"/>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0"/>
      <c r="I67" s="940"/>
      <c r="J67" s="940"/>
      <c r="K67" s="940"/>
      <c r="L67" s="940"/>
      <c r="M67" s="940"/>
      <c r="N67" s="940"/>
      <c r="O67" s="941"/>
      <c r="P67" s="146"/>
      <c r="Q67" s="654"/>
      <c r="R67" s="654"/>
      <c r="S67" s="654"/>
      <c r="T67" s="654"/>
      <c r="U67" s="654"/>
      <c r="V67" s="654"/>
      <c r="W67" s="654"/>
      <c r="X67" s="655"/>
      <c r="Y67" s="926" t="s">
        <v>12</v>
      </c>
      <c r="Z67" s="927"/>
      <c r="AA67" s="928"/>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7"/>
      <c r="Q69" s="657"/>
      <c r="R69" s="657"/>
      <c r="S69" s="657"/>
      <c r="T69" s="657"/>
      <c r="U69" s="657"/>
      <c r="V69" s="657"/>
      <c r="W69" s="657"/>
      <c r="X69" s="658"/>
      <c r="Y69" s="190" t="s">
        <v>13</v>
      </c>
      <c r="Z69" s="923"/>
      <c r="AA69" s="924"/>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2022-09-06T07:15:05Z</cp:lastPrinted>
  <dcterms:created xsi:type="dcterms:W3CDTF">2012-03-13T00:50:25Z</dcterms:created>
  <dcterms:modified xsi:type="dcterms:W3CDTF">2022-09-06T07:15:17Z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