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W19" i="3" l="1"/>
  <c r="AM116" i="3"/>
  <c r="AQ116"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5" i="3"/>
  <c r="AY255"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<sst xmlns="http://schemas.openxmlformats.org/spreadsheetml/2006/main" count="3088" uniqueCount="791">
  <si>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</si>
  <si>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</si>
  <si>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</si>
  <si>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</si>
  <si>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</si>
  <si>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</si>
  <si>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</si>
  <si>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</si>
  <si>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</si>
  <si>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</si>
  <si>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</si>
  <si>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</si>
  <si>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</si>
  <si>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</si>
  <si>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</si>
  <si>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</si>
  <si>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</si>
  <si>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</si>
  <si>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</si>
  <si>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</si>
  <si>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</si>
  <si>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</si>
  <si>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</si>
  <si>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</si>
  <si>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</si>
  <si>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</si>
  <si>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</si>
  <si>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</si>
  <si>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</si>
  <si>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</si>
  <si>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</si>
  <si>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</si>
  <si>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</si>
  <si>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</si>
  <si>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</si>
  <si>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</si>
  <si>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</si>
  <si>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</si>
  <si>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</si>
  <si>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</si>
  <si>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</si>
  <si>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</si>
  <si>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</si>
  <si>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</si>
  <si>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</si>
  <si>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</si>
  <si>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</si>
  <si>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</si>
  <si>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</si>
  <si>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</si>
  <si>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</si>
  <si>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</si>
  <si>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</si>
  <si>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</si>
  <si>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</si>
  <si>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</si>
  <si>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</si>
  <si>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</si>
  <si>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</si>
  <si>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</si>
  <si>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</si>
  <si>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</si>
  <si>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</si>
  <si>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</si>
  <si>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</si>
  <si>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</si>
  <si>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</si>
  <si>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</si>
  <si>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</si>
  <si>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</si>
  <si>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</si>
  <si>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</si>
  <si>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</si>
  <si>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</si>
  <si>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</si>
  <si>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</si>
  <si>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</si>
  <si>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</si>
  <si>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</si>
  <si>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</si>
  <si>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</si>
  <si>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</si>
  <si>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</si>
  <si>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</si>
  <si>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</si>
  <si>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</si>
  <si>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</si>
  <si>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</si>
  <si>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</si>
  <si>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</si>
  <si>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</si>
  <si>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</si>
  <si>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</si>
  <si>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</si>
  <si>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</si>
  <si>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</si>
  <si>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</si>
  <si>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</si>
  <si>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</si>
  <si>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</si>
  <si>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</si>
  <si>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</si>
  <si>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</si>
  <si>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</si>
  <si>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</si>
  <si>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</si>
  <si>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</si>
  <si>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</si>
  <si>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</si>
  <si>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</si>
  <si>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</si>
  <si>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</si>
  <si>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</si>
  <si>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</si>
  <si>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</si>
  <si>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</si>
  <si>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</si>
  <si>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</si>
  <si>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</si>
  <si>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</si>
  <si>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</si>
  <si>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</si>
  <si>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</si>
  <si>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</si>
  <si>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</si>
  <si>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</si>
  <si>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</si>
  <si>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</si>
  <si>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</si>
  <si>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</si>
  <si>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</si>
  <si>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</si>
  <si>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</si>
  <si>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</si>
  <si>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</si>
  <si>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</si>
  <si>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</si>
  <si>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</si>
  <si>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</si>
  <si>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</si>
  <si>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</si>
  <si>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</si>
  <si>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</si>
  <si>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</si>
  <si>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</si>
  <si>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</si>
  <si>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</si>
  <si>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</si>
  <si>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</si>
  <si>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</si>
  <si>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</si>
  <si>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</si>
  <si>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</si>
  <si>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</si>
  <si>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</si>
  <si>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</si>
  <si>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</si>
  <si>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</si>
  <si>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</si>
  <si>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</si>
  <si>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</si>
  <si>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</si>
  <si>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</si>
  <si>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</si>
  <si>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</si>
  <si>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</si>
  <si>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</si>
  <si>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</si>
  <si>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</si>
  <si>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</si>
  <si>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</si>
  <si>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</si>
  <si>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</si>
  <si>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</si>
  <si>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</si>
  <si>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</si>
  <si>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</si>
  <si>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</si>
  <si>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</si>
  <si>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</si>
  <si>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</si>
  <si>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</si>
  <si>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</si>
  <si>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</si>
  <si>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</si>
  <si>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</si>
  <si>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</si>
  <si>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</si>
  <si>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</si>
  <si>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</si>
  <si>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</si>
  <si>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</si>
  <si>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</si>
  <si>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</si>
  <si>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</si>
  <si>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</si>
  <si>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</si>
  <si>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</si>
  <si>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</si>
  <si>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</si>
  <si>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</si>
  <si>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</si>
  <si>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</si>
  <si>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</si>
  <si>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</si>
  <si>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</si>
  <si>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</si>
  <si>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</si>
  <si>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</si>
  <si>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</si>
  <si>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</si>
  <si>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</si>
  <si>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</si>
  <si>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</si>
  <si>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</si>
  <si>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</si>
  <si>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</si>
  <si>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</si>
  <si>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</si>
  <si>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</si>
  <si>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</si>
  <si>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</si>
  <si>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</si>
  <si>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</si>
  <si>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</si>
  <si>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</si>
  <si>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</si>
  <si>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</si>
  <si>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</si>
  <si>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</si>
  <si>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</si>
  <si>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</si>
  <si>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</si>
  <si>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</si>
  <si>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</si>
  <si>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</si>
  <si>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</si>
  <si>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</si>
  <si>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</si>
  <si>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</si>
  <si>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</si>
  <si>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</si>
  <si>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</si>
  <si>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</si>
  <si>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</si>
  <si>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</si>
  <si>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</si>
  <si>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</si>
  <si>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</si>
  <si>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</si>
  <si>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</si>
  <si>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</si>
  <si>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</si>
  <si>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</si>
  <si>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</si>
  <si>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</si>
  <si>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</si>
  <si>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</si>
  <si>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</si>
  <si>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</si>
  <si>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</si>
  <si>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</si>
  <si>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</si>
  <si>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</si>
  <si>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</si>
  <si>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</si>
  <si>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</si>
  <si>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</si>
  <si>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</si>
  <si>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</si>
  <si>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</si>
  <si>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</si>
  <si>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</si>
  <si>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</si>
  <si>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</si>
  <si>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</si>
  <si>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</si>
  <si>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</si>
  <si>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</si>
  <si>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</si>
  <si>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</si>
  <si>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</si>
  <si>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</si>
  <si>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</si>
  <si>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</si>
  <si>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</si>
  <si>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</si>
  <si>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</si>
  <si>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</si>
  <si>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</si>
  <si>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</si>
  <si>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</si>
  <si>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</si>
  <si>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</si>
  <si>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</si>
  <si>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</si>
  <si>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</si>
  <si>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</si>
  <si>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</si>
  <si>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</si>
  <si>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</si>
  <si>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</si>
  <si>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</si>
  <si>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</si>
  <si>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</si>
  <si>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</si>
  <si>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</si>
  <si>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</si>
  <si>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</si>
  <si>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</si>
  <si>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</si>
  <si>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</si>
  <si>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</si>
  <si>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</si>
  <si>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</si>
  <si>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</si>
  <si>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</si>
  <si>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</si>
  <si>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</si>
  <si>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</si>
  <si>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</si>
  <si>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</si>
  <si>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</si>
  <si>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</si>
  <si>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</si>
  <si>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</si>
  <si>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</si>
  <si>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</si>
  <si>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</si>
  <si>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</si>
  <si>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</si>
  <si>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</si>
  <si>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</si>
  <si>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</si>
  <si>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</si>
  <si>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</si>
  <si>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</si>
  <si>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</si>
  <si>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</si>
  <si>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</si>
  <si>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</si>
  <si>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</si>
  <si>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</si>
  <si>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</si>
  <si>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</si>
  <si>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</si>
  <si>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</si>
  <si>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</si>
  <si>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</si>
  <si>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</si>
  <si>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</si>
  <si>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</si>
  <si>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</si>
  <si>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</si>
  <si>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</si>
  <si>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</si>
  <si>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</si>
  <si>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</si>
  <si>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</si>
  <si>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</si>
  <si>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</si>
  <si>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</si>
  <si>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</si>
  <si>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</si>
  <si>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</si>
  <si>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</si>
  <si>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</si>
  <si>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</si>
  <si>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</si>
  <si>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</si>
  <si>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</si>
  <si>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</si>
  <si>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</si>
  <si>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</si>
  <si>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</si>
  <si>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</si>
  <si>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</si>
  <si>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</si>
  <si>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</si>
  <si>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</si>
  <si>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</si>
  <si>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</si>
  <si>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</si>
  <si>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</si>
  <si>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</si>
  <si>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</si>
  <si>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</si>
  <si>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</si>
  <si>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</si>
  <si>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</si>
  <si>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</si>
  <si>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</si>
  <si>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</si>
  <si>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</si>
  <si>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</si>
  <si>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</si>
  <si>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</si>
  <si>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</si>
  <si>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</si>
  <si>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</si>
  <si>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</si>
  <si>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</si>
  <si>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</si>
  <si>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</si>
  <si>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</si>
  <si>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</si>
  <si>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</si>
  <si>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</si>
  <si>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</si>
  <si>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</si>
  <si>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</si>
  <si>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</si>
  <si>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</si>
  <si>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</si>
  <si>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</si>
  <si>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</si>
  <si>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</si>
  <si>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</si>
  <si>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</si>
  <si>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</si>
  <si>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</si>
  <si>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</si>
  <si>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</si>
  <si>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</si>
  <si>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</si>
  <si>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</si>
  <si>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</si>
  <si>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</si>
  <si>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</si>
  <si>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</si>
  <si>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</si>
  <si>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</si>
  <si>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</si>
  <si>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</si>
  <si>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</si>
  <si>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</si>
  <si>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</si>
  <si>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</si>
  <si>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</si>
  <si>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</si>
  <si>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</si>
  <si>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</si>
  <si>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</si>
  <si>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</si>
  <si>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</si>
  <si>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</si>
  <si>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</si>
  <si>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</si>
  <si>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</si>
  <si>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</si>
  <si>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</si>
  <si>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</si>
  <si>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</si>
  <si>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</si>
  <si>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</si>
  <si>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</si>
  <si>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</si>
  <si>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</si>
  <si>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</si>
  <si>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</si>
  <si>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</si>
  <si>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</si>
  <si>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</si>
  <si>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</si>
  <si>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</si>
  <si>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</si>
  <si>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</si>
  <si>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</si>
  <si>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</si>
  <si>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</si>
  <si>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</si>
  <si>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</si>
  <si>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</si>
  <si>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</si>
  <si>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</si>
  <si>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</si>
  <si>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</si>
  <si>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</si>
  <si>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</si>
  <si>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</si>
  <si>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</si>
  <si>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</si>
  <si>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</si>
  <si>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</si>
  <si>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</si>
  <si>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</si>
  <si>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</si>
  <si>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</si>
  <si>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</si>
  <si>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</si>
  <si>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</si>
  <si>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</si>
  <si>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</si>
  <si>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</si>
  <si>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</si>
  <si>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</si>
  <si>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</si>
  <si>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</si>
  <si>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</si>
  <si>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</si>
  <si>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</si>
  <si>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</si>
  <si>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</si>
  <si>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</si>
  <si>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</si>
  <si>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</si>
  <si>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</si>
  <si>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</si>
  <si>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</si>
  <si>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</si>
  <si>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</si>
  <si>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</si>
  <si>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</si>
  <si>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</si>
  <si>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</si>
  <si>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</si>
  <si>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</si>
  <si>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</si>
  <si>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</si>
  <si>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</si>
  <si>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</si>
  <si>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</si>
  <si>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</si>
  <si>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</si>
  <si>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</si>
  <si>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</si>
  <si>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</si>
  <si>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</si>
  <si>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</si>
  <si>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</si>
  <si>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</si>
  <si>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</si>
  <si>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</si>
  <si>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</si>
  <si>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</si>
  <si>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</si>
  <si>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</si>
  <si>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</si>
  <si>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</si>
  <si>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</si>
  <si>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</si>
  <si>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</si>
  <si>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</si>
  <si>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</si>
  <si>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</si>
  <si>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</si>
  <si>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</si>
  <si>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</si>
  <si>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</si>
  <si>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</si>
  <si>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</si>
  <si>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</si>
  <si>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</si>
  <si>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</si>
  <si>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</si>
  <si>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</si>
  <si>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</si>
  <si>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</si>
  <si>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</si>
  <si>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</si>
  <si>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</si>
  <si>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</si>
  <si>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</si>
  <si>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</si>
  <si>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</si>
  <si>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</si>
  <si>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</si>
  <si>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</si>
  <si>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</si>
  <si>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</si>
  <si>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</si>
  <si>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</si>
  <si>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</si>
  <si>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</si>
  <si>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</si>
  <si>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</si>
  <si>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</si>
  <si>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</si>
  <si>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</si>
  <si>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</si>
  <si>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</si>
  <si>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</si>
  <si>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</si>
  <si>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</si>
  <si>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</si>
  <si>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</si>
  <si>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</si>
  <si>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</si>
  <si>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</si>
  <si>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</si>
  <si>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</si>
  <si>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</si>
  <si>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</si>
  <si>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</si>
  <si>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</si>
  <si>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</si>
  <si>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</si>
  <si>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</si>
  <si>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</si>
  <si>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</si>
  <si>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</si>
  <si>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</si>
  <si>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</si>
  <si>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</si>
  <si>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</si>
  <si>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</si>
  <si>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</si>
  <si>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</si>
  <si>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</si>
  <si>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</si>
  <si>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</si>
  <si>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</si>
  <si>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</si>
  <si>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</si>
  <si>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</si>
  <si>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</si>
  <si>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</si>
  <si>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</si>
  <si>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</si>
  <si>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</si>
  <si>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</si>
  <si>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</si>
  <si>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</si>
  <si>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</si>
  <si>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</si>
  <si>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</si>
  <si>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</si>
  <si>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</si>
  <si>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</si>
  <si>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</si>
  <si>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</si>
  <si>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</si>
  <si>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</si>
  <si>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</si>
  <si>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</si>
  <si>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</si>
  <si>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</si>
  <si>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</si>
  <si>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</si>
  <si>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</si>
  <si>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</si>
  <si>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</si>
  <si>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</si>
  <si>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</si>
  <si>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</si>
  <si>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</si>
  <si>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</si>
  <si>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</si>
  <si>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</si>
  <si>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</si>
  <si>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</si>
  <si>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</si>
  <si>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</si>
  <si>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</si>
  <si>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</si>
  <si>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</si>
  <si>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</si>
  <si>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</si>
  <si>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</si>
  <si>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</si>
  <si>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</si>
  <si>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</si>
  <si>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</si>
  <si>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</si>
  <si>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</si>
  <si>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</si>
  <si>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</si>
  <si>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</si>
  <si>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</si>
  <si>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</si>
  <si>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</si>
  <si>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</si>
  <si>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</si>
  <si>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</si>
  <si>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</si>
  <si>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</si>
  <si>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</si>
  <si>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</si>
  <si>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</si>
  <si>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</si>
  <si>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</si>
  <si>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</si>
  <si>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</si>
  <si>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</si>
  <si>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</si>
  <si>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</si>
  <si>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</si>
  <si>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</si>
  <si>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</si>
  <si>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</si>
  <si>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</si>
  <si>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</si>
  <si>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</si>
  <si>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</si>
  <si>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</si>
  <si>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</si>
  <si>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</si>
  <si>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</si>
  <si>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</si>
  <si>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</si>
  <si>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</si>
  <si>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</si>
  <si>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</si>
  <si>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</si>
  <si>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</si>
  <si>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</si>
  <si>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</si>
  <si>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</si>
  <si>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</si>
  <si>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</si>
  <si>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</si>
  <si>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</si>
  <si>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</si>
  <si>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</si>
  <si>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</si>
  <si>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rPh sb="0" eb="2">
      <t>ボウエイ</t>
    </rPh>
    <rPh sb="2" eb="3">
      <t>ショウ</t>
    </rPh>
    <phoneticPr fontId="5"/>
  </si>
  <si>
    <t>誘導弾の開発試作</t>
    <rPh sb="0" eb="2">
      <t>ユウドウ</t>
    </rPh>
    <rPh sb="2" eb="3">
      <t>ダン</t>
    </rPh>
    <rPh sb="4" eb="6">
      <t>カイハツ</t>
    </rPh>
    <rPh sb="6" eb="8">
      <t>シサク</t>
    </rPh>
    <phoneticPr fontId="5"/>
  </si>
  <si>
    <t>防衛装備庁</t>
    <rPh sb="0" eb="2">
      <t>ボウエイ</t>
    </rPh>
    <rPh sb="2" eb="4">
      <t>ソウビ</t>
    </rPh>
    <rPh sb="4" eb="5">
      <t>チョウ</t>
    </rPh>
    <phoneticPr fontId="5"/>
  </si>
  <si>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</si>
  <si>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</si>
  <si>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</si>
  <si>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平成３１年度以降に係る防衛計画の大綱、中期防衛力整備計画（平成３１年度～平成３５年度）（平成３０年１２月１８日国家安全保障会議決定及び閣議決定）</t>
    <phoneticPr fontId="5"/>
  </si>
  <si>
    <t>最先端の技術を活用することで、我が国の国土防衛に不可欠な様々な誘導弾（島嶼防衛用高速滑空弾、多目的誘導弾システム（改）、新艦対空誘導弾、12式地対艦誘導弾（改）及び哨戒機用新空対艦誘導弾、ＡＳＭ－３（改））の開発を目的としている。</t>
    <phoneticPr fontId="5"/>
  </si>
  <si>
    <t>当該事業では、平成２９年度から様々な誘導弾の開発試作事業として、システム設計、基本設計及び関連試験等を実施するとともに構成要素等を試作し、最終的には開発目標品の発射弾等を試作することで技術試験を実施し、開発を終了する予定である。</t>
    <phoneticPr fontId="5"/>
  </si>
  <si>
    <t>試作品費</t>
    <rPh sb="0" eb="3">
      <t>シサクヒン</t>
    </rPh>
    <rPh sb="3" eb="4">
      <t>ヒ</t>
    </rPh>
    <phoneticPr fontId="5"/>
  </si>
  <si>
    <t>必要な誘導弾の開発を実施</t>
    <rPh sb="0" eb="2">
      <t>ヒツヨウ</t>
    </rPh>
    <rPh sb="3" eb="5">
      <t>ユウドウ</t>
    </rPh>
    <rPh sb="5" eb="6">
      <t>ダン</t>
    </rPh>
    <rPh sb="7" eb="9">
      <t>カイハツ</t>
    </rPh>
    <rPh sb="10" eb="12">
      <t>ジッシ</t>
    </rPh>
    <phoneticPr fontId="5"/>
  </si>
  <si>
    <t>開発試作の完了数</t>
    <rPh sb="0" eb="2">
      <t>カイハツ</t>
    </rPh>
    <rPh sb="2" eb="4">
      <t>シサク</t>
    </rPh>
    <rPh sb="5" eb="7">
      <t>カンリョウ</t>
    </rPh>
    <rPh sb="7" eb="8">
      <t>スウ</t>
    </rPh>
    <phoneticPr fontId="5"/>
  </si>
  <si>
    <t>件</t>
    <rPh sb="0" eb="1">
      <t>ケン</t>
    </rPh>
    <phoneticPr fontId="5"/>
  </si>
  <si>
    <t>-</t>
  </si>
  <si>
    <t>-</t>
    <phoneticPr fontId="5"/>
  </si>
  <si>
    <t>令和２年度業務計画実施計画</t>
    <rPh sb="0" eb="2">
      <t>レイワ</t>
    </rPh>
    <rPh sb="3" eb="5">
      <t>ネンド</t>
    </rPh>
    <rPh sb="5" eb="7">
      <t>ギョウム</t>
    </rPh>
    <rPh sb="7" eb="9">
      <t>ケイカク</t>
    </rPh>
    <rPh sb="9" eb="11">
      <t>ジッシ</t>
    </rPh>
    <rPh sb="11" eb="13">
      <t>ケイカク</t>
    </rPh>
    <phoneticPr fontId="5"/>
  </si>
  <si>
    <t>試作請負の調達件数</t>
    <rPh sb="0" eb="2">
      <t>シサク</t>
    </rPh>
    <rPh sb="2" eb="4">
      <t>ウケオイ</t>
    </rPh>
    <rPh sb="5" eb="7">
      <t>チョウタツ</t>
    </rPh>
    <rPh sb="7" eb="9">
      <t>ケンスウ</t>
    </rPh>
    <phoneticPr fontId="5"/>
  </si>
  <si>
    <t>式</t>
    <rPh sb="0" eb="1">
      <t>シキ</t>
    </rPh>
    <phoneticPr fontId="5"/>
  </si>
  <si>
    <t>執行額（Ｘ）／調達件数（Ｙ）　　　　　　</t>
    <rPh sb="0" eb="2">
      <t>シッコウ</t>
    </rPh>
    <rPh sb="2" eb="3">
      <t>ガク</t>
    </rPh>
    <rPh sb="7" eb="9">
      <t>チョウタツ</t>
    </rPh>
    <rPh sb="9" eb="11">
      <t>ケンスウ</t>
    </rPh>
    <phoneticPr fontId="5"/>
  </si>
  <si>
    <t>百万円/式</t>
    <rPh sb="0" eb="3">
      <t>ヒャクマンエン</t>
    </rPh>
    <rPh sb="4" eb="5">
      <t>シキ</t>
    </rPh>
    <phoneticPr fontId="5"/>
  </si>
  <si>
    <t>　　　Ｘ/Ｙ</t>
    <phoneticPr fontId="5"/>
  </si>
  <si>
    <t>令和５年度</t>
    <rPh sb="0" eb="2">
      <t>レイワ</t>
    </rPh>
    <rPh sb="3" eb="5">
      <t>ネンド</t>
    </rPh>
    <phoneticPr fontId="5"/>
  </si>
  <si>
    <t>自衛隊の装備品等の研究開発は、我が国の防衛力整備において重要な事業でありニーズを反映している。</t>
    <phoneticPr fontId="5"/>
  </si>
  <si>
    <t>近年、我が国の安全保障上、脅威となる諸外国の装備品の高性能化・多様化に伴い、我が国の誘導弾の性能向上は急務であり、必要かつ適切な事業である。</t>
    <phoneticPr fontId="5"/>
  </si>
  <si>
    <t>有</t>
  </si>
  <si>
    <t>無</t>
  </si>
  <si>
    <t>‐</t>
  </si>
  <si>
    <t>試作品の構成の一部に、官給品、民生品を活用することにより、本試作費の経費削減を図っている。</t>
    <rPh sb="0" eb="3">
      <t>シサクヒン</t>
    </rPh>
    <rPh sb="4" eb="6">
      <t>コウセイ</t>
    </rPh>
    <rPh sb="7" eb="9">
      <t>イチブ</t>
    </rPh>
    <rPh sb="11" eb="13">
      <t>カンキュウ</t>
    </rPh>
    <rPh sb="13" eb="14">
      <t>ヒン</t>
    </rPh>
    <rPh sb="15" eb="17">
      <t>ミンセイ</t>
    </rPh>
    <rPh sb="17" eb="18">
      <t>ヒン</t>
    </rPh>
    <rPh sb="19" eb="21">
      <t>カツヨウ</t>
    </rPh>
    <rPh sb="29" eb="30">
      <t>ホン</t>
    </rPh>
    <rPh sb="30" eb="32">
      <t>シサク</t>
    </rPh>
    <rPh sb="32" eb="33">
      <t>ヒ</t>
    </rPh>
    <rPh sb="34" eb="36">
      <t>ケイヒ</t>
    </rPh>
    <rPh sb="36" eb="38">
      <t>サクゲン</t>
    </rPh>
    <rPh sb="39" eb="40">
      <t>ハカ</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</si>
  <si>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</si>
  <si>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民生品の積極的活用及び過去の技術的成果の活用により、経費削減につなげている。</t>
  </si>
  <si>
    <t>-</t>
    <phoneticPr fontId="5"/>
  </si>
  <si>
    <t>官給品、民生品の活用や過去の技術的成果の活用による経費の低減を実施し、経費の抑制が適切になされていた。引き続き同様の取り組みを継続して実施していく。</t>
    <phoneticPr fontId="5"/>
  </si>
  <si>
    <t>防衛省</t>
  </si>
  <si>
    <t>試作品費</t>
    <rPh sb="0" eb="3">
      <t>シサクヒン</t>
    </rPh>
    <rPh sb="3" eb="4">
      <t>ヒ</t>
    </rPh>
    <phoneticPr fontId="5"/>
  </si>
  <si>
    <t>試作に係る設計及び製造等</t>
    <rPh sb="0" eb="2">
      <t>シサク</t>
    </rPh>
    <rPh sb="3" eb="4">
      <t>カカワ</t>
    </rPh>
    <rPh sb="5" eb="7">
      <t>セッケイ</t>
    </rPh>
    <rPh sb="7" eb="8">
      <t>オヨ</t>
    </rPh>
    <rPh sb="9" eb="11">
      <t>セイゾウ</t>
    </rPh>
    <rPh sb="11" eb="12">
      <t>トウ</t>
    </rPh>
    <phoneticPr fontId="5"/>
  </si>
  <si>
    <t>１２式地対艦誘導弾（改）及び哨戒機用新空対艦誘導弾（その１）</t>
    <rPh sb="2" eb="3">
      <t>シキ</t>
    </rPh>
    <rPh sb="3" eb="4">
      <t>チ</t>
    </rPh>
    <rPh sb="4" eb="6">
      <t>タイカン</t>
    </rPh>
    <rPh sb="6" eb="8">
      <t>ユウドウ</t>
    </rPh>
    <rPh sb="8" eb="9">
      <t>ダン</t>
    </rPh>
    <rPh sb="10" eb="11">
      <t>カイ</t>
    </rPh>
    <rPh sb="12" eb="13">
      <t>オヨ</t>
    </rPh>
    <rPh sb="14" eb="16">
      <t>ショウカイ</t>
    </rPh>
    <rPh sb="16" eb="18">
      <t>キヨウ</t>
    </rPh>
    <rPh sb="18" eb="19">
      <t>シン</t>
    </rPh>
    <rPh sb="19" eb="20">
      <t>クウ</t>
    </rPh>
    <rPh sb="20" eb="21">
      <t>タイ</t>
    </rPh>
    <rPh sb="21" eb="22">
      <t>カン</t>
    </rPh>
    <rPh sb="22" eb="24">
      <t>ユウドウ</t>
    </rPh>
    <rPh sb="24" eb="25">
      <t>ダン</t>
    </rPh>
    <phoneticPr fontId="5"/>
  </si>
  <si>
    <t>国庫債務負担行為等</t>
  </si>
  <si>
    <t>-</t>
    <phoneticPr fontId="5"/>
  </si>
  <si>
    <t>三菱電機株式会社</t>
    <rPh sb="0" eb="2">
      <t>ミツビシ</t>
    </rPh>
    <rPh sb="2" eb="4">
      <t>デンキ</t>
    </rPh>
    <rPh sb="4" eb="8">
      <t>カブシキガイシャ</t>
    </rPh>
    <phoneticPr fontId="5"/>
  </si>
  <si>
    <t>三菱重工業株式会社</t>
    <rPh sb="0" eb="2">
      <t>ミツビシ</t>
    </rPh>
    <rPh sb="2" eb="5">
      <t>ジュウコウギョウ</t>
    </rPh>
    <rPh sb="5" eb="9">
      <t>カブシキガイシャ</t>
    </rPh>
    <phoneticPr fontId="5"/>
  </si>
  <si>
    <t>ＡＳＭ－３（改）（その１）</t>
    <rPh sb="6" eb="7">
      <t>カイ</t>
    </rPh>
    <phoneticPr fontId="5"/>
  </si>
  <si>
    <t>多目的誘導弾システム（改）（その２）</t>
    <phoneticPr fontId="5"/>
  </si>
  <si>
    <t>川崎重工業株式会社</t>
    <rPh sb="0" eb="2">
      <t>カワサキ</t>
    </rPh>
    <rPh sb="2" eb="5">
      <t>ジュウコウギョウ</t>
    </rPh>
    <rPh sb="5" eb="9">
      <t>カブシキガイシャ</t>
    </rPh>
    <phoneticPr fontId="5"/>
  </si>
  <si>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三菱重工業(株)のみであるため。（根拠法令：会計法第２９条の３第４項、予決令第１０２条の４第３号）</t>
    <phoneticPr fontId="5"/>
  </si>
  <si>
    <t>-</t>
    <phoneticPr fontId="5"/>
  </si>
  <si>
    <t>本契約の履行に当たっては、これまでの研究開発成果が必要であり、研究開発主体が研究開発過程を通じて同一でなければ研究開発の目的達成に著しい支障が生ずるおそれがあり、これらを満たすのは契約相手方である川崎重工業(株)のみであるため。（根拠法令：会計法第２９条の３第４項、予決令第１０２条の４第３号）</t>
    <rPh sb="98" eb="100">
      <t>カワサキ</t>
    </rPh>
    <rPh sb="100" eb="103">
      <t>ジュウコウギョウ</t>
    </rPh>
    <phoneticPr fontId="5"/>
  </si>
  <si>
    <t>15,372/2</t>
    <phoneticPr fontId="5"/>
  </si>
  <si>
    <t>17,291/2</t>
    <phoneticPr fontId="5"/>
  </si>
  <si>
    <t>本契約の履行に当たっては、本件の履行に必要な知識、技術及び設備等を有していることが必要不可欠である。公募を実施した結果、これらを満たしたのは契約相手方である三菱重工業(株)のみであるため。（根拠法令：会計法第２９条の３第４項、予決令第１０２条の４第３号）</t>
    <rPh sb="50" eb="52">
      <t>コウボ</t>
    </rPh>
    <rPh sb="53" eb="55">
      <t>ジッシ</t>
    </rPh>
    <rPh sb="57" eb="59">
      <t>ケッカ</t>
    </rPh>
    <phoneticPr fontId="5"/>
  </si>
  <si>
    <t>事業監理官（誘導武器・統合装備担当）海老根　巧</t>
    <rPh sb="18" eb="21">
      <t>エビネ</t>
    </rPh>
    <rPh sb="22" eb="23">
      <t>タクミ</t>
    </rPh>
    <phoneticPr fontId="5"/>
  </si>
  <si>
    <t>見込みに対し計画的に進めた結果、活動実績は、見合ったものとなっている。</t>
    <rPh sb="0" eb="2">
      <t>ミコ</t>
    </rPh>
    <rPh sb="4" eb="5">
      <t>タイ</t>
    </rPh>
    <rPh sb="6" eb="9">
      <t>ケイカクテキ</t>
    </rPh>
    <rPh sb="10" eb="11">
      <t>スス</t>
    </rPh>
    <rPh sb="13" eb="15">
      <t>ケッカ</t>
    </rPh>
    <rPh sb="16" eb="18">
      <t>カツドウ</t>
    </rPh>
    <rPh sb="18" eb="20">
      <t>ジッセキ</t>
    </rPh>
    <rPh sb="22" eb="24">
      <t>ミア</t>
    </rPh>
    <phoneticPr fontId="5"/>
  </si>
  <si>
    <t>-</t>
    <phoneticPr fontId="5"/>
  </si>
  <si>
    <t>-</t>
    <phoneticPr fontId="5"/>
  </si>
  <si>
    <t>【必要性】
　近年、我が国の安全保障上、脅威となる諸外国の装備品の高性能化・多様化に伴い、我が国の誘導弾の性能向上は急務であり、そのニーズが防衛省に限られることから、防衛省が実施する必要がある。
【効率性】
　官給品、民生品の活用及び過去の技術的成果の活用により、経費削減を図っている。
【有効性】
　開発試作は計画どおりに進捗していることから、引き続き開発を進め、成果目標を達成する必要がある。
【総合評価】
　本事業は我が国の安全保障上必要であると認められ、効率的な予算執行に努めつつ、適正に実施している。</t>
    <rPh sb="145" eb="148">
      <t>ユウコウセイ</t>
    </rPh>
    <rPh sb="151" eb="153">
      <t>カイハツ</t>
    </rPh>
    <rPh sb="153" eb="155">
      <t>シサク</t>
    </rPh>
    <rPh sb="156" eb="158">
      <t>ケイカク</t>
    </rPh>
    <rPh sb="162" eb="164">
      <t>シンチョク</t>
    </rPh>
    <rPh sb="173" eb="174">
      <t>ヒ</t>
    </rPh>
    <rPh sb="175" eb="176">
      <t>ツヅ</t>
    </rPh>
    <rPh sb="177" eb="179">
      <t>カイハツ</t>
    </rPh>
    <rPh sb="180" eb="181">
      <t>スス</t>
    </rPh>
    <rPh sb="183" eb="185">
      <t>セイカ</t>
    </rPh>
    <rPh sb="185" eb="187">
      <t>モクヒョウ</t>
    </rPh>
    <rPh sb="188" eb="190">
      <t>タッセイ</t>
    </rPh>
    <rPh sb="192" eb="194">
      <t>ヒツヨウ</t>
    </rPh>
    <phoneticPr fontId="5"/>
  </si>
  <si>
    <t>公共調達の適正化（平成１８年８月２５日）に基づき、競争性、透明性の確保に努め、適切に実施している。
ＡＳＭ－３（改）（その１）の契約については、本件の履行に必要な知識、技術及び設備等を有していることが必要不可欠であることから、公募を実施した。
島嶼防衛用高速滑空弾の要素技術（その３）の研究試作及び多目的誘導弾システム（改）（その２）の契約については、これまでの研究開発成果が必要であり、研究開発主体が研究開発過程を通じて同一でなければ研究開発の目的達成に著しい支障が生ずるおそれがあるため、随意契約とした。</t>
    <rPh sb="72" eb="74">
      <t>ホンケン</t>
    </rPh>
    <rPh sb="75" eb="77">
      <t>リコウ</t>
    </rPh>
    <rPh sb="78" eb="80">
      <t>ヒツヨウ</t>
    </rPh>
    <rPh sb="81" eb="83">
      <t>チシキ</t>
    </rPh>
    <rPh sb="84" eb="86">
      <t>ギジュツ</t>
    </rPh>
    <rPh sb="86" eb="87">
      <t>オヨ</t>
    </rPh>
    <rPh sb="88" eb="90">
      <t>セツビ</t>
    </rPh>
    <rPh sb="90" eb="91">
      <t>トウ</t>
    </rPh>
    <rPh sb="92" eb="93">
      <t>ユウ</t>
    </rPh>
    <rPh sb="102" eb="105">
      <t>フカケツ</t>
    </rPh>
    <rPh sb="143" eb="145">
      <t>ケンキュウ</t>
    </rPh>
    <rPh sb="145" eb="147">
      <t>シサク</t>
    </rPh>
    <rPh sb="147" eb="148">
      <t>オヨ</t>
    </rPh>
    <phoneticPr fontId="5"/>
  </si>
  <si>
    <t>新艦対空誘導弾（その２）</t>
    <rPh sb="0" eb="1">
      <t>シン</t>
    </rPh>
    <rPh sb="1" eb="2">
      <t>カン</t>
    </rPh>
    <rPh sb="2" eb="3">
      <t>タイ</t>
    </rPh>
    <rPh sb="3" eb="4">
      <t>クウ</t>
    </rPh>
    <rPh sb="4" eb="6">
      <t>ユウドウ</t>
    </rPh>
    <rPh sb="6" eb="7">
      <t>ダン</t>
    </rPh>
    <phoneticPr fontId="5"/>
  </si>
  <si>
    <t>新艦対空誘導弾（その１）</t>
    <rPh sb="0" eb="1">
      <t>シン</t>
    </rPh>
    <rPh sb="1" eb="2">
      <t>カン</t>
    </rPh>
    <rPh sb="2" eb="3">
      <t>タイ</t>
    </rPh>
    <rPh sb="3" eb="4">
      <t>クウ</t>
    </rPh>
    <rPh sb="4" eb="6">
      <t>ユウドウ</t>
    </rPh>
    <rPh sb="6" eb="7">
      <t>ダン</t>
    </rPh>
    <phoneticPr fontId="5"/>
  </si>
  <si>
    <t>-</t>
    <phoneticPr fontId="5"/>
  </si>
  <si>
    <t>三菱電機株式会社</t>
    <rPh sb="0" eb="2">
      <t>ミツビシ</t>
    </rPh>
    <rPh sb="2" eb="4">
      <t>デンキ</t>
    </rPh>
    <rPh sb="4" eb="8">
      <t>カブシキガイシャ</t>
    </rPh>
    <phoneticPr fontId="5"/>
  </si>
  <si>
    <t>島嶼防衛用高速滑空弾の要素技術（その３）の研究試作</t>
    <rPh sb="21" eb="23">
      <t>ケンキュウ</t>
    </rPh>
    <rPh sb="23" eb="25">
      <t>シサク</t>
    </rPh>
    <phoneticPr fontId="5"/>
  </si>
  <si>
    <t>-</t>
    <phoneticPr fontId="5"/>
  </si>
  <si>
    <t>本事業は自衛隊で運用する様々な誘導弾の開発であるため、秘匿性が高く、防衛省が独自に開発する必要があるため、民間における技術の発展は期待できず、民間委託は不可能であることから、防衛省が実施すべき事業である。</t>
    <rPh sb="41" eb="43">
      <t>カイハツ</t>
    </rPh>
    <phoneticPr fontId="5"/>
  </si>
  <si>
    <t>A.三菱重工業（株）</t>
    <rPh sb="2" eb="4">
      <t>ミツビシ</t>
    </rPh>
    <rPh sb="4" eb="7">
      <t>ジュウコウギョウ</t>
    </rPh>
    <rPh sb="7" eb="10">
      <t>カブ</t>
    </rPh>
    <phoneticPr fontId="5"/>
  </si>
  <si>
    <t>Ⅰ－２　我が国自身の防衛体制の強化（防衛力の中心的な構成要素の強化における優先事項）</t>
    <phoneticPr fontId="5"/>
  </si>
  <si>
    <t>Ⅰ－２－（３）　技術基盤の強化</t>
    <phoneticPr fontId="5"/>
  </si>
  <si>
    <t>-</t>
    <phoneticPr fontId="5"/>
  </si>
  <si>
    <t>研究開発のプロセスの合理化等による、研究開発期間の大幅な短縮</t>
    <phoneticPr fontId="5"/>
  </si>
  <si>
    <t>ブロック化、モジュール化等の新たな手法の活用</t>
    <phoneticPr fontId="5"/>
  </si>
  <si>
    <t>令和５年度</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</si>
  <si>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</si>
  <si>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最先端の技術を活用することで、我が国の国土防衛に不可欠な様々な誘導弾（島嶼防衛用高速滑空弾、多目的誘導弾システム（改）、新艦対空誘導弾、12式地対艦誘導弾（改）及び哨戒機用新空対艦誘導弾、ＡＳＭ－３（改））の開発を目的としている。</t>
    <phoneticPr fontId="5"/>
  </si>
  <si>
    <t>Ⅰ－１　我が国自身の防衛体制の強化（領域横断作戦に必要な能力の強化における優先事項）</t>
    <phoneticPr fontId="5"/>
  </si>
  <si>
    <t>Ⅰ－１－（２）　従来の領域における能力の強化</t>
    <phoneticPr fontId="5"/>
  </si>
  <si>
    <t>スタンドオフ防衛能力の強化</t>
    <phoneticPr fontId="5"/>
  </si>
  <si>
    <t>島嶼防衛用高速滑空弾等の研究開発</t>
    <phoneticPr fontId="5"/>
  </si>
  <si>
    <t>●令和元年度は、研究試作（その１）を実施した。
●研究試作（その２）を令和２年３月３１日に１３９億円で契約した。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</si>
</sst>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0</xdr:rowOff>
    </xdr:from>
    <xdr:to>
      <xdr:col>32</xdr:col>
      <xdr:colOff>103442</xdr:colOff>
      <xdr:row>763</xdr:row>
      <xdr:rowOff>231321</xdr:rowOff>
    </xdr:to>
    <xdr:grpSp>
      <xdr:nvGrpSpPr>
        <xdr:cNvPr id="19" name="グループ化 18"/>
        <xdr:cNvGrpSpPr/>
      </xdr:nvGrpSpPr>
      <xdr:grpSpPr>
        <a:xfrm>
          <a:off x="3238500" y="51530250"/>
          <a:ext cx="3341942" cy="5231946"/>
          <a:chOff x="3252788" y="646510"/>
          <a:chExt cx="3400417" cy="5112026"/>
        </a:xfrm>
      </xdr:grpSpPr>
      <xdr:sp macro="" textlink="">
        <xdr:nvSpPr>
          <xdr:cNvPr id="20" name="Rectangle 7"/>
          <xdr:cNvSpPr>
            <a:spLocks noChangeArrowheads="1"/>
          </xdr:cNvSpPr>
        </xdr:nvSpPr>
        <xdr:spPr bwMode="auto">
          <a:xfrm>
            <a:off x="3288508" y="646510"/>
            <a:ext cx="3259496" cy="1176452"/>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１５，３７２百万円</a:t>
            </a:r>
          </a:p>
        </xdr:txBody>
      </xdr:sp>
      <xdr:sp macro="" textlink="">
        <xdr:nvSpPr>
          <xdr:cNvPr id="23" name="Line 11"/>
          <xdr:cNvSpPr>
            <a:spLocks noChangeShapeType="1"/>
          </xdr:cNvSpPr>
        </xdr:nvSpPr>
        <xdr:spPr bwMode="auto">
          <a:xfrm>
            <a:off x="4878504" y="2394800"/>
            <a:ext cx="0" cy="55857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24" name="Rectangle 7"/>
          <xdr:cNvSpPr>
            <a:spLocks noChangeArrowheads="1"/>
          </xdr:cNvSpPr>
        </xdr:nvSpPr>
        <xdr:spPr bwMode="auto">
          <a:xfrm>
            <a:off x="3275809" y="3506959"/>
            <a:ext cx="3259496" cy="1182005"/>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Ａ．民間会社　２社</a:t>
            </a:r>
            <a:endParaRPr kumimoji="0" lang="en-US" altLang="ja-JP" sz="20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a:ln>
                  <a:noFill/>
                </a:ln>
                <a:solidFill>
                  <a:srgbClr val="000000"/>
                </a:solidFill>
                <a:effectLst/>
                <a:uLnTx/>
                <a:uFillTx/>
                <a:latin typeface="ＭＳ Ｐゴシック"/>
                <a:ea typeface="ＭＳ Ｐゴシック"/>
              </a:rPr>
              <a:t>１５，３７２百万円</a:t>
            </a:r>
          </a:p>
        </xdr:txBody>
      </xdr:sp>
      <xdr:sp macro="" textlink="">
        <xdr:nvSpPr>
          <xdr:cNvPr id="25" name="Rectangle 13"/>
          <xdr:cNvSpPr>
            <a:spLocks noChangeArrowheads="1"/>
          </xdr:cNvSpPr>
        </xdr:nvSpPr>
        <xdr:spPr bwMode="auto">
          <a:xfrm>
            <a:off x="3252788" y="3104751"/>
            <a:ext cx="3183560" cy="537144"/>
          </a:xfrm>
          <a:prstGeom prst="rect">
            <a:avLst/>
          </a:prstGeom>
          <a:noFill/>
          <a:ln w="9525">
            <a:noFill/>
            <a:miter lim="800000"/>
            <a:headEnd/>
            <a:tailEnd/>
          </a:ln>
        </xdr:spPr>
        <xdr:txBody>
          <a:bodyPr wrap="square" lIns="36576" tIns="22860" rIns="0" bIns="0"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grpSp>
        <xdr:nvGrpSpPr>
          <xdr:cNvPr id="26" name="グループ化 25"/>
          <xdr:cNvGrpSpPr>
            <a:grpSpLocks/>
          </xdr:cNvGrpSpPr>
        </xdr:nvGrpSpPr>
        <xdr:grpSpPr bwMode="auto">
          <a:xfrm>
            <a:off x="3357563" y="4922889"/>
            <a:ext cx="3295642" cy="835645"/>
            <a:chOff x="104775" y="4276384"/>
            <a:chExt cx="3059907" cy="537390"/>
          </a:xfrm>
        </xdr:grpSpPr>
        <xdr:sp macro="" textlink="">
          <xdr:nvSpPr>
            <xdr:cNvPr id="28" name="AutoShape 14"/>
            <xdr:cNvSpPr>
              <a:spLocks/>
            </xdr:cNvSpPr>
          </xdr:nvSpPr>
          <xdr:spPr bwMode="auto">
            <a:xfrm>
              <a:off x="104775" y="4295435"/>
              <a:ext cx="106737" cy="518339"/>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sp macro="" textlink="">
          <xdr:nvSpPr>
            <xdr:cNvPr id="29" name="AutoShape 15"/>
            <xdr:cNvSpPr>
              <a:spLocks/>
            </xdr:cNvSpPr>
          </xdr:nvSpPr>
          <xdr:spPr bwMode="auto">
            <a:xfrm>
              <a:off x="3080499" y="4276384"/>
              <a:ext cx="84183" cy="502876"/>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grpSp>
      <xdr:sp macro="" textlink="">
        <xdr:nvSpPr>
          <xdr:cNvPr id="27" name="Rectangle 22"/>
          <xdr:cNvSpPr>
            <a:spLocks noChangeArrowheads="1"/>
          </xdr:cNvSpPr>
        </xdr:nvSpPr>
        <xdr:spPr bwMode="auto">
          <a:xfrm>
            <a:off x="3491924" y="4894169"/>
            <a:ext cx="3067669" cy="864367"/>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effectLst/>
                <a:latin typeface="+mn-ea"/>
                <a:ea typeface="+mn-ea"/>
                <a:cs typeface="+mn-cs"/>
              </a:rPr>
              <a:t>次に示す内容の試作品製造等を実施する。</a:t>
            </a:r>
            <a:endParaRPr lang="ja-JP" altLang="ja-JP" sz="1200">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　新艦対空誘導弾（その１）</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新艦対空誘導弾（その２）</a:t>
            </a:r>
            <a:endParaRPr lang="en-US" altLang="ja-JP" sz="1200" b="0" i="0" u="none" strike="noStrike" baseline="0">
              <a:solidFill>
                <a:sysClr val="windowText" lastClr="000000"/>
              </a:solidFill>
              <a:latin typeface="+mn-ea"/>
              <a:ea typeface="+mn-ea"/>
            </a:endParaRPr>
          </a:p>
          <a:p>
            <a:pPr algn="l" rtl="0">
              <a:lnSpc>
                <a:spcPts val="1300"/>
              </a:lnSpc>
              <a:defRPr sz="1000"/>
            </a:pPr>
            <a:r>
              <a:rPr lang="ja-JP" altLang="en-US" sz="1200" b="0" i="0" u="none" strike="noStrike" baseline="0">
                <a:solidFill>
                  <a:sysClr val="windowText" lastClr="000000"/>
                </a:solidFill>
                <a:latin typeface="+mn-ea"/>
                <a:ea typeface="+mn-ea"/>
              </a:rPr>
              <a:t>　哨戒機用新空対艦誘導弾</a:t>
            </a:r>
            <a:endParaRPr lang="en-US" altLang="ja-JP" sz="1200" b="0" i="0" u="none" strike="noStrike" baseline="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J1159" sqref="J11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233</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44.45" customHeight="1" x14ac:dyDescent="0.15">
      <c r="A5" s="707" t="s">
        <v>67</v>
      </c>
      <c r="B5" s="708"/>
      <c r="C5" s="708"/>
      <c r="D5" s="708"/>
      <c r="E5" s="708"/>
      <c r="F5" s="709"/>
      <c r="G5" s="554" t="s">
        <v>412</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764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722</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0</v>
      </c>
      <c r="Q13" s="164"/>
      <c r="R13" s="164"/>
      <c r="S13" s="164"/>
      <c r="T13" s="164"/>
      <c r="U13" s="164"/>
      <c r="V13" s="165"/>
      <c r="W13" s="163">
        <v>5398</v>
      </c>
      <c r="X13" s="164"/>
      <c r="Y13" s="164"/>
      <c r="Z13" s="164"/>
      <c r="AA13" s="164"/>
      <c r="AB13" s="164"/>
      <c r="AC13" s="165"/>
      <c r="AD13" s="163">
        <v>15521</v>
      </c>
      <c r="AE13" s="164"/>
      <c r="AF13" s="164"/>
      <c r="AG13" s="164"/>
      <c r="AH13" s="164"/>
      <c r="AI13" s="164"/>
      <c r="AJ13" s="165"/>
      <c r="AK13" s="163">
        <v>17291</v>
      </c>
      <c r="AL13" s="164"/>
      <c r="AM13" s="164"/>
      <c r="AN13" s="164"/>
      <c r="AO13" s="164"/>
      <c r="AP13" s="164"/>
      <c r="AQ13" s="165"/>
      <c r="AR13" s="160" t="s">
        <v>766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0</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0</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t="s">
        <v>767</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0</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v>0</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5398</v>
      </c>
      <c r="X18" s="170"/>
      <c r="Y18" s="170"/>
      <c r="Z18" s="170"/>
      <c r="AA18" s="170"/>
      <c r="AB18" s="170"/>
      <c r="AC18" s="171"/>
      <c r="AD18" s="169">
        <f>SUM(AD13:AJ17)</f>
        <v>15521</v>
      </c>
      <c r="AE18" s="170"/>
      <c r="AF18" s="170"/>
      <c r="AG18" s="170"/>
      <c r="AH18" s="170"/>
      <c r="AI18" s="170"/>
      <c r="AJ18" s="171"/>
      <c r="AK18" s="169">
        <f>SUM(AK13:AQ17)</f>
        <v>17291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f>ROUND((2661984+2734195)/1000,0)</f>
        <v>5396</v>
      </c>
      <c r="X19" s="164"/>
      <c r="Y19" s="164"/>
      <c r="Z19" s="164"/>
      <c r="AA19" s="164"/>
      <c r="AB19" s="164"/>
      <c r="AC19" s="165"/>
      <c r="AD19" s="163">
        <f>ROUND((6138396+649080+8584205)/1000,0)</f>
        <v>15372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0.99962949240459431</v>
      </c>
      <c r="X20" s="535"/>
      <c r="Y20" s="535"/>
      <c r="Z20" s="535"/>
      <c r="AA20" s="535"/>
      <c r="AB20" s="535"/>
      <c r="AC20" s="535"/>
      <c r="AD20" s="535">
        <f t="shared" ref="AD20" si="1">IF(AD18=0, "-", SUM(AD19)/AD18)</f>
        <v>0.99040010308614135</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0.99962949240459431</v>
      </c>
      <c r="X21" s="535"/>
      <c r="Y21" s="535"/>
      <c r="Z21" s="535"/>
      <c r="AA21" s="535"/>
      <c r="AB21" s="535"/>
      <c r="AC21" s="535"/>
      <c r="AD21" s="535">
        <f t="shared" ref="AD21" si="3">IF(AD19=0, "-", SUM(AD19)/SUM(AD13,AD14))</f>
        <v>0.99040010308614135</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17291</v>
      </c>
      <c r="Q23" s="161"/>
      <c r="R23" s="161"/>
      <c r="S23" s="161"/>
      <c r="T23" s="161"/>
      <c r="U23" s="161"/>
      <c r="V23" s="162"/>
      <c r="W23" s="160" t="s">
        <v>766</v>
      </c>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17291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729</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t="s">
        <v>729</v>
      </c>
      <c r="AF32" s="364"/>
      <c r="AG32" s="364"/>
      <c r="AH32" s="364"/>
      <c r="AI32" s="363" t="s">
        <v>729</v>
      </c>
      <c r="AJ32" s="364"/>
      <c r="AK32" s="364"/>
      <c r="AL32" s="364"/>
      <c r="AM32" s="363" t="s">
        <v>729</v>
      </c>
      <c r="AN32" s="364"/>
      <c r="AO32" s="364"/>
      <c r="AP32" s="364"/>
      <c r="AQ32" s="166" t="s">
        <v>729</v>
      </c>
      <c r="AR32" s="167"/>
      <c r="AS32" s="167"/>
      <c r="AT32" s="168"/>
      <c r="AU32" s="364" t="s">
        <v>729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727</v>
      </c>
      <c r="AC33" s="518"/>
      <c r="AD33" s="518"/>
      <c r="AE33" s="363" t="s">
        <v>729</v>
      </c>
      <c r="AF33" s="364"/>
      <c r="AG33" s="364"/>
      <c r="AH33" s="364"/>
      <c r="AI33" s="363" t="s">
        <v>729</v>
      </c>
      <c r="AJ33" s="364"/>
      <c r="AK33" s="364"/>
      <c r="AL33" s="364"/>
      <c r="AM33" s="363" t="s">
        <v>729</v>
      </c>
      <c r="AN33" s="364"/>
      <c r="AO33" s="364"/>
      <c r="AP33" s="364"/>
      <c r="AQ33" s="166">
        <v>1</v>
      </c>
      <c r="AR33" s="167"/>
      <c r="AS33" s="167"/>
      <c r="AT33" s="168"/>
      <c r="AU33" s="364" t="s">
        <v>729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729</v>
      </c>
      <c r="AF34" s="364"/>
      <c r="AG34" s="364"/>
      <c r="AH34" s="364"/>
      <c r="AI34" s="363" t="s">
        <v>729</v>
      </c>
      <c r="AJ34" s="364"/>
      <c r="AK34" s="364"/>
      <c r="AL34" s="364"/>
      <c r="AM34" s="363" t="s">
        <v>729</v>
      </c>
      <c r="AN34" s="364"/>
      <c r="AO34" s="364"/>
      <c r="AP34" s="364"/>
      <c r="AQ34" s="166" t="s">
        <v>729</v>
      </c>
      <c r="AR34" s="167"/>
      <c r="AS34" s="167"/>
      <c r="AT34" s="168"/>
      <c r="AU34" s="364" t="s">
        <v>729</v>
      </c>
      <c r="AV34" s="364"/>
      <c r="AW34" s="364"/>
      <c r="AX34" s="365"/>
    </row>
    <row r="35" spans="1:51" ht="23.25" customHeight="1" x14ac:dyDescent="0.15">
      <c r="A35" s="891" t="s">
        <v>382</v>
      </c>
      <c r="B35" s="892"/>
      <c r="C35" s="892"/>
      <c r="D35" s="892"/>
      <c r="E35" s="892"/>
      <c r="F35" s="893"/>
      <c r="G35" s="897" t="s">
        <v>730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hidden="1"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t="s">
        <v>729</v>
      </c>
      <c r="AF101" s="358"/>
      <c r="AG101" s="358"/>
      <c r="AH101" s="358"/>
      <c r="AI101" s="358" t="s">
        <v>729</v>
      </c>
      <c r="AJ101" s="358"/>
      <c r="AK101" s="358"/>
      <c r="AL101" s="358"/>
      <c r="AM101" s="358">
        <v>2</v>
      </c>
      <c r="AN101" s="358"/>
      <c r="AO101" s="358"/>
      <c r="AP101" s="358"/>
      <c r="AQ101" s="358" t="s">
        <v>775</v>
      </c>
      <c r="AR101" s="358"/>
      <c r="AS101" s="358"/>
      <c r="AT101" s="358"/>
      <c r="AU101" s="363" t="s">
        <v>775</v>
      </c>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t="s">
        <v>729</v>
      </c>
      <c r="AF102" s="358"/>
      <c r="AG102" s="358"/>
      <c r="AH102" s="358"/>
      <c r="AI102" s="358" t="s">
        <v>729</v>
      </c>
      <c r="AJ102" s="358"/>
      <c r="AK102" s="358"/>
      <c r="AL102" s="358"/>
      <c r="AM102" s="358">
        <v>2</v>
      </c>
      <c r="AN102" s="358"/>
      <c r="AO102" s="358"/>
      <c r="AP102" s="358"/>
      <c r="AQ102" s="358">
        <v>2</v>
      </c>
      <c r="AR102" s="358"/>
      <c r="AS102" s="358"/>
      <c r="AT102" s="358"/>
      <c r="AU102" s="371">
        <v>4</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t="s">
        <v>729</v>
      </c>
      <c r="AF116" s="358"/>
      <c r="AG116" s="358"/>
      <c r="AH116" s="358"/>
      <c r="AI116" s="358" t="s">
        <v>729</v>
      </c>
      <c r="AJ116" s="358"/>
      <c r="AK116" s="358"/>
      <c r="AL116" s="358"/>
      <c r="AM116" s="358">
        <f>ROUND((6138396+649080+8584205)/1000/2,0)</f>
        <v>7686</v>
      </c>
      <c r="AN116" s="358"/>
      <c r="AO116" s="358"/>
      <c r="AP116" s="358"/>
      <c r="AQ116" s="363">
        <f>ROUND((9394920+493900+7215156+187407)/1000/2,0)</f>
        <v>8646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729</v>
      </c>
      <c r="AF117" s="306"/>
      <c r="AG117" s="306"/>
      <c r="AH117" s="306"/>
      <c r="AI117" s="306" t="s">
        <v>729</v>
      </c>
      <c r="AJ117" s="306"/>
      <c r="AK117" s="306"/>
      <c r="AL117" s="306"/>
      <c r="AM117" s="306" t="s">
        <v>761</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786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787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customHeight="1" x14ac:dyDescent="0.15">
      <c r="A134" s="988"/>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729</v>
      </c>
      <c r="AC134" s="224"/>
      <c r="AD134" s="224"/>
      <c r="AE134" s="266" t="s">
        <v>729</v>
      </c>
      <c r="AF134" s="167"/>
      <c r="AG134" s="167"/>
      <c r="AH134" s="167"/>
      <c r="AI134" s="266" t="s">
        <v>729</v>
      </c>
      <c r="AJ134" s="167"/>
      <c r="AK134" s="167"/>
      <c r="AL134" s="167"/>
      <c r="AM134" s="266" t="s">
        <v>729</v>
      </c>
      <c r="AN134" s="167"/>
      <c r="AO134" s="167"/>
      <c r="AP134" s="167"/>
      <c r="AQ134" s="266" t="s">
        <v>729</v>
      </c>
      <c r="AR134" s="167"/>
      <c r="AS134" s="167"/>
      <c r="AT134" s="167"/>
      <c r="AU134" s="266" t="s">
        <v>729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t="s">
        <v>729</v>
      </c>
      <c r="AF135" s="167"/>
      <c r="AG135" s="167"/>
      <c r="AH135" s="167"/>
      <c r="AI135" s="266" t="s">
        <v>729</v>
      </c>
      <c r="AJ135" s="167"/>
      <c r="AK135" s="167"/>
      <c r="AL135" s="167"/>
      <c r="AM135" s="266" t="s">
        <v>729</v>
      </c>
      <c r="AN135" s="167"/>
      <c r="AO135" s="167"/>
      <c r="AP135" s="167"/>
      <c r="AQ135" s="266" t="s">
        <v>729</v>
      </c>
      <c r="AR135" s="167"/>
      <c r="AS135" s="167"/>
      <c r="AT135" s="167"/>
      <c r="AU135" s="266" t="s">
        <v>729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788</v>
      </c>
      <c r="H154" s="191"/>
      <c r="I154" s="191"/>
      <c r="J154" s="191"/>
      <c r="K154" s="191"/>
      <c r="L154" s="191"/>
      <c r="M154" s="191"/>
      <c r="N154" s="191"/>
      <c r="O154" s="191"/>
      <c r="P154" s="233"/>
      <c r="Q154" s="190" t="s">
        <v>789</v>
      </c>
      <c r="R154" s="191"/>
      <c r="S154" s="191"/>
      <c r="T154" s="191"/>
      <c r="U154" s="191"/>
      <c r="V154" s="191"/>
      <c r="W154" s="191"/>
      <c r="X154" s="191"/>
      <c r="Y154" s="191"/>
      <c r="Z154" s="191"/>
      <c r="AA154" s="915"/>
      <c r="AB154" s="256" t="s">
        <v>736</v>
      </c>
      <c r="AC154" s="257"/>
      <c r="AD154" s="257"/>
      <c r="AE154" s="262" t="s">
        <v>729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790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04.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customHeight="1" x14ac:dyDescent="0.15">
      <c r="A250" s="988"/>
      <c r="B250" s="253"/>
      <c r="C250" s="252"/>
      <c r="D250" s="253"/>
      <c r="E250" s="308" t="s">
        <v>265</v>
      </c>
      <c r="F250" s="309"/>
      <c r="G250" s="310" t="s">
        <v>778</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779</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1</v>
      </c>
    </row>
    <row r="254" spans="1:51" ht="39.75" customHeight="1" x14ac:dyDescent="0.15">
      <c r="A254" s="988"/>
      <c r="B254" s="253"/>
      <c r="C254" s="252"/>
      <c r="D254" s="253"/>
      <c r="E254" s="252"/>
      <c r="F254" s="314"/>
      <c r="G254" s="232" t="s">
        <v>780</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780</v>
      </c>
      <c r="AC254" s="224"/>
      <c r="AD254" s="224"/>
      <c r="AE254" s="266" t="s">
        <v>780</v>
      </c>
      <c r="AF254" s="167"/>
      <c r="AG254" s="167"/>
      <c r="AH254" s="167"/>
      <c r="AI254" s="266" t="s">
        <v>780</v>
      </c>
      <c r="AJ254" s="167"/>
      <c r="AK254" s="167"/>
      <c r="AL254" s="167"/>
      <c r="AM254" s="266" t="s">
        <v>780</v>
      </c>
      <c r="AN254" s="167"/>
      <c r="AO254" s="167"/>
      <c r="AP254" s="167"/>
      <c r="AQ254" s="266" t="s">
        <v>780</v>
      </c>
      <c r="AR254" s="167"/>
      <c r="AS254" s="167"/>
      <c r="AT254" s="167"/>
      <c r="AU254" s="266" t="s">
        <v>780</v>
      </c>
      <c r="AV254" s="167"/>
      <c r="AW254" s="167"/>
      <c r="AX254" s="208"/>
      <c r="AY254">
        <f t="shared" ref="AY254:AY255" si="33">$AY$252</f>
        <v>1</v>
      </c>
    </row>
    <row r="255" spans="1:51" ht="39.75"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780</v>
      </c>
      <c r="AC255" s="175"/>
      <c r="AD255" s="175"/>
      <c r="AE255" s="266" t="s">
        <v>780</v>
      </c>
      <c r="AF255" s="167"/>
      <c r="AG255" s="167"/>
      <c r="AH255" s="167"/>
      <c r="AI255" s="266" t="s">
        <v>780</v>
      </c>
      <c r="AJ255" s="167"/>
      <c r="AK255" s="167"/>
      <c r="AL255" s="167"/>
      <c r="AM255" s="266" t="s">
        <v>780</v>
      </c>
      <c r="AN255" s="167"/>
      <c r="AO255" s="167"/>
      <c r="AP255" s="167"/>
      <c r="AQ255" s="266" t="s">
        <v>780</v>
      </c>
      <c r="AR255" s="167"/>
      <c r="AS255" s="167"/>
      <c r="AT255" s="167"/>
      <c r="AU255" s="266" t="s">
        <v>780</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22.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8"/>
      <c r="B274" s="253"/>
      <c r="C274" s="252"/>
      <c r="D274" s="253"/>
      <c r="E274" s="252"/>
      <c r="F274" s="314"/>
      <c r="G274" s="232" t="s">
        <v>781</v>
      </c>
      <c r="H274" s="191"/>
      <c r="I274" s="191"/>
      <c r="J274" s="191"/>
      <c r="K274" s="191"/>
      <c r="L274" s="191"/>
      <c r="M274" s="191"/>
      <c r="N274" s="191"/>
      <c r="O274" s="191"/>
      <c r="P274" s="233"/>
      <c r="Q274" s="975" t="s">
        <v>782</v>
      </c>
      <c r="R274" s="976"/>
      <c r="S274" s="976"/>
      <c r="T274" s="976"/>
      <c r="U274" s="976"/>
      <c r="V274" s="976"/>
      <c r="W274" s="976"/>
      <c r="X274" s="976"/>
      <c r="Y274" s="976"/>
      <c r="Z274" s="976"/>
      <c r="AA274" s="977"/>
      <c r="AB274" s="256" t="s">
        <v>783</v>
      </c>
      <c r="AC274" s="257"/>
      <c r="AD274" s="257"/>
      <c r="AE274" s="262" t="s">
        <v>780</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54"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784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54"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785</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728</v>
      </c>
      <c r="K430" s="243"/>
      <c r="L430" s="243"/>
      <c r="M430" s="243"/>
      <c r="N430" s="243"/>
      <c r="O430" s="243"/>
      <c r="P430" s="243"/>
      <c r="Q430" s="243"/>
      <c r="R430" s="243"/>
      <c r="S430" s="243"/>
      <c r="T430" s="244"/>
      <c r="U430" s="245" t="s">
        <v>729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729</v>
      </c>
      <c r="AF432" s="178"/>
      <c r="AG432" s="179" t="s">
        <v>233</v>
      </c>
      <c r="AH432" s="202"/>
      <c r="AI432" s="216"/>
      <c r="AJ432" s="216"/>
      <c r="AK432" s="216"/>
      <c r="AL432" s="217"/>
      <c r="AM432" s="216"/>
      <c r="AN432" s="216"/>
      <c r="AO432" s="216"/>
      <c r="AP432" s="217"/>
      <c r="AQ432" s="231" t="s">
        <v>729</v>
      </c>
      <c r="AR432" s="178"/>
      <c r="AS432" s="179" t="s">
        <v>233</v>
      </c>
      <c r="AT432" s="202"/>
      <c r="AU432" s="178" t="s">
        <v>729</v>
      </c>
      <c r="AV432" s="178"/>
      <c r="AW432" s="179" t="s">
        <v>179</v>
      </c>
      <c r="AX432" s="180"/>
      <c r="AY432">
        <f>$AY$431</f>
        <v>1</v>
      </c>
    </row>
    <row r="433" spans="1:51" ht="23.25" customHeight="1" x14ac:dyDescent="0.15">
      <c r="A433" s="988"/>
      <c r="B433" s="253"/>
      <c r="C433" s="252"/>
      <c r="D433" s="253"/>
      <c r="E433" s="196"/>
      <c r="F433" s="197"/>
      <c r="G433" s="232" t="s">
        <v>729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729</v>
      </c>
      <c r="AC433" s="175"/>
      <c r="AD433" s="175"/>
      <c r="AE433" s="166" t="s">
        <v>729</v>
      </c>
      <c r="AF433" s="167"/>
      <c r="AG433" s="167"/>
      <c r="AH433" s="167"/>
      <c r="AI433" s="166" t="s">
        <v>729</v>
      </c>
      <c r="AJ433" s="167"/>
      <c r="AK433" s="167"/>
      <c r="AL433" s="167"/>
      <c r="AM433" s="166" t="s">
        <v>729</v>
      </c>
      <c r="AN433" s="167"/>
      <c r="AO433" s="167"/>
      <c r="AP433" s="168"/>
      <c r="AQ433" s="166" t="s">
        <v>729</v>
      </c>
      <c r="AR433" s="167"/>
      <c r="AS433" s="167"/>
      <c r="AT433" s="168"/>
      <c r="AU433" s="167" t="s">
        <v>729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729</v>
      </c>
      <c r="AC434" s="224"/>
      <c r="AD434" s="224"/>
      <c r="AE434" s="166" t="s">
        <v>729</v>
      </c>
      <c r="AF434" s="167"/>
      <c r="AG434" s="167"/>
      <c r="AH434" s="168"/>
      <c r="AI434" s="166" t="s">
        <v>729</v>
      </c>
      <c r="AJ434" s="167"/>
      <c r="AK434" s="167"/>
      <c r="AL434" s="167"/>
      <c r="AM434" s="166" t="s">
        <v>729</v>
      </c>
      <c r="AN434" s="167"/>
      <c r="AO434" s="167"/>
      <c r="AP434" s="168"/>
      <c r="AQ434" s="166" t="s">
        <v>729</v>
      </c>
      <c r="AR434" s="167"/>
      <c r="AS434" s="167"/>
      <c r="AT434" s="168"/>
      <c r="AU434" s="167" t="s">
        <v>729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729</v>
      </c>
      <c r="AF435" s="167"/>
      <c r="AG435" s="167"/>
      <c r="AH435" s="168"/>
      <c r="AI435" s="166" t="s">
        <v>729</v>
      </c>
      <c r="AJ435" s="167"/>
      <c r="AK435" s="167"/>
      <c r="AL435" s="167"/>
      <c r="AM435" s="166" t="s">
        <v>729</v>
      </c>
      <c r="AN435" s="167"/>
      <c r="AO435" s="167"/>
      <c r="AP435" s="168"/>
      <c r="AQ435" s="166" t="s">
        <v>729</v>
      </c>
      <c r="AR435" s="167"/>
      <c r="AS435" s="167"/>
      <c r="AT435" s="168"/>
      <c r="AU435" s="167" t="s">
        <v>729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729</v>
      </c>
      <c r="AF457" s="178"/>
      <c r="AG457" s="179" t="s">
        <v>233</v>
      </c>
      <c r="AH457" s="202"/>
      <c r="AI457" s="216"/>
      <c r="AJ457" s="216"/>
      <c r="AK457" s="216"/>
      <c r="AL457" s="217"/>
      <c r="AM457" s="216"/>
      <c r="AN457" s="216"/>
      <c r="AO457" s="216"/>
      <c r="AP457" s="217"/>
      <c r="AQ457" s="231" t="s">
        <v>729</v>
      </c>
      <c r="AR457" s="178"/>
      <c r="AS457" s="179" t="s">
        <v>233</v>
      </c>
      <c r="AT457" s="202"/>
      <c r="AU457" s="178" t="s">
        <v>729</v>
      </c>
      <c r="AV457" s="178"/>
      <c r="AW457" s="179" t="s">
        <v>179</v>
      </c>
      <c r="AX457" s="180"/>
      <c r="AY457">
        <f>$AY$456</f>
        <v>1</v>
      </c>
    </row>
    <row r="458" spans="1:51" ht="23.25" customHeight="1" x14ac:dyDescent="0.15">
      <c r="A458" s="988"/>
      <c r="B458" s="253"/>
      <c r="C458" s="252"/>
      <c r="D458" s="253"/>
      <c r="E458" s="196"/>
      <c r="F458" s="197"/>
      <c r="G458" s="232" t="s">
        <v>729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729</v>
      </c>
      <c r="AC458" s="175"/>
      <c r="AD458" s="175"/>
      <c r="AE458" s="166" t="s">
        <v>729</v>
      </c>
      <c r="AF458" s="167"/>
      <c r="AG458" s="167"/>
      <c r="AH458" s="167"/>
      <c r="AI458" s="166" t="s">
        <v>729</v>
      </c>
      <c r="AJ458" s="167"/>
      <c r="AK458" s="167"/>
      <c r="AL458" s="167"/>
      <c r="AM458" s="166" t="s">
        <v>729</v>
      </c>
      <c r="AN458" s="167"/>
      <c r="AO458" s="167"/>
      <c r="AP458" s="168"/>
      <c r="AQ458" s="166" t="s">
        <v>729</v>
      </c>
      <c r="AR458" s="167"/>
      <c r="AS458" s="167"/>
      <c r="AT458" s="168"/>
      <c r="AU458" s="167" t="s">
        <v>729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729</v>
      </c>
      <c r="AC459" s="224"/>
      <c r="AD459" s="224"/>
      <c r="AE459" s="166" t="s">
        <v>729</v>
      </c>
      <c r="AF459" s="167"/>
      <c r="AG459" s="167"/>
      <c r="AH459" s="168"/>
      <c r="AI459" s="166" t="s">
        <v>729</v>
      </c>
      <c r="AJ459" s="167"/>
      <c r="AK459" s="167"/>
      <c r="AL459" s="167"/>
      <c r="AM459" s="166" t="s">
        <v>729</v>
      </c>
      <c r="AN459" s="167"/>
      <c r="AO459" s="167"/>
      <c r="AP459" s="168"/>
      <c r="AQ459" s="166" t="s">
        <v>729</v>
      </c>
      <c r="AR459" s="167"/>
      <c r="AS459" s="167"/>
      <c r="AT459" s="168"/>
      <c r="AU459" s="167" t="s">
        <v>729</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729</v>
      </c>
      <c r="AF460" s="167"/>
      <c r="AG460" s="167"/>
      <c r="AH460" s="168"/>
      <c r="AI460" s="166" t="s">
        <v>729</v>
      </c>
      <c r="AJ460" s="167"/>
      <c r="AK460" s="167"/>
      <c r="AL460" s="167"/>
      <c r="AM460" s="166" t="s">
        <v>729</v>
      </c>
      <c r="AN460" s="167"/>
      <c r="AO460" s="167"/>
      <c r="AP460" s="168"/>
      <c r="AQ460" s="166" t="s">
        <v>729</v>
      </c>
      <c r="AR460" s="167"/>
      <c r="AS460" s="167"/>
      <c r="AT460" s="168"/>
      <c r="AU460" s="167" t="s">
        <v>729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729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1.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6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776</v>
      </c>
      <c r="AH703" s="664"/>
      <c r="AI703" s="664"/>
      <c r="AJ703" s="664"/>
      <c r="AK703" s="664"/>
      <c r="AL703" s="664"/>
      <c r="AM703" s="664"/>
      <c r="AN703" s="664"/>
      <c r="AO703" s="664"/>
      <c r="AP703" s="664"/>
      <c r="AQ703" s="664"/>
      <c r="AR703" s="664"/>
      <c r="AS703" s="664"/>
      <c r="AT703" s="664"/>
      <c r="AU703" s="664"/>
      <c r="AV703" s="664"/>
      <c r="AW703" s="664"/>
      <c r="AX703" s="665"/>
    </row>
    <row r="704" spans="1:51" ht="5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769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94.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728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728</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728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728</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728</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728</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765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741</v>
      </c>
      <c r="AE718" s="185"/>
      <c r="AF718" s="185"/>
      <c r="AG718" s="193" t="s">
        <v>728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59.6" customHeight="1" x14ac:dyDescent="0.15">
      <c r="A726" s="617" t="s">
        <v>48</v>
      </c>
      <c r="B726" s="618"/>
      <c r="C726" s="439" t="s">
        <v>53</v>
      </c>
      <c r="D726" s="577"/>
      <c r="E726" s="577"/>
      <c r="F726" s="578"/>
      <c r="G726" s="793" t="s">
        <v>768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hidden="1"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hidden="1"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hidden="1"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hidden="1"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hidden="1"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hidden="1"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hidden="1"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hidden="1"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hidden="1"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747</v>
      </c>
      <c r="F746" s="113"/>
      <c r="G746" s="113"/>
      <c r="H746" s="100" t="str">
        <f>IF(E746="","","-")</f>
        <v>-</v>
      </c>
      <c r="I746" s="113" t="s">
        <v>390</v>
      </c>
      <c r="J746" s="113"/>
      <c r="K746" s="100" t="str">
        <f>IF(I746="","","-")</f>
        <v>-</v>
      </c>
      <c r="L746" s="104">
        <v>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v>252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777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748</v>
      </c>
      <c r="H789" s="446"/>
      <c r="I789" s="446"/>
      <c r="J789" s="446"/>
      <c r="K789" s="447"/>
      <c r="L789" s="448" t="s">
        <v>749</v>
      </c>
      <c r="M789" s="449"/>
      <c r="N789" s="449"/>
      <c r="O789" s="449"/>
      <c r="P789" s="449"/>
      <c r="Q789" s="449"/>
      <c r="R789" s="449"/>
      <c r="S789" s="449"/>
      <c r="T789" s="449"/>
      <c r="U789" s="449"/>
      <c r="V789" s="449"/>
      <c r="W789" s="449"/>
      <c r="X789" s="450"/>
      <c r="Y789" s="451">
        <v>8584</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8584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59.25" customHeight="1" x14ac:dyDescent="0.15">
      <c r="A845" s="401">
        <v>1</v>
      </c>
      <c r="B845" s="401">
        <v>1</v>
      </c>
      <c r="C845" s="420" t="s">
        <v>754</v>
      </c>
      <c r="D845" s="415"/>
      <c r="E845" s="415"/>
      <c r="F845" s="415"/>
      <c r="G845" s="415"/>
      <c r="H845" s="415"/>
      <c r="I845" s="415"/>
      <c r="J845" s="416">
        <v>8010401050387</v>
      </c>
      <c r="K845" s="417"/>
      <c r="L845" s="417"/>
      <c r="M845" s="417"/>
      <c r="N845" s="417"/>
      <c r="O845" s="417"/>
      <c r="P845" s="421" t="s">
        <v>750</v>
      </c>
      <c r="Q845" s="317"/>
      <c r="R845" s="317"/>
      <c r="S845" s="317"/>
      <c r="T845" s="317"/>
      <c r="U845" s="317"/>
      <c r="V845" s="317"/>
      <c r="W845" s="317"/>
      <c r="X845" s="317"/>
      <c r="Y845" s="318">
        <v>8584</v>
      </c>
      <c r="Z845" s="319"/>
      <c r="AA845" s="319"/>
      <c r="AB845" s="320"/>
      <c r="AC845" s="322" t="s">
        <v>751</v>
      </c>
      <c r="AD845" s="323"/>
      <c r="AE845" s="323"/>
      <c r="AF845" s="323"/>
      <c r="AG845" s="323"/>
      <c r="AH845" s="418" t="s">
        <v>752</v>
      </c>
      <c r="AI845" s="419"/>
      <c r="AJ845" s="419"/>
      <c r="AK845" s="419"/>
      <c r="AL845" s="326" t="s">
        <v>752</v>
      </c>
      <c r="AM845" s="327"/>
      <c r="AN845" s="327"/>
      <c r="AO845" s="328"/>
      <c r="AP845" s="321" t="s">
        <v>752</v>
      </c>
      <c r="AQ845" s="321"/>
      <c r="AR845" s="321"/>
      <c r="AS845" s="321"/>
      <c r="AT845" s="321"/>
      <c r="AU845" s="321"/>
      <c r="AV845" s="321"/>
      <c r="AW845" s="321"/>
      <c r="AX845" s="321"/>
    </row>
    <row r="846" spans="1:51" ht="30" customHeight="1" x14ac:dyDescent="0.15">
      <c r="A846" s="401">
        <v>2</v>
      </c>
      <c r="B846" s="401">
        <v>1</v>
      </c>
      <c r="C846" s="420" t="s">
        <v>753</v>
      </c>
      <c r="D846" s="415"/>
      <c r="E846" s="415"/>
      <c r="F846" s="415"/>
      <c r="G846" s="415"/>
      <c r="H846" s="415"/>
      <c r="I846" s="415"/>
      <c r="J846" s="416">
        <v>4010001008772</v>
      </c>
      <c r="K846" s="417"/>
      <c r="L846" s="417"/>
      <c r="M846" s="417"/>
      <c r="N846" s="417"/>
      <c r="O846" s="417"/>
      <c r="P846" s="421" t="s">
        <v>771</v>
      </c>
      <c r="Q846" s="317"/>
      <c r="R846" s="317"/>
      <c r="S846" s="317"/>
      <c r="T846" s="317"/>
      <c r="U846" s="317"/>
      <c r="V846" s="317"/>
      <c r="W846" s="317"/>
      <c r="X846" s="317"/>
      <c r="Y846" s="318">
        <v>6138</v>
      </c>
      <c r="Z846" s="319"/>
      <c r="AA846" s="319"/>
      <c r="AB846" s="320"/>
      <c r="AC846" s="322" t="s">
        <v>751</v>
      </c>
      <c r="AD846" s="323"/>
      <c r="AE846" s="323"/>
      <c r="AF846" s="323"/>
      <c r="AG846" s="323"/>
      <c r="AH846" s="418" t="s">
        <v>752</v>
      </c>
      <c r="AI846" s="419"/>
      <c r="AJ846" s="419"/>
      <c r="AK846" s="419"/>
      <c r="AL846" s="326" t="s">
        <v>752</v>
      </c>
      <c r="AM846" s="327"/>
      <c r="AN846" s="327"/>
      <c r="AO846" s="328"/>
      <c r="AP846" s="321" t="s">
        <v>752</v>
      </c>
      <c r="AQ846" s="321"/>
      <c r="AR846" s="321"/>
      <c r="AS846" s="321"/>
      <c r="AT846" s="321"/>
      <c r="AU846" s="321"/>
      <c r="AV846" s="321"/>
      <c r="AW846" s="321"/>
      <c r="AX846" s="321"/>
      <c r="AY846">
        <f>COUNTA($C$846)</f>
        <v>1</v>
      </c>
    </row>
    <row r="847" spans="1:51" ht="30" customHeight="1" x14ac:dyDescent="0.15">
      <c r="A847" s="401">
        <v>3</v>
      </c>
      <c r="B847" s="401">
        <v>1</v>
      </c>
      <c r="C847" s="420" t="s">
        <v>773</v>
      </c>
      <c r="D847" s="415"/>
      <c r="E847" s="415"/>
      <c r="F847" s="415"/>
      <c r="G847" s="415"/>
      <c r="H847" s="415"/>
      <c r="I847" s="415"/>
      <c r="J847" s="416">
        <v>4010001008772</v>
      </c>
      <c r="K847" s="417"/>
      <c r="L847" s="417"/>
      <c r="M847" s="417"/>
      <c r="N847" s="417"/>
      <c r="O847" s="417"/>
      <c r="P847" s="421" t="s">
        <v>770</v>
      </c>
      <c r="Q847" s="317"/>
      <c r="R847" s="317"/>
      <c r="S847" s="317"/>
      <c r="T847" s="317"/>
      <c r="U847" s="317"/>
      <c r="V847" s="317"/>
      <c r="W847" s="317"/>
      <c r="X847" s="317"/>
      <c r="Y847" s="318">
        <v>649</v>
      </c>
      <c r="Z847" s="319"/>
      <c r="AA847" s="319"/>
      <c r="AB847" s="320"/>
      <c r="AC847" s="322" t="s">
        <v>751</v>
      </c>
      <c r="AD847" s="323"/>
      <c r="AE847" s="323"/>
      <c r="AF847" s="323"/>
      <c r="AG847" s="323"/>
      <c r="AH847" s="324" t="s">
        <v>772</v>
      </c>
      <c r="AI847" s="325"/>
      <c r="AJ847" s="325"/>
      <c r="AK847" s="325"/>
      <c r="AL847" s="326" t="s">
        <v>772</v>
      </c>
      <c r="AM847" s="327"/>
      <c r="AN847" s="327"/>
      <c r="AO847" s="328"/>
      <c r="AP847" s="321" t="s">
        <v>772</v>
      </c>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5.5"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5.5"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147.75" customHeight="1" x14ac:dyDescent="0.15">
      <c r="A1110" s="401">
        <v>1</v>
      </c>
      <c r="B1110" s="401">
        <v>1</v>
      </c>
      <c r="C1110" s="887"/>
      <c r="D1110" s="887"/>
      <c r="E1110" s="262" t="s">
        <v>754</v>
      </c>
      <c r="F1110" s="886"/>
      <c r="G1110" s="886"/>
      <c r="H1110" s="886"/>
      <c r="I1110" s="886"/>
      <c r="J1110" s="416">
        <v>8010401050387</v>
      </c>
      <c r="K1110" s="417"/>
      <c r="L1110" s="417"/>
      <c r="M1110" s="417"/>
      <c r="N1110" s="417"/>
      <c r="O1110" s="417"/>
      <c r="P1110" s="421" t="s">
        <v>774</v>
      </c>
      <c r="Q1110" s="317"/>
      <c r="R1110" s="317"/>
      <c r="S1110" s="317"/>
      <c r="T1110" s="317"/>
      <c r="U1110" s="317"/>
      <c r="V1110" s="317"/>
      <c r="W1110" s="317"/>
      <c r="X1110" s="317"/>
      <c r="Y1110" s="318">
        <v>22480</v>
      </c>
      <c r="Z1110" s="319"/>
      <c r="AA1110" s="319"/>
      <c r="AB1110" s="320"/>
      <c r="AC1110" s="322" t="s">
        <v>381</v>
      </c>
      <c r="AD1110" s="323"/>
      <c r="AE1110" s="323"/>
      <c r="AF1110" s="323"/>
      <c r="AG1110" s="323"/>
      <c r="AH1110" s="324" t="s">
        <v>752</v>
      </c>
      <c r="AI1110" s="325"/>
      <c r="AJ1110" s="325"/>
      <c r="AK1110" s="325"/>
      <c r="AL1110" s="326" t="s">
        <v>759</v>
      </c>
      <c r="AM1110" s="327"/>
      <c r="AN1110" s="327"/>
      <c r="AO1110" s="328"/>
      <c r="AP1110" s="321" t="s">
        <v>758</v>
      </c>
      <c r="AQ1110" s="321"/>
      <c r="AR1110" s="321"/>
      <c r="AS1110" s="321"/>
      <c r="AT1110" s="321"/>
      <c r="AU1110" s="321"/>
      <c r="AV1110" s="321"/>
      <c r="AW1110" s="321"/>
      <c r="AX1110" s="321"/>
    </row>
    <row r="1111" spans="1:51" ht="147.75" customHeight="1" x14ac:dyDescent="0.15">
      <c r="A1111" s="401">
        <v>2</v>
      </c>
      <c r="B1111" s="401">
        <v>1</v>
      </c>
      <c r="C1111" s="887"/>
      <c r="D1111" s="887"/>
      <c r="E1111" s="262" t="s">
        <v>754</v>
      </c>
      <c r="F1111" s="886"/>
      <c r="G1111" s="886"/>
      <c r="H1111" s="886"/>
      <c r="I1111" s="886"/>
      <c r="J1111" s="416">
        <v>8010401050387</v>
      </c>
      <c r="K1111" s="417"/>
      <c r="L1111" s="417"/>
      <c r="M1111" s="417"/>
      <c r="N1111" s="417"/>
      <c r="O1111" s="417"/>
      <c r="P1111" s="421" t="s">
        <v>755</v>
      </c>
      <c r="Q1111" s="317"/>
      <c r="R1111" s="317"/>
      <c r="S1111" s="317"/>
      <c r="T1111" s="317"/>
      <c r="U1111" s="317"/>
      <c r="V1111" s="317"/>
      <c r="W1111" s="317"/>
      <c r="X1111" s="317"/>
      <c r="Y1111" s="318">
        <v>8991</v>
      </c>
      <c r="Z1111" s="319"/>
      <c r="AA1111" s="319"/>
      <c r="AB1111" s="320"/>
      <c r="AC1111" s="322" t="s">
        <v>379</v>
      </c>
      <c r="AD1111" s="323"/>
      <c r="AE1111" s="323"/>
      <c r="AF1111" s="323"/>
      <c r="AG1111" s="323"/>
      <c r="AH1111" s="324" t="s">
        <v>752</v>
      </c>
      <c r="AI1111" s="325"/>
      <c r="AJ1111" s="325"/>
      <c r="AK1111" s="325"/>
      <c r="AL1111" s="326" t="s">
        <v>759</v>
      </c>
      <c r="AM1111" s="327"/>
      <c r="AN1111" s="327"/>
      <c r="AO1111" s="328"/>
      <c r="AP1111" s="321" t="s">
        <v>763</v>
      </c>
      <c r="AQ1111" s="321"/>
      <c r="AR1111" s="321"/>
      <c r="AS1111" s="321"/>
      <c r="AT1111" s="321"/>
      <c r="AU1111" s="321"/>
      <c r="AV1111" s="321"/>
      <c r="AW1111" s="321"/>
      <c r="AX1111" s="321"/>
      <c r="AY1111">
        <f>COUNTA($E$1111)</f>
        <v>1</v>
      </c>
    </row>
    <row r="1112" spans="1:51" ht="147.75" customHeight="1" x14ac:dyDescent="0.15">
      <c r="A1112" s="401">
        <v>3</v>
      </c>
      <c r="B1112" s="401">
        <v>1</v>
      </c>
      <c r="C1112" s="887"/>
      <c r="D1112" s="887"/>
      <c r="E1112" s="262" t="s">
        <v>757</v>
      </c>
      <c r="F1112" s="886"/>
      <c r="G1112" s="886"/>
      <c r="H1112" s="886"/>
      <c r="I1112" s="886"/>
      <c r="J1112" s="416">
        <v>1140001005719</v>
      </c>
      <c r="K1112" s="417"/>
      <c r="L1112" s="417"/>
      <c r="M1112" s="417"/>
      <c r="N1112" s="417"/>
      <c r="O1112" s="417"/>
      <c r="P1112" s="421" t="s">
        <v>756</v>
      </c>
      <c r="Q1112" s="317"/>
      <c r="R1112" s="317"/>
      <c r="S1112" s="317"/>
      <c r="T1112" s="317"/>
      <c r="U1112" s="317"/>
      <c r="V1112" s="317"/>
      <c r="W1112" s="317"/>
      <c r="X1112" s="317"/>
      <c r="Y1112" s="318">
        <v>4854</v>
      </c>
      <c r="Z1112" s="319"/>
      <c r="AA1112" s="319"/>
      <c r="AB1112" s="320"/>
      <c r="AC1112" s="322" t="s">
        <v>381</v>
      </c>
      <c r="AD1112" s="323"/>
      <c r="AE1112" s="323"/>
      <c r="AF1112" s="323"/>
      <c r="AG1112" s="323"/>
      <c r="AH1112" s="324" t="s">
        <v>752</v>
      </c>
      <c r="AI1112" s="325"/>
      <c r="AJ1112" s="325"/>
      <c r="AK1112" s="325"/>
      <c r="AL1112" s="326" t="s">
        <v>759</v>
      </c>
      <c r="AM1112" s="327"/>
      <c r="AN1112" s="327"/>
      <c r="AO1112" s="328"/>
      <c r="AP1112" s="321" t="s">
        <v>760</v>
      </c>
      <c r="AQ1112" s="321"/>
      <c r="AR1112" s="321"/>
      <c r="AS1112" s="321"/>
      <c r="AT1112" s="321"/>
      <c r="AU1112" s="321"/>
      <c r="AV1112" s="321"/>
      <c r="AW1112" s="321"/>
      <c r="AX1112" s="321"/>
      <c r="AY1112">
        <f>COUNTA($E$1112)</f>
        <v>1</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04" max="49" man="1"/>
    <brk id="735"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Y12" sqref="Y12:AB1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菅沼 亘</dc:creator>
  <cp:lastModifiedBy>執行調査係長</cp:lastModifiedBy>
  <cp:lastPrinted>2021-05-24T06:53:51Z</cp:lastPrinted>
  <dcterms:created xsi:type="dcterms:W3CDTF">2012-03-13T00:50:25Z</dcterms:created>
  <dcterms:modified xsi:type="dcterms:W3CDTF">2021-07-08T17:38:12Z</dcterms:modified>
</cp:coreProperties>
</file>