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6" i="3"/>
  <c r="AY369" i="3"/>
  <c r="AY271" i="3"/>
  <c r="AY235" i="3"/>
  <c r="AY459" i="3"/>
  <c r="AY645" i="3"/>
  <c r="AY50" i="3"/>
  <c r="AY255"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<sst xmlns="http://schemas.openxmlformats.org/spreadsheetml/2006/main" count="3094" uniqueCount="805">
  <si>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</si>
  <si>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</si>
  <si>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</si>
  <si>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</si>
  <si>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</si>
  <si>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</si>
  <si>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</si>
  <si>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</si>
  <si>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</si>
  <si>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</si>
  <si>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</si>
  <si>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</si>
  <si>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</si>
  <si>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</si>
  <si>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</si>
  <si>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</si>
  <si>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</si>
  <si>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</si>
  <si>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</si>
  <si>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</si>
  <si>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</si>
  <si>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</si>
  <si>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</si>
  <si>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</si>
  <si>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</si>
  <si>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</si>
  <si>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</si>
  <si>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</si>
  <si>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</si>
  <si>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</si>
  <si>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</si>
  <si>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</si>
  <si>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</si>
  <si>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</si>
  <si>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</si>
  <si>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</si>
  <si>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</si>
  <si>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</si>
  <si>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</si>
  <si>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</si>
  <si>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</si>
  <si>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</si>
  <si>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</si>
  <si>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</si>
  <si>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</si>
  <si>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</si>
  <si>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</si>
  <si>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</si>
  <si>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</si>
  <si>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</si>
  <si>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</si>
  <si>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</si>
  <si>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</si>
  <si>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</si>
  <si>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</si>
  <si>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</si>
  <si>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</si>
  <si>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</si>
  <si>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</si>
  <si>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</si>
  <si>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</si>
  <si>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</si>
  <si>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</si>
  <si>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</si>
  <si>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</si>
  <si>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</si>
  <si>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</si>
  <si>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</si>
  <si>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</si>
  <si>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</si>
  <si>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</si>
  <si>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</si>
  <si>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</si>
  <si>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</si>
  <si>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</si>
  <si>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</si>
  <si>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</si>
  <si>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</si>
  <si>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</si>
  <si>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</si>
  <si>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</si>
  <si>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</si>
  <si>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</si>
  <si>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</si>
  <si>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</si>
  <si>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</si>
  <si>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</si>
  <si>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</si>
  <si>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</si>
  <si>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</si>
  <si>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</si>
  <si>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</si>
  <si>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</si>
  <si>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</si>
  <si>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</si>
  <si>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</si>
  <si>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</si>
  <si>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</si>
  <si>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</si>
  <si>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</si>
  <si>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</si>
  <si>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</si>
  <si>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</si>
  <si>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</si>
  <si>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</si>
  <si>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</si>
  <si>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</si>
  <si>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</si>
  <si>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</si>
  <si>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</si>
  <si>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</si>
  <si>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</si>
  <si>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</si>
  <si>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</si>
  <si>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</si>
  <si>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</si>
  <si>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</si>
  <si>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</si>
  <si>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</si>
  <si>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</si>
  <si>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</si>
  <si>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</si>
  <si>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</si>
  <si>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</si>
  <si>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</si>
  <si>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</si>
  <si>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</si>
  <si>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</si>
  <si>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</si>
  <si>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</si>
  <si>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</si>
  <si>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</si>
  <si>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</si>
  <si>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</si>
  <si>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</si>
  <si>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</si>
  <si>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</si>
  <si>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</si>
  <si>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</si>
  <si>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</si>
  <si>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</si>
  <si>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</si>
  <si>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</si>
  <si>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</si>
  <si>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</si>
  <si>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</si>
  <si>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</si>
  <si>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</si>
  <si>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</si>
  <si>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</si>
  <si>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</si>
  <si>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</si>
  <si>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</si>
  <si>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</si>
  <si>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</si>
  <si>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</si>
  <si>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</si>
  <si>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</si>
  <si>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</si>
  <si>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</si>
  <si>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</si>
  <si>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</si>
  <si>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</si>
  <si>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</si>
  <si>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</si>
  <si>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</si>
  <si>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</si>
  <si>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</si>
  <si>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</si>
  <si>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</si>
  <si>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</si>
  <si>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</si>
  <si>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</si>
  <si>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</si>
  <si>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</si>
  <si>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</si>
  <si>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</si>
  <si>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</si>
  <si>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</si>
  <si>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</si>
  <si>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</si>
  <si>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</si>
  <si>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</si>
  <si>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</si>
  <si>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</si>
  <si>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</si>
  <si>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</si>
  <si>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</si>
  <si>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</si>
  <si>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</si>
  <si>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</si>
  <si>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</si>
  <si>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</si>
  <si>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</si>
  <si>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</si>
  <si>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</si>
  <si>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</si>
  <si>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</si>
  <si>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</si>
  <si>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</si>
  <si>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</si>
  <si>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</si>
  <si>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</si>
  <si>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</si>
  <si>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</si>
  <si>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</si>
  <si>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</si>
  <si>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</si>
  <si>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</si>
  <si>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</si>
  <si>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</si>
  <si>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</si>
  <si>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</si>
  <si>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</si>
  <si>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</si>
  <si>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</si>
  <si>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</si>
  <si>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</si>
  <si>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</si>
  <si>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</si>
  <si>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</si>
  <si>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</si>
  <si>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</si>
  <si>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</si>
  <si>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</si>
  <si>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</si>
  <si>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</si>
  <si>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</si>
  <si>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</si>
  <si>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</si>
  <si>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</si>
  <si>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</si>
  <si>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</si>
  <si>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</si>
  <si>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</si>
  <si>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</si>
  <si>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</si>
  <si>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</si>
  <si>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</si>
  <si>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</si>
  <si>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</si>
  <si>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</si>
  <si>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</si>
  <si>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</si>
  <si>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</si>
  <si>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</si>
  <si>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</si>
  <si>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</si>
  <si>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</si>
  <si>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</si>
  <si>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</si>
  <si>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</si>
  <si>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</si>
  <si>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</si>
  <si>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</si>
  <si>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</si>
  <si>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</si>
  <si>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</si>
  <si>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</si>
  <si>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</si>
  <si>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</si>
  <si>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</si>
  <si>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</si>
  <si>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</si>
  <si>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</si>
  <si>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</si>
  <si>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</si>
  <si>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</si>
  <si>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</si>
  <si>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</si>
  <si>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</si>
  <si>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</si>
  <si>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</si>
  <si>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</si>
  <si>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</si>
  <si>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</si>
  <si>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</si>
  <si>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</si>
  <si>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</si>
  <si>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</si>
  <si>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</si>
  <si>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</si>
  <si>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</si>
  <si>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</si>
  <si>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</si>
  <si>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</si>
  <si>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</si>
  <si>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</si>
  <si>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</si>
  <si>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</si>
  <si>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</si>
  <si>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</si>
  <si>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</si>
  <si>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</si>
  <si>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</si>
  <si>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</si>
  <si>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</si>
  <si>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</si>
  <si>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</si>
  <si>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</si>
  <si>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</si>
  <si>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</si>
  <si>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</si>
  <si>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</si>
  <si>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</si>
  <si>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</si>
  <si>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</si>
  <si>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</si>
  <si>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</si>
  <si>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</si>
  <si>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</si>
  <si>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</si>
  <si>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</si>
  <si>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</si>
  <si>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</si>
  <si>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</si>
  <si>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</si>
  <si>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</si>
  <si>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</si>
  <si>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</si>
  <si>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</si>
  <si>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</si>
  <si>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</si>
  <si>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</si>
  <si>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</si>
  <si>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</si>
  <si>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</si>
  <si>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</si>
  <si>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</si>
  <si>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</si>
  <si>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</si>
  <si>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</si>
  <si>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</si>
  <si>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</si>
  <si>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</si>
  <si>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</si>
  <si>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</si>
  <si>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</si>
  <si>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</si>
  <si>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</si>
  <si>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</si>
  <si>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</si>
  <si>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</si>
  <si>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</si>
  <si>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</si>
  <si>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</si>
  <si>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</si>
  <si>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</si>
  <si>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</si>
  <si>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</si>
  <si>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</si>
  <si>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</si>
  <si>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</si>
  <si>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</si>
  <si>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</si>
  <si>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</si>
  <si>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</si>
  <si>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</si>
  <si>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</si>
  <si>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</si>
  <si>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</si>
  <si>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</si>
  <si>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</si>
  <si>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</si>
  <si>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</si>
  <si>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</si>
  <si>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</si>
  <si>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</si>
  <si>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</si>
  <si>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</si>
  <si>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</si>
  <si>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</si>
  <si>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</si>
  <si>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</si>
  <si>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</si>
  <si>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</si>
  <si>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</si>
  <si>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</si>
  <si>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</si>
  <si>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</si>
  <si>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</si>
  <si>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</si>
  <si>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</si>
  <si>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</si>
  <si>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</si>
  <si>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</si>
  <si>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</si>
  <si>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</si>
  <si>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</si>
  <si>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</si>
  <si>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</si>
  <si>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</si>
  <si>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</si>
  <si>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</si>
  <si>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</si>
  <si>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</si>
  <si>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</si>
  <si>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</si>
  <si>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</si>
  <si>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</si>
  <si>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</si>
  <si>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</si>
  <si>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</si>
  <si>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</si>
  <si>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</si>
  <si>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</si>
  <si>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</si>
  <si>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</si>
  <si>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</si>
  <si>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</si>
  <si>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</si>
  <si>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</si>
  <si>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</si>
  <si>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</si>
  <si>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</si>
  <si>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</si>
  <si>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</si>
  <si>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</si>
  <si>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</si>
  <si>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</si>
  <si>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</si>
  <si>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</si>
  <si>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</si>
  <si>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</si>
  <si>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</si>
  <si>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</si>
  <si>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</si>
  <si>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</si>
  <si>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</si>
  <si>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</si>
  <si>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</si>
  <si>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</si>
  <si>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</si>
  <si>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</si>
  <si>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</si>
  <si>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</si>
  <si>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</si>
  <si>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</si>
  <si>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</si>
  <si>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</si>
  <si>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</si>
  <si>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</si>
  <si>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</si>
  <si>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</si>
  <si>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</si>
  <si>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</si>
  <si>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</si>
  <si>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</si>
  <si>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</si>
  <si>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</si>
  <si>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</si>
  <si>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</si>
  <si>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</si>
  <si>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</si>
  <si>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</si>
  <si>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</si>
  <si>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</si>
  <si>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</si>
  <si>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</si>
  <si>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</si>
  <si>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</si>
  <si>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</si>
  <si>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</si>
  <si>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</si>
  <si>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</si>
  <si>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</si>
  <si>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</si>
  <si>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</si>
  <si>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</si>
  <si>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</si>
  <si>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</si>
  <si>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</si>
  <si>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</si>
  <si>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</si>
  <si>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</si>
  <si>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</si>
  <si>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</si>
  <si>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</si>
  <si>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</si>
  <si>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</si>
  <si>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</si>
  <si>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</si>
  <si>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</si>
  <si>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</si>
  <si>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</si>
  <si>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</si>
  <si>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</si>
  <si>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</si>
  <si>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</si>
  <si>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</si>
  <si>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</si>
  <si>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</si>
  <si>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</si>
  <si>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</si>
  <si>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</si>
  <si>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</si>
  <si>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</si>
  <si>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</si>
  <si>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</si>
  <si>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</si>
  <si>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</si>
  <si>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</si>
  <si>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</si>
  <si>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</si>
  <si>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</si>
  <si>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</si>
  <si>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</si>
  <si>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</si>
  <si>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</si>
  <si>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</si>
  <si>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</si>
  <si>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</si>
  <si>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</si>
  <si>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</si>
  <si>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</si>
  <si>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</si>
  <si>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</si>
  <si>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</si>
  <si>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</si>
  <si>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</si>
  <si>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</si>
  <si>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</si>
  <si>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</si>
  <si>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</si>
  <si>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</si>
  <si>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</si>
  <si>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</si>
  <si>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</si>
  <si>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</si>
  <si>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</si>
  <si>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</si>
  <si>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</si>
  <si>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</si>
  <si>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</si>
  <si>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</si>
  <si>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</si>
  <si>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</si>
  <si>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</si>
  <si>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</si>
  <si>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</si>
  <si>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</si>
  <si>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</si>
  <si>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</si>
  <si>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</si>
  <si>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</si>
  <si>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</si>
  <si>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</si>
  <si>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</si>
  <si>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</si>
  <si>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</si>
  <si>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</si>
  <si>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</si>
  <si>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</si>
  <si>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</si>
  <si>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</si>
  <si>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</si>
  <si>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</si>
  <si>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</si>
  <si>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</si>
  <si>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</si>
  <si>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</si>
  <si>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</si>
  <si>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</si>
  <si>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</si>
  <si>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</si>
  <si>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</si>
  <si>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</si>
  <si>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</si>
  <si>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</si>
  <si>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</si>
  <si>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</si>
  <si>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</si>
  <si>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</si>
  <si>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</si>
  <si>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</si>
  <si>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</si>
  <si>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</si>
  <si>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</si>
  <si>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</si>
  <si>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</si>
  <si>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</si>
  <si>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</si>
  <si>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</si>
  <si>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</si>
  <si>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</si>
  <si>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</si>
  <si>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</si>
  <si>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</si>
  <si>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</si>
  <si>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</si>
  <si>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</si>
  <si>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</si>
  <si>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</si>
  <si>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</si>
  <si>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</si>
  <si>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</si>
  <si>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</si>
  <si>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</si>
  <si>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</si>
  <si>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</si>
  <si>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</si>
  <si>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</si>
  <si>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</si>
  <si>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</si>
  <si>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</si>
  <si>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</si>
  <si>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</si>
  <si>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</si>
  <si>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</si>
  <si>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</si>
  <si>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</si>
  <si>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</si>
  <si>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</si>
  <si>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</si>
  <si>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</si>
  <si>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</si>
  <si>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</si>
  <si>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</si>
  <si>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</si>
  <si>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</si>
  <si>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</si>
  <si>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</si>
  <si>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</si>
  <si>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</si>
  <si>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</si>
  <si>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</si>
  <si>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</si>
  <si>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</si>
  <si>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</si>
  <si>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</si>
  <si>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</si>
  <si>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</si>
  <si>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</si>
  <si>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</si>
  <si>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</si>
  <si>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</si>
  <si>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</si>
  <si>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</si>
  <si>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</si>
  <si>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</si>
  <si>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</si>
  <si>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</si>
  <si>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</si>
  <si>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</si>
  <si>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</si>
  <si>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</si>
  <si>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</si>
  <si>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</si>
  <si>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</si>
  <si>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</si>
  <si>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</si>
  <si>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</si>
  <si>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</si>
  <si>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</si>
  <si>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</si>
  <si>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</si>
  <si>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</si>
  <si>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</si>
  <si>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</si>
  <si>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</si>
  <si>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</si>
  <si>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</si>
  <si>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</si>
  <si>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</si>
  <si>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</si>
  <si>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</si>
  <si>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</si>
  <si>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</si>
  <si>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</si>
  <si>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</si>
  <si>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</si>
  <si>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</si>
  <si>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</si>
  <si>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</si>
  <si>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</si>
  <si>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</si>
  <si>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</si>
  <si>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</si>
  <si>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</si>
  <si>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</si>
  <si>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</si>
  <si>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</si>
  <si>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</si>
  <si>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</si>
  <si>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</si>
  <si>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</si>
  <si>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</si>
  <si>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</si>
  <si>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</si>
  <si>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</si>
  <si>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</si>
  <si>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</si>
  <si>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</si>
  <si>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</si>
  <si>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</si>
  <si>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</si>
  <si>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</si>
  <si>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</si>
  <si>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</si>
  <si>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</si>
  <si>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</si>
  <si>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</si>
  <si>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</si>
  <si>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</si>
  <si>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</si>
  <si>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</si>
  <si>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</si>
  <si>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</si>
  <si>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</si>
  <si>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</si>
  <si>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</si>
  <si>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</si>
  <si>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対潜資料隊用器材の借上げ</t>
  </si>
  <si>
    <t>防衛装備庁プロジェクト管理部</t>
  </si>
  <si>
    <t>事業監理官　奥山　剛</t>
  </si>
  <si>
    <t>平成３年度</t>
  </si>
  <si>
    <t>終了予定なし</t>
  </si>
  <si>
    <t>防衛省設置法第四条第一項第十三号</t>
  </si>
  <si>
    <t>平成31年度以降に係る防衛計画の大綱、中期防衛力整備計画（平成31年度～平成35年度）（平成30年12月18日　国家安全保障会議決定・閣議決定）</t>
  </si>
  <si>
    <t>　対潜資料隊において部隊等から送付される海洋・音響データをコンピュータ等により解析、評価、蓄積、管理し、部隊等の要求に応じて情報を提供するシステムを有しており、その運用に必要なコンピュータ及び周辺機器を借上げるものである。</t>
  </si>
  <si>
    <t>-</t>
  </si>
  <si>
    <t>通信維持費</t>
  </si>
  <si>
    <t>器材の借上げにより、システムを継続的に運用する。</t>
  </si>
  <si>
    <t>２４時間運用可能な状態を保持した日数</t>
  </si>
  <si>
    <t>日</t>
  </si>
  <si>
    <t>対潜資料隊用器材の借上げを実施した式数</t>
  </si>
  <si>
    <t>式</t>
  </si>
  <si>
    <t>百万円/式</t>
  </si>
  <si>
    <t>　　Ｘ/Ｙ</t>
    <phoneticPr fontId="5"/>
  </si>
  <si>
    <t>1,053/1</t>
  </si>
  <si>
    <t>1,109/1</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</si>
  <si>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</si>
  <si>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</si>
  <si>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</si>
  <si>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</si>
  <si>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</si>
  <si>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</si>
  <si>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</si>
  <si>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</si>
  <si>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</si>
  <si>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</si>
  <si>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</si>
  <si>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0259</t>
  </si>
  <si>
    <t>0241</t>
  </si>
  <si>
    <t>0240</t>
  </si>
  <si>
    <t>0206</t>
  </si>
  <si>
    <t>0231</t>
  </si>
  <si>
    <t>0187</t>
  </si>
  <si>
    <t>0177</t>
  </si>
  <si>
    <t>○</t>
  </si>
  <si>
    <t>-</t>
    <phoneticPr fontId="5"/>
  </si>
  <si>
    <t>対潜戦を効果的に実施するためには、海洋・音響データを有効に活用することが必要であり、それらのデータ分析態勢を整備し、システムを継続的に運用することで、部隊の効果的かつ継続的な対潜戦の実施に資する。</t>
    <phoneticPr fontId="5"/>
  </si>
  <si>
    <t>無</t>
  </si>
  <si>
    <t>有</t>
  </si>
  <si>
    <t>‐</t>
  </si>
  <si>
    <t>本事業は、海上自衛隊の活動に必要なシステム用機材を借上げ、ひいては日本の安全保障に寄与するものであり、国民や社会のニーズを的確に反映している。</t>
    <phoneticPr fontId="5"/>
  </si>
  <si>
    <t>本事業は、海上自衛隊の活動に必要なシステム用機材を借上げるもので、地方自治体、民間等に委ねることはできない。</t>
    <phoneticPr fontId="5"/>
  </si>
  <si>
    <t>本事業は、海上自衛隊の活動に必要なシステム用機材を借上げ、ひいては日本の安全保障に寄与するもので、政策目的の達成手段として必要かつ適切であり、優先度が高い事業である。</t>
    <phoneticPr fontId="5"/>
  </si>
  <si>
    <t>調達に際しては、原則として一般競争入札、公募により入札参加者を募り競争性の確保に努めている。競争性のない随意契約となったものはシステム借上げ使用予定期間内の継続事業により随意契約となったものであり、支出先の選定は妥当である。</t>
    <phoneticPr fontId="5"/>
  </si>
  <si>
    <t>契約相手方に対して契約内容以外の要求を行っていないため、負担関係は妥当である。</t>
    <phoneticPr fontId="5"/>
  </si>
  <si>
    <t>過年度に契約したものの歳出化であり、適切に支出しているため妥当である。</t>
    <phoneticPr fontId="5"/>
  </si>
  <si>
    <t>運用に必要なコンピュータ及び周辺機器を借上げるための費目・使途となっており、事業目的に即し真に必要なものに限定されている。</t>
    <phoneticPr fontId="5"/>
  </si>
  <si>
    <t>契約実績等の分析、装備品の老朽化状況の分析等を実施し、コスト削減・効率化を図っている。</t>
    <phoneticPr fontId="5"/>
  </si>
  <si>
    <t>成果実績は、運用に必要なコンピュータ及び周辺機器の借上げにより、システムの継続的な運用を行っており、成果目標に見合ったものとなっている。</t>
    <phoneticPr fontId="5"/>
  </si>
  <si>
    <t>活動実績は見込みに見合ったものである。</t>
    <phoneticPr fontId="5"/>
  </si>
  <si>
    <t>借上たコンピュータ及び周辺機器は海上自衛隊の活動において、十分に活用されている。</t>
    <phoneticPr fontId="5"/>
  </si>
  <si>
    <t>１　必要性
　対潜戦に資するシステム用器材の借上げであり、海上作戦部隊の任務完遂を可能にするために必要である。
２　効率性
　一般競争入札を行っており、競争性の確保に努めるとともに、レンタル方式とリース方式の比較から低コストであるレンタル方式を採用し、取得価格の低減を図っており、効率的である。
３　有効性
　本事業は、対潜戦に資するデータの配布、戦術の研究開発、改善、調査研究を一括して実施している海上自衛隊唯一の事業及びシステムであり、艦艇の作戦行動に有効である。
４　総合評価
　対潜資料隊がコンピュータを借上げ、データ解析等を行うことは、部隊が対潜戦を継続して実施するために必要であり、本事業は必要性、効率性、有効性が認められ、事業目的を達成するために適正に実施されている。</t>
    <phoneticPr fontId="5"/>
  </si>
  <si>
    <t>引き続き、契約実績等の分析及びコスト低減方策の検討等を行い、効率的な予算要求、執行に努める。</t>
    <phoneticPr fontId="5"/>
  </si>
  <si>
    <t>防衛省</t>
    <phoneticPr fontId="5"/>
  </si>
  <si>
    <t>借料</t>
    <rPh sb="0" eb="1">
      <t>カ</t>
    </rPh>
    <phoneticPr fontId="5"/>
  </si>
  <si>
    <t>器材の借上げ</t>
    <rPh sb="0" eb="2">
      <t>キザイ</t>
    </rPh>
    <rPh sb="3" eb="5">
      <t>カリア</t>
    </rPh>
    <phoneticPr fontId="5"/>
  </si>
  <si>
    <t>日本電気㈱</t>
    <rPh sb="0" eb="2">
      <t>ニホン</t>
    </rPh>
    <rPh sb="2" eb="4">
      <t>デンキ</t>
    </rPh>
    <phoneticPr fontId="5"/>
  </si>
  <si>
    <t>㈱日立製作所</t>
    <rPh sb="1" eb="3">
      <t>ヒタチ</t>
    </rPh>
    <rPh sb="3" eb="6">
      <t>セイサクショ</t>
    </rPh>
    <phoneticPr fontId="5"/>
  </si>
  <si>
    <t>音響情報処理サブシステム用器材の借上げ</t>
    <phoneticPr fontId="5"/>
  </si>
  <si>
    <t>海洋情報処理サブシステム用器材の借上げ</t>
    <phoneticPr fontId="5"/>
  </si>
  <si>
    <t>A</t>
  </si>
  <si>
    <t>㈱日立製作所</t>
    <phoneticPr fontId="5"/>
  </si>
  <si>
    <t>日本電気㈱</t>
    <phoneticPr fontId="5"/>
  </si>
  <si>
    <t>Ⅰ－３－（１）　大規模災害等への対応</t>
    <phoneticPr fontId="5"/>
  </si>
  <si>
    <t>-</t>
    <phoneticPr fontId="5"/>
  </si>
  <si>
    <t>各種災害に対して万全を期すための取組み</t>
    <phoneticPr fontId="5"/>
  </si>
  <si>
    <t>その他の装備品等（延命処置・機能向上を含む。）</t>
    <phoneticPr fontId="5"/>
  </si>
  <si>
    <t>令和５年度</t>
    <phoneticPr fontId="5"/>
  </si>
  <si>
    <t>㈱日立製作所</t>
    <phoneticPr fontId="5"/>
  </si>
  <si>
    <t>海洋情報処理サブシステム用器材の借上げ</t>
    <phoneticPr fontId="5"/>
  </si>
  <si>
    <t>-</t>
    <phoneticPr fontId="5"/>
  </si>
  <si>
    <t>音響情報処理サブシステム用器材の借上げ</t>
    <phoneticPr fontId="5"/>
  </si>
  <si>
    <t>日本電気㈱</t>
    <phoneticPr fontId="5"/>
  </si>
  <si>
    <t>1,284/1</t>
    <phoneticPr fontId="5"/>
  </si>
  <si>
    <t>-</t>
    <phoneticPr fontId="5"/>
  </si>
  <si>
    <t>1,281/1</t>
    <phoneticPr fontId="5"/>
  </si>
  <si>
    <t>事業監理官（宇宙・地上装備担当）</t>
    <rPh sb="0" eb="16">
      <t>ウジョウ</t>
    </rPh>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</si>
  <si>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</si>
  <si>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</si>
  <si>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</si>
  <si>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</si>
  <si>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0194</t>
    <phoneticPr fontId="5"/>
  </si>
  <si>
    <t>国庫債務負担行為等</t>
  </si>
  <si>
    <t>A.（株）日立製作所</t>
    <rPh sb="3" eb="4">
      <t>カブ</t>
    </rPh>
    <rPh sb="5" eb="10">
      <t>ヒタチセイサクショ</t>
    </rPh>
    <phoneticPr fontId="5"/>
  </si>
  <si>
    <t>B.（株）日立製作所</t>
    <rPh sb="2" eb="5">
      <t>カブ</t>
    </rPh>
    <rPh sb="5" eb="7">
      <t>ヒタチ</t>
    </rPh>
    <rPh sb="7" eb="10">
      <t>セイサクショ</t>
    </rPh>
    <phoneticPr fontId="5"/>
  </si>
  <si>
    <t>対潜戦を効果的に実施するためには、海洋・音響データを有効に活用することが必要であり、それらのデータ分析態勢を整備し、システムを継続的に運用することで、部隊の効果的かつ継続的な対潜戦の実施に資する。</t>
    <phoneticPr fontId="5"/>
  </si>
  <si>
    <t>-</t>
    <phoneticPr fontId="5"/>
  </si>
  <si>
    <t>Ⅰ－３　我が国自身の防衛体制の強化（大規模災害等への対応）</t>
    <phoneticPr fontId="5"/>
  </si>
  <si>
    <t>-</t>
    <phoneticPr fontId="5"/>
  </si>
  <si>
    <t>執行額（Ｘ）／式数（Ｙ）</t>
    <rPh sb="7" eb="8">
      <t>シキ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</si>
</sst>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108858</xdr:colOff>
      <xdr:row>749</xdr:row>
      <xdr:rowOff>244929</xdr:rowOff>
    </xdr:from>
    <xdr:to>
      <xdr:col>31</xdr:col>
      <xdr:colOff>8888</xdr:colOff>
      <xdr:row>751</xdr:row>
      <xdr:rowOff>250696</xdr:rowOff>
    </xdr:to>
    <xdr:sp macro="" textlink="">
      <xdr:nvSpPr>
        <xdr:cNvPr id="2" name="正方形/長方形 1"/>
        <xdr:cNvSpPr/>
      </xdr:nvSpPr>
      <xdr:spPr>
        <a:xfrm>
          <a:off x="4395108" y="122831679"/>
          <a:ext cx="1941101" cy="713338"/>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１．２８１百万円</a:t>
          </a:r>
          <a:endParaRPr kumimoji="1" lang="en-US" altLang="ja-JP" sz="1100">
            <a:solidFill>
              <a:sysClr val="windowText" lastClr="000000"/>
            </a:solidFill>
          </a:endParaRPr>
        </a:p>
      </xdr:txBody>
    </xdr:sp>
    <xdr:clientData/>
  </xdr:twoCellAnchor>
  <xdr:twoCellAnchor>
    <xdr:from>
      <xdr:col>11</xdr:col>
      <xdr:colOff>33151</xdr:colOff>
      <xdr:row>756</xdr:row>
      <xdr:rowOff>16168</xdr:rowOff>
    </xdr:from>
    <xdr:to>
      <xdr:col>20</xdr:col>
      <xdr:colOff>164581</xdr:colOff>
      <xdr:row>758</xdr:row>
      <xdr:rowOff>21930</xdr:rowOff>
    </xdr:to>
    <xdr:sp macro="" textlink="">
      <xdr:nvSpPr>
        <xdr:cNvPr id="3" name="正方形/長方形 2"/>
        <xdr:cNvSpPr/>
      </xdr:nvSpPr>
      <xdr:spPr>
        <a:xfrm>
          <a:off x="2278330" y="125079418"/>
          <a:ext cx="1968394" cy="71333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Ａ．民間企業２社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１５５百万円</a:t>
          </a:r>
          <a:endParaRPr kumimoji="1" lang="en-US" altLang="ja-JP" sz="1100">
            <a:solidFill>
              <a:sysClr val="windowText" lastClr="000000"/>
            </a:solidFill>
          </a:endParaRPr>
        </a:p>
      </xdr:txBody>
    </xdr:sp>
    <xdr:clientData/>
  </xdr:twoCellAnchor>
  <xdr:twoCellAnchor>
    <xdr:from>
      <xdr:col>11</xdr:col>
      <xdr:colOff>126868</xdr:colOff>
      <xdr:row>758</xdr:row>
      <xdr:rowOff>226757</xdr:rowOff>
    </xdr:from>
    <xdr:to>
      <xdr:col>20</xdr:col>
      <xdr:colOff>136874</xdr:colOff>
      <xdr:row>759</xdr:row>
      <xdr:rowOff>247568</xdr:rowOff>
    </xdr:to>
    <xdr:sp macro="" textlink="">
      <xdr:nvSpPr>
        <xdr:cNvPr id="4" name="AutoShape 5"/>
        <xdr:cNvSpPr>
          <a:spLocks noChangeArrowheads="1"/>
        </xdr:cNvSpPr>
      </xdr:nvSpPr>
      <xdr:spPr bwMode="auto">
        <a:xfrm>
          <a:off x="2372047" y="125997578"/>
          <a:ext cx="1846970" cy="37459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127868</xdr:colOff>
      <xdr:row>758</xdr:row>
      <xdr:rowOff>252717</xdr:rowOff>
    </xdr:from>
    <xdr:to>
      <xdr:col>19</xdr:col>
      <xdr:colOff>161857</xdr:colOff>
      <xdr:row>759</xdr:row>
      <xdr:rowOff>244330</xdr:rowOff>
    </xdr:to>
    <xdr:sp macro="" textlink="">
      <xdr:nvSpPr>
        <xdr:cNvPr id="5" name="テキスト ボックス 4"/>
        <xdr:cNvSpPr txBox="1"/>
      </xdr:nvSpPr>
      <xdr:spPr bwMode="auto">
        <a:xfrm>
          <a:off x="2577154" y="126023538"/>
          <a:ext cx="1462739" cy="345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器材の借上げ</a:t>
          </a:r>
        </a:p>
      </xdr:txBody>
    </xdr:sp>
    <xdr:clientData/>
  </xdr:twoCellAnchor>
  <xdr:twoCellAnchor>
    <xdr:from>
      <xdr:col>15</xdr:col>
      <xdr:colOff>200922</xdr:colOff>
      <xdr:row>751</xdr:row>
      <xdr:rowOff>231323</xdr:rowOff>
    </xdr:from>
    <xdr:to>
      <xdr:col>26</xdr:col>
      <xdr:colOff>135113</xdr:colOff>
      <xdr:row>756</xdr:row>
      <xdr:rowOff>16167</xdr:rowOff>
    </xdr:to>
    <xdr:cxnSp macro="">
      <xdr:nvCxnSpPr>
        <xdr:cNvPr id="6" name="カギ線コネクタ 5"/>
        <xdr:cNvCxnSpPr>
          <a:endCxn id="3" idx="0"/>
        </xdr:cNvCxnSpPr>
      </xdr:nvCxnSpPr>
      <xdr:spPr>
        <a:xfrm rot="5400000">
          <a:off x="3575327" y="123212846"/>
          <a:ext cx="1553773" cy="2179370"/>
        </a:xfrm>
        <a:prstGeom prst="bentConnector3">
          <a:avLst>
            <a:gd name="adj1" fmla="val 50000"/>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147451</xdr:colOff>
      <xdr:row>756</xdr:row>
      <xdr:rowOff>43382</xdr:rowOff>
    </xdr:from>
    <xdr:to>
      <xdr:col>42</xdr:col>
      <xdr:colOff>74774</xdr:colOff>
      <xdr:row>758</xdr:row>
      <xdr:rowOff>49144</xdr:rowOff>
    </xdr:to>
    <xdr:sp macro="" textlink="">
      <xdr:nvSpPr>
        <xdr:cNvPr id="7" name="正方形/長方形 6"/>
        <xdr:cNvSpPr/>
      </xdr:nvSpPr>
      <xdr:spPr>
        <a:xfrm>
          <a:off x="6678880" y="125106632"/>
          <a:ext cx="1968394" cy="71333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Ｂ．民間企業２社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１，１２６百万円</a:t>
          </a:r>
          <a:endParaRPr kumimoji="1" lang="en-US" altLang="ja-JP" sz="1100">
            <a:solidFill>
              <a:sysClr val="windowText" lastClr="000000"/>
            </a:solidFill>
          </a:endParaRPr>
        </a:p>
      </xdr:txBody>
    </xdr:sp>
    <xdr:clientData/>
  </xdr:twoCellAnchor>
  <xdr:twoCellAnchor>
    <xdr:from>
      <xdr:col>26</xdr:col>
      <xdr:colOff>135112</xdr:colOff>
      <xdr:row>751</xdr:row>
      <xdr:rowOff>231323</xdr:rowOff>
    </xdr:from>
    <xdr:to>
      <xdr:col>37</xdr:col>
      <xdr:colOff>111114</xdr:colOff>
      <xdr:row>756</xdr:row>
      <xdr:rowOff>43381</xdr:rowOff>
    </xdr:to>
    <xdr:cxnSp macro="">
      <xdr:nvCxnSpPr>
        <xdr:cNvPr id="8" name="カギ線コネクタ 7"/>
        <xdr:cNvCxnSpPr>
          <a:endCxn id="7" idx="0"/>
        </xdr:cNvCxnSpPr>
      </xdr:nvCxnSpPr>
      <xdr:spPr>
        <a:xfrm rot="16200000" flipH="1">
          <a:off x="5761994" y="123205548"/>
          <a:ext cx="1580987" cy="2221180"/>
        </a:xfrm>
        <a:prstGeom prst="bentConnector3">
          <a:avLst>
            <a:gd name="adj1" fmla="val 50000"/>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109198</xdr:colOff>
      <xdr:row>754</xdr:row>
      <xdr:rowOff>299035</xdr:rowOff>
    </xdr:from>
    <xdr:to>
      <xdr:col>43</xdr:col>
      <xdr:colOff>191063</xdr:colOff>
      <xdr:row>755</xdr:row>
      <xdr:rowOff>232566</xdr:rowOff>
    </xdr:to>
    <xdr:sp macro="" textlink="">
      <xdr:nvSpPr>
        <xdr:cNvPr id="9" name="テキスト ボックス 8"/>
        <xdr:cNvSpPr txBox="1"/>
      </xdr:nvSpPr>
      <xdr:spPr bwMode="auto">
        <a:xfrm>
          <a:off x="6436519" y="124654714"/>
          <a:ext cx="2531151" cy="2873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p>
        <a:p>
          <a:endParaRPr kumimoji="1" lang="ja-JP" altLang="en-US" sz="1100">
            <a:solidFill>
              <a:schemeClr val="tx1"/>
            </a:solidFill>
          </a:endParaRPr>
        </a:p>
      </xdr:txBody>
    </xdr:sp>
    <xdr:clientData/>
  </xdr:twoCellAnchor>
  <xdr:twoCellAnchor>
    <xdr:from>
      <xdr:col>33</xdr:col>
      <xdr:colOff>23454</xdr:colOff>
      <xdr:row>758</xdr:row>
      <xdr:rowOff>240364</xdr:rowOff>
    </xdr:from>
    <xdr:to>
      <xdr:col>42</xdr:col>
      <xdr:colOff>33460</xdr:colOff>
      <xdr:row>759</xdr:row>
      <xdr:rowOff>261175</xdr:rowOff>
    </xdr:to>
    <xdr:sp macro="" textlink="">
      <xdr:nvSpPr>
        <xdr:cNvPr id="10" name="AutoShape 5"/>
        <xdr:cNvSpPr>
          <a:spLocks noChangeArrowheads="1"/>
        </xdr:cNvSpPr>
      </xdr:nvSpPr>
      <xdr:spPr bwMode="auto">
        <a:xfrm>
          <a:off x="6758990" y="126011185"/>
          <a:ext cx="1846970" cy="37459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34</xdr:col>
      <xdr:colOff>24454</xdr:colOff>
      <xdr:row>758</xdr:row>
      <xdr:rowOff>266324</xdr:rowOff>
    </xdr:from>
    <xdr:to>
      <xdr:col>41</xdr:col>
      <xdr:colOff>58443</xdr:colOff>
      <xdr:row>759</xdr:row>
      <xdr:rowOff>257937</xdr:rowOff>
    </xdr:to>
    <xdr:sp macro="" textlink="">
      <xdr:nvSpPr>
        <xdr:cNvPr id="11" name="テキスト ボックス 10"/>
        <xdr:cNvSpPr txBox="1"/>
      </xdr:nvSpPr>
      <xdr:spPr bwMode="auto">
        <a:xfrm>
          <a:off x="6964097" y="126037145"/>
          <a:ext cx="1462739" cy="345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器材の借上げ</a:t>
          </a:r>
        </a:p>
      </xdr:txBody>
    </xdr:sp>
    <xdr:clientData/>
  </xdr:twoCellAnchor>
  <xdr:twoCellAnchor>
    <xdr:from>
      <xdr:col>10</xdr:col>
      <xdr:colOff>54430</xdr:colOff>
      <xdr:row>754</xdr:row>
      <xdr:rowOff>312302</xdr:rowOff>
    </xdr:from>
    <xdr:to>
      <xdr:col>22</xdr:col>
      <xdr:colOff>136295</xdr:colOff>
      <xdr:row>755</xdr:row>
      <xdr:rowOff>245833</xdr:rowOff>
    </xdr:to>
    <xdr:sp macro="" textlink="">
      <xdr:nvSpPr>
        <xdr:cNvPr id="12" name="テキスト ボックス 11"/>
        <xdr:cNvSpPr txBox="1"/>
      </xdr:nvSpPr>
      <xdr:spPr bwMode="auto">
        <a:xfrm>
          <a:off x="2095501" y="124667981"/>
          <a:ext cx="2531151" cy="2873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p>
        <a:p>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BO17" sqref="BO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156</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791</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海洋政策、ＩＴ戦略</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800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1215</v>
      </c>
      <c r="Q13" s="164"/>
      <c r="R13" s="164"/>
      <c r="S13" s="164"/>
      <c r="T13" s="164"/>
      <c r="U13" s="164"/>
      <c r="V13" s="165"/>
      <c r="W13" s="163">
        <v>1128</v>
      </c>
      <c r="X13" s="164"/>
      <c r="Y13" s="164"/>
      <c r="Z13" s="164"/>
      <c r="AA13" s="164"/>
      <c r="AB13" s="164"/>
      <c r="AC13" s="165"/>
      <c r="AD13" s="163">
        <v>1401</v>
      </c>
      <c r="AE13" s="164"/>
      <c r="AF13" s="164"/>
      <c r="AG13" s="164"/>
      <c r="AH13" s="164"/>
      <c r="AI13" s="164"/>
      <c r="AJ13" s="165"/>
      <c r="AK13" s="163">
        <v>1284</v>
      </c>
      <c r="AL13" s="164"/>
      <c r="AM13" s="164"/>
      <c r="AN13" s="164"/>
      <c r="AO13" s="164"/>
      <c r="AP13" s="164"/>
      <c r="AQ13" s="165"/>
      <c r="AR13" s="160" t="s">
        <v>750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v>0</v>
      </c>
      <c r="Q14" s="164"/>
      <c r="R14" s="164"/>
      <c r="S14" s="164"/>
      <c r="T14" s="164"/>
      <c r="U14" s="164"/>
      <c r="V14" s="165"/>
      <c r="W14" s="163">
        <v>0</v>
      </c>
      <c r="X14" s="164"/>
      <c r="Y14" s="164"/>
      <c r="Z14" s="164"/>
      <c r="AA14" s="164"/>
      <c r="AB14" s="164"/>
      <c r="AC14" s="165"/>
      <c r="AD14" s="163">
        <v>0</v>
      </c>
      <c r="AE14" s="164"/>
      <c r="AF14" s="164"/>
      <c r="AG14" s="164"/>
      <c r="AH14" s="164"/>
      <c r="AI14" s="164"/>
      <c r="AJ14" s="165"/>
      <c r="AK14" s="163">
        <v>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0</v>
      </c>
      <c r="Q15" s="164"/>
      <c r="R15" s="164"/>
      <c r="S15" s="164"/>
      <c r="T15" s="164"/>
      <c r="U15" s="164"/>
      <c r="V15" s="165"/>
      <c r="W15" s="163">
        <v>0</v>
      </c>
      <c r="X15" s="164"/>
      <c r="Y15" s="164"/>
      <c r="Z15" s="164"/>
      <c r="AA15" s="164"/>
      <c r="AB15" s="164"/>
      <c r="AC15" s="165"/>
      <c r="AD15" s="163">
        <v>0</v>
      </c>
      <c r="AE15" s="164"/>
      <c r="AF15" s="164"/>
      <c r="AG15" s="164"/>
      <c r="AH15" s="164"/>
      <c r="AI15" s="164"/>
      <c r="AJ15" s="165"/>
      <c r="AK15" s="163">
        <v>0</v>
      </c>
      <c r="AL15" s="164"/>
      <c r="AM15" s="164"/>
      <c r="AN15" s="164"/>
      <c r="AO15" s="164"/>
      <c r="AP15" s="164"/>
      <c r="AQ15" s="165"/>
      <c r="AR15" s="163" t="s">
        <v>750</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0</v>
      </c>
      <c r="Q16" s="164"/>
      <c r="R16" s="164"/>
      <c r="S16" s="164"/>
      <c r="T16" s="164"/>
      <c r="U16" s="164"/>
      <c r="V16" s="165"/>
      <c r="W16" s="163">
        <v>0</v>
      </c>
      <c r="X16" s="164"/>
      <c r="Y16" s="164"/>
      <c r="Z16" s="164"/>
      <c r="AA16" s="164"/>
      <c r="AB16" s="164"/>
      <c r="AC16" s="165"/>
      <c r="AD16" s="163">
        <v>0</v>
      </c>
      <c r="AE16" s="164"/>
      <c r="AF16" s="164"/>
      <c r="AG16" s="164"/>
      <c r="AH16" s="164"/>
      <c r="AI16" s="164"/>
      <c r="AJ16" s="165"/>
      <c r="AK16" s="163">
        <v>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v>0</v>
      </c>
      <c r="Q17" s="164"/>
      <c r="R17" s="164"/>
      <c r="S17" s="164"/>
      <c r="T17" s="164"/>
      <c r="U17" s="164"/>
      <c r="V17" s="165"/>
      <c r="W17" s="163">
        <v>0</v>
      </c>
      <c r="X17" s="164"/>
      <c r="Y17" s="164"/>
      <c r="Z17" s="164"/>
      <c r="AA17" s="164"/>
      <c r="AB17" s="164"/>
      <c r="AC17" s="165"/>
      <c r="AD17" s="163">
        <v>0</v>
      </c>
      <c r="AE17" s="164"/>
      <c r="AF17" s="164"/>
      <c r="AG17" s="164"/>
      <c r="AH17" s="164"/>
      <c r="AI17" s="164"/>
      <c r="AJ17" s="165"/>
      <c r="AK17" s="163">
        <v>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1215</v>
      </c>
      <c r="Q18" s="170"/>
      <c r="R18" s="170"/>
      <c r="S18" s="170"/>
      <c r="T18" s="170"/>
      <c r="U18" s="170"/>
      <c r="V18" s="171"/>
      <c r="W18" s="169">
        <f>SUM(W13:AC17)</f>
        <v>1128</v>
      </c>
      <c r="X18" s="170"/>
      <c r="Y18" s="170"/>
      <c r="Z18" s="170"/>
      <c r="AA18" s="170"/>
      <c r="AB18" s="170"/>
      <c r="AC18" s="171"/>
      <c r="AD18" s="169">
        <f>SUM(AD13:AJ17)</f>
        <v>1401</v>
      </c>
      <c r="AE18" s="170"/>
      <c r="AF18" s="170"/>
      <c r="AG18" s="170"/>
      <c r="AH18" s="170"/>
      <c r="AI18" s="170"/>
      <c r="AJ18" s="171"/>
      <c r="AK18" s="169">
        <f>SUM(AK13:AQ17)</f>
        <v>1284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1053</v>
      </c>
      <c r="Q19" s="164"/>
      <c r="R19" s="164"/>
      <c r="S19" s="164"/>
      <c r="T19" s="164"/>
      <c r="U19" s="164"/>
      <c r="V19" s="165"/>
      <c r="W19" s="163">
        <v>1109</v>
      </c>
      <c r="X19" s="164"/>
      <c r="Y19" s="164"/>
      <c r="Z19" s="164"/>
      <c r="AA19" s="164"/>
      <c r="AB19" s="164"/>
      <c r="AC19" s="165"/>
      <c r="AD19" s="163">
        <v>1281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0.8666666666666667</v>
      </c>
      <c r="Q20" s="535"/>
      <c r="R20" s="535"/>
      <c r="S20" s="535"/>
      <c r="T20" s="535"/>
      <c r="U20" s="535"/>
      <c r="V20" s="535"/>
      <c r="W20" s="535">
        <f t="shared" ref="W20" si="0">IF(W18=0, "-", SUM(W19)/W18)</f>
        <v>0.98315602836879434</v>
      </c>
      <c r="X20" s="535"/>
      <c r="Y20" s="535"/>
      <c r="Z20" s="535"/>
      <c r="AA20" s="535"/>
      <c r="AB20" s="535"/>
      <c r="AC20" s="535"/>
      <c r="AD20" s="535">
        <f t="shared" ref="AD20" si="1">IF(AD18=0, "-", SUM(AD19)/AD18)</f>
        <v>0.91434689507494649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0.8666666666666667</v>
      </c>
      <c r="Q21" s="535"/>
      <c r="R21" s="535"/>
      <c r="S21" s="535"/>
      <c r="T21" s="535"/>
      <c r="U21" s="535"/>
      <c r="V21" s="535"/>
      <c r="W21" s="535">
        <f t="shared" ref="W21" si="2">IF(W19=0, "-", SUM(W19)/SUM(W13,W14))</f>
        <v>0.98315602836879434</v>
      </c>
      <c r="X21" s="535"/>
      <c r="Y21" s="535"/>
      <c r="Z21" s="535"/>
      <c r="AA21" s="535"/>
      <c r="AB21" s="535"/>
      <c r="AC21" s="535"/>
      <c r="AD21" s="535">
        <f t="shared" ref="AD21" si="3">IF(AD19=0, "-", SUM(AD19)/SUM(AD13,AD14))</f>
        <v>0.91434689507494649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1284</v>
      </c>
      <c r="Q23" s="161"/>
      <c r="R23" s="161"/>
      <c r="S23" s="161"/>
      <c r="T23" s="161"/>
      <c r="U23" s="161"/>
      <c r="V23" s="162"/>
      <c r="W23" s="160" t="s">
        <v>750</v>
      </c>
      <c r="X23" s="161"/>
      <c r="Y23" s="161"/>
      <c r="Z23" s="161"/>
      <c r="AA23" s="161"/>
      <c r="AB23" s="161"/>
      <c r="AC23" s="162"/>
      <c r="AD23" s="149" t="s">
        <v>750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t="s">
        <v>792</v>
      </c>
      <c r="Q24" s="164"/>
      <c r="R24" s="164"/>
      <c r="S24" s="164"/>
      <c r="T24" s="164"/>
      <c r="U24" s="164"/>
      <c r="V24" s="165"/>
      <c r="W24" s="163" t="s">
        <v>750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792</v>
      </c>
      <c r="Q25" s="164"/>
      <c r="R25" s="164"/>
      <c r="S25" s="164"/>
      <c r="T25" s="164"/>
      <c r="U25" s="164"/>
      <c r="V25" s="165"/>
      <c r="W25" s="163" t="s">
        <v>750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792</v>
      </c>
      <c r="Q26" s="164"/>
      <c r="R26" s="164"/>
      <c r="S26" s="164"/>
      <c r="T26" s="164"/>
      <c r="U26" s="164"/>
      <c r="V26" s="165"/>
      <c r="W26" s="163" t="s">
        <v>750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792</v>
      </c>
      <c r="Q27" s="164"/>
      <c r="R27" s="164"/>
      <c r="S27" s="164"/>
      <c r="T27" s="164"/>
      <c r="U27" s="164"/>
      <c r="V27" s="165"/>
      <c r="W27" s="163" t="s">
        <v>750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1284</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720</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v>365</v>
      </c>
      <c r="AF32" s="364"/>
      <c r="AG32" s="364"/>
      <c r="AH32" s="364"/>
      <c r="AI32" s="363">
        <v>366</v>
      </c>
      <c r="AJ32" s="364"/>
      <c r="AK32" s="364"/>
      <c r="AL32" s="364"/>
      <c r="AM32" s="363">
        <v>365</v>
      </c>
      <c r="AN32" s="364"/>
      <c r="AO32" s="364"/>
      <c r="AP32" s="364"/>
      <c r="AQ32" s="166" t="s">
        <v>720</v>
      </c>
      <c r="AR32" s="167"/>
      <c r="AS32" s="167"/>
      <c r="AT32" s="168"/>
      <c r="AU32" s="364" t="s">
        <v>720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v>365</v>
      </c>
      <c r="AF33" s="364"/>
      <c r="AG33" s="364"/>
      <c r="AH33" s="364"/>
      <c r="AI33" s="363">
        <v>366</v>
      </c>
      <c r="AJ33" s="364"/>
      <c r="AK33" s="364"/>
      <c r="AL33" s="364"/>
      <c r="AM33" s="363">
        <v>365</v>
      </c>
      <c r="AN33" s="364"/>
      <c r="AO33" s="364"/>
      <c r="AP33" s="364"/>
      <c r="AQ33" s="166">
        <v>365</v>
      </c>
      <c r="AR33" s="167"/>
      <c r="AS33" s="167"/>
      <c r="AT33" s="168"/>
      <c r="AU33" s="364" t="s">
        <v>720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720</v>
      </c>
      <c r="AR34" s="167"/>
      <c r="AS34" s="167"/>
      <c r="AT34" s="168"/>
      <c r="AU34" s="364" t="s">
        <v>720</v>
      </c>
      <c r="AV34" s="364"/>
      <c r="AW34" s="364"/>
      <c r="AX34" s="365"/>
    </row>
    <row r="35" spans="1:51" ht="23.25" customHeight="1" x14ac:dyDescent="0.15">
      <c r="A35" s="891" t="s">
        <v>380</v>
      </c>
      <c r="B35" s="892"/>
      <c r="C35" s="892"/>
      <c r="D35" s="892"/>
      <c r="E35" s="892"/>
      <c r="F35" s="893"/>
      <c r="G35" s="897" t="s">
        <v>718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v>1</v>
      </c>
      <c r="AF101" s="358"/>
      <c r="AG101" s="358"/>
      <c r="AH101" s="358"/>
      <c r="AI101" s="358">
        <v>1</v>
      </c>
      <c r="AJ101" s="358"/>
      <c r="AK101" s="358"/>
      <c r="AL101" s="358"/>
      <c r="AM101" s="358">
        <v>1</v>
      </c>
      <c r="AN101" s="358"/>
      <c r="AO101" s="358"/>
      <c r="AP101" s="358"/>
      <c r="AQ101" s="358" t="s">
        <v>779</v>
      </c>
      <c r="AR101" s="358"/>
      <c r="AS101" s="358"/>
      <c r="AT101" s="358"/>
      <c r="AU101" s="363" t="s">
        <v>779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1</v>
      </c>
      <c r="AF102" s="358"/>
      <c r="AG102" s="358"/>
      <c r="AH102" s="358"/>
      <c r="AI102" s="358">
        <v>1</v>
      </c>
      <c r="AJ102" s="358"/>
      <c r="AK102" s="358"/>
      <c r="AL102" s="358"/>
      <c r="AM102" s="358">
        <v>1</v>
      </c>
      <c r="AN102" s="358"/>
      <c r="AO102" s="358"/>
      <c r="AP102" s="358"/>
      <c r="AQ102" s="358">
        <v>1</v>
      </c>
      <c r="AR102" s="358"/>
      <c r="AS102" s="358"/>
      <c r="AT102" s="358"/>
      <c r="AU102" s="371">
        <v>1</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804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1053</v>
      </c>
      <c r="AF116" s="358"/>
      <c r="AG116" s="358"/>
      <c r="AH116" s="358"/>
      <c r="AI116" s="358">
        <v>1109</v>
      </c>
      <c r="AJ116" s="358"/>
      <c r="AK116" s="358"/>
      <c r="AL116" s="358"/>
      <c r="AM116" s="358">
        <v>1281</v>
      </c>
      <c r="AN116" s="358"/>
      <c r="AO116" s="358"/>
      <c r="AP116" s="358"/>
      <c r="AQ116" s="363">
        <v>1284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790</v>
      </c>
      <c r="AN117" s="306"/>
      <c r="AO117" s="306"/>
      <c r="AP117" s="306"/>
      <c r="AQ117" s="306" t="s">
        <v>788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x14ac:dyDescent="0.15">
      <c r="A134" s="988"/>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750</v>
      </c>
      <c r="AN134" s="167"/>
      <c r="AO134" s="167"/>
      <c r="AP134" s="167"/>
      <c r="AQ134" s="266" t="s">
        <v>720</v>
      </c>
      <c r="AR134" s="167"/>
      <c r="AS134" s="167"/>
      <c r="AT134" s="167"/>
      <c r="AU134" s="266" t="s">
        <v>720</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750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733</v>
      </c>
      <c r="H154" s="191"/>
      <c r="I154" s="191"/>
      <c r="J154" s="191"/>
      <c r="K154" s="191"/>
      <c r="L154" s="191"/>
      <c r="M154" s="191"/>
      <c r="N154" s="191"/>
      <c r="O154" s="191"/>
      <c r="P154" s="233"/>
      <c r="Q154" s="190" t="s">
        <v>734</v>
      </c>
      <c r="R154" s="191"/>
      <c r="S154" s="191"/>
      <c r="T154" s="191"/>
      <c r="U154" s="191"/>
      <c r="V154" s="191"/>
      <c r="W154" s="191"/>
      <c r="X154" s="191"/>
      <c r="Y154" s="191"/>
      <c r="Z154" s="191"/>
      <c r="AA154" s="915"/>
      <c r="AB154" s="256" t="s">
        <v>735</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33.7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793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76.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751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736</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720</v>
      </c>
      <c r="AR193" s="271"/>
      <c r="AS193" s="179" t="s">
        <v>233</v>
      </c>
      <c r="AT193" s="202"/>
      <c r="AU193" s="178" t="s">
        <v>720</v>
      </c>
      <c r="AV193" s="178"/>
      <c r="AW193" s="179" t="s">
        <v>179</v>
      </c>
      <c r="AX193" s="180"/>
      <c r="AY193">
        <f>$AY$192</f>
        <v>1</v>
      </c>
    </row>
    <row r="194" spans="1:51" ht="39.75" customHeight="1" x14ac:dyDescent="0.15">
      <c r="A194" s="988"/>
      <c r="B194" s="253"/>
      <c r="C194" s="252"/>
      <c r="D194" s="253"/>
      <c r="E194" s="252"/>
      <c r="F194" s="314"/>
      <c r="G194" s="232" t="s">
        <v>720</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720</v>
      </c>
      <c r="AC194" s="224"/>
      <c r="AD194" s="224"/>
      <c r="AE194" s="266" t="s">
        <v>720</v>
      </c>
      <c r="AF194" s="167"/>
      <c r="AG194" s="167"/>
      <c r="AH194" s="167"/>
      <c r="AI194" s="266" t="s">
        <v>720</v>
      </c>
      <c r="AJ194" s="167"/>
      <c r="AK194" s="167"/>
      <c r="AL194" s="167"/>
      <c r="AM194" s="266" t="s">
        <v>406</v>
      </c>
      <c r="AN194" s="167"/>
      <c r="AO194" s="167"/>
      <c r="AP194" s="167"/>
      <c r="AQ194" s="266" t="s">
        <v>720</v>
      </c>
      <c r="AR194" s="167"/>
      <c r="AS194" s="167"/>
      <c r="AT194" s="167"/>
      <c r="AU194" s="266" t="s">
        <v>720</v>
      </c>
      <c r="AV194" s="167"/>
      <c r="AW194" s="167"/>
      <c r="AX194" s="208"/>
      <c r="AY194">
        <f t="shared" ref="AY194:AY195" si="23">$AY$192</f>
        <v>1</v>
      </c>
    </row>
    <row r="195" spans="1:51" ht="39.75"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720</v>
      </c>
      <c r="AC195" s="175"/>
      <c r="AD195" s="175"/>
      <c r="AE195" s="266" t="s">
        <v>720</v>
      </c>
      <c r="AF195" s="167"/>
      <c r="AG195" s="167"/>
      <c r="AH195" s="167"/>
      <c r="AI195" s="266" t="s">
        <v>720</v>
      </c>
      <c r="AJ195" s="167"/>
      <c r="AK195" s="167"/>
      <c r="AL195" s="167"/>
      <c r="AM195" s="266" t="s">
        <v>406</v>
      </c>
      <c r="AN195" s="167"/>
      <c r="AO195" s="167"/>
      <c r="AP195" s="167"/>
      <c r="AQ195" s="266" t="s">
        <v>720</v>
      </c>
      <c r="AR195" s="167"/>
      <c r="AS195" s="167"/>
      <c r="AT195" s="167"/>
      <c r="AU195" s="266" t="s">
        <v>720</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738</v>
      </c>
      <c r="H214" s="191"/>
      <c r="I214" s="191"/>
      <c r="J214" s="191"/>
      <c r="K214" s="191"/>
      <c r="L214" s="191"/>
      <c r="M214" s="191"/>
      <c r="N214" s="191"/>
      <c r="O214" s="191"/>
      <c r="P214" s="233"/>
      <c r="Q214" s="975" t="s">
        <v>739</v>
      </c>
      <c r="R214" s="976"/>
      <c r="S214" s="976"/>
      <c r="T214" s="976"/>
      <c r="U214" s="976"/>
      <c r="V214" s="976"/>
      <c r="W214" s="976"/>
      <c r="X214" s="976"/>
      <c r="Y214" s="976"/>
      <c r="Z214" s="976"/>
      <c r="AA214" s="977"/>
      <c r="AB214" s="256" t="s">
        <v>735</v>
      </c>
      <c r="AC214" s="257"/>
      <c r="AD214" s="257"/>
      <c r="AE214" s="262" t="s">
        <v>720</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77.2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794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64.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751</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t="s">
        <v>740</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hidden="1" customHeight="1" x14ac:dyDescent="0.15">
      <c r="A251" s="988"/>
      <c r="B251" s="253"/>
      <c r="C251" s="252"/>
      <c r="D251" s="253"/>
      <c r="E251" s="239" t="s">
        <v>264</v>
      </c>
      <c r="F251" s="240"/>
      <c r="G251" s="237" t="s">
        <v>741</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720</v>
      </c>
      <c r="AR253" s="271"/>
      <c r="AS253" s="179" t="s">
        <v>233</v>
      </c>
      <c r="AT253" s="202"/>
      <c r="AU253" s="178" t="s">
        <v>720</v>
      </c>
      <c r="AV253" s="178"/>
      <c r="AW253" s="179" t="s">
        <v>179</v>
      </c>
      <c r="AX253" s="180"/>
      <c r="AY253">
        <f>$AY$252</f>
        <v>1</v>
      </c>
    </row>
    <row r="254" spans="1:51" ht="39.75" hidden="1" customHeight="1" x14ac:dyDescent="0.15">
      <c r="A254" s="988"/>
      <c r="B254" s="253"/>
      <c r="C254" s="252"/>
      <c r="D254" s="253"/>
      <c r="E254" s="252"/>
      <c r="F254" s="314"/>
      <c r="G254" s="232" t="s">
        <v>720</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720</v>
      </c>
      <c r="AC254" s="224"/>
      <c r="AD254" s="224"/>
      <c r="AE254" s="266" t="s">
        <v>720</v>
      </c>
      <c r="AF254" s="167"/>
      <c r="AG254" s="167"/>
      <c r="AH254" s="167"/>
      <c r="AI254" s="266" t="s">
        <v>720</v>
      </c>
      <c r="AJ254" s="167"/>
      <c r="AK254" s="167"/>
      <c r="AL254" s="167"/>
      <c r="AM254" s="266"/>
      <c r="AN254" s="167"/>
      <c r="AO254" s="167"/>
      <c r="AP254" s="167"/>
      <c r="AQ254" s="266" t="s">
        <v>720</v>
      </c>
      <c r="AR254" s="167"/>
      <c r="AS254" s="167"/>
      <c r="AT254" s="167"/>
      <c r="AU254" s="266" t="s">
        <v>720</v>
      </c>
      <c r="AV254" s="167"/>
      <c r="AW254" s="167"/>
      <c r="AX254" s="208"/>
      <c r="AY254">
        <f t="shared" ref="AY254:AY255" si="33">$AY$252</f>
        <v>1</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720</v>
      </c>
      <c r="AC255" s="175"/>
      <c r="AD255" s="175"/>
      <c r="AE255" s="266" t="s">
        <v>720</v>
      </c>
      <c r="AF255" s="167"/>
      <c r="AG255" s="167"/>
      <c r="AH255" s="167"/>
      <c r="AI255" s="266" t="s">
        <v>720</v>
      </c>
      <c r="AJ255" s="167"/>
      <c r="AK255" s="167"/>
      <c r="AL255" s="167"/>
      <c r="AM255" s="266"/>
      <c r="AN255" s="167"/>
      <c r="AO255" s="167"/>
      <c r="AP255" s="167"/>
      <c r="AQ255" s="266" t="s">
        <v>720</v>
      </c>
      <c r="AR255" s="167"/>
      <c r="AS255" s="167"/>
      <c r="AT255" s="167"/>
      <c r="AU255" s="266" t="s">
        <v>720</v>
      </c>
      <c r="AV255" s="167"/>
      <c r="AW255" s="167"/>
      <c r="AX255" s="208"/>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hidden="1" customHeight="1" x14ac:dyDescent="0.15">
      <c r="A308" s="988"/>
      <c r="B308" s="253"/>
      <c r="C308" s="252"/>
      <c r="D308" s="253"/>
      <c r="E308" s="190" t="s">
        <v>751</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988"/>
      <c r="B310" s="253"/>
      <c r="C310" s="252"/>
      <c r="D310" s="253"/>
      <c r="E310" s="308" t="s">
        <v>265</v>
      </c>
      <c r="F310" s="309"/>
      <c r="G310" s="310" t="s">
        <v>802</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88"/>
      <c r="B311" s="253"/>
      <c r="C311" s="252"/>
      <c r="D311" s="253"/>
      <c r="E311" s="239" t="s">
        <v>264</v>
      </c>
      <c r="F311" s="240"/>
      <c r="G311" s="237" t="s">
        <v>778</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801</v>
      </c>
      <c r="AR313" s="271"/>
      <c r="AS313" s="179" t="s">
        <v>233</v>
      </c>
      <c r="AT313" s="202"/>
      <c r="AU313" s="178" t="s">
        <v>801</v>
      </c>
      <c r="AV313" s="178"/>
      <c r="AW313" s="179" t="s">
        <v>179</v>
      </c>
      <c r="AX313" s="180"/>
      <c r="AY313">
        <f>$AY$312</f>
        <v>1</v>
      </c>
    </row>
    <row r="314" spans="1:51" ht="39.75" hidden="1" customHeight="1" x14ac:dyDescent="0.15">
      <c r="A314" s="988"/>
      <c r="B314" s="253"/>
      <c r="C314" s="252"/>
      <c r="D314" s="253"/>
      <c r="E314" s="252"/>
      <c r="F314" s="314"/>
      <c r="G314" s="232" t="s">
        <v>779</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779</v>
      </c>
      <c r="AC314" s="224"/>
      <c r="AD314" s="224"/>
      <c r="AE314" s="266" t="s">
        <v>779</v>
      </c>
      <c r="AF314" s="167"/>
      <c r="AG314" s="167"/>
      <c r="AH314" s="167"/>
      <c r="AI314" s="266" t="s">
        <v>779</v>
      </c>
      <c r="AJ314" s="167"/>
      <c r="AK314" s="167"/>
      <c r="AL314" s="167"/>
      <c r="AM314" s="266" t="s">
        <v>779</v>
      </c>
      <c r="AN314" s="167"/>
      <c r="AO314" s="167"/>
      <c r="AP314" s="167"/>
      <c r="AQ314" s="266" t="s">
        <v>779</v>
      </c>
      <c r="AR314" s="167"/>
      <c r="AS314" s="167"/>
      <c r="AT314" s="167"/>
      <c r="AU314" s="266" t="s">
        <v>779</v>
      </c>
      <c r="AV314" s="167"/>
      <c r="AW314" s="167"/>
      <c r="AX314" s="208"/>
      <c r="AY314">
        <f t="shared" ref="AY314:AY315" si="43">$AY$312</f>
        <v>1</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779</v>
      </c>
      <c r="AC315" s="175"/>
      <c r="AD315" s="175"/>
      <c r="AE315" s="266" t="s">
        <v>779</v>
      </c>
      <c r="AF315" s="167"/>
      <c r="AG315" s="167"/>
      <c r="AH315" s="167"/>
      <c r="AI315" s="266" t="s">
        <v>779</v>
      </c>
      <c r="AJ315" s="167"/>
      <c r="AK315" s="167"/>
      <c r="AL315" s="167"/>
      <c r="AM315" s="266" t="s">
        <v>779</v>
      </c>
      <c r="AN315" s="167"/>
      <c r="AO315" s="167"/>
      <c r="AP315" s="167"/>
      <c r="AQ315" s="266" t="s">
        <v>779</v>
      </c>
      <c r="AR315" s="167"/>
      <c r="AS315" s="167"/>
      <c r="AT315" s="167"/>
      <c r="AU315" s="266" t="s">
        <v>779</v>
      </c>
      <c r="AV315" s="167"/>
      <c r="AW315" s="167"/>
      <c r="AX315" s="208"/>
      <c r="AY315">
        <f t="shared" si="43"/>
        <v>1</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1</v>
      </c>
    </row>
    <row r="333" spans="1:51" ht="22.5"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88"/>
      <c r="B334" s="253"/>
      <c r="C334" s="252"/>
      <c r="D334" s="253"/>
      <c r="E334" s="252"/>
      <c r="F334" s="314"/>
      <c r="G334" s="232" t="s">
        <v>780</v>
      </c>
      <c r="H334" s="191"/>
      <c r="I334" s="191"/>
      <c r="J334" s="191"/>
      <c r="K334" s="191"/>
      <c r="L334" s="191"/>
      <c r="M334" s="191"/>
      <c r="N334" s="191"/>
      <c r="O334" s="191"/>
      <c r="P334" s="233"/>
      <c r="Q334" s="975" t="s">
        <v>781</v>
      </c>
      <c r="R334" s="976"/>
      <c r="S334" s="976"/>
      <c r="T334" s="976"/>
      <c r="U334" s="976"/>
      <c r="V334" s="976"/>
      <c r="W334" s="976"/>
      <c r="X334" s="976"/>
      <c r="Y334" s="976"/>
      <c r="Z334" s="976"/>
      <c r="AA334" s="977"/>
      <c r="AB334" s="256" t="s">
        <v>782</v>
      </c>
      <c r="AC334" s="257"/>
      <c r="AD334" s="257"/>
      <c r="AE334" s="262" t="s">
        <v>720</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54.25"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t="s">
        <v>795</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180"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88"/>
      <c r="B368" s="253"/>
      <c r="C368" s="252"/>
      <c r="D368" s="253"/>
      <c r="E368" s="190" t="s">
        <v>751</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0</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4"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749</v>
      </c>
      <c r="AE702" s="890"/>
      <c r="AF702" s="890"/>
      <c r="AG702" s="879" t="s">
        <v>755</v>
      </c>
      <c r="AH702" s="880"/>
      <c r="AI702" s="880"/>
      <c r="AJ702" s="880"/>
      <c r="AK702" s="880"/>
      <c r="AL702" s="880"/>
      <c r="AM702" s="880"/>
      <c r="AN702" s="880"/>
      <c r="AO702" s="880"/>
      <c r="AP702" s="880"/>
      <c r="AQ702" s="880"/>
      <c r="AR702" s="880"/>
      <c r="AS702" s="880"/>
      <c r="AT702" s="880"/>
      <c r="AU702" s="880"/>
      <c r="AV702" s="880"/>
      <c r="AW702" s="880"/>
      <c r="AX702" s="881"/>
    </row>
    <row r="703" spans="1:51" ht="43.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749</v>
      </c>
      <c r="AE703" s="185"/>
      <c r="AF703" s="185"/>
      <c r="AG703" s="663" t="s">
        <v>756</v>
      </c>
      <c r="AH703" s="664"/>
      <c r="AI703" s="664"/>
      <c r="AJ703" s="664"/>
      <c r="AK703" s="664"/>
      <c r="AL703" s="664"/>
      <c r="AM703" s="664"/>
      <c r="AN703" s="664"/>
      <c r="AO703" s="664"/>
      <c r="AP703" s="664"/>
      <c r="AQ703" s="664"/>
      <c r="AR703" s="664"/>
      <c r="AS703" s="664"/>
      <c r="AT703" s="664"/>
      <c r="AU703" s="664"/>
      <c r="AV703" s="664"/>
      <c r="AW703" s="664"/>
      <c r="AX703" s="665"/>
    </row>
    <row r="704" spans="1:51" ht="68.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749</v>
      </c>
      <c r="AE704" s="582"/>
      <c r="AF704" s="582"/>
      <c r="AG704" s="424" t="s">
        <v>757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749</v>
      </c>
      <c r="AE705" s="732"/>
      <c r="AF705" s="732"/>
      <c r="AG705" s="190" t="s">
        <v>758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749</v>
      </c>
      <c r="AE708" s="667"/>
      <c r="AF708" s="667"/>
      <c r="AG708" s="522" t="s">
        <v>759</v>
      </c>
      <c r="AH708" s="523"/>
      <c r="AI708" s="523"/>
      <c r="AJ708" s="523"/>
      <c r="AK708" s="523"/>
      <c r="AL708" s="523"/>
      <c r="AM708" s="523"/>
      <c r="AN708" s="523"/>
      <c r="AO708" s="523"/>
      <c r="AP708" s="523"/>
      <c r="AQ708" s="523"/>
      <c r="AR708" s="523"/>
      <c r="AS708" s="523"/>
      <c r="AT708" s="523"/>
      <c r="AU708" s="523"/>
      <c r="AV708" s="523"/>
      <c r="AW708" s="523"/>
      <c r="AX708" s="524"/>
    </row>
    <row r="709" spans="1:50" ht="32.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749</v>
      </c>
      <c r="AE709" s="185"/>
      <c r="AF709" s="185"/>
      <c r="AG709" s="663" t="s">
        <v>760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754</v>
      </c>
      <c r="AE710" s="185"/>
      <c r="AF710" s="185"/>
      <c r="AG710" s="663" t="s">
        <v>750</v>
      </c>
      <c r="AH710" s="664"/>
      <c r="AI710" s="664"/>
      <c r="AJ710" s="664"/>
      <c r="AK710" s="664"/>
      <c r="AL710" s="664"/>
      <c r="AM710" s="664"/>
      <c r="AN710" s="664"/>
      <c r="AO710" s="664"/>
      <c r="AP710" s="664"/>
      <c r="AQ710" s="664"/>
      <c r="AR710" s="664"/>
      <c r="AS710" s="664"/>
      <c r="AT710" s="664"/>
      <c r="AU710" s="664"/>
      <c r="AV710" s="664"/>
      <c r="AW710" s="664"/>
      <c r="AX710" s="665"/>
    </row>
    <row r="711" spans="1:50" ht="46.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749</v>
      </c>
      <c r="AE711" s="185"/>
      <c r="AF711" s="185"/>
      <c r="AG711" s="663" t="s">
        <v>761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754</v>
      </c>
      <c r="AE712" s="582"/>
      <c r="AF712" s="582"/>
      <c r="AG712" s="590" t="s">
        <v>750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3" t="s">
        <v>750</v>
      </c>
      <c r="AH713" s="664"/>
      <c r="AI713" s="664"/>
      <c r="AJ713" s="664"/>
      <c r="AK713" s="664"/>
      <c r="AL713" s="664"/>
      <c r="AM713" s="664"/>
      <c r="AN713" s="664"/>
      <c r="AO713" s="664"/>
      <c r="AP713" s="664"/>
      <c r="AQ713" s="664"/>
      <c r="AR713" s="664"/>
      <c r="AS713" s="664"/>
      <c r="AT713" s="664"/>
      <c r="AU713" s="664"/>
      <c r="AV713" s="664"/>
      <c r="AW713" s="664"/>
      <c r="AX713" s="665"/>
    </row>
    <row r="714" spans="1:50" ht="36"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749</v>
      </c>
      <c r="AE714" s="588"/>
      <c r="AF714" s="589"/>
      <c r="AG714" s="688" t="s">
        <v>762</v>
      </c>
      <c r="AH714" s="689"/>
      <c r="AI714" s="689"/>
      <c r="AJ714" s="689"/>
      <c r="AK714" s="689"/>
      <c r="AL714" s="689"/>
      <c r="AM714" s="689"/>
      <c r="AN714" s="689"/>
      <c r="AO714" s="689"/>
      <c r="AP714" s="689"/>
      <c r="AQ714" s="689"/>
      <c r="AR714" s="689"/>
      <c r="AS714" s="689"/>
      <c r="AT714" s="689"/>
      <c r="AU714" s="689"/>
      <c r="AV714" s="689"/>
      <c r="AW714" s="689"/>
      <c r="AX714" s="690"/>
    </row>
    <row r="715" spans="1:50" ht="50.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749</v>
      </c>
      <c r="AE715" s="667"/>
      <c r="AF715" s="773"/>
      <c r="AG715" s="522" t="s">
        <v>763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754</v>
      </c>
      <c r="AE716" s="755"/>
      <c r="AF716" s="755"/>
      <c r="AG716" s="663" t="s">
        <v>750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749</v>
      </c>
      <c r="AE717" s="185"/>
      <c r="AF717" s="185"/>
      <c r="AG717" s="663" t="s">
        <v>764</v>
      </c>
      <c r="AH717" s="664"/>
      <c r="AI717" s="664"/>
      <c r="AJ717" s="664"/>
      <c r="AK717" s="664"/>
      <c r="AL717" s="664"/>
      <c r="AM717" s="664"/>
      <c r="AN717" s="664"/>
      <c r="AO717" s="664"/>
      <c r="AP717" s="664"/>
      <c r="AQ717" s="664"/>
      <c r="AR717" s="664"/>
      <c r="AS717" s="664"/>
      <c r="AT717" s="664"/>
      <c r="AU717" s="664"/>
      <c r="AV717" s="664"/>
      <c r="AW717" s="664"/>
      <c r="AX717" s="665"/>
    </row>
    <row r="718" spans="1:50" ht="3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749</v>
      </c>
      <c r="AE718" s="185"/>
      <c r="AF718" s="185"/>
      <c r="AG718" s="193" t="s">
        <v>765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207" customHeight="1" x14ac:dyDescent="0.15">
      <c r="A726" s="617" t="s">
        <v>48</v>
      </c>
      <c r="B726" s="618"/>
      <c r="C726" s="439" t="s">
        <v>53</v>
      </c>
      <c r="D726" s="577"/>
      <c r="E726" s="577"/>
      <c r="F726" s="578"/>
      <c r="G726" s="793" t="s">
        <v>766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406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750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750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796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768</v>
      </c>
      <c r="F746" s="113"/>
      <c r="G746" s="113"/>
      <c r="H746" s="100" t="str">
        <f>IF(E746="","","-")</f>
        <v>-</v>
      </c>
      <c r="I746" s="113"/>
      <c r="J746" s="113"/>
      <c r="K746" s="100" t="str">
        <f>IF(I746="","","-")</f>
        <v/>
      </c>
      <c r="L746" s="104">
        <v>167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768</v>
      </c>
      <c r="F747" s="113"/>
      <c r="G747" s="113"/>
      <c r="H747" s="100" t="str">
        <f>IF(E747="","","-")</f>
        <v>-</v>
      </c>
      <c r="I747" s="113"/>
      <c r="J747" s="113"/>
      <c r="K747" s="100" t="str">
        <f>IF(I747="","","-")</f>
        <v/>
      </c>
      <c r="L747" s="104">
        <v>160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798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799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769</v>
      </c>
      <c r="H789" s="446"/>
      <c r="I789" s="446"/>
      <c r="J789" s="446"/>
      <c r="K789" s="447"/>
      <c r="L789" s="448" t="s">
        <v>770</v>
      </c>
      <c r="M789" s="449"/>
      <c r="N789" s="449"/>
      <c r="O789" s="449"/>
      <c r="P789" s="449"/>
      <c r="Q789" s="449"/>
      <c r="R789" s="449"/>
      <c r="S789" s="449"/>
      <c r="T789" s="449"/>
      <c r="U789" s="449"/>
      <c r="V789" s="449"/>
      <c r="W789" s="449"/>
      <c r="X789" s="450"/>
      <c r="Y789" s="451">
        <v>103</v>
      </c>
      <c r="Z789" s="452"/>
      <c r="AA789" s="452"/>
      <c r="AB789" s="553"/>
      <c r="AC789" s="445" t="s">
        <v>769</v>
      </c>
      <c r="AD789" s="446"/>
      <c r="AE789" s="446"/>
      <c r="AF789" s="446"/>
      <c r="AG789" s="447"/>
      <c r="AH789" s="448" t="s">
        <v>770</v>
      </c>
      <c r="AI789" s="449"/>
      <c r="AJ789" s="449"/>
      <c r="AK789" s="449"/>
      <c r="AL789" s="449"/>
      <c r="AM789" s="449"/>
      <c r="AN789" s="449"/>
      <c r="AO789" s="449"/>
      <c r="AP789" s="449"/>
      <c r="AQ789" s="449"/>
      <c r="AR789" s="449"/>
      <c r="AS789" s="449"/>
      <c r="AT789" s="450"/>
      <c r="AU789" s="451">
        <v>570</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103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570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772</v>
      </c>
      <c r="D845" s="415"/>
      <c r="E845" s="415"/>
      <c r="F845" s="415"/>
      <c r="G845" s="415"/>
      <c r="H845" s="415"/>
      <c r="I845" s="415"/>
      <c r="J845" s="416">
        <v>7010001008844</v>
      </c>
      <c r="K845" s="417"/>
      <c r="L845" s="417"/>
      <c r="M845" s="417"/>
      <c r="N845" s="417"/>
      <c r="O845" s="417"/>
      <c r="P845" s="421" t="s">
        <v>774</v>
      </c>
      <c r="Q845" s="317"/>
      <c r="R845" s="317"/>
      <c r="S845" s="317"/>
      <c r="T845" s="317"/>
      <c r="U845" s="317"/>
      <c r="V845" s="317"/>
      <c r="W845" s="317"/>
      <c r="X845" s="317"/>
      <c r="Y845" s="318">
        <v>103</v>
      </c>
      <c r="Z845" s="319"/>
      <c r="AA845" s="319"/>
      <c r="AB845" s="320"/>
      <c r="AC845" s="322" t="s">
        <v>379</v>
      </c>
      <c r="AD845" s="323"/>
      <c r="AE845" s="323"/>
      <c r="AF845" s="323"/>
      <c r="AG845" s="323"/>
      <c r="AH845" s="418" t="s">
        <v>803</v>
      </c>
      <c r="AI845" s="419"/>
      <c r="AJ845" s="419"/>
      <c r="AK845" s="419"/>
      <c r="AL845" s="326">
        <v>100</v>
      </c>
      <c r="AM845" s="327"/>
      <c r="AN845" s="327"/>
      <c r="AO845" s="328"/>
      <c r="AP845" s="321" t="s">
        <v>750</v>
      </c>
      <c r="AQ845" s="321"/>
      <c r="AR845" s="321"/>
      <c r="AS845" s="321"/>
      <c r="AT845" s="321"/>
      <c r="AU845" s="321"/>
      <c r="AV845" s="321"/>
      <c r="AW845" s="321"/>
      <c r="AX845" s="321"/>
    </row>
    <row r="846" spans="1:51" ht="30" customHeight="1" x14ac:dyDescent="0.15">
      <c r="A846" s="401">
        <v>2</v>
      </c>
      <c r="B846" s="401">
        <v>1</v>
      </c>
      <c r="C846" s="420" t="s">
        <v>771</v>
      </c>
      <c r="D846" s="415"/>
      <c r="E846" s="415"/>
      <c r="F846" s="415"/>
      <c r="G846" s="415"/>
      <c r="H846" s="415"/>
      <c r="I846" s="415"/>
      <c r="J846" s="416">
        <v>7010401022916</v>
      </c>
      <c r="K846" s="417"/>
      <c r="L846" s="417"/>
      <c r="M846" s="417"/>
      <c r="N846" s="417"/>
      <c r="O846" s="417"/>
      <c r="P846" s="421" t="s">
        <v>773</v>
      </c>
      <c r="Q846" s="317"/>
      <c r="R846" s="317"/>
      <c r="S846" s="317"/>
      <c r="T846" s="317"/>
      <c r="U846" s="317"/>
      <c r="V846" s="317"/>
      <c r="W846" s="317"/>
      <c r="X846" s="317"/>
      <c r="Y846" s="318">
        <v>52</v>
      </c>
      <c r="Z846" s="319"/>
      <c r="AA846" s="319"/>
      <c r="AB846" s="320"/>
      <c r="AC846" s="322" t="s">
        <v>379</v>
      </c>
      <c r="AD846" s="323"/>
      <c r="AE846" s="323"/>
      <c r="AF846" s="323"/>
      <c r="AG846" s="323"/>
      <c r="AH846" s="418" t="s">
        <v>803</v>
      </c>
      <c r="AI846" s="419"/>
      <c r="AJ846" s="419"/>
      <c r="AK846" s="419"/>
      <c r="AL846" s="326">
        <v>100</v>
      </c>
      <c r="AM846" s="327"/>
      <c r="AN846" s="327"/>
      <c r="AO846" s="328"/>
      <c r="AP846" s="321" t="s">
        <v>750</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783</v>
      </c>
      <c r="D878" s="415"/>
      <c r="E878" s="415"/>
      <c r="F878" s="415"/>
      <c r="G878" s="415"/>
      <c r="H878" s="415"/>
      <c r="I878" s="415"/>
      <c r="J878" s="416">
        <v>7010001008844</v>
      </c>
      <c r="K878" s="417"/>
      <c r="L878" s="417"/>
      <c r="M878" s="417"/>
      <c r="N878" s="417"/>
      <c r="O878" s="417"/>
      <c r="P878" s="421" t="s">
        <v>784</v>
      </c>
      <c r="Q878" s="317"/>
      <c r="R878" s="317"/>
      <c r="S878" s="317"/>
      <c r="T878" s="317"/>
      <c r="U878" s="317"/>
      <c r="V878" s="317"/>
      <c r="W878" s="317"/>
      <c r="X878" s="317"/>
      <c r="Y878" s="318">
        <v>570</v>
      </c>
      <c r="Z878" s="319"/>
      <c r="AA878" s="319"/>
      <c r="AB878" s="320"/>
      <c r="AC878" s="322" t="s">
        <v>797</v>
      </c>
      <c r="AD878" s="323"/>
      <c r="AE878" s="323"/>
      <c r="AF878" s="323"/>
      <c r="AG878" s="323"/>
      <c r="AH878" s="418" t="s">
        <v>785</v>
      </c>
      <c r="AI878" s="419"/>
      <c r="AJ878" s="419"/>
      <c r="AK878" s="419"/>
      <c r="AL878" s="326" t="s">
        <v>789</v>
      </c>
      <c r="AM878" s="327"/>
      <c r="AN878" s="327"/>
      <c r="AO878" s="328"/>
      <c r="AP878" s="321" t="s">
        <v>785</v>
      </c>
      <c r="AQ878" s="321"/>
      <c r="AR878" s="321"/>
      <c r="AS878" s="321"/>
      <c r="AT878" s="321"/>
      <c r="AU878" s="321"/>
      <c r="AV878" s="321"/>
      <c r="AW878" s="321"/>
      <c r="AX878" s="321"/>
      <c r="AY878">
        <f t="shared" si="118"/>
        <v>1</v>
      </c>
    </row>
    <row r="879" spans="1:51" ht="30" customHeight="1" x14ac:dyDescent="0.15">
      <c r="A879" s="401">
        <v>2</v>
      </c>
      <c r="B879" s="401">
        <v>1</v>
      </c>
      <c r="C879" s="420" t="s">
        <v>787</v>
      </c>
      <c r="D879" s="415"/>
      <c r="E879" s="415"/>
      <c r="F879" s="415"/>
      <c r="G879" s="415"/>
      <c r="H879" s="415"/>
      <c r="I879" s="415"/>
      <c r="J879" s="416">
        <v>7010401022916</v>
      </c>
      <c r="K879" s="417"/>
      <c r="L879" s="417"/>
      <c r="M879" s="417"/>
      <c r="N879" s="417"/>
      <c r="O879" s="417"/>
      <c r="P879" s="421" t="s">
        <v>786</v>
      </c>
      <c r="Q879" s="317"/>
      <c r="R879" s="317"/>
      <c r="S879" s="317"/>
      <c r="T879" s="317"/>
      <c r="U879" s="317"/>
      <c r="V879" s="317"/>
      <c r="W879" s="317"/>
      <c r="X879" s="317"/>
      <c r="Y879" s="318">
        <v>556</v>
      </c>
      <c r="Z879" s="319"/>
      <c r="AA879" s="319"/>
      <c r="AB879" s="320"/>
      <c r="AC879" s="322" t="s">
        <v>797</v>
      </c>
      <c r="AD879" s="323"/>
      <c r="AE879" s="323"/>
      <c r="AF879" s="323"/>
      <c r="AG879" s="323"/>
      <c r="AH879" s="418" t="s">
        <v>785</v>
      </c>
      <c r="AI879" s="419"/>
      <c r="AJ879" s="419"/>
      <c r="AK879" s="419"/>
      <c r="AL879" s="326" t="s">
        <v>789</v>
      </c>
      <c r="AM879" s="327"/>
      <c r="AN879" s="327"/>
      <c r="AO879" s="328"/>
      <c r="AP879" s="321" t="s">
        <v>785</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t="s">
        <v>775</v>
      </c>
      <c r="D1110" s="887"/>
      <c r="E1110" s="262" t="s">
        <v>776</v>
      </c>
      <c r="F1110" s="886"/>
      <c r="G1110" s="886"/>
      <c r="H1110" s="886"/>
      <c r="I1110" s="886"/>
      <c r="J1110" s="416">
        <v>7010001008844</v>
      </c>
      <c r="K1110" s="417"/>
      <c r="L1110" s="417"/>
      <c r="M1110" s="417"/>
      <c r="N1110" s="417"/>
      <c r="O1110" s="417"/>
      <c r="P1110" s="421" t="s">
        <v>774</v>
      </c>
      <c r="Q1110" s="317"/>
      <c r="R1110" s="317"/>
      <c r="S1110" s="317"/>
      <c r="T1110" s="317"/>
      <c r="U1110" s="317"/>
      <c r="V1110" s="317"/>
      <c r="W1110" s="317"/>
      <c r="X1110" s="317"/>
      <c r="Y1110" s="318">
        <v>616</v>
      </c>
      <c r="Z1110" s="319"/>
      <c r="AA1110" s="319"/>
      <c r="AB1110" s="320"/>
      <c r="AC1110" s="322" t="s">
        <v>379</v>
      </c>
      <c r="AD1110" s="323"/>
      <c r="AE1110" s="323"/>
      <c r="AF1110" s="323"/>
      <c r="AG1110" s="323"/>
      <c r="AH1110" s="324" t="s">
        <v>803</v>
      </c>
      <c r="AI1110" s="325"/>
      <c r="AJ1110" s="325"/>
      <c r="AK1110" s="325"/>
      <c r="AL1110" s="326">
        <v>100</v>
      </c>
      <c r="AM1110" s="327"/>
      <c r="AN1110" s="327"/>
      <c r="AO1110" s="328"/>
      <c r="AP1110" s="321" t="s">
        <v>792</v>
      </c>
      <c r="AQ1110" s="321"/>
      <c r="AR1110" s="321"/>
      <c r="AS1110" s="321"/>
      <c r="AT1110" s="321"/>
      <c r="AU1110" s="321"/>
      <c r="AV1110" s="321"/>
      <c r="AW1110" s="321"/>
      <c r="AX1110" s="321"/>
    </row>
    <row r="1111" spans="1:51" ht="30" customHeight="1" x14ac:dyDescent="0.15">
      <c r="A1111" s="401">
        <v>2</v>
      </c>
      <c r="B1111" s="401">
        <v>1</v>
      </c>
      <c r="C1111" s="887" t="s">
        <v>775</v>
      </c>
      <c r="D1111" s="887"/>
      <c r="E1111" s="262" t="s">
        <v>777</v>
      </c>
      <c r="F1111" s="886"/>
      <c r="G1111" s="886"/>
      <c r="H1111" s="886"/>
      <c r="I1111" s="886"/>
      <c r="J1111" s="416">
        <v>7010401022916</v>
      </c>
      <c r="K1111" s="417"/>
      <c r="L1111" s="417"/>
      <c r="M1111" s="417"/>
      <c r="N1111" s="417"/>
      <c r="O1111" s="417"/>
      <c r="P1111" s="421" t="s">
        <v>773</v>
      </c>
      <c r="Q1111" s="317"/>
      <c r="R1111" s="317"/>
      <c r="S1111" s="317"/>
      <c r="T1111" s="317"/>
      <c r="U1111" s="317"/>
      <c r="V1111" s="317"/>
      <c r="W1111" s="317"/>
      <c r="X1111" s="317"/>
      <c r="Y1111" s="318">
        <v>626</v>
      </c>
      <c r="Z1111" s="319"/>
      <c r="AA1111" s="319"/>
      <c r="AB1111" s="320"/>
      <c r="AC1111" s="322" t="s">
        <v>379</v>
      </c>
      <c r="AD1111" s="323"/>
      <c r="AE1111" s="323"/>
      <c r="AF1111" s="323"/>
      <c r="AG1111" s="323"/>
      <c r="AH1111" s="324" t="s">
        <v>803</v>
      </c>
      <c r="AI1111" s="325"/>
      <c r="AJ1111" s="325"/>
      <c r="AK1111" s="325"/>
      <c r="AL1111" s="326">
        <v>100</v>
      </c>
      <c r="AM1111" s="327"/>
      <c r="AN1111" s="327"/>
      <c r="AO1111" s="328"/>
      <c r="AP1111" s="321" t="s">
        <v>792</v>
      </c>
      <c r="AQ1111" s="321"/>
      <c r="AR1111" s="321"/>
      <c r="AS1111" s="321"/>
      <c r="AT1111" s="321"/>
      <c r="AU1111" s="321"/>
      <c r="AV1111" s="321"/>
      <c r="AW1111" s="321"/>
      <c r="AX1111" s="321"/>
      <c r="AY1111">
        <f>COUNTA($E$1111)</f>
        <v>1</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0">
    <cfRule type="expression" dxfId="2797" priority="13883">
      <formula>IF(RIGHT(TEXT(Y790,"0.#"),1)=".",FALSE,TRUE)</formula>
    </cfRule>
    <cfRule type="expression" dxfId="2796" priority="13884">
      <formula>IF(RIGHT(TEXT(Y790,"0.#"),1)=".",TRUE,FALSE)</formula>
    </cfRule>
  </conditionalFormatting>
  <conditionalFormatting sqref="Y799">
    <cfRule type="expression" dxfId="2795" priority="13879">
      <formula>IF(RIGHT(TEXT(Y799,"0.#"),1)=".",FALSE,TRUE)</formula>
    </cfRule>
    <cfRule type="expression" dxfId="2794" priority="13880">
      <formula>IF(RIGHT(TEXT(Y799,"0.#"),1)=".",TRUE,FALSE)</formula>
    </cfRule>
  </conditionalFormatting>
  <conditionalFormatting sqref="Y830:Y837 Y828 Y817:Y824 Y815 Y804:Y811 Y802">
    <cfRule type="expression" dxfId="2793" priority="13661">
      <formula>IF(RIGHT(TEXT(Y802,"0.#"),1)=".",FALSE,TRUE)</formula>
    </cfRule>
    <cfRule type="expression" dxfId="2792" priority="13662">
      <formula>IF(RIGHT(TEXT(Y802,"0.#"),1)=".",TRUE,FALSE)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91:Y798 Y789">
    <cfRule type="expression" dxfId="2785" priority="13685">
      <formula>IF(RIGHT(TEXT(Y789,"0.#"),1)=".",FALSE,TRUE)</formula>
    </cfRule>
    <cfRule type="expression" dxfId="2784" priority="13686">
      <formula>IF(RIGHT(TEXT(Y789,"0.#"),1)=".",TRUE,FALSE)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7:AO874">
    <cfRule type="expression" dxfId="2503" priority="6633">
      <formula>IF(AND(AL847&gt;=0, RIGHT(TEXT(AL847,"0.#"),1)&lt;&gt;"."),TRUE,FALSE)</formula>
    </cfRule>
    <cfRule type="expression" dxfId="2502" priority="6634">
      <formula>IF(AND(AL847&gt;=0, RIGHT(TEXT(AL847,"0.#"),1)="."),TRUE,FALSE)</formula>
    </cfRule>
    <cfRule type="expression" dxfId="2501" priority="6635">
      <formula>IF(AND(AL847&lt;0, RIGHT(TEXT(AL847,"0.#"),1)&lt;&gt;"."),TRUE,FALSE)</formula>
    </cfRule>
    <cfRule type="expression" dxfId="2500" priority="6636">
      <formula>IF(AND(AL847&lt;0, RIGHT(TEXT(AL847,"0.#"),1)="."),TRUE,FALSE)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48:Y874">
    <cfRule type="expression" dxfId="2429" priority="2961">
      <formula>IF(RIGHT(TEXT(Y848,"0.#"),1)=".",FALSE,TRUE)</formula>
    </cfRule>
    <cfRule type="expression" dxfId="2428" priority="2962">
      <formula>IF(RIGHT(TEXT(Y848,"0.#"),1)=".",TRUE,FALSE)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10:AO1139">
    <cfRule type="expression" dxfId="2399" priority="2867">
      <formula>IF(AND(AL1110&gt;=0, RIGHT(TEXT(AL1110,"0.#"),1)&lt;&gt;"."),TRUE,FALSE)</formula>
    </cfRule>
    <cfRule type="expression" dxfId="2398" priority="2868">
      <formula>IF(AND(AL1110&gt;=0, RIGHT(TEXT(AL1110,"0.#"),1)="."),TRUE,FALSE)</formula>
    </cfRule>
    <cfRule type="expression" dxfId="2397" priority="2869">
      <formula>IF(AND(AL1110&lt;0, RIGHT(TEXT(AL1110,"0.#"),1)&lt;&gt;"."),TRUE,FALSE)</formula>
    </cfRule>
    <cfRule type="expression" dxfId="2396" priority="2870">
      <formula>IF(AND(AL1110&lt;0, RIGHT(TEXT(AL1110,"0.#"),1)="."),TRUE,FALSE)</formula>
    </cfRule>
  </conditionalFormatting>
  <conditionalFormatting sqref="Y1110:Y1139">
    <cfRule type="expression" dxfId="2395" priority="2865">
      <formula>IF(RIGHT(TEXT(Y1110,"0.#"),1)=".",FALSE,TRUE)</formula>
    </cfRule>
    <cfRule type="expression" dxfId="2394" priority="2866">
      <formula>IF(RIGHT(TEXT(Y1110,"0.#"),1)=".",TRUE,FALSE)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45:AO846">
    <cfRule type="expression" dxfId="2385" priority="2819">
      <formula>IF(AND(AL845&gt;=0, RIGHT(TEXT(AL845,"0.#"),1)&lt;&gt;"."),TRUE,FALSE)</formula>
    </cfRule>
    <cfRule type="expression" dxfId="2384" priority="2820">
      <formula>IF(AND(AL845&gt;=0, RIGHT(TEXT(AL845,"0.#"),1)="."),TRUE,FALSE)</formula>
    </cfRule>
    <cfRule type="expression" dxfId="2383" priority="2821">
      <formula>IF(AND(AL845&lt;0, RIGHT(TEXT(AL845,"0.#"),1)&lt;&gt;"."),TRUE,FALSE)</formula>
    </cfRule>
    <cfRule type="expression" dxfId="2382" priority="2822">
      <formula>IF(AND(AL845&lt;0, RIGHT(TEXT(AL845,"0.#"),1)="."),TRUE,FALSE)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47">
    <cfRule type="expression" dxfId="707" priority="7">
      <formula>IF(RIGHT(TEXT(Y847,"0.#"),1)=".",FALSE,TRUE)</formula>
    </cfRule>
    <cfRule type="expression" dxfId="706" priority="8">
      <formula>IF(RIGHT(TEXT(Y847,"0.#"),1)=".",TRUE,FALSE)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AM194:AM195">
    <cfRule type="expression" dxfId="701" priority="1">
      <formula>IF(RIGHT(TEXT(AM194,"0.#"),1)=".",FALSE,TRUE)</formula>
    </cfRule>
    <cfRule type="expression" dxfId="700" priority="2">
      <formula>IF(RIGHT(TEXT(AM194,"0.#"),1)=".",TRUE,FALSE)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50" man="1"/>
    <brk id="129" max="50" man="1"/>
    <brk id="189" max="50" man="1"/>
    <brk id="309" max="50" man="1"/>
    <brk id="718" max="50" man="1"/>
    <brk id="747" max="50" man="1"/>
    <brk id="8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749</v>
      </c>
      <c r="C5" s="13" t="str">
        <f t="shared" si="0"/>
        <v>海洋政策</v>
      </c>
      <c r="D5" s="13" t="str">
        <f>IF(C5="",D4,IF(D4&lt;&gt;"",CONCATENATE(D4,"、",C5),C5))</f>
        <v>海洋政策</v>
      </c>
      <c r="F5" s="18" t="s">
        <v>114</v>
      </c>
      <c r="G5" s="17"/>
      <c r="H5" s="13" t="str">
        <f t="shared" si="1"/>
        <v/>
      </c>
      <c r="I5" s="13" t="str">
        <f t="shared" si="5"/>
        <v>一般会計</v>
      </c>
      <c r="K5" s="14" t="s">
        <v>106</v>
      </c>
      <c r="L5" s="15" t="s">
        <v>749</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t="s">
        <v>749</v>
      </c>
      <c r="C18" s="13" t="str">
        <f t="shared" si="9"/>
        <v>ＩＴ戦略</v>
      </c>
      <c r="D18" s="13" t="str">
        <f t="shared" si="8"/>
        <v>海洋政策、ＩＴ戦略</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海洋政策、ＩＴ戦略</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海洋政策、ＩＴ戦略</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海洋政策、ＩＴ戦略</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海洋政策、ＩＴ戦略</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海洋政策、ＩＴ戦略</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海洋政策、ＩＴ戦略</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海洋政策、ＩＴ戦略</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2"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2021-06-09T04:55:45Z</cp:lastPrinted>
  <dcterms:created xsi:type="dcterms:W3CDTF">2012-03-13T00:50:25Z</dcterms:created>
  <dcterms:modified xsi:type="dcterms:W3CDTF">2021-07-08T12:45:53Z</dcterms:modified>
</cp:coreProperties>
</file>