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17" i="3"/>
  <c r="AY235" i="3"/>
  <c r="AY369" i="3"/>
  <c r="AY271" i="3"/>
  <c r="AY645" i="3"/>
  <c r="AY50" i="3"/>
  <c r="AY459"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<sst xmlns="http://schemas.openxmlformats.org/spreadsheetml/2006/main" count="3103" uniqueCount="800">
  <si>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</si>
  <si>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</si>
  <si>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</si>
  <si>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</si>
  <si>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</si>
  <si>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</si>
  <si>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</si>
  <si>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</si>
  <si>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</si>
  <si>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</si>
  <si>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</si>
  <si>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</si>
  <si>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</si>
  <si>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</si>
  <si>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</si>
  <si>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</si>
  <si>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</si>
  <si>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</si>
  <si>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</si>
  <si>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</si>
  <si>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</si>
  <si>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</si>
  <si>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</si>
  <si>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</si>
  <si>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</si>
  <si>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</si>
  <si>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</si>
  <si>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</si>
  <si>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</si>
  <si>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</si>
  <si>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</si>
  <si>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</si>
  <si>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</si>
  <si>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</si>
  <si>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</si>
  <si>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</si>
  <si>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</si>
  <si>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</si>
  <si>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</si>
  <si>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</si>
  <si>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</si>
  <si>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</si>
  <si>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</si>
  <si>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</si>
  <si>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</si>
  <si>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</si>
  <si>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</si>
  <si>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</si>
  <si>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</si>
  <si>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</si>
  <si>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</si>
  <si>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</si>
  <si>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</si>
  <si>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</si>
  <si>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</si>
  <si>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</si>
  <si>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</si>
  <si>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</si>
  <si>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</si>
  <si>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</si>
  <si>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</si>
  <si>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</si>
  <si>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</si>
  <si>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</si>
  <si>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</si>
  <si>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</si>
  <si>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</si>
  <si>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</si>
  <si>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</si>
  <si>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</si>
  <si>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</si>
  <si>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</si>
  <si>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</si>
  <si>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</si>
  <si>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</si>
  <si>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</si>
  <si>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</si>
  <si>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</si>
  <si>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</si>
  <si>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</si>
  <si>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</si>
  <si>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</si>
  <si>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</si>
  <si>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</si>
  <si>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</si>
  <si>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</si>
  <si>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</si>
  <si>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</si>
  <si>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</si>
  <si>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</si>
  <si>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</si>
  <si>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</si>
  <si>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</si>
  <si>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</si>
  <si>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</si>
  <si>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</si>
  <si>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</si>
  <si>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</si>
  <si>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</si>
  <si>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</si>
  <si>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</si>
  <si>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</si>
  <si>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</si>
  <si>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</si>
  <si>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</si>
  <si>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</si>
  <si>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</si>
  <si>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</si>
  <si>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</si>
  <si>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</si>
  <si>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</si>
  <si>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</si>
  <si>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</si>
  <si>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</si>
  <si>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</si>
  <si>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</si>
  <si>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</si>
  <si>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</si>
  <si>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</si>
  <si>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</si>
  <si>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</si>
  <si>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</si>
  <si>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</si>
  <si>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</si>
  <si>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</si>
  <si>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</si>
  <si>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</si>
  <si>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</si>
  <si>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</si>
  <si>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</si>
  <si>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</si>
  <si>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</si>
  <si>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</si>
  <si>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</si>
  <si>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</si>
  <si>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</si>
  <si>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</si>
  <si>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</si>
  <si>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</si>
  <si>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</si>
  <si>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</si>
  <si>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</si>
  <si>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</si>
  <si>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</si>
  <si>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</si>
  <si>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</si>
  <si>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</si>
  <si>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</si>
  <si>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</si>
  <si>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</si>
  <si>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</si>
  <si>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</si>
  <si>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</si>
  <si>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</si>
  <si>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</si>
  <si>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</si>
  <si>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</si>
  <si>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</si>
  <si>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</si>
  <si>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</si>
  <si>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</si>
  <si>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</si>
  <si>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</si>
  <si>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</si>
  <si>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</si>
  <si>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</si>
  <si>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</si>
  <si>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</si>
  <si>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</si>
  <si>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</si>
  <si>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</si>
  <si>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</si>
  <si>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</si>
  <si>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</si>
  <si>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</si>
  <si>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</si>
  <si>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</si>
  <si>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</si>
  <si>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</si>
  <si>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</si>
  <si>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</si>
  <si>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</si>
  <si>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</si>
  <si>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</si>
  <si>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</si>
  <si>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</si>
  <si>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</si>
  <si>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</si>
  <si>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</si>
  <si>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</si>
  <si>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</si>
  <si>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</si>
  <si>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</si>
  <si>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</si>
  <si>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</si>
  <si>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</si>
  <si>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</si>
  <si>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</si>
  <si>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</si>
  <si>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</si>
  <si>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</si>
  <si>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</si>
  <si>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</si>
  <si>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</si>
  <si>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</si>
  <si>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</si>
  <si>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</si>
  <si>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</si>
  <si>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</si>
  <si>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</si>
  <si>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</si>
  <si>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</si>
  <si>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</si>
  <si>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</si>
  <si>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</si>
  <si>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</si>
  <si>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</si>
  <si>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</si>
  <si>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</si>
  <si>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</si>
  <si>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</si>
  <si>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</si>
  <si>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</si>
  <si>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</si>
  <si>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</si>
  <si>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</si>
  <si>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</si>
  <si>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</si>
  <si>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</si>
  <si>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</si>
  <si>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</si>
  <si>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</si>
  <si>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</si>
  <si>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</si>
  <si>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</si>
  <si>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</si>
  <si>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</si>
  <si>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</si>
  <si>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</si>
  <si>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</si>
  <si>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</si>
  <si>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</si>
  <si>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</si>
  <si>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</si>
  <si>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</si>
  <si>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</si>
  <si>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</si>
  <si>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</si>
  <si>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</si>
  <si>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</si>
  <si>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</si>
  <si>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</si>
  <si>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</si>
  <si>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</si>
  <si>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</si>
  <si>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</si>
  <si>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</si>
  <si>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</si>
  <si>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</si>
  <si>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</si>
  <si>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</si>
  <si>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</si>
  <si>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</si>
  <si>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</si>
  <si>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</si>
  <si>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</si>
  <si>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</si>
  <si>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</si>
  <si>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</si>
  <si>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</si>
  <si>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</si>
  <si>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</si>
  <si>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</si>
  <si>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</si>
  <si>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</si>
  <si>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</si>
  <si>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</si>
  <si>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</si>
  <si>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</si>
  <si>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</si>
  <si>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</si>
  <si>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</si>
  <si>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</si>
  <si>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</si>
  <si>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</si>
  <si>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</si>
  <si>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</si>
  <si>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</si>
  <si>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</si>
  <si>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</si>
  <si>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</si>
  <si>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</si>
  <si>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</si>
  <si>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</si>
  <si>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</si>
  <si>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</si>
  <si>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</si>
  <si>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</si>
  <si>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</si>
  <si>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</si>
  <si>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</si>
  <si>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</si>
  <si>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</si>
  <si>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</si>
  <si>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</si>
  <si>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</si>
  <si>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</si>
  <si>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</si>
  <si>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</si>
  <si>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</si>
  <si>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</si>
  <si>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</si>
  <si>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</si>
  <si>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</si>
  <si>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</si>
  <si>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</si>
  <si>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</si>
  <si>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</si>
  <si>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</si>
  <si>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</si>
  <si>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</si>
  <si>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</si>
  <si>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</si>
  <si>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</si>
  <si>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</si>
  <si>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</si>
  <si>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</si>
  <si>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</si>
  <si>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</si>
  <si>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</si>
  <si>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</si>
  <si>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</si>
  <si>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</si>
  <si>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</si>
  <si>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</si>
  <si>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</si>
  <si>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</si>
  <si>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</si>
  <si>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</si>
  <si>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</si>
  <si>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</si>
  <si>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</si>
  <si>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</si>
  <si>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</si>
  <si>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</si>
  <si>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</si>
  <si>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</si>
  <si>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</si>
  <si>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</si>
  <si>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</si>
  <si>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</si>
  <si>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</si>
  <si>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</si>
  <si>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</si>
  <si>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</si>
  <si>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</si>
  <si>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</si>
  <si>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</si>
  <si>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</si>
  <si>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</si>
  <si>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</si>
  <si>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</si>
  <si>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</si>
  <si>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</si>
  <si>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</si>
  <si>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</si>
  <si>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</si>
  <si>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</si>
  <si>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</si>
  <si>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</si>
  <si>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</si>
  <si>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</si>
  <si>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</si>
  <si>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</si>
  <si>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</si>
  <si>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</si>
  <si>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</si>
  <si>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</si>
  <si>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</si>
  <si>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</si>
  <si>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</si>
  <si>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</si>
  <si>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</si>
  <si>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</si>
  <si>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</si>
  <si>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</si>
  <si>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</si>
  <si>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</si>
  <si>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</si>
  <si>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</si>
  <si>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</si>
  <si>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</si>
  <si>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</si>
  <si>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</si>
  <si>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</si>
  <si>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</si>
  <si>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</si>
  <si>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</si>
  <si>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</si>
  <si>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</si>
  <si>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</si>
  <si>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</si>
  <si>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</si>
  <si>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</si>
  <si>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</si>
  <si>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</si>
  <si>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</si>
  <si>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</si>
  <si>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</si>
  <si>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</si>
  <si>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</si>
  <si>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</si>
  <si>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</si>
  <si>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</si>
  <si>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</si>
  <si>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</si>
  <si>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</si>
  <si>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</si>
  <si>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</si>
  <si>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</si>
  <si>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</si>
  <si>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</si>
  <si>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</si>
  <si>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</si>
  <si>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</si>
  <si>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</si>
  <si>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</si>
  <si>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</si>
  <si>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</si>
  <si>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</si>
  <si>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</si>
  <si>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</si>
  <si>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</si>
  <si>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</si>
  <si>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</si>
  <si>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</si>
  <si>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</si>
  <si>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</si>
  <si>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</si>
  <si>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</si>
  <si>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</si>
  <si>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</si>
  <si>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</si>
  <si>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</si>
  <si>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</si>
  <si>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</si>
  <si>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</si>
  <si>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</si>
  <si>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</si>
  <si>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</si>
  <si>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</si>
  <si>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</si>
  <si>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</si>
  <si>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</si>
  <si>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</si>
  <si>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</si>
  <si>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</si>
  <si>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</si>
  <si>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</si>
  <si>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</si>
  <si>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</si>
  <si>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</si>
  <si>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</si>
  <si>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</si>
  <si>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</si>
  <si>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</si>
  <si>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</si>
  <si>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</si>
  <si>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</si>
  <si>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</si>
  <si>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</si>
  <si>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</si>
  <si>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</si>
  <si>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</si>
  <si>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</si>
  <si>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</si>
  <si>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</si>
  <si>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</si>
  <si>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</si>
  <si>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</si>
  <si>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</si>
  <si>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</si>
  <si>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</si>
  <si>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</si>
  <si>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</si>
  <si>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</si>
  <si>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</si>
  <si>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</si>
  <si>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</si>
  <si>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</si>
  <si>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</si>
  <si>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</si>
  <si>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</si>
  <si>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</si>
  <si>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</si>
  <si>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</si>
  <si>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</si>
  <si>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</si>
  <si>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</si>
  <si>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</si>
  <si>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</si>
  <si>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</si>
  <si>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</si>
  <si>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</si>
  <si>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</si>
  <si>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</si>
  <si>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</si>
  <si>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</si>
  <si>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</si>
  <si>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</si>
  <si>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</si>
  <si>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</si>
  <si>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</si>
  <si>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</si>
  <si>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</si>
  <si>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</si>
  <si>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</si>
  <si>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</si>
  <si>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</si>
  <si>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</si>
  <si>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</si>
  <si>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</si>
  <si>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</si>
  <si>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</si>
  <si>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</si>
  <si>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</si>
  <si>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</si>
  <si>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</si>
  <si>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</si>
  <si>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</si>
  <si>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</si>
  <si>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</si>
  <si>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</si>
  <si>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</si>
  <si>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</si>
  <si>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</si>
  <si>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</si>
  <si>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</si>
  <si>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</si>
  <si>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</si>
  <si>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</si>
  <si>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</si>
  <si>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</si>
  <si>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</si>
  <si>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</si>
  <si>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</si>
  <si>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</si>
  <si>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</si>
  <si>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</si>
  <si>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</si>
  <si>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</si>
  <si>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</si>
  <si>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</si>
  <si>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</si>
  <si>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</si>
  <si>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</si>
  <si>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</si>
  <si>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</si>
  <si>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</si>
  <si>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</si>
  <si>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</si>
  <si>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</si>
  <si>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</si>
  <si>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</si>
  <si>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</si>
  <si>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</si>
  <si>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</si>
  <si>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</si>
  <si>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</si>
  <si>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</si>
  <si>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</si>
  <si>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</si>
  <si>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</si>
  <si>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</si>
  <si>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</si>
  <si>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</si>
  <si>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</si>
  <si>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</si>
  <si>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</si>
  <si>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</si>
  <si>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</si>
  <si>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</si>
  <si>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</si>
  <si>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</si>
  <si>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</si>
  <si>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</si>
  <si>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</si>
  <si>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</si>
  <si>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</si>
  <si>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</si>
  <si>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</si>
  <si>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</si>
  <si>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</si>
  <si>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</si>
  <si>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</si>
  <si>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</si>
  <si>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</si>
  <si>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</si>
  <si>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</si>
  <si>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</si>
  <si>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</si>
  <si>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</si>
  <si>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</si>
  <si>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</si>
  <si>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</si>
  <si>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</si>
  <si>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</si>
  <si>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</si>
  <si>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</si>
  <si>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</si>
  <si>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</si>
  <si>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</si>
  <si>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</si>
  <si>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</si>
  <si>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</si>
  <si>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</si>
  <si>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</si>
  <si>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</si>
  <si>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</si>
  <si>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</si>
  <si>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</si>
  <si>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</si>
  <si>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</si>
  <si>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</si>
  <si>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</si>
  <si>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</si>
  <si>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</si>
  <si>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</si>
  <si>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</si>
  <si>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</si>
  <si>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</si>
  <si>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</si>
  <si>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</si>
  <si>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</si>
  <si>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</si>
  <si>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</si>
  <si>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</si>
  <si>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</si>
  <si>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</si>
  <si>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</si>
  <si>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</si>
  <si>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</si>
  <si>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</si>
  <si>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</si>
  <si>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</si>
  <si>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</si>
  <si>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</si>
  <si>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</si>
  <si>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</si>
  <si>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</si>
  <si>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</si>
  <si>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</si>
  <si>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</si>
  <si>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</si>
  <si>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</si>
  <si>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</si>
  <si>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</si>
  <si>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</si>
  <si>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</si>
  <si>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</si>
  <si>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</si>
  <si>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</si>
  <si>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</si>
  <si>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</si>
  <si>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</si>
  <si>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</si>
  <si>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</si>
  <si>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</si>
  <si>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</si>
  <si>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</si>
  <si>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</si>
  <si>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</si>
  <si>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</si>
  <si>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</si>
  <si>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</si>
  <si>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</si>
  <si>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</si>
  <si>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</si>
  <si>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</si>
  <si>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</si>
  <si>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</si>
  <si>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</si>
  <si>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</si>
  <si>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</si>
  <si>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</si>
  <si>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</si>
  <si>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</si>
  <si>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</si>
  <si>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</si>
  <si>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</si>
  <si>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</si>
  <si>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</si>
  <si>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</si>
  <si>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</si>
  <si>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</si>
  <si>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</si>
  <si>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</si>
  <si>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</si>
  <si>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</si>
  <si>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</si>
  <si>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</si>
  <si>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</si>
  <si>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</si>
  <si>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</si>
  <si>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</si>
  <si>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</si>
  <si>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</si>
  <si>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</si>
  <si>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</si>
  <si>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</si>
  <si>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</si>
  <si>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</si>
  <si>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</si>
  <si>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</si>
  <si>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</si>
  <si>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海上作戦部隊指揮統制支援システム用器材（借上）</t>
    <rPh sb="0" eb="2">
      <t>カイジョウ</t>
    </rPh>
    <rPh sb="2" eb="4">
      <t>サクセン</t>
    </rPh>
    <rPh sb="4" eb="6">
      <t>ブタイ</t>
    </rPh>
    <rPh sb="6" eb="8">
      <t>シキ</t>
    </rPh>
    <rPh sb="8" eb="10">
      <t>トウセイ</t>
    </rPh>
    <rPh sb="10" eb="12">
      <t>シエン</t>
    </rPh>
    <rPh sb="16" eb="17">
      <t>ヨウ</t>
    </rPh>
    <rPh sb="17" eb="19">
      <t>キザイ</t>
    </rPh>
    <rPh sb="20" eb="22">
      <t>カリア</t>
    </rPh>
    <phoneticPr fontId="5"/>
  </si>
  <si>
    <t>防衛装備庁プロジェクト管理部</t>
    <rPh sb="0" eb="2">
      <t>ボウエイ</t>
    </rPh>
    <rPh sb="2" eb="4">
      <t>ソウビ</t>
    </rPh>
    <rPh sb="4" eb="5">
      <t>チョウ</t>
    </rPh>
    <rPh sb="11" eb="13">
      <t>カンリ</t>
    </rPh>
    <rPh sb="13" eb="14">
      <t>ブ</t>
    </rPh>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</si>
  <si>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</si>
  <si>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</si>
  <si>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</si>
  <si>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海上作戦を的確かつ効率的に遂行するためには、作戦の立案に必要な部隊の位置や兵力などの情報を収集・分析し、その結果を司令部レベルからビークルレベルまでの各指揮官が共有するため、部隊等の位置情報、チャットといった機能を有する海上作戦部隊指揮統制支援システムを整備する。</t>
    <phoneticPr fontId="5"/>
  </si>
  <si>
    <t>事業の目的を達成するため、海上自衛隊の指揮統制を行うために必要となるシステムを借上げるものである。
　なお、平成２６年度末から海上自衛隊指揮統制・共通基盤システムへ移行した。</t>
    <phoneticPr fontId="5"/>
  </si>
  <si>
    <t>-</t>
    <phoneticPr fontId="5"/>
  </si>
  <si>
    <t>通信維持費</t>
    <rPh sb="0" eb="2">
      <t>ツウシン</t>
    </rPh>
    <rPh sb="2" eb="5">
      <t>イジヒ</t>
    </rPh>
    <phoneticPr fontId="5"/>
  </si>
  <si>
    <t>器材の借上げにより、システムを継続的に運用する。</t>
    <phoneticPr fontId="5"/>
  </si>
  <si>
    <t>年間可働日数</t>
    <phoneticPr fontId="5"/>
  </si>
  <si>
    <t>日</t>
    <rPh sb="0" eb="1">
      <t>ヒ</t>
    </rPh>
    <phoneticPr fontId="5"/>
  </si>
  <si>
    <t>平成３１年度以降に係る防衛計画の大綱（平成３０年１２月１８日　国家安全保障会議決定・閣議決定）</t>
    <phoneticPr fontId="5"/>
  </si>
  <si>
    <t>所要のシステム器材の借上げ調達件数</t>
    <phoneticPr fontId="5"/>
  </si>
  <si>
    <t>式</t>
    <rPh sb="0" eb="1">
      <t>シキ</t>
    </rPh>
    <phoneticPr fontId="5"/>
  </si>
  <si>
    <t>執行額(X)／事業数(Y)　　　　　　　　　　　　　　　　　</t>
    <phoneticPr fontId="5"/>
  </si>
  <si>
    <t>百万円／式</t>
    <rPh sb="0" eb="3">
      <t>ヒャクマンエン</t>
    </rPh>
    <rPh sb="4" eb="5">
      <t>シキ</t>
    </rPh>
    <phoneticPr fontId="5"/>
  </si>
  <si>
    <t>　　X/Y</t>
    <phoneticPr fontId="5"/>
  </si>
  <si>
    <t>1,390/1</t>
    <phoneticPr fontId="5"/>
  </si>
  <si>
    <t>1,338/1</t>
    <phoneticPr fontId="5"/>
  </si>
  <si>
    <t>1,940/1</t>
    <phoneticPr fontId="5"/>
  </si>
  <si>
    <t>Ⅰ－１　我が国自身の防衛体制の強化（領域横断作戦に必要な能力の強化における優先事項）</t>
    <phoneticPr fontId="5"/>
  </si>
  <si>
    <t>Ⅰ－１－（２）　従来の領域における能力の強化</t>
    <phoneticPr fontId="5"/>
  </si>
  <si>
    <t>機動・展開能力の強化</t>
    <phoneticPr fontId="5"/>
  </si>
  <si>
    <t>その他の装備品等（延命処置・機能向上を含む。）</t>
    <phoneticPr fontId="5"/>
  </si>
  <si>
    <t>令和５年度</t>
    <rPh sb="0" eb="1">
      <t>レイ</t>
    </rPh>
    <rPh sb="1" eb="2">
      <t>ワ</t>
    </rPh>
    <rPh sb="3" eb="5">
      <t>ネンド</t>
    </rPh>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</si>
  <si>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</si>
  <si>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</si>
  <si>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</si>
  <si>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関連装備品等の維持・整備（延命措置・機能向上を含む。）</t>
    <phoneticPr fontId="5"/>
  </si>
  <si>
    <t>令和５年度</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</si>
  <si>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</si>
  <si>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</si>
  <si>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</si>
  <si>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公共調達の改革</t>
    <rPh sb="0" eb="2">
      <t>コウキョウ</t>
    </rPh>
    <rPh sb="2" eb="4">
      <t>チョウタツ</t>
    </rPh>
    <rPh sb="5" eb="7">
      <t>カイカク</t>
    </rPh>
    <phoneticPr fontId="5"/>
  </si>
  <si>
    <t>億円(契約ベース)</t>
    <rPh sb="0" eb="1">
      <t>オク</t>
    </rPh>
    <rPh sb="1" eb="2">
      <t>エン</t>
    </rPh>
    <rPh sb="3" eb="5">
      <t>ケイヤク</t>
    </rPh>
    <phoneticPr fontId="5"/>
  </si>
  <si>
    <t>０２５８</t>
    <phoneticPr fontId="5"/>
  </si>
  <si>
    <t>０２５６</t>
    <phoneticPr fontId="5"/>
  </si>
  <si>
    <t>０２３７</t>
    <phoneticPr fontId="5"/>
  </si>
  <si>
    <t>０２０３</t>
    <phoneticPr fontId="5"/>
  </si>
  <si>
    <t>０２２０</t>
    <phoneticPr fontId="5"/>
  </si>
  <si>
    <t>０１６３</t>
    <phoneticPr fontId="5"/>
  </si>
  <si>
    <t>０１５５</t>
    <phoneticPr fontId="5"/>
  </si>
  <si>
    <t>０１４５</t>
    <phoneticPr fontId="5"/>
  </si>
  <si>
    <t>国庫債務負担行為等</t>
  </si>
  <si>
    <t>海上自衛隊指揮統制・共通基盤システム用器材（借上）（０２延長）</t>
    <rPh sb="0" eb="2">
      <t>カイジョウ</t>
    </rPh>
    <rPh sb="2" eb="4">
      <t>ジエイ</t>
    </rPh>
    <rPh sb="4" eb="5">
      <t>タイ</t>
    </rPh>
    <rPh sb="5" eb="7">
      <t>シキ</t>
    </rPh>
    <rPh sb="7" eb="9">
      <t>トウセイ</t>
    </rPh>
    <rPh sb="10" eb="12">
      <t>キョウツウ</t>
    </rPh>
    <rPh sb="12" eb="14">
      <t>キバン</t>
    </rPh>
    <rPh sb="18" eb="19">
      <t>ヨウ</t>
    </rPh>
    <rPh sb="19" eb="21">
      <t>キザイ</t>
    </rPh>
    <rPh sb="22" eb="24">
      <t>カリア</t>
    </rPh>
    <rPh sb="28" eb="30">
      <t>エンチョウ</t>
    </rPh>
    <phoneticPr fontId="5"/>
  </si>
  <si>
    <t>1,483/1</t>
    <phoneticPr fontId="5"/>
  </si>
  <si>
    <t>-</t>
    <phoneticPr fontId="5"/>
  </si>
  <si>
    <t>-</t>
    <phoneticPr fontId="5"/>
  </si>
  <si>
    <t>事業監理官（宇宙・地上装備担当）</t>
    <rPh sb="0" eb="16">
      <t>ウジョウ</t>
    </rPh>
    <phoneticPr fontId="5"/>
  </si>
  <si>
    <t>事業監理官　奥山　剛</t>
    <rPh sb="0" eb="2">
      <t>ジギョウ</t>
    </rPh>
    <rPh sb="2" eb="4">
      <t>カンリ</t>
    </rPh>
    <rPh sb="4" eb="5">
      <t>カン</t>
    </rPh>
    <rPh sb="6" eb="8">
      <t>オクヤマ</t>
    </rPh>
    <rPh sb="9" eb="10">
      <t>ツヨシ</t>
    </rPh>
    <phoneticPr fontId="5"/>
  </si>
  <si>
    <t>-</t>
  </si>
  <si>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</si>
  <si>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</si>
  <si>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</si>
  <si>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</si>
  <si>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本事業は、海上自衛隊の活動に必要な指揮統制を行うために必要なシステムを借上げ、ひいては日本の安全保障に寄与するものであり、国民や社会のニーズを的確に反映している。</t>
  </si>
  <si>
    <t>本事業は、海上自衛隊の活動に必要な指揮統制を行うために必要なシステムを借上げるもので、地方自治体、民間等に委ねることはできない。</t>
  </si>
  <si>
    <t>本事業は、海上自衛隊の活動に必要な指揮統制を行うために必要なシステムを借上げ、ひいては日本の安全保障に寄与するもので、政策目的の達成手段として必要かつ適切であり、優先度が高い事業である。</t>
  </si>
  <si>
    <t>契約相手方に対して契約内容以外の要求を行っていないため、負担関係は妥当である。</t>
  </si>
  <si>
    <t>長期利用による割引を考慮した予算要求を行うことでコスト低減を図っている。</t>
  </si>
  <si>
    <t>成果実績は、運用に必要な器材の借上げにより、システムの継続的な運用を行っており、成果目標に見合ったものとなっている。</t>
  </si>
  <si>
    <t>活動実績は見込みに見合ったものである。</t>
  </si>
  <si>
    <t>借り上げた器材は海上自衛隊の活動において、十分に活用されている。</t>
  </si>
  <si>
    <t>有</t>
  </si>
  <si>
    <t>無</t>
  </si>
  <si>
    <t>‐</t>
  </si>
  <si>
    <t>B</t>
  </si>
  <si>
    <t>通信維持費</t>
    <rPh sb="0" eb="2">
      <t>ツウシン</t>
    </rPh>
    <rPh sb="2" eb="5">
      <t>イジヒ</t>
    </rPh>
    <phoneticPr fontId="5"/>
  </si>
  <si>
    <t>海上自衛隊指揮統制・共通基盤システム用器材（借上）（０１換装）</t>
    <phoneticPr fontId="5"/>
  </si>
  <si>
    <t>海上自衛隊指揮統制・共通基盤システム用器材（借上）（０２延長）</t>
    <phoneticPr fontId="5"/>
  </si>
  <si>
    <t>-</t>
    <phoneticPr fontId="5"/>
  </si>
  <si>
    <t>-</t>
    <phoneticPr fontId="5"/>
  </si>
  <si>
    <t>一般競争入札に付したものの、応札が１者のみであった。仕様や調達期間を見直す等の検討をし、更なる競争性の確保に努める。</t>
    <phoneticPr fontId="5"/>
  </si>
  <si>
    <t>調達に際しては、一般競争入札により入札参加者を募り競争性の確保に努めており、支出先の選定は妥当である。
入札参加者がより多く応札できるよう設置期間等をより確保できるよう努める。</t>
    <phoneticPr fontId="5"/>
  </si>
  <si>
    <t>過年度に契約したものの歳出化のほか、一般競争入札に付した結果であり、適切に支出しているため妥当である。</t>
    <rPh sb="22" eb="24">
      <t>ニュウサツ</t>
    </rPh>
    <rPh sb="25" eb="26">
      <t>フ</t>
    </rPh>
    <phoneticPr fontId="5"/>
  </si>
  <si>
    <t>運用に必要なシステムを借上げるための費目・使途及び器材を適切に設置するための費用であり、事業目的に即し真に必要なものに限定されている。</t>
    <rPh sb="38" eb="40">
      <t>ヒヨウ</t>
    </rPh>
    <phoneticPr fontId="5"/>
  </si>
  <si>
    <t>（株）エヌ・ティ・ティ・データ</t>
    <rPh sb="1" eb="2">
      <t>カブ</t>
    </rPh>
    <phoneticPr fontId="5"/>
  </si>
  <si>
    <t>A.（株）エヌ・ティ・ティ・データ</t>
    <phoneticPr fontId="5"/>
  </si>
  <si>
    <t>B.（株）エヌ・ティ・ティ・データ</t>
    <phoneticPr fontId="5"/>
  </si>
  <si>
    <t>海上自衛隊指揮統制・共通基盤システム用器材（借上）（０１換装）</t>
    <rPh sb="22" eb="24">
      <t>カリア</t>
    </rPh>
    <rPh sb="28" eb="30">
      <t>カンソウ</t>
    </rPh>
    <phoneticPr fontId="5"/>
  </si>
  <si>
    <t>海上自衛隊指揮統制・共通基盤システム用器材（借上）（０２延長）</t>
    <rPh sb="22" eb="24">
      <t>カリア</t>
    </rPh>
    <rPh sb="28" eb="30">
      <t>エンチョウ</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</si>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</sst>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175015</xdr:colOff>
      <xdr:row>748</xdr:row>
      <xdr:rowOff>174249</xdr:rowOff>
    </xdr:from>
    <xdr:to>
      <xdr:col>31</xdr:col>
      <xdr:colOff>158484</xdr:colOff>
      <xdr:row>750</xdr:row>
      <xdr:rowOff>193183</xdr:rowOff>
    </xdr:to>
    <xdr:sp macro="" textlink="">
      <xdr:nvSpPr>
        <xdr:cNvPr id="8" name="正方形/長方形 7"/>
        <xdr:cNvSpPr/>
      </xdr:nvSpPr>
      <xdr:spPr>
        <a:xfrm>
          <a:off x="4410839" y="69023190"/>
          <a:ext cx="2000527" cy="71369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１，９４０百万円</a:t>
          </a:r>
          <a:endParaRPr kumimoji="1" lang="en-US" altLang="ja-JP" sz="1100">
            <a:solidFill>
              <a:sysClr val="windowText" lastClr="000000"/>
            </a:solidFill>
          </a:endParaRPr>
        </a:p>
      </xdr:txBody>
    </xdr:sp>
    <xdr:clientData/>
  </xdr:twoCellAnchor>
  <xdr:twoCellAnchor>
    <xdr:from>
      <xdr:col>10</xdr:col>
      <xdr:colOff>200234</xdr:colOff>
      <xdr:row>754</xdr:row>
      <xdr:rowOff>13489</xdr:rowOff>
    </xdr:from>
    <xdr:to>
      <xdr:col>22</xdr:col>
      <xdr:colOff>83572</xdr:colOff>
      <xdr:row>756</xdr:row>
      <xdr:rowOff>38025</xdr:rowOff>
    </xdr:to>
    <xdr:sp macro="" textlink="">
      <xdr:nvSpPr>
        <xdr:cNvPr id="9" name="正方形/長方形 8"/>
        <xdr:cNvSpPr/>
      </xdr:nvSpPr>
      <xdr:spPr>
        <a:xfrm>
          <a:off x="2217293" y="70946724"/>
          <a:ext cx="2303808" cy="71930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Ａ．（株）エヌ・ティ・ティ・データ</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１，８３４百万円</a:t>
          </a:r>
          <a:endParaRPr kumimoji="1" lang="en-US" altLang="ja-JP" sz="1100">
            <a:solidFill>
              <a:sysClr val="windowText" lastClr="000000"/>
            </a:solidFill>
          </a:endParaRPr>
        </a:p>
      </xdr:txBody>
    </xdr:sp>
    <xdr:clientData/>
  </xdr:twoCellAnchor>
  <xdr:twoCellAnchor>
    <xdr:from>
      <xdr:col>21</xdr:col>
      <xdr:colOff>73776</xdr:colOff>
      <xdr:row>756</xdr:row>
      <xdr:rowOff>239858</xdr:rowOff>
    </xdr:from>
    <xdr:to>
      <xdr:col>30</xdr:col>
      <xdr:colOff>156779</xdr:colOff>
      <xdr:row>758</xdr:row>
      <xdr:rowOff>262167</xdr:rowOff>
    </xdr:to>
    <xdr:sp macro="" textlink="">
      <xdr:nvSpPr>
        <xdr:cNvPr id="11" name="AutoShape 5"/>
        <xdr:cNvSpPr>
          <a:spLocks noChangeArrowheads="1"/>
        </xdr:cNvSpPr>
      </xdr:nvSpPr>
      <xdr:spPr bwMode="auto">
        <a:xfrm>
          <a:off x="4309600" y="71867858"/>
          <a:ext cx="1898355" cy="71707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29</xdr:col>
      <xdr:colOff>190496</xdr:colOff>
      <xdr:row>752</xdr:row>
      <xdr:rowOff>336173</xdr:rowOff>
    </xdr:from>
    <xdr:to>
      <xdr:col>42</xdr:col>
      <xdr:colOff>78438</xdr:colOff>
      <xdr:row>753</xdr:row>
      <xdr:rowOff>280026</xdr:rowOff>
    </xdr:to>
    <xdr:sp macro="" textlink="">
      <xdr:nvSpPr>
        <xdr:cNvPr id="15" name="テキスト ボックス 14"/>
        <xdr:cNvSpPr txBox="1"/>
      </xdr:nvSpPr>
      <xdr:spPr bwMode="auto">
        <a:xfrm>
          <a:off x="6039967" y="70574644"/>
          <a:ext cx="2510118" cy="291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175356</xdr:colOff>
      <xdr:row>753</xdr:row>
      <xdr:rowOff>27363</xdr:rowOff>
    </xdr:from>
    <xdr:to>
      <xdr:col>20</xdr:col>
      <xdr:colOff>42476</xdr:colOff>
      <xdr:row>753</xdr:row>
      <xdr:rowOff>318598</xdr:rowOff>
    </xdr:to>
    <xdr:sp macro="" textlink="">
      <xdr:nvSpPr>
        <xdr:cNvPr id="12" name="テキスト ボックス 11"/>
        <xdr:cNvSpPr txBox="1"/>
      </xdr:nvSpPr>
      <xdr:spPr bwMode="auto">
        <a:xfrm>
          <a:off x="1789003" y="70613216"/>
          <a:ext cx="2287591" cy="291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20129</xdr:colOff>
      <xdr:row>756</xdr:row>
      <xdr:rowOff>274712</xdr:rowOff>
    </xdr:from>
    <xdr:to>
      <xdr:col>29</xdr:col>
      <xdr:colOff>117257</xdr:colOff>
      <xdr:row>758</xdr:row>
      <xdr:rowOff>272756</xdr:rowOff>
    </xdr:to>
    <xdr:sp macro="" textlink="">
      <xdr:nvSpPr>
        <xdr:cNvPr id="13" name="テキスト ボックス 12"/>
        <xdr:cNvSpPr txBox="1"/>
      </xdr:nvSpPr>
      <xdr:spPr bwMode="auto">
        <a:xfrm>
          <a:off x="4457658" y="71902712"/>
          <a:ext cx="1509070" cy="6928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海上自衛隊指揮統制・共通基盤システム用器材の借料</a:t>
          </a:r>
        </a:p>
      </xdr:txBody>
    </xdr:sp>
    <xdr:clientData/>
  </xdr:twoCellAnchor>
  <xdr:twoCellAnchor>
    <xdr:from>
      <xdr:col>26</xdr:col>
      <xdr:colOff>89644</xdr:colOff>
      <xdr:row>750</xdr:row>
      <xdr:rowOff>201703</xdr:rowOff>
    </xdr:from>
    <xdr:to>
      <xdr:col>31</xdr:col>
      <xdr:colOff>22412</xdr:colOff>
      <xdr:row>753</xdr:row>
      <xdr:rowOff>257735</xdr:rowOff>
    </xdr:to>
    <xdr:cxnSp macro="">
      <xdr:nvCxnSpPr>
        <xdr:cNvPr id="3" name="カギ線コネクタ 2"/>
        <xdr:cNvCxnSpPr/>
      </xdr:nvCxnSpPr>
      <xdr:spPr>
        <a:xfrm rot="16200000" flipH="1">
          <a:off x="5255556" y="69823850"/>
          <a:ext cx="1098179" cy="941297"/>
        </a:xfrm>
        <a:prstGeom prst="bentConnector3">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89643</xdr:colOff>
      <xdr:row>750</xdr:row>
      <xdr:rowOff>190498</xdr:rowOff>
    </xdr:from>
    <xdr:to>
      <xdr:col>26</xdr:col>
      <xdr:colOff>89645</xdr:colOff>
      <xdr:row>753</xdr:row>
      <xdr:rowOff>280145</xdr:rowOff>
    </xdr:to>
    <xdr:cxnSp macro="">
      <xdr:nvCxnSpPr>
        <xdr:cNvPr id="6" name="カギ線コネクタ 5"/>
        <xdr:cNvCxnSpPr/>
      </xdr:nvCxnSpPr>
      <xdr:spPr>
        <a:xfrm rot="5400000">
          <a:off x="4263836" y="69795835"/>
          <a:ext cx="1131794" cy="1008531"/>
        </a:xfrm>
        <a:prstGeom prst="bentConnector3">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67235</xdr:colOff>
      <xdr:row>753</xdr:row>
      <xdr:rowOff>313762</xdr:rowOff>
    </xdr:from>
    <xdr:to>
      <xdr:col>39</xdr:col>
      <xdr:colOff>145671</xdr:colOff>
      <xdr:row>755</xdr:row>
      <xdr:rowOff>338298</xdr:rowOff>
    </xdr:to>
    <xdr:sp macro="" textlink="">
      <xdr:nvSpPr>
        <xdr:cNvPr id="14" name="正方形/長方形 13"/>
        <xdr:cNvSpPr/>
      </xdr:nvSpPr>
      <xdr:spPr>
        <a:xfrm>
          <a:off x="5715000" y="70899615"/>
          <a:ext cx="2297200" cy="71930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Ｂ．（株）エヌ・ティ・ティ・データ</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１０６百万円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5"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713</v>
      </c>
      <c r="AK2" s="945"/>
      <c r="AL2" s="945"/>
      <c r="AM2" s="945"/>
      <c r="AN2" s="98" t="s">
        <v>407</v>
      </c>
      <c r="AO2" s="945">
        <v>20</v>
      </c>
      <c r="AP2" s="945"/>
      <c r="AQ2" s="945"/>
      <c r="AR2" s="99" t="s">
        <v>712</v>
      </c>
      <c r="AS2" s="951">
        <v>154</v>
      </c>
      <c r="AT2" s="951"/>
      <c r="AU2" s="951"/>
      <c r="AV2" s="98" t="str">
        <f>IF(AW2="","","-")</f>
        <v/>
      </c>
      <c r="AW2" s="911"/>
      <c r="AX2" s="911"/>
    </row>
    <row r="3" spans="1:50" ht="21" customHeight="1" thickBot="1" x14ac:dyDescent="0.2">
      <c r="A3" s="865" t="s">
        <v>705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714</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493</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764</v>
      </c>
      <c r="AF5" s="700"/>
      <c r="AG5" s="700"/>
      <c r="AH5" s="700"/>
      <c r="AI5" s="700"/>
      <c r="AJ5" s="700"/>
      <c r="AK5" s="700"/>
      <c r="AL5" s="700"/>
      <c r="AM5" s="700"/>
      <c r="AN5" s="700"/>
      <c r="AO5" s="700"/>
      <c r="AP5" s="701"/>
      <c r="AQ5" s="702" t="s">
        <v>765</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23" t="s">
        <v>390</v>
      </c>
      <c r="Z7" s="442"/>
      <c r="AA7" s="442"/>
      <c r="AB7" s="442"/>
      <c r="AC7" s="442"/>
      <c r="AD7" s="924"/>
      <c r="AE7" s="912" t="s">
        <v>719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256</v>
      </c>
      <c r="B8" s="498"/>
      <c r="C8" s="498"/>
      <c r="D8" s="498"/>
      <c r="E8" s="498"/>
      <c r="F8" s="499"/>
      <c r="G8" s="946" t="str">
        <f>入力規則等!A27</f>
        <v>海洋政策、ＩＴ戦略</v>
      </c>
      <c r="H8" s="721"/>
      <c r="I8" s="721"/>
      <c r="J8" s="721"/>
      <c r="K8" s="721"/>
      <c r="L8" s="721"/>
      <c r="M8" s="721"/>
      <c r="N8" s="721"/>
      <c r="O8" s="721"/>
      <c r="P8" s="721"/>
      <c r="Q8" s="721"/>
      <c r="R8" s="721"/>
      <c r="S8" s="721"/>
      <c r="T8" s="721"/>
      <c r="U8" s="721"/>
      <c r="V8" s="721"/>
      <c r="W8" s="721"/>
      <c r="X8" s="947"/>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720</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702</v>
      </c>
      <c r="AE12" s="444"/>
      <c r="AF12" s="444"/>
      <c r="AG12" s="444"/>
      <c r="AH12" s="444"/>
      <c r="AI12" s="444"/>
      <c r="AJ12" s="445"/>
      <c r="AK12" s="449" t="s">
        <v>706</v>
      </c>
      <c r="AL12" s="444"/>
      <c r="AM12" s="444"/>
      <c r="AN12" s="444"/>
      <c r="AO12" s="444"/>
      <c r="AP12" s="444"/>
      <c r="AQ12" s="445"/>
      <c r="AR12" s="449" t="s">
        <v>707</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1473</v>
      </c>
      <c r="Q13" s="659"/>
      <c r="R13" s="659"/>
      <c r="S13" s="659"/>
      <c r="T13" s="659"/>
      <c r="U13" s="659"/>
      <c r="V13" s="660"/>
      <c r="W13" s="658">
        <v>1338</v>
      </c>
      <c r="X13" s="659"/>
      <c r="Y13" s="659"/>
      <c r="Z13" s="659"/>
      <c r="AA13" s="659"/>
      <c r="AB13" s="659"/>
      <c r="AC13" s="660"/>
      <c r="AD13" s="658">
        <v>1940</v>
      </c>
      <c r="AE13" s="659"/>
      <c r="AF13" s="659"/>
      <c r="AG13" s="659"/>
      <c r="AH13" s="659"/>
      <c r="AI13" s="659"/>
      <c r="AJ13" s="660"/>
      <c r="AK13" s="658">
        <v>1483</v>
      </c>
      <c r="AL13" s="659"/>
      <c r="AM13" s="659"/>
      <c r="AN13" s="659"/>
      <c r="AO13" s="659"/>
      <c r="AP13" s="659"/>
      <c r="AQ13" s="660"/>
      <c r="AR13" s="920" t="s">
        <v>786</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722</v>
      </c>
      <c r="Q14" s="659"/>
      <c r="R14" s="659"/>
      <c r="S14" s="659"/>
      <c r="T14" s="659"/>
      <c r="U14" s="659"/>
      <c r="V14" s="660"/>
      <c r="W14" s="658" t="s">
        <v>722</v>
      </c>
      <c r="X14" s="659"/>
      <c r="Y14" s="659"/>
      <c r="Z14" s="659"/>
      <c r="AA14" s="659"/>
      <c r="AB14" s="659"/>
      <c r="AC14" s="660"/>
      <c r="AD14" s="658" t="s">
        <v>722</v>
      </c>
      <c r="AE14" s="659"/>
      <c r="AF14" s="659"/>
      <c r="AG14" s="659"/>
      <c r="AH14" s="659"/>
      <c r="AI14" s="659"/>
      <c r="AJ14" s="660"/>
      <c r="AK14" s="658" t="s">
        <v>722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722</v>
      </c>
      <c r="Q15" s="659"/>
      <c r="R15" s="659"/>
      <c r="S15" s="659"/>
      <c r="T15" s="659"/>
      <c r="U15" s="659"/>
      <c r="V15" s="660"/>
      <c r="W15" s="658" t="s">
        <v>722</v>
      </c>
      <c r="X15" s="659"/>
      <c r="Y15" s="659"/>
      <c r="Z15" s="659"/>
      <c r="AA15" s="659"/>
      <c r="AB15" s="659"/>
      <c r="AC15" s="660"/>
      <c r="AD15" s="658" t="s">
        <v>722</v>
      </c>
      <c r="AE15" s="659"/>
      <c r="AF15" s="659"/>
      <c r="AG15" s="659"/>
      <c r="AH15" s="659"/>
      <c r="AI15" s="659"/>
      <c r="AJ15" s="660"/>
      <c r="AK15" s="658" t="s">
        <v>722</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722</v>
      </c>
      <c r="Q16" s="659"/>
      <c r="R16" s="659"/>
      <c r="S16" s="659"/>
      <c r="T16" s="659"/>
      <c r="U16" s="659"/>
      <c r="V16" s="660"/>
      <c r="W16" s="658" t="s">
        <v>722</v>
      </c>
      <c r="X16" s="659"/>
      <c r="Y16" s="659"/>
      <c r="Z16" s="659"/>
      <c r="AA16" s="659"/>
      <c r="AB16" s="659"/>
      <c r="AC16" s="660"/>
      <c r="AD16" s="658" t="s">
        <v>722</v>
      </c>
      <c r="AE16" s="659"/>
      <c r="AF16" s="659"/>
      <c r="AG16" s="659"/>
      <c r="AH16" s="659"/>
      <c r="AI16" s="659"/>
      <c r="AJ16" s="660"/>
      <c r="AK16" s="658" t="s">
        <v>722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722</v>
      </c>
      <c r="Q17" s="659"/>
      <c r="R17" s="659"/>
      <c r="S17" s="659"/>
      <c r="T17" s="659"/>
      <c r="U17" s="659"/>
      <c r="V17" s="660"/>
      <c r="W17" s="658" t="s">
        <v>722</v>
      </c>
      <c r="X17" s="659"/>
      <c r="Y17" s="659"/>
      <c r="Z17" s="659"/>
      <c r="AA17" s="659"/>
      <c r="AB17" s="659"/>
      <c r="AC17" s="660"/>
      <c r="AD17" s="658" t="s">
        <v>722</v>
      </c>
      <c r="AE17" s="659"/>
      <c r="AF17" s="659"/>
      <c r="AG17" s="659"/>
      <c r="AH17" s="659"/>
      <c r="AI17" s="659"/>
      <c r="AJ17" s="660"/>
      <c r="AK17" s="658" t="s">
        <v>722</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6">
        <f>SUM(P13:V17)</f>
        <v>1473</v>
      </c>
      <c r="Q18" s="877"/>
      <c r="R18" s="877"/>
      <c r="S18" s="877"/>
      <c r="T18" s="877"/>
      <c r="U18" s="877"/>
      <c r="V18" s="878"/>
      <c r="W18" s="876">
        <f>SUM(W13:AC17)</f>
        <v>1338</v>
      </c>
      <c r="X18" s="877"/>
      <c r="Y18" s="877"/>
      <c r="Z18" s="877"/>
      <c r="AA18" s="877"/>
      <c r="AB18" s="877"/>
      <c r="AC18" s="878"/>
      <c r="AD18" s="876">
        <f>SUM(AD13:AJ17)</f>
        <v>1940</v>
      </c>
      <c r="AE18" s="877"/>
      <c r="AF18" s="877"/>
      <c r="AG18" s="877"/>
      <c r="AH18" s="877"/>
      <c r="AI18" s="877"/>
      <c r="AJ18" s="878"/>
      <c r="AK18" s="876">
        <f>SUM(AK13:AQ17)</f>
        <v>1483</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1390</v>
      </c>
      <c r="Q19" s="659"/>
      <c r="R19" s="659"/>
      <c r="S19" s="659"/>
      <c r="T19" s="659"/>
      <c r="U19" s="659"/>
      <c r="V19" s="660"/>
      <c r="W19" s="658">
        <v>1338</v>
      </c>
      <c r="X19" s="659"/>
      <c r="Y19" s="659"/>
      <c r="Z19" s="659"/>
      <c r="AA19" s="659"/>
      <c r="AB19" s="659"/>
      <c r="AC19" s="660"/>
      <c r="AD19" s="658">
        <v>1940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0.94365241004752209</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4" t="s">
        <v>354</v>
      </c>
      <c r="H21" s="315"/>
      <c r="I21" s="315"/>
      <c r="J21" s="315"/>
      <c r="K21" s="315"/>
      <c r="L21" s="315"/>
      <c r="M21" s="315"/>
      <c r="N21" s="315"/>
      <c r="O21" s="315"/>
      <c r="P21" s="316">
        <f>IF(P19=0, "-", SUM(P19)/SUM(P13,P14))</f>
        <v>0.94365241004752209</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710</v>
      </c>
      <c r="B22" s="974"/>
      <c r="C22" s="974"/>
      <c r="D22" s="974"/>
      <c r="E22" s="974"/>
      <c r="F22" s="975"/>
      <c r="G22" s="969" t="s">
        <v>333</v>
      </c>
      <c r="H22" s="222"/>
      <c r="I22" s="222"/>
      <c r="J22" s="222"/>
      <c r="K22" s="222"/>
      <c r="L22" s="222"/>
      <c r="M22" s="222"/>
      <c r="N22" s="222"/>
      <c r="O22" s="223"/>
      <c r="P22" s="934" t="s">
        <v>708</v>
      </c>
      <c r="Q22" s="222"/>
      <c r="R22" s="222"/>
      <c r="S22" s="222"/>
      <c r="T22" s="222"/>
      <c r="U22" s="222"/>
      <c r="V22" s="223"/>
      <c r="W22" s="934" t="s">
        <v>709</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723</v>
      </c>
      <c r="H23" s="971"/>
      <c r="I23" s="971"/>
      <c r="J23" s="971"/>
      <c r="K23" s="971"/>
      <c r="L23" s="971"/>
      <c r="M23" s="971"/>
      <c r="N23" s="971"/>
      <c r="O23" s="972"/>
      <c r="P23" s="920">
        <v>1483</v>
      </c>
      <c r="Q23" s="921"/>
      <c r="R23" s="921"/>
      <c r="S23" s="921"/>
      <c r="T23" s="921"/>
      <c r="U23" s="921"/>
      <c r="V23" s="935"/>
      <c r="W23" s="920" t="s">
        <v>786</v>
      </c>
      <c r="X23" s="921"/>
      <c r="Y23" s="921"/>
      <c r="Z23" s="921"/>
      <c r="AA23" s="921"/>
      <c r="AB23" s="921"/>
      <c r="AC23" s="935"/>
      <c r="AD23" s="983" t="s">
        <v>407</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767</v>
      </c>
      <c r="H24" s="937"/>
      <c r="I24" s="937"/>
      <c r="J24" s="937"/>
      <c r="K24" s="937"/>
      <c r="L24" s="937"/>
      <c r="M24" s="937"/>
      <c r="N24" s="937"/>
      <c r="O24" s="938"/>
      <c r="P24" s="658" t="s">
        <v>767</v>
      </c>
      <c r="Q24" s="659"/>
      <c r="R24" s="659"/>
      <c r="S24" s="659"/>
      <c r="T24" s="659"/>
      <c r="U24" s="659"/>
      <c r="V24" s="660"/>
      <c r="W24" s="658" t="s">
        <v>767</v>
      </c>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767</v>
      </c>
      <c r="H25" s="937"/>
      <c r="I25" s="937"/>
      <c r="J25" s="937"/>
      <c r="K25" s="937"/>
      <c r="L25" s="937"/>
      <c r="M25" s="937"/>
      <c r="N25" s="937"/>
      <c r="O25" s="938"/>
      <c r="P25" s="658" t="s">
        <v>767</v>
      </c>
      <c r="Q25" s="659"/>
      <c r="R25" s="659"/>
      <c r="S25" s="659"/>
      <c r="T25" s="659"/>
      <c r="U25" s="659"/>
      <c r="V25" s="660"/>
      <c r="W25" s="658" t="s">
        <v>767</v>
      </c>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767</v>
      </c>
      <c r="H26" s="937"/>
      <c r="I26" s="937"/>
      <c r="J26" s="937"/>
      <c r="K26" s="937"/>
      <c r="L26" s="937"/>
      <c r="M26" s="937"/>
      <c r="N26" s="937"/>
      <c r="O26" s="938"/>
      <c r="P26" s="658" t="s">
        <v>767</v>
      </c>
      <c r="Q26" s="659"/>
      <c r="R26" s="659"/>
      <c r="S26" s="659"/>
      <c r="T26" s="659"/>
      <c r="U26" s="659"/>
      <c r="V26" s="660"/>
      <c r="W26" s="658" t="s">
        <v>767</v>
      </c>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767</v>
      </c>
      <c r="H27" s="937"/>
      <c r="I27" s="937"/>
      <c r="J27" s="937"/>
      <c r="K27" s="937"/>
      <c r="L27" s="937"/>
      <c r="M27" s="937"/>
      <c r="N27" s="937"/>
      <c r="O27" s="938"/>
      <c r="P27" s="658" t="s">
        <v>767</v>
      </c>
      <c r="Q27" s="659"/>
      <c r="R27" s="659"/>
      <c r="S27" s="659"/>
      <c r="T27" s="659"/>
      <c r="U27" s="659"/>
      <c r="V27" s="660"/>
      <c r="W27" s="658" t="s">
        <v>767</v>
      </c>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6">
        <f>P29-SUM(P23:P27)</f>
        <v>0</v>
      </c>
      <c r="Q28" s="877"/>
      <c r="R28" s="877"/>
      <c r="S28" s="877"/>
      <c r="T28" s="877"/>
      <c r="U28" s="877"/>
      <c r="V28" s="878"/>
      <c r="W28" s="876" t="e">
        <f>W29-SUM(W23:W27)</f>
        <v>#VALUE!</v>
      </c>
      <c r="X28" s="877"/>
      <c r="Y28" s="877"/>
      <c r="Z28" s="877"/>
      <c r="AA28" s="877"/>
      <c r="AB28" s="877"/>
      <c r="AC28" s="87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8">
        <f>AK13</f>
        <v>1483</v>
      </c>
      <c r="Q29" s="659"/>
      <c r="R29" s="659"/>
      <c r="S29" s="659"/>
      <c r="T29" s="659"/>
      <c r="U29" s="659"/>
      <c r="V29" s="660"/>
      <c r="W29" s="952" t="str">
        <f>AR13</f>
        <v>-</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5" t="s">
        <v>413</v>
      </c>
      <c r="AJ30" s="915"/>
      <c r="AK30" s="915"/>
      <c r="AL30" s="856"/>
      <c r="AM30" s="915" t="s">
        <v>510</v>
      </c>
      <c r="AN30" s="915"/>
      <c r="AO30" s="915"/>
      <c r="AP30" s="856"/>
      <c r="AQ30" s="768" t="s">
        <v>232</v>
      </c>
      <c r="AR30" s="769"/>
      <c r="AS30" s="769"/>
      <c r="AT30" s="770"/>
      <c r="AU30" s="775" t="s">
        <v>134</v>
      </c>
      <c r="AV30" s="775"/>
      <c r="AW30" s="775"/>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0">
        <v>3</v>
      </c>
      <c r="AR31" s="201"/>
      <c r="AS31" s="136" t="s">
        <v>233</v>
      </c>
      <c r="AT31" s="137"/>
      <c r="AU31" s="200" t="s">
        <v>767</v>
      </c>
      <c r="AV31" s="200"/>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8" t="s">
        <v>725</v>
      </c>
      <c r="Q32" s="108"/>
      <c r="R32" s="108"/>
      <c r="S32" s="108"/>
      <c r="T32" s="108"/>
      <c r="U32" s="108"/>
      <c r="V32" s="108"/>
      <c r="W32" s="108"/>
      <c r="X32" s="109"/>
      <c r="Y32" s="473" t="s">
        <v>12</v>
      </c>
      <c r="Z32" s="533"/>
      <c r="AA32" s="534"/>
      <c r="AB32" s="463" t="s">
        <v>726</v>
      </c>
      <c r="AC32" s="463"/>
      <c r="AD32" s="463"/>
      <c r="AE32" s="218">
        <v>365</v>
      </c>
      <c r="AF32" s="219"/>
      <c r="AG32" s="219"/>
      <c r="AH32" s="219"/>
      <c r="AI32" s="218">
        <v>366</v>
      </c>
      <c r="AJ32" s="219"/>
      <c r="AK32" s="219"/>
      <c r="AL32" s="219"/>
      <c r="AM32" s="218">
        <v>365</v>
      </c>
      <c r="AN32" s="219"/>
      <c r="AO32" s="219"/>
      <c r="AP32" s="219"/>
      <c r="AQ32" s="336" t="s">
        <v>722</v>
      </c>
      <c r="AR32" s="208"/>
      <c r="AS32" s="208"/>
      <c r="AT32" s="337"/>
      <c r="AU32" s="219" t="s">
        <v>722</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726</v>
      </c>
      <c r="AC33" s="525"/>
      <c r="AD33" s="525"/>
      <c r="AE33" s="218">
        <v>365</v>
      </c>
      <c r="AF33" s="219"/>
      <c r="AG33" s="219"/>
      <c r="AH33" s="219"/>
      <c r="AI33" s="218">
        <v>366</v>
      </c>
      <c r="AJ33" s="219"/>
      <c r="AK33" s="219"/>
      <c r="AL33" s="219"/>
      <c r="AM33" s="218">
        <v>365</v>
      </c>
      <c r="AN33" s="219"/>
      <c r="AO33" s="219"/>
      <c r="AP33" s="219"/>
      <c r="AQ33" s="336">
        <v>365</v>
      </c>
      <c r="AR33" s="208"/>
      <c r="AS33" s="208"/>
      <c r="AT33" s="337"/>
      <c r="AU33" s="219" t="s">
        <v>722</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1.2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10.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68"/>
      <c r="AY79">
        <f>COUNTIF($AR$79,"☑")</f>
        <v>0</v>
      </c>
    </row>
    <row r="80" spans="1:51" ht="18"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1.2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544</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82">
        <v>1</v>
      </c>
      <c r="AF101" s="282"/>
      <c r="AG101" s="282"/>
      <c r="AH101" s="282"/>
      <c r="AI101" s="282">
        <v>1</v>
      </c>
      <c r="AJ101" s="282"/>
      <c r="AK101" s="282"/>
      <c r="AL101" s="282"/>
      <c r="AM101" s="282">
        <v>1</v>
      </c>
      <c r="AN101" s="282"/>
      <c r="AO101" s="282"/>
      <c r="AP101" s="282"/>
      <c r="AQ101" s="282" t="s">
        <v>722</v>
      </c>
      <c r="AR101" s="282"/>
      <c r="AS101" s="282"/>
      <c r="AT101" s="282"/>
      <c r="AU101" s="218" t="s">
        <v>722</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7.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545</v>
      </c>
      <c r="AR115" s="593"/>
      <c r="AS115" s="593"/>
      <c r="AT115" s="593"/>
      <c r="AU115" s="593"/>
      <c r="AV115" s="593"/>
      <c r="AW115" s="593"/>
      <c r="AX115" s="594"/>
    </row>
    <row r="116" spans="1:51" ht="23.25" customHeight="1" x14ac:dyDescent="0.15">
      <c r="A116" s="438"/>
      <c r="B116" s="439"/>
      <c r="C116" s="439"/>
      <c r="D116" s="439"/>
      <c r="E116" s="439"/>
      <c r="F116" s="440"/>
      <c r="G116" s="390" t="s">
        <v>730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731</v>
      </c>
      <c r="AC116" s="465"/>
      <c r="AD116" s="466"/>
      <c r="AE116" s="282">
        <v>1390</v>
      </c>
      <c r="AF116" s="282"/>
      <c r="AG116" s="282"/>
      <c r="AH116" s="282"/>
      <c r="AI116" s="282">
        <v>1338</v>
      </c>
      <c r="AJ116" s="282"/>
      <c r="AK116" s="282"/>
      <c r="AL116" s="282"/>
      <c r="AM116" s="282">
        <v>1940</v>
      </c>
      <c r="AN116" s="282"/>
      <c r="AO116" s="282"/>
      <c r="AP116" s="282"/>
      <c r="AQ116" s="218">
        <v>1483</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732</v>
      </c>
      <c r="AC117" s="475"/>
      <c r="AD117" s="476"/>
      <c r="AE117" s="553" t="s">
        <v>733</v>
      </c>
      <c r="AF117" s="553"/>
      <c r="AG117" s="553"/>
      <c r="AH117" s="553"/>
      <c r="AI117" s="553" t="s">
        <v>734</v>
      </c>
      <c r="AJ117" s="553"/>
      <c r="AK117" s="553"/>
      <c r="AL117" s="553"/>
      <c r="AM117" s="553" t="s">
        <v>735</v>
      </c>
      <c r="AN117" s="553"/>
      <c r="AO117" s="553"/>
      <c r="AP117" s="553"/>
      <c r="AQ117" s="553" t="s">
        <v>761</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545</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545</v>
      </c>
      <c r="AR121" s="593"/>
      <c r="AS121" s="593"/>
      <c r="AT121" s="593"/>
      <c r="AU121" s="593"/>
      <c r="AV121" s="593"/>
      <c r="AW121" s="593"/>
      <c r="AX121" s="594"/>
      <c r="AY121" s="92">
        <f>IF(SUBSTITUTE(SUBSTITUTE($G$122,"／",""),"　","")="",0,1)</f>
        <v>0</v>
      </c>
    </row>
    <row r="122" spans="1:51" ht="12.7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545</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541</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7" t="s">
        <v>391</v>
      </c>
      <c r="AF127" s="247"/>
      <c r="AG127" s="247"/>
      <c r="AH127" s="247"/>
      <c r="AI127" s="247" t="s">
        <v>413</v>
      </c>
      <c r="AJ127" s="247"/>
      <c r="AK127" s="247"/>
      <c r="AL127" s="247"/>
      <c r="AM127" s="247" t="s">
        <v>510</v>
      </c>
      <c r="AN127" s="247"/>
      <c r="AO127" s="247"/>
      <c r="AP127" s="247"/>
      <c r="AQ127" s="592" t="s">
        <v>545</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762</v>
      </c>
      <c r="AR133" s="200"/>
      <c r="AS133" s="136" t="s">
        <v>233</v>
      </c>
      <c r="AT133" s="137"/>
      <c r="AU133" s="201" t="s">
        <v>762</v>
      </c>
      <c r="AV133" s="201"/>
      <c r="AW133" s="136" t="s">
        <v>179</v>
      </c>
      <c r="AX133" s="196"/>
      <c r="AY133">
        <f>$AY$132</f>
        <v>1</v>
      </c>
    </row>
    <row r="134" spans="1:51" ht="39.75" hidden="1"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762</v>
      </c>
      <c r="AC134" s="206"/>
      <c r="AD134" s="206"/>
      <c r="AE134" s="207" t="s">
        <v>762</v>
      </c>
      <c r="AF134" s="208"/>
      <c r="AG134" s="208"/>
      <c r="AH134" s="208"/>
      <c r="AI134" s="207" t="s">
        <v>762</v>
      </c>
      <c r="AJ134" s="208"/>
      <c r="AK134" s="208"/>
      <c r="AL134" s="208"/>
      <c r="AM134" s="207" t="s">
        <v>762</v>
      </c>
      <c r="AN134" s="208"/>
      <c r="AO134" s="208"/>
      <c r="AP134" s="208"/>
      <c r="AQ134" s="207" t="s">
        <v>762</v>
      </c>
      <c r="AR134" s="208"/>
      <c r="AS134" s="208"/>
      <c r="AT134" s="208"/>
      <c r="AU134" s="207" t="s">
        <v>762</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762</v>
      </c>
      <c r="AC135" s="214"/>
      <c r="AD135" s="214"/>
      <c r="AE135" s="207" t="s">
        <v>762</v>
      </c>
      <c r="AF135" s="208"/>
      <c r="AG135" s="208"/>
      <c r="AH135" s="208"/>
      <c r="AI135" s="207" t="s">
        <v>762</v>
      </c>
      <c r="AJ135" s="208"/>
      <c r="AK135" s="208"/>
      <c r="AL135" s="208"/>
      <c r="AM135" s="207" t="s">
        <v>762</v>
      </c>
      <c r="AN135" s="208"/>
      <c r="AO135" s="208"/>
      <c r="AP135" s="208"/>
      <c r="AQ135" s="207" t="s">
        <v>762</v>
      </c>
      <c r="AR135" s="208"/>
      <c r="AS135" s="208"/>
      <c r="AT135" s="208"/>
      <c r="AU135" s="207" t="s">
        <v>762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2"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0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00.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11.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1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742</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762</v>
      </c>
      <c r="AR193" s="200"/>
      <c r="AS193" s="136" t="s">
        <v>233</v>
      </c>
      <c r="AT193" s="137"/>
      <c r="AU193" s="201" t="s">
        <v>762</v>
      </c>
      <c r="AV193" s="201"/>
      <c r="AW193" s="136" t="s">
        <v>179</v>
      </c>
      <c r="AX193" s="196"/>
      <c r="AY193">
        <f>$AY$192</f>
        <v>1</v>
      </c>
    </row>
    <row r="194" spans="1:51" ht="39.75" hidden="1" customHeight="1" x14ac:dyDescent="0.15">
      <c r="A194" s="190"/>
      <c r="B194" s="187"/>
      <c r="C194" s="181"/>
      <c r="D194" s="187"/>
      <c r="E194" s="181"/>
      <c r="F194" s="182"/>
      <c r="G194" s="107" t="s">
        <v>722</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722</v>
      </c>
      <c r="AC194" s="206"/>
      <c r="AD194" s="206"/>
      <c r="AE194" s="207" t="s">
        <v>722</v>
      </c>
      <c r="AF194" s="208"/>
      <c r="AG194" s="208"/>
      <c r="AH194" s="208"/>
      <c r="AI194" s="207" t="s">
        <v>722</v>
      </c>
      <c r="AJ194" s="208"/>
      <c r="AK194" s="208"/>
      <c r="AL194" s="208"/>
      <c r="AM194" s="207" t="s">
        <v>722</v>
      </c>
      <c r="AN194" s="208"/>
      <c r="AO194" s="208"/>
      <c r="AP194" s="208"/>
      <c r="AQ194" s="207" t="s">
        <v>722</v>
      </c>
      <c r="AR194" s="208"/>
      <c r="AS194" s="208"/>
      <c r="AT194" s="208"/>
      <c r="AU194" s="207" t="s">
        <v>722</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722</v>
      </c>
      <c r="AC195" s="214"/>
      <c r="AD195" s="214"/>
      <c r="AE195" s="207" t="s">
        <v>722</v>
      </c>
      <c r="AF195" s="208"/>
      <c r="AG195" s="208"/>
      <c r="AH195" s="208"/>
      <c r="AI195" s="207" t="s">
        <v>722</v>
      </c>
      <c r="AJ195" s="208"/>
      <c r="AK195" s="208"/>
      <c r="AL195" s="208"/>
      <c r="AM195" s="207" t="s">
        <v>722</v>
      </c>
      <c r="AN195" s="208"/>
      <c r="AO195" s="208"/>
      <c r="AP195" s="208"/>
      <c r="AQ195" s="207" t="s">
        <v>722</v>
      </c>
      <c r="AR195" s="208"/>
      <c r="AS195" s="208"/>
      <c r="AT195" s="208"/>
      <c r="AU195" s="207" t="s">
        <v>722</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20.2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743</v>
      </c>
      <c r="H214" s="108"/>
      <c r="I214" s="108"/>
      <c r="J214" s="108"/>
      <c r="K214" s="108"/>
      <c r="L214" s="108"/>
      <c r="M214" s="108"/>
      <c r="N214" s="108"/>
      <c r="O214" s="108"/>
      <c r="P214" s="109"/>
      <c r="Q214" s="116" t="s">
        <v>744</v>
      </c>
      <c r="R214" s="117"/>
      <c r="S214" s="117"/>
      <c r="T214" s="117"/>
      <c r="U214" s="117"/>
      <c r="V214" s="117"/>
      <c r="W214" s="117"/>
      <c r="X214" s="117"/>
      <c r="Y214" s="117"/>
      <c r="Z214" s="117"/>
      <c r="AA214" s="118"/>
      <c r="AB214" s="144" t="s">
        <v>745</v>
      </c>
      <c r="AC214" s="145"/>
      <c r="AD214" s="145"/>
      <c r="AE214" s="150" t="s">
        <v>722</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71.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769</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70.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11.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12.7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720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746</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747</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762</v>
      </c>
      <c r="AR253" s="200"/>
      <c r="AS253" s="136" t="s">
        <v>233</v>
      </c>
      <c r="AT253" s="137"/>
      <c r="AU253" s="201" t="s">
        <v>762</v>
      </c>
      <c r="AV253" s="201"/>
      <c r="AW253" s="136" t="s">
        <v>179</v>
      </c>
      <c r="AX253" s="196"/>
      <c r="AY253">
        <f>$AY$252</f>
        <v>1</v>
      </c>
    </row>
    <row r="254" spans="1:51" ht="39.75" hidden="1" customHeight="1" x14ac:dyDescent="0.15">
      <c r="A254" s="190"/>
      <c r="B254" s="187"/>
      <c r="C254" s="181"/>
      <c r="D254" s="187"/>
      <c r="E254" s="181"/>
      <c r="F254" s="182"/>
      <c r="G254" s="107" t="s">
        <v>722</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722</v>
      </c>
      <c r="AC254" s="206"/>
      <c r="AD254" s="206"/>
      <c r="AE254" s="207" t="s">
        <v>722</v>
      </c>
      <c r="AF254" s="208"/>
      <c r="AG254" s="208"/>
      <c r="AH254" s="208"/>
      <c r="AI254" s="207" t="s">
        <v>722</v>
      </c>
      <c r="AJ254" s="208"/>
      <c r="AK254" s="208"/>
      <c r="AL254" s="208"/>
      <c r="AM254" s="207" t="s">
        <v>722</v>
      </c>
      <c r="AN254" s="208"/>
      <c r="AO254" s="208"/>
      <c r="AP254" s="208"/>
      <c r="AQ254" s="207" t="s">
        <v>722</v>
      </c>
      <c r="AR254" s="208"/>
      <c r="AS254" s="208"/>
      <c r="AT254" s="208"/>
      <c r="AU254" s="207" t="s">
        <v>722</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722</v>
      </c>
      <c r="AC255" s="214"/>
      <c r="AD255" s="214"/>
      <c r="AE255" s="207" t="s">
        <v>722</v>
      </c>
      <c r="AF255" s="208"/>
      <c r="AG255" s="208"/>
      <c r="AH255" s="208"/>
      <c r="AI255" s="207" t="s">
        <v>722</v>
      </c>
      <c r="AJ255" s="208"/>
      <c r="AK255" s="208"/>
      <c r="AL255" s="208"/>
      <c r="AM255" s="207" t="s">
        <v>722</v>
      </c>
      <c r="AN255" s="208"/>
      <c r="AO255" s="208"/>
      <c r="AP255" s="208"/>
      <c r="AQ255" s="207" t="s">
        <v>722</v>
      </c>
      <c r="AR255" s="208"/>
      <c r="AS255" s="208"/>
      <c r="AT255" s="208"/>
      <c r="AU255" s="207" t="s">
        <v>722</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14.2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16.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748</v>
      </c>
      <c r="H274" s="108"/>
      <c r="I274" s="108"/>
      <c r="J274" s="108"/>
      <c r="K274" s="108"/>
      <c r="L274" s="108"/>
      <c r="M274" s="108"/>
      <c r="N274" s="108"/>
      <c r="O274" s="108"/>
      <c r="P274" s="109"/>
      <c r="Q274" s="116" t="s">
        <v>739</v>
      </c>
      <c r="R274" s="117"/>
      <c r="S274" s="117"/>
      <c r="T274" s="117"/>
      <c r="U274" s="117"/>
      <c r="V274" s="117"/>
      <c r="W274" s="117"/>
      <c r="X274" s="117"/>
      <c r="Y274" s="117"/>
      <c r="Z274" s="117"/>
      <c r="AA274" s="118"/>
      <c r="AB274" s="144" t="s">
        <v>740</v>
      </c>
      <c r="AC274" s="145"/>
      <c r="AD274" s="145"/>
      <c r="AE274" s="150" t="s">
        <v>722</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2.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770</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197.2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9.7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720</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18"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18.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13.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10.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12.7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13.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12"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1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15.7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12"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15.7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0.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2"/>
      <c r="E430" s="175" t="s">
        <v>400</v>
      </c>
      <c r="F430" s="896"/>
      <c r="G430" s="897" t="s">
        <v>252</v>
      </c>
      <c r="H430" s="126"/>
      <c r="I430" s="126"/>
      <c r="J430" s="898" t="s">
        <v>402</v>
      </c>
      <c r="K430" s="899"/>
      <c r="L430" s="899"/>
      <c r="M430" s="899"/>
      <c r="N430" s="899"/>
      <c r="O430" s="899"/>
      <c r="P430" s="899"/>
      <c r="Q430" s="899"/>
      <c r="R430" s="899"/>
      <c r="S430" s="899"/>
      <c r="T430" s="900"/>
      <c r="U430" s="590" t="s">
        <v>749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763</v>
      </c>
      <c r="AR432" s="201"/>
      <c r="AS432" s="136" t="s">
        <v>233</v>
      </c>
      <c r="AT432" s="137"/>
      <c r="AU432" s="201">
        <v>5</v>
      </c>
      <c r="AV432" s="201"/>
      <c r="AW432" s="136" t="s">
        <v>179</v>
      </c>
      <c r="AX432" s="196"/>
      <c r="AY432">
        <f>$AY$431</f>
        <v>1</v>
      </c>
    </row>
    <row r="433" spans="1:51" ht="42.75" customHeight="1" x14ac:dyDescent="0.15">
      <c r="A433" s="190"/>
      <c r="B433" s="187"/>
      <c r="C433" s="181"/>
      <c r="D433" s="187"/>
      <c r="E433" s="338"/>
      <c r="F433" s="339"/>
      <c r="G433" s="107" t="s">
        <v>797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750</v>
      </c>
      <c r="AC433" s="214"/>
      <c r="AD433" s="214"/>
      <c r="AE433" s="336">
        <v>4159</v>
      </c>
      <c r="AF433" s="208"/>
      <c r="AG433" s="208"/>
      <c r="AH433" s="208"/>
      <c r="AI433" s="336">
        <v>4313</v>
      </c>
      <c r="AJ433" s="208"/>
      <c r="AK433" s="208"/>
      <c r="AL433" s="208"/>
      <c r="AM433" s="336">
        <v>4168</v>
      </c>
      <c r="AN433" s="208"/>
      <c r="AO433" s="208"/>
      <c r="AP433" s="337"/>
      <c r="AQ433" s="336" t="s">
        <v>722</v>
      </c>
      <c r="AR433" s="208"/>
      <c r="AS433" s="208"/>
      <c r="AT433" s="337"/>
      <c r="AU433" s="208" t="s">
        <v>722</v>
      </c>
      <c r="AV433" s="208"/>
      <c r="AW433" s="208"/>
      <c r="AX433" s="209"/>
      <c r="AY433">
        <f t="shared" ref="AY433:AY435" si="63">$AY$431</f>
        <v>1</v>
      </c>
    </row>
    <row r="434" spans="1:51" ht="42.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6" t="s">
        <v>767</v>
      </c>
      <c r="AF434" s="208"/>
      <c r="AG434" s="208"/>
      <c r="AH434" s="337"/>
      <c r="AI434" s="336" t="s">
        <v>767</v>
      </c>
      <c r="AJ434" s="208"/>
      <c r="AK434" s="208"/>
      <c r="AL434" s="208"/>
      <c r="AM434" s="336" t="s">
        <v>767</v>
      </c>
      <c r="AN434" s="208"/>
      <c r="AO434" s="208"/>
      <c r="AP434" s="337"/>
      <c r="AQ434" s="336" t="s">
        <v>722</v>
      </c>
      <c r="AR434" s="208"/>
      <c r="AS434" s="208"/>
      <c r="AT434" s="337"/>
      <c r="AU434" s="208" t="s">
        <v>722</v>
      </c>
      <c r="AV434" s="208"/>
      <c r="AW434" s="208"/>
      <c r="AX434" s="209"/>
      <c r="AY434">
        <f t="shared" si="63"/>
        <v>1</v>
      </c>
    </row>
    <row r="435" spans="1:51" ht="42.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767</v>
      </c>
      <c r="AF435" s="208"/>
      <c r="AG435" s="208"/>
      <c r="AH435" s="337"/>
      <c r="AI435" s="336" t="s">
        <v>767</v>
      </c>
      <c r="AJ435" s="208"/>
      <c r="AK435" s="208"/>
      <c r="AL435" s="208"/>
      <c r="AM435" s="336" t="s">
        <v>767</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1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763</v>
      </c>
      <c r="AR457" s="201"/>
      <c r="AS457" s="136" t="s">
        <v>233</v>
      </c>
      <c r="AT457" s="137"/>
      <c r="AU457" s="201">
        <v>5</v>
      </c>
      <c r="AV457" s="201"/>
      <c r="AW457" s="136" t="s">
        <v>179</v>
      </c>
      <c r="AX457" s="196"/>
      <c r="AY457">
        <f>$AY$456</f>
        <v>1</v>
      </c>
    </row>
    <row r="458" spans="1:51" ht="29.25" customHeight="1" x14ac:dyDescent="0.15">
      <c r="A458" s="190"/>
      <c r="B458" s="187"/>
      <c r="C458" s="181"/>
      <c r="D458" s="187"/>
      <c r="E458" s="338"/>
      <c r="F458" s="339"/>
      <c r="G458" s="107" t="s">
        <v>798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750</v>
      </c>
      <c r="AC458" s="214"/>
      <c r="AD458" s="214"/>
      <c r="AE458" s="336">
        <v>4159</v>
      </c>
      <c r="AF458" s="208"/>
      <c r="AG458" s="208"/>
      <c r="AH458" s="208"/>
      <c r="AI458" s="336">
        <v>4313</v>
      </c>
      <c r="AJ458" s="208"/>
      <c r="AK458" s="208"/>
      <c r="AL458" s="208"/>
      <c r="AM458" s="336">
        <v>4168</v>
      </c>
      <c r="AN458" s="208"/>
      <c r="AO458" s="208"/>
      <c r="AP458" s="337"/>
      <c r="AQ458" s="336" t="s">
        <v>767</v>
      </c>
      <c r="AR458" s="208"/>
      <c r="AS458" s="208"/>
      <c r="AT458" s="337"/>
      <c r="AU458" s="208" t="s">
        <v>767</v>
      </c>
      <c r="AV458" s="208"/>
      <c r="AW458" s="208"/>
      <c r="AX458" s="209"/>
      <c r="AY458">
        <f t="shared" ref="AY458:AY460" si="68">$AY$456</f>
        <v>1</v>
      </c>
    </row>
    <row r="459" spans="1:51" ht="29.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6" t="s">
        <v>767</v>
      </c>
      <c r="AF459" s="208"/>
      <c r="AG459" s="208"/>
      <c r="AH459" s="337"/>
      <c r="AI459" s="336" t="s">
        <v>767</v>
      </c>
      <c r="AJ459" s="208"/>
      <c r="AK459" s="208"/>
      <c r="AL459" s="208"/>
      <c r="AM459" s="336" t="s">
        <v>767</v>
      </c>
      <c r="AN459" s="208"/>
      <c r="AO459" s="208"/>
      <c r="AP459" s="337"/>
      <c r="AQ459" s="336" t="s">
        <v>767</v>
      </c>
      <c r="AR459" s="208"/>
      <c r="AS459" s="208"/>
      <c r="AT459" s="337"/>
      <c r="AU459" s="208" t="s">
        <v>767</v>
      </c>
      <c r="AV459" s="208"/>
      <c r="AW459" s="208"/>
      <c r="AX459" s="209"/>
      <c r="AY459">
        <f t="shared" si="68"/>
        <v>1</v>
      </c>
    </row>
    <row r="460" spans="1:51" ht="30"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767</v>
      </c>
      <c r="AF460" s="208"/>
      <c r="AG460" s="208"/>
      <c r="AH460" s="337"/>
      <c r="AI460" s="336" t="s">
        <v>767</v>
      </c>
      <c r="AJ460" s="208"/>
      <c r="AK460" s="208"/>
      <c r="AL460" s="208"/>
      <c r="AM460" s="336" t="s">
        <v>767</v>
      </c>
      <c r="AN460" s="208"/>
      <c r="AO460" s="208"/>
      <c r="AP460" s="337"/>
      <c r="AQ460" s="336" t="s">
        <v>767</v>
      </c>
      <c r="AR460" s="208"/>
      <c r="AS460" s="208"/>
      <c r="AT460" s="337"/>
      <c r="AU460" s="208" t="s">
        <v>767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2.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12.7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12.7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10.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12"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2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9"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8.2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12"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12.7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2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2"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12.7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5.2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6.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6.7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2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5.2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2.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17.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15.7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2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63"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717</v>
      </c>
      <c r="AE702" s="342"/>
      <c r="AF702" s="342"/>
      <c r="AG702" s="382" t="s">
        <v>771</v>
      </c>
      <c r="AH702" s="383"/>
      <c r="AI702" s="383"/>
      <c r="AJ702" s="383"/>
      <c r="AK702" s="383"/>
      <c r="AL702" s="383"/>
      <c r="AM702" s="383"/>
      <c r="AN702" s="383"/>
      <c r="AO702" s="383"/>
      <c r="AP702" s="383"/>
      <c r="AQ702" s="383"/>
      <c r="AR702" s="383"/>
      <c r="AS702" s="383"/>
      <c r="AT702" s="383"/>
      <c r="AU702" s="383"/>
      <c r="AV702" s="383"/>
      <c r="AW702" s="383"/>
      <c r="AX702" s="384"/>
    </row>
    <row r="703" spans="1:51" ht="5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717</v>
      </c>
      <c r="AE703" s="323"/>
      <c r="AF703" s="323"/>
      <c r="AG703" s="104" t="s">
        <v>772</v>
      </c>
      <c r="AH703" s="105"/>
      <c r="AI703" s="105"/>
      <c r="AJ703" s="105"/>
      <c r="AK703" s="105"/>
      <c r="AL703" s="105"/>
      <c r="AM703" s="105"/>
      <c r="AN703" s="105"/>
      <c r="AO703" s="105"/>
      <c r="AP703" s="105"/>
      <c r="AQ703" s="105"/>
      <c r="AR703" s="105"/>
      <c r="AS703" s="105"/>
      <c r="AT703" s="105"/>
      <c r="AU703" s="105"/>
      <c r="AV703" s="105"/>
      <c r="AW703" s="105"/>
      <c r="AX703" s="106"/>
    </row>
    <row r="704" spans="1:51" ht="63"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717</v>
      </c>
      <c r="AE704" s="784"/>
      <c r="AF704" s="784"/>
      <c r="AG704" s="168" t="s">
        <v>773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717</v>
      </c>
      <c r="AE705" s="716"/>
      <c r="AF705" s="716"/>
      <c r="AG705" s="128" t="s">
        <v>789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779</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780</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7.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717</v>
      </c>
      <c r="AE708" s="606"/>
      <c r="AF708" s="606"/>
      <c r="AG708" s="743" t="s">
        <v>774</v>
      </c>
      <c r="AH708" s="744"/>
      <c r="AI708" s="744"/>
      <c r="AJ708" s="744"/>
      <c r="AK708" s="744"/>
      <c r="AL708" s="744"/>
      <c r="AM708" s="744"/>
      <c r="AN708" s="744"/>
      <c r="AO708" s="744"/>
      <c r="AP708" s="744"/>
      <c r="AQ708" s="744"/>
      <c r="AR708" s="744"/>
      <c r="AS708" s="744"/>
      <c r="AT708" s="744"/>
      <c r="AU708" s="744"/>
      <c r="AV708" s="744"/>
      <c r="AW708" s="744"/>
      <c r="AX708" s="745"/>
    </row>
    <row r="709" spans="1:50" ht="49.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717</v>
      </c>
      <c r="AE709" s="323"/>
      <c r="AF709" s="323"/>
      <c r="AG709" s="104" t="s">
        <v>790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781</v>
      </c>
      <c r="AE710" s="323"/>
      <c r="AF710" s="323"/>
      <c r="AG710" s="104" t="s">
        <v>766</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717</v>
      </c>
      <c r="AE711" s="323"/>
      <c r="AF711" s="323"/>
      <c r="AG711" s="104" t="s">
        <v>791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781</v>
      </c>
      <c r="AE712" s="784"/>
      <c r="AF712" s="784"/>
      <c r="AG712" s="808" t="s">
        <v>766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781</v>
      </c>
      <c r="AE713" s="323"/>
      <c r="AF713" s="664"/>
      <c r="AG713" s="104" t="s">
        <v>766</v>
      </c>
      <c r="AH713" s="105"/>
      <c r="AI713" s="105"/>
      <c r="AJ713" s="105"/>
      <c r="AK713" s="105"/>
      <c r="AL713" s="105"/>
      <c r="AM713" s="105"/>
      <c r="AN713" s="105"/>
      <c r="AO713" s="105"/>
      <c r="AP713" s="105"/>
      <c r="AQ713" s="105"/>
      <c r="AR713" s="105"/>
      <c r="AS713" s="105"/>
      <c r="AT713" s="105"/>
      <c r="AU713" s="105"/>
      <c r="AV713" s="105"/>
      <c r="AW713" s="105"/>
      <c r="AX713" s="106"/>
    </row>
    <row r="714" spans="1:50" ht="37.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717</v>
      </c>
      <c r="AE714" s="806"/>
      <c r="AF714" s="807"/>
      <c r="AG714" s="737" t="s">
        <v>775</v>
      </c>
      <c r="AH714" s="738"/>
      <c r="AI714" s="738"/>
      <c r="AJ714" s="738"/>
      <c r="AK714" s="738"/>
      <c r="AL714" s="738"/>
      <c r="AM714" s="738"/>
      <c r="AN714" s="738"/>
      <c r="AO714" s="738"/>
      <c r="AP714" s="738"/>
      <c r="AQ714" s="738"/>
      <c r="AR714" s="738"/>
      <c r="AS714" s="738"/>
      <c r="AT714" s="738"/>
      <c r="AU714" s="738"/>
      <c r="AV714" s="738"/>
      <c r="AW714" s="738"/>
      <c r="AX714" s="739"/>
    </row>
    <row r="715" spans="1:50" ht="45.7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717</v>
      </c>
      <c r="AE715" s="606"/>
      <c r="AF715" s="657"/>
      <c r="AG715" s="743" t="s">
        <v>776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781</v>
      </c>
      <c r="AE716" s="628"/>
      <c r="AF716" s="628"/>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717</v>
      </c>
      <c r="AE717" s="323"/>
      <c r="AF717" s="323"/>
      <c r="AG717" s="104" t="s">
        <v>777</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717</v>
      </c>
      <c r="AE718" s="323"/>
      <c r="AF718" s="323"/>
      <c r="AG718" s="130" t="s">
        <v>778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781</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675</v>
      </c>
      <c r="B737" s="211"/>
      <c r="C737" s="211"/>
      <c r="D737" s="212"/>
      <c r="E737" s="955" t="s">
        <v>751</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752</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753</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753</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754</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755</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756</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757</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758</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548</v>
      </c>
      <c r="B746" s="361"/>
      <c r="C746" s="361"/>
      <c r="D746" s="361"/>
      <c r="E746" s="961" t="s">
        <v>714</v>
      </c>
      <c r="F746" s="959"/>
      <c r="G746" s="959"/>
      <c r="H746" s="100" t="str">
        <f>IF(E746="","","-")</f>
        <v>-</v>
      </c>
      <c r="I746" s="959"/>
      <c r="J746" s="959"/>
      <c r="K746" s="100" t="str">
        <f>IF(I746="","","-")</f>
        <v/>
      </c>
      <c r="L746" s="960">
        <v>136</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714</v>
      </c>
      <c r="F747" s="959"/>
      <c r="G747" s="959"/>
      <c r="H747" s="100" t="str">
        <f>IF(E747="","","-")</f>
        <v>-</v>
      </c>
      <c r="I747" s="959"/>
      <c r="J747" s="959"/>
      <c r="K747" s="100" t="str">
        <f>IF(I747="","","-")</f>
        <v/>
      </c>
      <c r="L747" s="960">
        <v>158</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385</v>
      </c>
      <c r="B748" s="616"/>
      <c r="C748" s="616"/>
      <c r="D748" s="616"/>
      <c r="E748" s="616"/>
      <c r="F748" s="61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5.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74.2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78.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793</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794</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783</v>
      </c>
      <c r="H789" s="672"/>
      <c r="I789" s="672"/>
      <c r="J789" s="672"/>
      <c r="K789" s="673"/>
      <c r="L789" s="665" t="s">
        <v>784</v>
      </c>
      <c r="M789" s="666"/>
      <c r="N789" s="666"/>
      <c r="O789" s="666"/>
      <c r="P789" s="666"/>
      <c r="Q789" s="666"/>
      <c r="R789" s="666"/>
      <c r="S789" s="666"/>
      <c r="T789" s="666"/>
      <c r="U789" s="666"/>
      <c r="V789" s="666"/>
      <c r="W789" s="666"/>
      <c r="X789" s="667"/>
      <c r="Y789" s="385">
        <v>1834</v>
      </c>
      <c r="Z789" s="386"/>
      <c r="AA789" s="386"/>
      <c r="AB789" s="803"/>
      <c r="AC789" s="671" t="s">
        <v>783</v>
      </c>
      <c r="AD789" s="672"/>
      <c r="AE789" s="672"/>
      <c r="AF789" s="672"/>
      <c r="AG789" s="673"/>
      <c r="AH789" s="665" t="s">
        <v>785</v>
      </c>
      <c r="AI789" s="666"/>
      <c r="AJ789" s="666"/>
      <c r="AK789" s="666"/>
      <c r="AL789" s="666"/>
      <c r="AM789" s="666"/>
      <c r="AN789" s="666"/>
      <c r="AO789" s="666"/>
      <c r="AP789" s="666"/>
      <c r="AQ789" s="666"/>
      <c r="AR789" s="666"/>
      <c r="AS789" s="666"/>
      <c r="AT789" s="667"/>
      <c r="AU789" s="385">
        <v>106</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1834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106</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12"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8.2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0.75"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58" t="s">
        <v>792</v>
      </c>
      <c r="D845" s="343"/>
      <c r="E845" s="343"/>
      <c r="F845" s="343"/>
      <c r="G845" s="343"/>
      <c r="H845" s="343"/>
      <c r="I845" s="343"/>
      <c r="J845" s="344">
        <v>9010601021385</v>
      </c>
      <c r="K845" s="345"/>
      <c r="L845" s="345"/>
      <c r="M845" s="345"/>
      <c r="N845" s="345"/>
      <c r="O845" s="345"/>
      <c r="P845" s="372" t="s">
        <v>795</v>
      </c>
      <c r="Q845" s="373"/>
      <c r="R845" s="373"/>
      <c r="S845" s="373"/>
      <c r="T845" s="373"/>
      <c r="U845" s="373"/>
      <c r="V845" s="373"/>
      <c r="W845" s="373"/>
      <c r="X845" s="373"/>
      <c r="Y845" s="347">
        <v>1834</v>
      </c>
      <c r="Z845" s="348"/>
      <c r="AA845" s="348"/>
      <c r="AB845" s="349"/>
      <c r="AC845" s="902" t="s">
        <v>759</v>
      </c>
      <c r="AD845" s="903"/>
      <c r="AE845" s="903"/>
      <c r="AF845" s="903"/>
      <c r="AG845" s="903"/>
      <c r="AH845" s="366" t="s">
        <v>722</v>
      </c>
      <c r="AI845" s="367"/>
      <c r="AJ845" s="367"/>
      <c r="AK845" s="367"/>
      <c r="AL845" s="354" t="s">
        <v>722</v>
      </c>
      <c r="AM845" s="355"/>
      <c r="AN845" s="355"/>
      <c r="AO845" s="356"/>
      <c r="AP845" s="357" t="s">
        <v>787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21.75"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75" hidden="1" customHeight="1" x14ac:dyDescent="0.15">
      <c r="A878" s="370">
        <v>1</v>
      </c>
      <c r="B878" s="370">
        <v>1</v>
      </c>
      <c r="C878" s="358" t="s">
        <v>792</v>
      </c>
      <c r="D878" s="343"/>
      <c r="E878" s="343"/>
      <c r="F878" s="343"/>
      <c r="G878" s="343"/>
      <c r="H878" s="343"/>
      <c r="I878" s="343"/>
      <c r="J878" s="344">
        <v>9010601021385</v>
      </c>
      <c r="K878" s="345"/>
      <c r="L878" s="345"/>
      <c r="M878" s="345"/>
      <c r="N878" s="345"/>
      <c r="O878" s="345"/>
      <c r="P878" s="372" t="s">
        <v>796</v>
      </c>
      <c r="Q878" s="373"/>
      <c r="R878" s="373"/>
      <c r="S878" s="373"/>
      <c r="T878" s="373"/>
      <c r="U878" s="373"/>
      <c r="V878" s="373"/>
      <c r="W878" s="373"/>
      <c r="X878" s="373"/>
      <c r="Y878" s="347">
        <v>106</v>
      </c>
      <c r="Z878" s="348"/>
      <c r="AA878" s="348"/>
      <c r="AB878" s="349"/>
      <c r="AC878" s="350" t="s">
        <v>373</v>
      </c>
      <c r="AD878" s="351"/>
      <c r="AE878" s="351"/>
      <c r="AF878" s="351"/>
      <c r="AG878" s="351"/>
      <c r="AH878" s="366">
        <v>1</v>
      </c>
      <c r="AI878" s="367"/>
      <c r="AJ878" s="367"/>
      <c r="AK878" s="367"/>
      <c r="AL878" s="354">
        <v>100</v>
      </c>
      <c r="AM878" s="355"/>
      <c r="AN878" s="355"/>
      <c r="AO878" s="356"/>
      <c r="AP878" s="357" t="s">
        <v>787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36"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93.7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80.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0.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4.7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69" customHeight="1" x14ac:dyDescent="0.15">
      <c r="A1110" s="370">
        <v>1</v>
      </c>
      <c r="B1110" s="370">
        <v>1</v>
      </c>
      <c r="C1110" s="368" t="s">
        <v>782</v>
      </c>
      <c r="D1110" s="368"/>
      <c r="E1110" s="150" t="s">
        <v>792</v>
      </c>
      <c r="F1110" s="369"/>
      <c r="G1110" s="369"/>
      <c r="H1110" s="369"/>
      <c r="I1110" s="369"/>
      <c r="J1110" s="344">
        <v>9010601021385</v>
      </c>
      <c r="K1110" s="345"/>
      <c r="L1110" s="345"/>
      <c r="M1110" s="345"/>
      <c r="N1110" s="345"/>
      <c r="O1110" s="345"/>
      <c r="P1110" s="372" t="s">
        <v>760</v>
      </c>
      <c r="Q1110" s="373"/>
      <c r="R1110" s="373"/>
      <c r="S1110" s="373"/>
      <c r="T1110" s="373"/>
      <c r="U1110" s="373"/>
      <c r="V1110" s="373"/>
      <c r="W1110" s="373"/>
      <c r="X1110" s="373"/>
      <c r="Y1110" s="347">
        <v>2540</v>
      </c>
      <c r="Z1110" s="348"/>
      <c r="AA1110" s="348"/>
      <c r="AB1110" s="349"/>
      <c r="AC1110" s="371" t="s">
        <v>373</v>
      </c>
      <c r="AD1110" s="371"/>
      <c r="AE1110" s="371"/>
      <c r="AF1110" s="371"/>
      <c r="AG1110" s="371"/>
      <c r="AH1110" s="352">
        <v>1</v>
      </c>
      <c r="AI1110" s="353"/>
      <c r="AJ1110" s="353"/>
      <c r="AK1110" s="353"/>
      <c r="AL1110" s="354">
        <v>100</v>
      </c>
      <c r="AM1110" s="355"/>
      <c r="AN1110" s="355"/>
      <c r="AO1110" s="356"/>
      <c r="AP1110" s="357" t="s">
        <v>788</v>
      </c>
      <c r="AQ1110" s="357"/>
      <c r="AR1110" s="357"/>
      <c r="AS1110" s="357"/>
      <c r="AT1110" s="357"/>
      <c r="AU1110" s="357"/>
      <c r="AV1110" s="357"/>
      <c r="AW1110" s="357"/>
      <c r="AX1110" s="357"/>
    </row>
    <row r="1111" spans="1:51" ht="52.5" hidden="1" customHeight="1" x14ac:dyDescent="0.15">
      <c r="A1111" s="370">
        <v>2</v>
      </c>
      <c r="B1111" s="370">
        <v>1</v>
      </c>
      <c r="C1111" s="368"/>
      <c r="D1111" s="368"/>
      <c r="E1111" s="150"/>
      <c r="F1111" s="369"/>
      <c r="G1111" s="369"/>
      <c r="H1111" s="369"/>
      <c r="I1111" s="369"/>
      <c r="J1111" s="344"/>
      <c r="K1111" s="345"/>
      <c r="L1111" s="345"/>
      <c r="M1111" s="345"/>
      <c r="N1111" s="345"/>
      <c r="O1111" s="345"/>
      <c r="P1111" s="372"/>
      <c r="Q1111" s="373"/>
      <c r="R1111" s="373"/>
      <c r="S1111" s="373"/>
      <c r="T1111" s="373"/>
      <c r="U1111" s="373"/>
      <c r="V1111" s="373"/>
      <c r="W1111" s="373"/>
      <c r="X1111" s="373"/>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56.25"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42"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24.75"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6.75"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5.25"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65.25"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41.25"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58.5"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6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59.25"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16.5"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45.75"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54"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3"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50.25"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48"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58.5"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41.25"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15"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45.75"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9.75"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29.25"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50.25"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44.25"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5.25"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45.75"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49.5"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9"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1:AO1139">
    <cfRule type="expression" dxfId="2401" priority="2867">
      <formula>IF(AND(AL1111&gt;=0, RIGHT(TEXT(AL1111,"0.#"),1)&lt;&gt;"."),TRUE,FALSE)</formula>
    </cfRule>
    <cfRule type="expression" dxfId="2400" priority="2868">
      <formula>IF(AND(AL1111&gt;=0, RIGHT(TEXT(AL1111,"0.#"),1)="."),TRUE,FALSE)</formula>
    </cfRule>
    <cfRule type="expression" dxfId="2399" priority="2869">
      <formula>IF(AND(AL1111&lt;0, RIGHT(TEXT(AL1111,"0.#"),1)&lt;&gt;"."),TRUE,FALSE)</formula>
    </cfRule>
    <cfRule type="expression" dxfId="2398" priority="2870">
      <formula>IF(AND(AL1111&lt;0, RIGHT(TEXT(AL1111,"0.#"),1)="."),TRUE,FALSE)</formula>
    </cfRule>
  </conditionalFormatting>
  <conditionalFormatting sqref="Y1111:Y1139">
    <cfRule type="expression" dxfId="2397" priority="2865">
      <formula>IF(RIGHT(TEXT(Y1111,"0.#"),1)=".",FALSE,TRUE)</formula>
    </cfRule>
    <cfRule type="expression" dxfId="2396" priority="2866">
      <formula>IF(RIGHT(TEXT(Y1111,"0.#"),1)=".",TRUE,FALSE)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9" max="49" man="1"/>
    <brk id="189" max="49" man="1"/>
    <brk id="249" max="49" man="1"/>
    <brk id="69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Y31" sqref="Y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717</v>
      </c>
      <c r="C5" s="13" t="str">
        <f t="shared" si="0"/>
        <v>海洋政策</v>
      </c>
      <c r="D5" s="13" t="str">
        <f>IF(C5="",D4,IF(D4&lt;&gt;"",CONCATENATE(D4,"、",C5),C5))</f>
        <v>海洋政策</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t="s">
        <v>717</v>
      </c>
      <c r="C18" s="13" t="str">
        <f t="shared" si="9"/>
        <v>ＩＴ戦略</v>
      </c>
      <c r="D18" s="13" t="str">
        <f t="shared" si="8"/>
        <v>海洋政策、ＩＴ戦略</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海洋政策、ＩＴ戦略</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海洋政策、ＩＴ戦略</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海洋政策、ＩＴ戦略</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海洋政策、ＩＴ戦略</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海洋政策、ＩＴ戦略</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海洋政策、ＩＴ戦略</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海洋政策、ＩＴ戦略</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14" sqref="G14:AX1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1"/>
      <c r="Z2" s="827"/>
      <c r="AA2" s="828"/>
      <c r="AB2" s="1025" t="s">
        <v>11</v>
      </c>
      <c r="AC2" s="1026"/>
      <c r="AD2" s="1027"/>
      <c r="AE2" s="1031" t="s">
        <v>391</v>
      </c>
      <c r="AF2" s="1031"/>
      <c r="AG2" s="1031"/>
      <c r="AH2" s="1031"/>
      <c r="AI2" s="1031" t="s">
        <v>413</v>
      </c>
      <c r="AJ2" s="1031"/>
      <c r="AK2" s="1031"/>
      <c r="AL2" s="559"/>
      <c r="AM2" s="1031" t="s">
        <v>510</v>
      </c>
      <c r="AN2" s="1031"/>
      <c r="AO2" s="103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2"/>
      <c r="Z3" s="1023"/>
      <c r="AA3" s="1024"/>
      <c r="AB3" s="1028"/>
      <c r="AC3" s="1029"/>
      <c r="AD3" s="1030"/>
      <c r="AE3" s="916"/>
      <c r="AF3" s="916"/>
      <c r="AG3" s="916"/>
      <c r="AH3" s="916"/>
      <c r="AI3" s="916"/>
      <c r="AJ3" s="916"/>
      <c r="AK3" s="916"/>
      <c r="AL3" s="410"/>
      <c r="AM3" s="916"/>
      <c r="AN3" s="916"/>
      <c r="AO3" s="91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8"/>
      <c r="I4" s="998"/>
      <c r="J4" s="998"/>
      <c r="K4" s="998"/>
      <c r="L4" s="998"/>
      <c r="M4" s="998"/>
      <c r="N4" s="998"/>
      <c r="O4" s="999"/>
      <c r="P4" s="108"/>
      <c r="Q4" s="1006"/>
      <c r="R4" s="1006"/>
      <c r="S4" s="1006"/>
      <c r="T4" s="1006"/>
      <c r="U4" s="1006"/>
      <c r="V4" s="1006"/>
      <c r="W4" s="1006"/>
      <c r="X4" s="1007"/>
      <c r="Y4" s="1016" t="s">
        <v>12</v>
      </c>
      <c r="Z4" s="1017"/>
      <c r="AA4" s="1018"/>
      <c r="AB4" s="463"/>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49" t="s">
        <v>54</v>
      </c>
      <c r="Z5" s="1013"/>
      <c r="AA5" s="1014"/>
      <c r="AB5" s="525"/>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1"/>
      <c r="Z9" s="827"/>
      <c r="AA9" s="828"/>
      <c r="AB9" s="1025" t="s">
        <v>11</v>
      </c>
      <c r="AC9" s="1026"/>
      <c r="AD9" s="1027"/>
      <c r="AE9" s="1031" t="s">
        <v>391</v>
      </c>
      <c r="AF9" s="1031"/>
      <c r="AG9" s="1031"/>
      <c r="AH9" s="1031"/>
      <c r="AI9" s="1031" t="s">
        <v>413</v>
      </c>
      <c r="AJ9" s="1031"/>
      <c r="AK9" s="1031"/>
      <c r="AL9" s="559"/>
      <c r="AM9" s="1031" t="s">
        <v>510</v>
      </c>
      <c r="AN9" s="1031"/>
      <c r="AO9" s="103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2"/>
      <c r="Z10" s="1023"/>
      <c r="AA10" s="1024"/>
      <c r="AB10" s="1028"/>
      <c r="AC10" s="1029"/>
      <c r="AD10" s="1030"/>
      <c r="AE10" s="916"/>
      <c r="AF10" s="916"/>
      <c r="AG10" s="916"/>
      <c r="AH10" s="916"/>
      <c r="AI10" s="916"/>
      <c r="AJ10" s="916"/>
      <c r="AK10" s="916"/>
      <c r="AL10" s="410"/>
      <c r="AM10" s="916"/>
      <c r="AN10" s="916"/>
      <c r="AO10" s="91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8"/>
      <c r="I11" s="998"/>
      <c r="J11" s="998"/>
      <c r="K11" s="998"/>
      <c r="L11" s="998"/>
      <c r="M11" s="998"/>
      <c r="N11" s="998"/>
      <c r="O11" s="999"/>
      <c r="P11" s="108"/>
      <c r="Q11" s="1006"/>
      <c r="R11" s="1006"/>
      <c r="S11" s="1006"/>
      <c r="T11" s="1006"/>
      <c r="U11" s="1006"/>
      <c r="V11" s="1006"/>
      <c r="W11" s="1006"/>
      <c r="X11" s="1007"/>
      <c r="Y11" s="1016" t="s">
        <v>12</v>
      </c>
      <c r="Z11" s="1017"/>
      <c r="AA11" s="1018"/>
      <c r="AB11" s="463"/>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49" t="s">
        <v>54</v>
      </c>
      <c r="Z12" s="1013"/>
      <c r="AA12" s="1014"/>
      <c r="AB12" s="525"/>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1"/>
      <c r="Z16" s="827"/>
      <c r="AA16" s="828"/>
      <c r="AB16" s="1025" t="s">
        <v>11</v>
      </c>
      <c r="AC16" s="1026"/>
      <c r="AD16" s="1027"/>
      <c r="AE16" s="1031" t="s">
        <v>391</v>
      </c>
      <c r="AF16" s="1031"/>
      <c r="AG16" s="1031"/>
      <c r="AH16" s="1031"/>
      <c r="AI16" s="1031" t="s">
        <v>413</v>
      </c>
      <c r="AJ16" s="1031"/>
      <c r="AK16" s="1031"/>
      <c r="AL16" s="559"/>
      <c r="AM16" s="1031" t="s">
        <v>510</v>
      </c>
      <c r="AN16" s="1031"/>
      <c r="AO16" s="103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2"/>
      <c r="Z17" s="1023"/>
      <c r="AA17" s="1024"/>
      <c r="AB17" s="1028"/>
      <c r="AC17" s="1029"/>
      <c r="AD17" s="1030"/>
      <c r="AE17" s="916"/>
      <c r="AF17" s="916"/>
      <c r="AG17" s="916"/>
      <c r="AH17" s="916"/>
      <c r="AI17" s="916"/>
      <c r="AJ17" s="916"/>
      <c r="AK17" s="916"/>
      <c r="AL17" s="410"/>
      <c r="AM17" s="916"/>
      <c r="AN17" s="916"/>
      <c r="AO17" s="91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8"/>
      <c r="I18" s="998"/>
      <c r="J18" s="998"/>
      <c r="K18" s="998"/>
      <c r="L18" s="998"/>
      <c r="M18" s="998"/>
      <c r="N18" s="998"/>
      <c r="O18" s="999"/>
      <c r="P18" s="108"/>
      <c r="Q18" s="1006"/>
      <c r="R18" s="1006"/>
      <c r="S18" s="1006"/>
      <c r="T18" s="1006"/>
      <c r="U18" s="1006"/>
      <c r="V18" s="1006"/>
      <c r="W18" s="1006"/>
      <c r="X18" s="1007"/>
      <c r="Y18" s="1016" t="s">
        <v>12</v>
      </c>
      <c r="Z18" s="1017"/>
      <c r="AA18" s="1018"/>
      <c r="AB18" s="463"/>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49" t="s">
        <v>54</v>
      </c>
      <c r="Z19" s="1013"/>
      <c r="AA19" s="1014"/>
      <c r="AB19" s="525"/>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1"/>
      <c r="Z23" s="827"/>
      <c r="AA23" s="828"/>
      <c r="AB23" s="1025" t="s">
        <v>11</v>
      </c>
      <c r="AC23" s="1026"/>
      <c r="AD23" s="1027"/>
      <c r="AE23" s="1031" t="s">
        <v>391</v>
      </c>
      <c r="AF23" s="1031"/>
      <c r="AG23" s="1031"/>
      <c r="AH23" s="1031"/>
      <c r="AI23" s="1031" t="s">
        <v>413</v>
      </c>
      <c r="AJ23" s="1031"/>
      <c r="AK23" s="1031"/>
      <c r="AL23" s="559"/>
      <c r="AM23" s="1031" t="s">
        <v>510</v>
      </c>
      <c r="AN23" s="1031"/>
      <c r="AO23" s="103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2"/>
      <c r="Z24" s="1023"/>
      <c r="AA24" s="1024"/>
      <c r="AB24" s="1028"/>
      <c r="AC24" s="1029"/>
      <c r="AD24" s="1030"/>
      <c r="AE24" s="916"/>
      <c r="AF24" s="916"/>
      <c r="AG24" s="916"/>
      <c r="AH24" s="916"/>
      <c r="AI24" s="916"/>
      <c r="AJ24" s="916"/>
      <c r="AK24" s="916"/>
      <c r="AL24" s="410"/>
      <c r="AM24" s="916"/>
      <c r="AN24" s="916"/>
      <c r="AO24" s="91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8"/>
      <c r="I25" s="998"/>
      <c r="J25" s="998"/>
      <c r="K25" s="998"/>
      <c r="L25" s="998"/>
      <c r="M25" s="998"/>
      <c r="N25" s="998"/>
      <c r="O25" s="999"/>
      <c r="P25" s="108"/>
      <c r="Q25" s="1006"/>
      <c r="R25" s="1006"/>
      <c r="S25" s="1006"/>
      <c r="T25" s="1006"/>
      <c r="U25" s="1006"/>
      <c r="V25" s="1006"/>
      <c r="W25" s="1006"/>
      <c r="X25" s="1007"/>
      <c r="Y25" s="1016" t="s">
        <v>12</v>
      </c>
      <c r="Z25" s="1017"/>
      <c r="AA25" s="1018"/>
      <c r="AB25" s="463"/>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49" t="s">
        <v>54</v>
      </c>
      <c r="Z26" s="1013"/>
      <c r="AA26" s="1014"/>
      <c r="AB26" s="525"/>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1"/>
      <c r="Z30" s="827"/>
      <c r="AA30" s="828"/>
      <c r="AB30" s="1025" t="s">
        <v>11</v>
      </c>
      <c r="AC30" s="1026"/>
      <c r="AD30" s="1027"/>
      <c r="AE30" s="1031" t="s">
        <v>391</v>
      </c>
      <c r="AF30" s="1031"/>
      <c r="AG30" s="1031"/>
      <c r="AH30" s="1031"/>
      <c r="AI30" s="1031" t="s">
        <v>413</v>
      </c>
      <c r="AJ30" s="1031"/>
      <c r="AK30" s="1031"/>
      <c r="AL30" s="559"/>
      <c r="AM30" s="1031" t="s">
        <v>510</v>
      </c>
      <c r="AN30" s="1031"/>
      <c r="AO30" s="103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2"/>
      <c r="Z31" s="1023"/>
      <c r="AA31" s="1024"/>
      <c r="AB31" s="1028"/>
      <c r="AC31" s="1029"/>
      <c r="AD31" s="1030"/>
      <c r="AE31" s="916"/>
      <c r="AF31" s="916"/>
      <c r="AG31" s="916"/>
      <c r="AH31" s="916"/>
      <c r="AI31" s="916"/>
      <c r="AJ31" s="916"/>
      <c r="AK31" s="916"/>
      <c r="AL31" s="410"/>
      <c r="AM31" s="916"/>
      <c r="AN31" s="916"/>
      <c r="AO31" s="91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8"/>
      <c r="I32" s="998"/>
      <c r="J32" s="998"/>
      <c r="K32" s="998"/>
      <c r="L32" s="998"/>
      <c r="M32" s="998"/>
      <c r="N32" s="998"/>
      <c r="O32" s="999"/>
      <c r="P32" s="108"/>
      <c r="Q32" s="1006"/>
      <c r="R32" s="1006"/>
      <c r="S32" s="1006"/>
      <c r="T32" s="1006"/>
      <c r="U32" s="1006"/>
      <c r="V32" s="1006"/>
      <c r="W32" s="1006"/>
      <c r="X32" s="1007"/>
      <c r="Y32" s="1016" t="s">
        <v>12</v>
      </c>
      <c r="Z32" s="1017"/>
      <c r="AA32" s="1018"/>
      <c r="AB32" s="463"/>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49" t="s">
        <v>54</v>
      </c>
      <c r="Z33" s="1013"/>
      <c r="AA33" s="1014"/>
      <c r="AB33" s="525"/>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1"/>
      <c r="Z37" s="827"/>
      <c r="AA37" s="828"/>
      <c r="AB37" s="1025" t="s">
        <v>11</v>
      </c>
      <c r="AC37" s="1026"/>
      <c r="AD37" s="1027"/>
      <c r="AE37" s="1031" t="s">
        <v>391</v>
      </c>
      <c r="AF37" s="1031"/>
      <c r="AG37" s="1031"/>
      <c r="AH37" s="1031"/>
      <c r="AI37" s="1031" t="s">
        <v>413</v>
      </c>
      <c r="AJ37" s="1031"/>
      <c r="AK37" s="1031"/>
      <c r="AL37" s="559"/>
      <c r="AM37" s="1031" t="s">
        <v>510</v>
      </c>
      <c r="AN37" s="1031"/>
      <c r="AO37" s="103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2"/>
      <c r="Z38" s="1023"/>
      <c r="AA38" s="1024"/>
      <c r="AB38" s="1028"/>
      <c r="AC38" s="1029"/>
      <c r="AD38" s="1030"/>
      <c r="AE38" s="916"/>
      <c r="AF38" s="916"/>
      <c r="AG38" s="916"/>
      <c r="AH38" s="916"/>
      <c r="AI38" s="916"/>
      <c r="AJ38" s="916"/>
      <c r="AK38" s="916"/>
      <c r="AL38" s="410"/>
      <c r="AM38" s="916"/>
      <c r="AN38" s="916"/>
      <c r="AO38" s="91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8"/>
      <c r="I39" s="998"/>
      <c r="J39" s="998"/>
      <c r="K39" s="998"/>
      <c r="L39" s="998"/>
      <c r="M39" s="998"/>
      <c r="N39" s="998"/>
      <c r="O39" s="999"/>
      <c r="P39" s="108"/>
      <c r="Q39" s="1006"/>
      <c r="R39" s="1006"/>
      <c r="S39" s="1006"/>
      <c r="T39" s="1006"/>
      <c r="U39" s="1006"/>
      <c r="V39" s="1006"/>
      <c r="W39" s="1006"/>
      <c r="X39" s="1007"/>
      <c r="Y39" s="1016" t="s">
        <v>12</v>
      </c>
      <c r="Z39" s="1017"/>
      <c r="AA39" s="1018"/>
      <c r="AB39" s="463"/>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49" t="s">
        <v>54</v>
      </c>
      <c r="Z40" s="1013"/>
      <c r="AA40" s="1014"/>
      <c r="AB40" s="525"/>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1"/>
      <c r="Z44" s="827"/>
      <c r="AA44" s="828"/>
      <c r="AB44" s="1025" t="s">
        <v>11</v>
      </c>
      <c r="AC44" s="1026"/>
      <c r="AD44" s="1027"/>
      <c r="AE44" s="1031" t="s">
        <v>391</v>
      </c>
      <c r="AF44" s="1031"/>
      <c r="AG44" s="1031"/>
      <c r="AH44" s="1031"/>
      <c r="AI44" s="1031" t="s">
        <v>413</v>
      </c>
      <c r="AJ44" s="1031"/>
      <c r="AK44" s="1031"/>
      <c r="AL44" s="559"/>
      <c r="AM44" s="1031" t="s">
        <v>510</v>
      </c>
      <c r="AN44" s="1031"/>
      <c r="AO44" s="103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2"/>
      <c r="Z45" s="1023"/>
      <c r="AA45" s="1024"/>
      <c r="AB45" s="1028"/>
      <c r="AC45" s="1029"/>
      <c r="AD45" s="1030"/>
      <c r="AE45" s="916"/>
      <c r="AF45" s="916"/>
      <c r="AG45" s="916"/>
      <c r="AH45" s="916"/>
      <c r="AI45" s="916"/>
      <c r="AJ45" s="916"/>
      <c r="AK45" s="916"/>
      <c r="AL45" s="410"/>
      <c r="AM45" s="916"/>
      <c r="AN45" s="916"/>
      <c r="AO45" s="91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8"/>
      <c r="I46" s="998"/>
      <c r="J46" s="998"/>
      <c r="K46" s="998"/>
      <c r="L46" s="998"/>
      <c r="M46" s="998"/>
      <c r="N46" s="998"/>
      <c r="O46" s="999"/>
      <c r="P46" s="108"/>
      <c r="Q46" s="1006"/>
      <c r="R46" s="1006"/>
      <c r="S46" s="1006"/>
      <c r="T46" s="1006"/>
      <c r="U46" s="1006"/>
      <c r="V46" s="1006"/>
      <c r="W46" s="1006"/>
      <c r="X46" s="1007"/>
      <c r="Y46" s="1016" t="s">
        <v>12</v>
      </c>
      <c r="Z46" s="1017"/>
      <c r="AA46" s="1018"/>
      <c r="AB46" s="463"/>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49" t="s">
        <v>54</v>
      </c>
      <c r="Z47" s="1013"/>
      <c r="AA47" s="1014"/>
      <c r="AB47" s="525"/>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1"/>
      <c r="Z51" s="827"/>
      <c r="AA51" s="828"/>
      <c r="AB51" s="559" t="s">
        <v>11</v>
      </c>
      <c r="AC51" s="1026"/>
      <c r="AD51" s="1027"/>
      <c r="AE51" s="1031" t="s">
        <v>391</v>
      </c>
      <c r="AF51" s="1031"/>
      <c r="AG51" s="1031"/>
      <c r="AH51" s="1031"/>
      <c r="AI51" s="1031" t="s">
        <v>413</v>
      </c>
      <c r="AJ51" s="1031"/>
      <c r="AK51" s="1031"/>
      <c r="AL51" s="559"/>
      <c r="AM51" s="1031" t="s">
        <v>510</v>
      </c>
      <c r="AN51" s="1031"/>
      <c r="AO51" s="103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2"/>
      <c r="Z52" s="1023"/>
      <c r="AA52" s="1024"/>
      <c r="AB52" s="1028"/>
      <c r="AC52" s="1029"/>
      <c r="AD52" s="1030"/>
      <c r="AE52" s="916"/>
      <c r="AF52" s="916"/>
      <c r="AG52" s="916"/>
      <c r="AH52" s="916"/>
      <c r="AI52" s="916"/>
      <c r="AJ52" s="916"/>
      <c r="AK52" s="916"/>
      <c r="AL52" s="410"/>
      <c r="AM52" s="916"/>
      <c r="AN52" s="916"/>
      <c r="AO52" s="91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8"/>
      <c r="I53" s="998"/>
      <c r="J53" s="998"/>
      <c r="K53" s="998"/>
      <c r="L53" s="998"/>
      <c r="M53" s="998"/>
      <c r="N53" s="998"/>
      <c r="O53" s="999"/>
      <c r="P53" s="108"/>
      <c r="Q53" s="1006"/>
      <c r="R53" s="1006"/>
      <c r="S53" s="1006"/>
      <c r="T53" s="1006"/>
      <c r="U53" s="1006"/>
      <c r="V53" s="1006"/>
      <c r="W53" s="1006"/>
      <c r="X53" s="1007"/>
      <c r="Y53" s="1016" t="s">
        <v>12</v>
      </c>
      <c r="Z53" s="1017"/>
      <c r="AA53" s="1018"/>
      <c r="AB53" s="463"/>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49" t="s">
        <v>54</v>
      </c>
      <c r="Z54" s="1013"/>
      <c r="AA54" s="1014"/>
      <c r="AB54" s="525"/>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1"/>
      <c r="Z58" s="827"/>
      <c r="AA58" s="828"/>
      <c r="AB58" s="1025" t="s">
        <v>11</v>
      </c>
      <c r="AC58" s="1026"/>
      <c r="AD58" s="1027"/>
      <c r="AE58" s="1031" t="s">
        <v>391</v>
      </c>
      <c r="AF58" s="1031"/>
      <c r="AG58" s="1031"/>
      <c r="AH58" s="1031"/>
      <c r="AI58" s="1031" t="s">
        <v>413</v>
      </c>
      <c r="AJ58" s="1031"/>
      <c r="AK58" s="1031"/>
      <c r="AL58" s="559"/>
      <c r="AM58" s="1031" t="s">
        <v>510</v>
      </c>
      <c r="AN58" s="1031"/>
      <c r="AO58" s="103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2"/>
      <c r="Z59" s="1023"/>
      <c r="AA59" s="1024"/>
      <c r="AB59" s="1028"/>
      <c r="AC59" s="1029"/>
      <c r="AD59" s="1030"/>
      <c r="AE59" s="916"/>
      <c r="AF59" s="916"/>
      <c r="AG59" s="916"/>
      <c r="AH59" s="916"/>
      <c r="AI59" s="916"/>
      <c r="AJ59" s="916"/>
      <c r="AK59" s="916"/>
      <c r="AL59" s="410"/>
      <c r="AM59" s="916"/>
      <c r="AN59" s="916"/>
      <c r="AO59" s="91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8"/>
      <c r="I60" s="998"/>
      <c r="J60" s="998"/>
      <c r="K60" s="998"/>
      <c r="L60" s="998"/>
      <c r="M60" s="998"/>
      <c r="N60" s="998"/>
      <c r="O60" s="999"/>
      <c r="P60" s="108"/>
      <c r="Q60" s="1006"/>
      <c r="R60" s="1006"/>
      <c r="S60" s="1006"/>
      <c r="T60" s="1006"/>
      <c r="U60" s="1006"/>
      <c r="V60" s="1006"/>
      <c r="W60" s="1006"/>
      <c r="X60" s="1007"/>
      <c r="Y60" s="1016" t="s">
        <v>12</v>
      </c>
      <c r="Z60" s="1017"/>
      <c r="AA60" s="1018"/>
      <c r="AB60" s="463"/>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49" t="s">
        <v>54</v>
      </c>
      <c r="Z61" s="1013"/>
      <c r="AA61" s="1014"/>
      <c r="AB61" s="525"/>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1"/>
      <c r="Z65" s="827"/>
      <c r="AA65" s="828"/>
      <c r="AB65" s="1025" t="s">
        <v>11</v>
      </c>
      <c r="AC65" s="1026"/>
      <c r="AD65" s="1027"/>
      <c r="AE65" s="1031" t="s">
        <v>391</v>
      </c>
      <c r="AF65" s="1031"/>
      <c r="AG65" s="1031"/>
      <c r="AH65" s="1031"/>
      <c r="AI65" s="1031" t="s">
        <v>413</v>
      </c>
      <c r="AJ65" s="1031"/>
      <c r="AK65" s="1031"/>
      <c r="AL65" s="559"/>
      <c r="AM65" s="1031" t="s">
        <v>510</v>
      </c>
      <c r="AN65" s="1031"/>
      <c r="AO65" s="103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2"/>
      <c r="Z66" s="1023"/>
      <c r="AA66" s="1024"/>
      <c r="AB66" s="1028"/>
      <c r="AC66" s="1029"/>
      <c r="AD66" s="1030"/>
      <c r="AE66" s="916"/>
      <c r="AF66" s="916"/>
      <c r="AG66" s="916"/>
      <c r="AH66" s="916"/>
      <c r="AI66" s="916"/>
      <c r="AJ66" s="916"/>
      <c r="AK66" s="916"/>
      <c r="AL66" s="410"/>
      <c r="AM66" s="916"/>
      <c r="AN66" s="916"/>
      <c r="AO66" s="91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8"/>
      <c r="I67" s="998"/>
      <c r="J67" s="998"/>
      <c r="K67" s="998"/>
      <c r="L67" s="998"/>
      <c r="M67" s="998"/>
      <c r="N67" s="998"/>
      <c r="O67" s="999"/>
      <c r="P67" s="108"/>
      <c r="Q67" s="1006"/>
      <c r="R67" s="1006"/>
      <c r="S67" s="1006"/>
      <c r="T67" s="1006"/>
      <c r="U67" s="1006"/>
      <c r="V67" s="1006"/>
      <c r="W67" s="1006"/>
      <c r="X67" s="1007"/>
      <c r="Y67" s="1016" t="s">
        <v>12</v>
      </c>
      <c r="Z67" s="1017"/>
      <c r="AA67" s="1018"/>
      <c r="AB67" s="463"/>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49" t="s">
        <v>54</v>
      </c>
      <c r="Z68" s="1013"/>
      <c r="AA68" s="1014"/>
      <c r="AB68" s="525"/>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49" t="s">
        <v>13</v>
      </c>
      <c r="Z69" s="1013"/>
      <c r="AA69" s="1014"/>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9" zoomScale="85" zoomScaleNormal="75" zoomScaleSheetLayoutView="85" zoomScalePageLayoutView="70" workbookViewId="0">
      <selection activeCell="AC13" sqref="AC13:AG1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阿部 和雅</dc:creator>
  <cp:lastModifiedBy>執行調査係長</cp:lastModifiedBy>
  <cp:lastPrinted>2021-06-15T08:30:53Z</cp:lastPrinted>
  <dcterms:created xsi:type="dcterms:W3CDTF">2012-03-13T00:50:25Z</dcterms:created>
  <dcterms:modified xsi:type="dcterms:W3CDTF">2021-07-08T16:02:45Z</dcterms:modified>
</cp:coreProperties>
</file>