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417" i="3"/>
  <c r="AY616" i="3"/>
  <c r="AY606" i="3"/>
  <c r="AY645" i="3"/>
  <c r="AY23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<sst xmlns="http://schemas.openxmlformats.org/spreadsheetml/2006/main" count="3196" uniqueCount="806">
  <si>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</si>
  <si>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</si>
  <si>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</si>
  <si>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</si>
  <si>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</si>
  <si>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</si>
  <si>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</si>
  <si>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</si>
  <si>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</si>
  <si>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</si>
  <si>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</si>
  <si>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</si>
  <si>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</si>
  <si>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</si>
  <si>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</si>
  <si>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</si>
  <si>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</si>
  <si>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</si>
  <si>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</si>
  <si>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</si>
  <si>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</si>
  <si>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</si>
  <si>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</si>
  <si>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</si>
  <si>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</si>
  <si>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</si>
  <si>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</si>
  <si>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</si>
  <si>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</si>
  <si>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</si>
  <si>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</si>
  <si>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</si>
  <si>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</si>
  <si>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</si>
  <si>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</si>
  <si>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</si>
  <si>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</si>
  <si>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</si>
  <si>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</si>
  <si>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</si>
  <si>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</si>
  <si>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</si>
  <si>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</si>
  <si>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</si>
  <si>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</si>
  <si>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</si>
  <si>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</si>
  <si>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</si>
  <si>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</si>
  <si>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</si>
  <si>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</si>
  <si>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</si>
  <si>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</si>
  <si>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</si>
  <si>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</si>
  <si>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</si>
  <si>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</si>
  <si>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</si>
  <si>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</si>
  <si>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</si>
  <si>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</si>
  <si>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</si>
  <si>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</si>
  <si>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</si>
  <si>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</si>
  <si>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</si>
  <si>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</si>
  <si>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</si>
  <si>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</si>
  <si>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</si>
  <si>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</si>
  <si>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</si>
  <si>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</si>
  <si>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</si>
  <si>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</si>
  <si>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</si>
  <si>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</si>
  <si>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</si>
  <si>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</si>
  <si>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</si>
  <si>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</si>
  <si>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</si>
  <si>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</si>
  <si>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</si>
  <si>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</si>
  <si>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</si>
  <si>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</si>
  <si>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</si>
  <si>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</si>
  <si>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</si>
  <si>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</si>
  <si>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</si>
  <si>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</si>
  <si>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</si>
  <si>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</si>
  <si>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</si>
  <si>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</si>
  <si>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</si>
  <si>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</si>
  <si>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</si>
  <si>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</si>
  <si>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</si>
  <si>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</si>
  <si>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</si>
  <si>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</si>
  <si>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</si>
  <si>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</si>
  <si>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</si>
  <si>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</si>
  <si>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</si>
  <si>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</si>
  <si>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</si>
  <si>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</si>
  <si>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</si>
  <si>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</si>
  <si>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</si>
  <si>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</si>
  <si>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</si>
  <si>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</si>
  <si>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</si>
  <si>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</si>
  <si>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</si>
  <si>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</si>
  <si>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</si>
  <si>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</si>
  <si>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</si>
  <si>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</si>
  <si>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</si>
  <si>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</si>
  <si>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</si>
  <si>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</si>
  <si>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</si>
  <si>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</si>
  <si>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</si>
  <si>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</si>
  <si>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</si>
  <si>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</si>
  <si>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</si>
  <si>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</si>
  <si>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</si>
  <si>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</si>
  <si>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</si>
  <si>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</si>
  <si>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</si>
  <si>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</si>
  <si>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</si>
  <si>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</si>
  <si>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</si>
  <si>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</si>
  <si>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</si>
  <si>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</si>
  <si>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</si>
  <si>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</si>
  <si>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</si>
  <si>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</si>
  <si>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</si>
  <si>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</si>
  <si>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</si>
  <si>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</si>
  <si>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</si>
  <si>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</si>
  <si>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</si>
  <si>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</si>
  <si>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</si>
  <si>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</si>
  <si>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</si>
  <si>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</si>
  <si>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</si>
  <si>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</si>
  <si>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</si>
  <si>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</si>
  <si>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</si>
  <si>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</si>
  <si>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</si>
  <si>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</si>
  <si>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</si>
  <si>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</si>
  <si>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</si>
  <si>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</si>
  <si>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</si>
  <si>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</si>
  <si>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</si>
  <si>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</si>
  <si>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</si>
  <si>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</si>
  <si>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</si>
  <si>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</si>
  <si>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</si>
  <si>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</si>
  <si>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</si>
  <si>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</si>
  <si>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</si>
  <si>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</si>
  <si>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</si>
  <si>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</si>
  <si>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</si>
  <si>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</si>
  <si>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</si>
  <si>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</si>
  <si>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</si>
  <si>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</si>
  <si>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</si>
  <si>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</si>
  <si>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</si>
  <si>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</si>
  <si>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</si>
  <si>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</si>
  <si>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</si>
  <si>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</si>
  <si>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</si>
  <si>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</si>
  <si>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</si>
  <si>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</si>
  <si>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</si>
  <si>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</si>
  <si>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</si>
  <si>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</si>
  <si>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</si>
  <si>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</si>
  <si>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</si>
  <si>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</si>
  <si>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</si>
  <si>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</si>
  <si>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</si>
  <si>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</si>
  <si>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</si>
  <si>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</si>
  <si>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</si>
  <si>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</si>
  <si>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</si>
  <si>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</si>
  <si>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</si>
  <si>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</si>
  <si>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</si>
  <si>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</si>
  <si>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</si>
  <si>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</si>
  <si>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</si>
  <si>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</si>
  <si>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</si>
  <si>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</si>
  <si>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</si>
  <si>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</si>
  <si>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</si>
  <si>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</si>
  <si>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</si>
  <si>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</si>
  <si>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</si>
  <si>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</si>
  <si>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</si>
  <si>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</si>
  <si>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</si>
  <si>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</si>
  <si>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</si>
  <si>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</si>
  <si>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</si>
  <si>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</si>
  <si>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</si>
  <si>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</si>
  <si>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</si>
  <si>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</si>
  <si>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</si>
  <si>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</si>
  <si>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</si>
  <si>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</si>
  <si>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</si>
  <si>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</si>
  <si>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</si>
  <si>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</si>
  <si>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</si>
  <si>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</si>
  <si>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</si>
  <si>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</si>
  <si>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</si>
  <si>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</si>
  <si>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</si>
  <si>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</si>
  <si>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</si>
  <si>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</si>
  <si>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</si>
  <si>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</si>
  <si>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</si>
  <si>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</si>
  <si>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</si>
  <si>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</si>
  <si>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</si>
  <si>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</si>
  <si>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</si>
  <si>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</si>
  <si>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</si>
  <si>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</si>
  <si>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</si>
  <si>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</si>
  <si>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</si>
  <si>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</si>
  <si>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</si>
  <si>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</si>
  <si>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</si>
  <si>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</si>
  <si>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</si>
  <si>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</si>
  <si>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</si>
  <si>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</si>
  <si>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</si>
  <si>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</si>
  <si>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</si>
  <si>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</si>
  <si>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</si>
  <si>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</si>
  <si>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</si>
  <si>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</si>
  <si>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</si>
  <si>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</si>
  <si>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</si>
  <si>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</si>
  <si>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</si>
  <si>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</si>
  <si>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</si>
  <si>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</si>
  <si>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</si>
  <si>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</si>
  <si>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</si>
  <si>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</si>
  <si>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</si>
  <si>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</si>
  <si>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</si>
  <si>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</si>
  <si>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</si>
  <si>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</si>
  <si>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</si>
  <si>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</si>
  <si>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</si>
  <si>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</si>
  <si>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</si>
  <si>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</si>
  <si>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</si>
  <si>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</si>
  <si>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</si>
  <si>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</si>
  <si>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</si>
  <si>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</si>
  <si>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</si>
  <si>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</si>
  <si>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</si>
  <si>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</si>
  <si>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</si>
  <si>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</si>
  <si>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</si>
  <si>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</si>
  <si>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</si>
  <si>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</si>
  <si>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</si>
  <si>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</si>
  <si>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</si>
  <si>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</si>
  <si>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</si>
  <si>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</si>
  <si>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</si>
  <si>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</si>
  <si>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</si>
  <si>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</si>
  <si>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</si>
  <si>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</si>
  <si>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</si>
  <si>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</si>
  <si>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</si>
  <si>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</si>
  <si>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</si>
  <si>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</si>
  <si>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</si>
  <si>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</si>
  <si>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</si>
  <si>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</si>
  <si>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</si>
  <si>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</si>
  <si>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</si>
  <si>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</si>
  <si>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</si>
  <si>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</si>
  <si>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</si>
  <si>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</si>
  <si>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</si>
  <si>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</si>
  <si>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</si>
  <si>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</si>
  <si>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</si>
  <si>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</si>
  <si>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</si>
  <si>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</si>
  <si>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</si>
  <si>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</si>
  <si>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</si>
  <si>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</si>
  <si>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</si>
  <si>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</si>
  <si>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</si>
  <si>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</si>
  <si>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</si>
  <si>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</si>
  <si>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</si>
  <si>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</si>
  <si>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</si>
  <si>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</si>
  <si>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</si>
  <si>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</si>
  <si>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</si>
  <si>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</si>
  <si>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</si>
  <si>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</si>
  <si>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</si>
  <si>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</si>
  <si>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</si>
  <si>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</si>
  <si>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</si>
  <si>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</si>
  <si>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</si>
  <si>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</si>
  <si>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</si>
  <si>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</si>
  <si>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</si>
  <si>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</si>
  <si>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</si>
  <si>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</si>
  <si>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</si>
  <si>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</si>
  <si>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</si>
  <si>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</si>
  <si>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</si>
  <si>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</si>
  <si>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</si>
  <si>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</si>
  <si>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</si>
  <si>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</si>
  <si>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</si>
  <si>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</si>
  <si>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</si>
  <si>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</si>
  <si>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</si>
  <si>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</si>
  <si>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</si>
  <si>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</si>
  <si>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</si>
  <si>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</si>
  <si>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</si>
  <si>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</si>
  <si>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</si>
  <si>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</si>
  <si>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</si>
  <si>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</si>
  <si>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</si>
  <si>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</si>
  <si>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</si>
  <si>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</si>
  <si>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</si>
  <si>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</si>
  <si>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</si>
  <si>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</si>
  <si>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</si>
  <si>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</si>
  <si>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</si>
  <si>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</si>
  <si>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</si>
  <si>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</si>
  <si>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</si>
  <si>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</si>
  <si>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</si>
  <si>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</si>
  <si>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</si>
  <si>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</si>
  <si>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</si>
  <si>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</si>
  <si>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</si>
  <si>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</si>
  <si>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</si>
  <si>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</si>
  <si>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</si>
  <si>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</si>
  <si>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</si>
  <si>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</si>
  <si>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</si>
  <si>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</si>
  <si>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</si>
  <si>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</si>
  <si>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</si>
  <si>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</si>
  <si>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</si>
  <si>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</si>
  <si>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</si>
  <si>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</si>
  <si>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</si>
  <si>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</si>
  <si>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</si>
  <si>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</si>
  <si>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</si>
  <si>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</si>
  <si>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</si>
  <si>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</si>
  <si>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</si>
  <si>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</si>
  <si>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</si>
  <si>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</si>
  <si>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</si>
  <si>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</si>
  <si>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</si>
  <si>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</si>
  <si>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</si>
  <si>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</si>
  <si>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</si>
  <si>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</si>
  <si>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</si>
  <si>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</si>
  <si>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</si>
  <si>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</si>
  <si>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</si>
  <si>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</si>
  <si>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</si>
  <si>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</si>
  <si>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</si>
  <si>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</si>
  <si>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</si>
  <si>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</si>
  <si>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</si>
  <si>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</si>
  <si>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</si>
  <si>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</si>
  <si>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</si>
  <si>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</si>
  <si>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</si>
  <si>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</si>
  <si>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</si>
  <si>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</si>
  <si>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</si>
  <si>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</si>
  <si>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</si>
  <si>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</si>
  <si>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</si>
  <si>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</si>
  <si>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</si>
  <si>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</si>
  <si>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</si>
  <si>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</si>
  <si>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</si>
  <si>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</si>
  <si>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</si>
  <si>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</si>
  <si>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</si>
  <si>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</si>
  <si>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</si>
  <si>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</si>
  <si>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</si>
  <si>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</si>
  <si>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</si>
  <si>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</si>
  <si>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</si>
  <si>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</si>
  <si>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</si>
  <si>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</si>
  <si>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</si>
  <si>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</si>
  <si>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</si>
  <si>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</si>
  <si>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</si>
  <si>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</si>
  <si>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</si>
  <si>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</si>
  <si>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</si>
  <si>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</si>
  <si>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</si>
  <si>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</si>
  <si>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</si>
  <si>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</si>
  <si>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</si>
  <si>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</si>
  <si>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</si>
  <si>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</si>
  <si>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</si>
  <si>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</si>
  <si>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</si>
  <si>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</si>
  <si>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</si>
  <si>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</si>
  <si>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</si>
  <si>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</si>
  <si>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</si>
  <si>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</si>
  <si>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</si>
  <si>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</si>
  <si>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</si>
  <si>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</si>
  <si>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</si>
  <si>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</si>
  <si>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</si>
  <si>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</si>
  <si>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</si>
  <si>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</si>
  <si>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</si>
  <si>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</si>
  <si>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</si>
  <si>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</si>
  <si>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</si>
  <si>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</si>
  <si>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</si>
  <si>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</si>
  <si>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</si>
  <si>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</si>
  <si>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</si>
  <si>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</si>
  <si>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</si>
  <si>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</si>
  <si>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</si>
  <si>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</si>
  <si>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</si>
  <si>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</si>
  <si>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</si>
  <si>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</si>
  <si>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</si>
  <si>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</si>
  <si>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</si>
  <si>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</si>
  <si>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</si>
  <si>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</si>
  <si>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</si>
  <si>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</si>
  <si>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</si>
  <si>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</si>
  <si>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</si>
  <si>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</si>
  <si>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</si>
  <si>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</si>
  <si>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</si>
  <si>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</si>
  <si>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</si>
  <si>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</si>
  <si>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</si>
  <si>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</si>
  <si>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</si>
  <si>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</si>
  <si>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</si>
  <si>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</si>
  <si>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</si>
  <si>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</si>
  <si>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</si>
  <si>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</si>
  <si>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</si>
  <si>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</si>
  <si>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</si>
  <si>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</si>
  <si>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</si>
  <si>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</si>
  <si>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</si>
  <si>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</si>
  <si>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</si>
  <si>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</si>
  <si>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</si>
  <si>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</si>
  <si>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</si>
  <si>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</si>
  <si>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</si>
  <si>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</si>
  <si>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</si>
  <si>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</si>
  <si>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</si>
  <si>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</si>
  <si>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</si>
  <si>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</si>
  <si>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</si>
  <si>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</si>
  <si>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</si>
  <si>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</si>
  <si>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</si>
  <si>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</si>
  <si>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</si>
  <si>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</si>
  <si>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</si>
  <si>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</si>
  <si>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</si>
  <si>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</si>
  <si>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</si>
  <si>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</si>
  <si>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</si>
  <si>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</si>
  <si>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</si>
  <si>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</si>
  <si>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</si>
  <si>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</si>
  <si>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</si>
  <si>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</si>
  <si>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</si>
  <si>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</si>
  <si>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</si>
  <si>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</si>
  <si>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</si>
  <si>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</si>
  <si>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</si>
  <si>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</si>
  <si>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</si>
  <si>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</si>
  <si>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</si>
  <si>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</si>
  <si>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</si>
  <si>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</si>
  <si>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</si>
  <si>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</si>
  <si>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</si>
  <si>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</si>
  <si>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製造中止部品対策（水中武器の部）</t>
  </si>
  <si>
    <t>防衛装備庁プロジェクト管理部</t>
  </si>
  <si>
    <t>事業監理官　萩原 祐史</t>
  </si>
  <si>
    <t>平成21年度</t>
  </si>
  <si>
    <t>終了予定なし</t>
  </si>
  <si>
    <t>防衛省設置法第四条第一項第十三号</t>
  </si>
  <si>
    <t>平成３１年度以降に係る防衛計画の大綱、中期防衛整備計画（平成３１年度～平成３５年度）（平成３０年１２月１８日国家安全保障会議決定及び閣議決定）</t>
  </si>
  <si>
    <t>　製造中止となった部品は、修理も不可能であるため、整備ができなくなる状況である。整備を維持するため、代替品の調達及び代替品に交換できるように改修することにより、機器の安定した機能維持が可能になるため、部隊の任務行動における運用の制限が回避され、海上自衛隊の任務に多大に貢献できる。</t>
  </si>
  <si>
    <t>　艦船の航行に必要な対勢作図装置を始めとする多種多様な機器の製造中止となった部品について、代替品及び改修に必要な部品を調達する。また、代替品に交換できるようにするための配線の変更等、機器の改修を行う。</t>
  </si>
  <si>
    <t>-</t>
  </si>
  <si>
    <t>武器修理費</t>
  </si>
  <si>
    <t>製造中止部品対策に必要な代替品の調達による機器の機能維持</t>
  </si>
  <si>
    <t>製造中止となった部品の器材を搭載している艦船のうち代替品を使用することで継続的な使用が可能となる艦船数（製造中止対策のため中間目標の設定が困難である。）</t>
  </si>
  <si>
    <t>隻</t>
  </si>
  <si>
    <t>取得予定の製造中止部品の代替品調達の契約締結数</t>
  </si>
  <si>
    <t>件</t>
  </si>
  <si>
    <t>取得予定の製造中止部品の改修契約締結数</t>
  </si>
  <si>
    <t>百万円／式</t>
  </si>
  <si>
    <t>　　X/Y</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</si>
  <si>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</si>
  <si>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</si>
  <si>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</si>
  <si>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</si>
  <si>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</si>
  <si>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0427</t>
  </si>
  <si>
    <t>0245</t>
  </si>
  <si>
    <t>0229</t>
  </si>
  <si>
    <t>0195</t>
  </si>
  <si>
    <t>0133</t>
  </si>
  <si>
    <t>0009</t>
  </si>
  <si>
    <t>0008</t>
  </si>
  <si>
    <t>0007</t>
  </si>
  <si>
    <t>○</t>
  </si>
  <si>
    <t>-</t>
    <phoneticPr fontId="5"/>
  </si>
  <si>
    <t>0</t>
    <phoneticPr fontId="5"/>
  </si>
  <si>
    <t>機器の改修</t>
    <rPh sb="0" eb="2">
      <t>キキ</t>
    </rPh>
    <rPh sb="3" eb="5">
      <t>カイシュウ</t>
    </rPh>
    <phoneticPr fontId="5"/>
  </si>
  <si>
    <t>A</t>
  </si>
  <si>
    <t>B</t>
  </si>
  <si>
    <t>C</t>
  </si>
  <si>
    <t>D</t>
  </si>
  <si>
    <t>E</t>
  </si>
  <si>
    <t>武器修理費</t>
    <rPh sb="0" eb="2">
      <t>ブキ</t>
    </rPh>
    <rPh sb="2" eb="5">
      <t>シュウリヒ</t>
    </rPh>
    <phoneticPr fontId="5"/>
  </si>
  <si>
    <t>直接材料費</t>
    <rPh sb="0" eb="2">
      <t>チョクセツ</t>
    </rPh>
    <rPh sb="2" eb="5">
      <t>ザイリョウヒ</t>
    </rPh>
    <phoneticPr fontId="5"/>
  </si>
  <si>
    <t>加工費</t>
    <rPh sb="0" eb="2">
      <t>カコウ</t>
    </rPh>
    <rPh sb="2" eb="3">
      <t>ヒ</t>
    </rPh>
    <phoneticPr fontId="5"/>
  </si>
  <si>
    <t>直接経費</t>
    <rPh sb="0" eb="2">
      <t>チョクセツ</t>
    </rPh>
    <rPh sb="2" eb="4">
      <t>ケイヒ</t>
    </rPh>
    <phoneticPr fontId="5"/>
  </si>
  <si>
    <t>GC.I.P</t>
    <phoneticPr fontId="5"/>
  </si>
  <si>
    <t>0</t>
    <phoneticPr fontId="5"/>
  </si>
  <si>
    <t>-</t>
    <phoneticPr fontId="5"/>
  </si>
  <si>
    <t>　防衛大綱に基づく対潜能力、対機雷戦能力等の維持のためには製造中止部品対策は必要不可欠な事業である。</t>
    <rPh sb="1" eb="3">
      <t>ボウエイ</t>
    </rPh>
    <rPh sb="3" eb="5">
      <t>タイコウ</t>
    </rPh>
    <rPh sb="6" eb="7">
      <t>モト</t>
    </rPh>
    <rPh sb="9" eb="11">
      <t>タイセン</t>
    </rPh>
    <rPh sb="11" eb="13">
      <t>ノウリョク</t>
    </rPh>
    <rPh sb="14" eb="15">
      <t>タイ</t>
    </rPh>
    <rPh sb="15" eb="17">
      <t>キライ</t>
    </rPh>
    <rPh sb="17" eb="18">
      <t>セン</t>
    </rPh>
    <rPh sb="18" eb="20">
      <t>ノウリョク</t>
    </rPh>
    <rPh sb="20" eb="21">
      <t>トウ</t>
    </rPh>
    <rPh sb="22" eb="24">
      <t>イジ</t>
    </rPh>
    <rPh sb="29" eb="31">
      <t>セイゾウ</t>
    </rPh>
    <rPh sb="31" eb="33">
      <t>チュウシ</t>
    </rPh>
    <rPh sb="33" eb="35">
      <t>ブヒン</t>
    </rPh>
    <rPh sb="35" eb="37">
      <t>タイサク</t>
    </rPh>
    <rPh sb="38" eb="40">
      <t>ヒツヨウ</t>
    </rPh>
    <rPh sb="40" eb="43">
      <t>フカケツ</t>
    </rPh>
    <rPh sb="44" eb="46">
      <t>ジギョウ</t>
    </rPh>
    <phoneticPr fontId="5"/>
  </si>
  <si>
    <t>　護衛艦及び潜水艦等で使用されている機器の部品の製造中止部品対策であるため、防衛省が実施すべき事業である。</t>
    <rPh sb="1" eb="4">
      <t>ゴエイカン</t>
    </rPh>
    <rPh sb="4" eb="5">
      <t>オヨ</t>
    </rPh>
    <rPh sb="6" eb="9">
      <t>センスイカン</t>
    </rPh>
    <rPh sb="9" eb="10">
      <t>トウ</t>
    </rPh>
    <rPh sb="11" eb="13">
      <t>シヨウ</t>
    </rPh>
    <rPh sb="18" eb="20">
      <t>キキ</t>
    </rPh>
    <rPh sb="21" eb="23">
      <t>ブヒン</t>
    </rPh>
    <rPh sb="24" eb="26">
      <t>セイゾウ</t>
    </rPh>
    <rPh sb="26" eb="28">
      <t>チュウシ</t>
    </rPh>
    <rPh sb="28" eb="30">
      <t>ブヒン</t>
    </rPh>
    <rPh sb="30" eb="32">
      <t>タイサク</t>
    </rPh>
    <rPh sb="38" eb="40">
      <t>ボウエイ</t>
    </rPh>
    <rPh sb="40" eb="41">
      <t>ショウ</t>
    </rPh>
    <rPh sb="42" eb="44">
      <t>ジッシ</t>
    </rPh>
    <rPh sb="47" eb="49">
      <t>ジギョウ</t>
    </rPh>
    <phoneticPr fontId="5"/>
  </si>
  <si>
    <t>　常続的な防衛体制を維持するためには、製造中止部品対策は必要不可欠であり優先順位の高い事業である。</t>
    <rPh sb="1" eb="2">
      <t>ジョウ</t>
    </rPh>
    <rPh sb="2" eb="3">
      <t>ゾク</t>
    </rPh>
    <rPh sb="3" eb="4">
      <t>テキ</t>
    </rPh>
    <rPh sb="5" eb="7">
      <t>ボウエイ</t>
    </rPh>
    <rPh sb="7" eb="9">
      <t>タイセイ</t>
    </rPh>
    <rPh sb="10" eb="12">
      <t>イジ</t>
    </rPh>
    <rPh sb="19" eb="27">
      <t>セイゾウチュウシブヒンタイサク</t>
    </rPh>
    <rPh sb="28" eb="30">
      <t>ヒツヨウ</t>
    </rPh>
    <rPh sb="30" eb="33">
      <t>フカケツ</t>
    </rPh>
    <rPh sb="36" eb="38">
      <t>ユウセン</t>
    </rPh>
    <rPh sb="38" eb="40">
      <t>ジュンイ</t>
    </rPh>
    <rPh sb="41" eb="42">
      <t>タカ</t>
    </rPh>
    <rPh sb="43" eb="45">
      <t>ジギョウ</t>
    </rPh>
    <phoneticPr fontId="5"/>
  </si>
  <si>
    <t>無</t>
  </si>
  <si>
    <t>製造中止部品調達及び改修について公募を実施し、契約相手方（支出先）を決定している。</t>
    <rPh sb="0" eb="2">
      <t>セイゾウ</t>
    </rPh>
    <rPh sb="2" eb="4">
      <t>チュウシ</t>
    </rPh>
    <rPh sb="4" eb="6">
      <t>ブヒン</t>
    </rPh>
    <rPh sb="6" eb="8">
      <t>チョウタツ</t>
    </rPh>
    <rPh sb="8" eb="9">
      <t>オヨ</t>
    </rPh>
    <rPh sb="10" eb="12">
      <t>カイシュウ</t>
    </rPh>
    <rPh sb="16" eb="18">
      <t>コウボ</t>
    </rPh>
    <rPh sb="19" eb="21">
      <t>ジッシ</t>
    </rPh>
    <rPh sb="23" eb="25">
      <t>ケイヤク</t>
    </rPh>
    <rPh sb="25" eb="27">
      <t>アイテ</t>
    </rPh>
    <rPh sb="27" eb="28">
      <t>カタ</t>
    </rPh>
    <rPh sb="29" eb="31">
      <t>シシュツ</t>
    </rPh>
    <rPh sb="31" eb="32">
      <t>サキ</t>
    </rPh>
    <rPh sb="34" eb="36">
      <t>ケッテイ</t>
    </rPh>
    <phoneticPr fontId="5"/>
  </si>
  <si>
    <t>‐</t>
  </si>
  <si>
    <t>　製造中止部品は、護衛艦及び潜水艦等用の専用部品であり、防衛省のみで調達しているため、コスト水準は妥当である。</t>
    <rPh sb="1" eb="3">
      <t>セイゾウ</t>
    </rPh>
    <rPh sb="3" eb="5">
      <t>チュウシ</t>
    </rPh>
    <rPh sb="5" eb="7">
      <t>ブヒン</t>
    </rPh>
    <rPh sb="9" eb="12">
      <t>ゴエイカン</t>
    </rPh>
    <rPh sb="12" eb="13">
      <t>オヨ</t>
    </rPh>
    <rPh sb="14" eb="17">
      <t>センスイカン</t>
    </rPh>
    <rPh sb="17" eb="18">
      <t>トウ</t>
    </rPh>
    <rPh sb="18" eb="19">
      <t>ヨウ</t>
    </rPh>
    <rPh sb="20" eb="22">
      <t>センヨウ</t>
    </rPh>
    <rPh sb="22" eb="24">
      <t>ブヒン</t>
    </rPh>
    <rPh sb="28" eb="31">
      <t>ボウエイショウ</t>
    </rPh>
    <rPh sb="34" eb="36">
      <t>チョウタツ</t>
    </rPh>
    <rPh sb="46" eb="48">
      <t>スイジュン</t>
    </rPh>
    <rPh sb="49" eb="51">
      <t>ダトウ</t>
    </rPh>
    <phoneticPr fontId="5"/>
  </si>
  <si>
    <t>　本事業以外の用途での予算の目的外使用は行っておらず、真に必要なものに限定している。
　部品単価増による予算の増額処置が必要となっており、今後予算要求における精査に努める。</t>
    <rPh sb="1" eb="2">
      <t>ホン</t>
    </rPh>
    <rPh sb="2" eb="4">
      <t>ジギョウ</t>
    </rPh>
    <rPh sb="4" eb="6">
      <t>イガイ</t>
    </rPh>
    <rPh sb="7" eb="9">
      <t>ヨウト</t>
    </rPh>
    <rPh sb="11" eb="13">
      <t>ヨサン</t>
    </rPh>
    <rPh sb="14" eb="16">
      <t>モクテキ</t>
    </rPh>
    <rPh sb="16" eb="17">
      <t>ガイ</t>
    </rPh>
    <rPh sb="17" eb="19">
      <t>シヨウ</t>
    </rPh>
    <rPh sb="20" eb="21">
      <t>オコナ</t>
    </rPh>
    <rPh sb="27" eb="28">
      <t>シン</t>
    </rPh>
    <rPh sb="29" eb="31">
      <t>ヒツヨウ</t>
    </rPh>
    <rPh sb="35" eb="37">
      <t>ゲンテイ</t>
    </rPh>
    <rPh sb="44" eb="46">
      <t>ブヒン</t>
    </rPh>
    <rPh sb="46" eb="48">
      <t>タンカ</t>
    </rPh>
    <rPh sb="48" eb="49">
      <t>ゾウ</t>
    </rPh>
    <rPh sb="52" eb="54">
      <t>ヨサン</t>
    </rPh>
    <rPh sb="55" eb="57">
      <t>ゾウガク</t>
    </rPh>
    <rPh sb="57" eb="59">
      <t>ショチ</t>
    </rPh>
    <rPh sb="60" eb="62">
      <t>ヒツヨウ</t>
    </rPh>
    <rPh sb="69" eb="71">
      <t>コンゴ</t>
    </rPh>
    <rPh sb="71" eb="73">
      <t>ヨサン</t>
    </rPh>
    <rPh sb="73" eb="75">
      <t>ヨウキュウ</t>
    </rPh>
    <rPh sb="79" eb="81">
      <t>セイサ</t>
    </rPh>
    <rPh sb="82" eb="83">
      <t>ツト</t>
    </rPh>
    <phoneticPr fontId="5"/>
  </si>
  <si>
    <t>　製造中止部品の調達については部品の共通化を図ることで在庫保有数の低減を図り、予算削減に努めている。</t>
    <rPh sb="1" eb="3">
      <t>セイゾウ</t>
    </rPh>
    <rPh sb="3" eb="5">
      <t>チュウシ</t>
    </rPh>
    <rPh sb="5" eb="7">
      <t>ブヒン</t>
    </rPh>
    <rPh sb="8" eb="10">
      <t>チョウタツ</t>
    </rPh>
    <rPh sb="15" eb="17">
      <t>ブヒン</t>
    </rPh>
    <rPh sb="18" eb="21">
      <t>キョウツウカ</t>
    </rPh>
    <rPh sb="22" eb="23">
      <t>ハカ</t>
    </rPh>
    <rPh sb="27" eb="29">
      <t>ザイコ</t>
    </rPh>
    <rPh sb="29" eb="31">
      <t>ホユウ</t>
    </rPh>
    <rPh sb="31" eb="32">
      <t>スウ</t>
    </rPh>
    <rPh sb="33" eb="35">
      <t>テイゲン</t>
    </rPh>
    <rPh sb="36" eb="37">
      <t>ハカ</t>
    </rPh>
    <rPh sb="39" eb="41">
      <t>ヨサン</t>
    </rPh>
    <rPh sb="41" eb="43">
      <t>サクゲン</t>
    </rPh>
    <rPh sb="44" eb="45">
      <t>ツト</t>
    </rPh>
    <phoneticPr fontId="5"/>
  </si>
  <si>
    <t>　成果目標はすべて達成しており、見合ったものとなっている。</t>
    <rPh sb="1" eb="3">
      <t>セイカ</t>
    </rPh>
    <rPh sb="3" eb="5">
      <t>モクヒョウ</t>
    </rPh>
    <rPh sb="9" eb="11">
      <t>タッセイ</t>
    </rPh>
    <rPh sb="16" eb="18">
      <t>ミア</t>
    </rPh>
    <phoneticPr fontId="5"/>
  </si>
  <si>
    <t>　活動実績は見込みをすべて達成しており、見合ったものとなっている。</t>
    <rPh sb="1" eb="3">
      <t>カツドウ</t>
    </rPh>
    <rPh sb="3" eb="5">
      <t>ジッセキ</t>
    </rPh>
    <rPh sb="6" eb="8">
      <t>ミコ</t>
    </rPh>
    <rPh sb="13" eb="15">
      <t>タッセイ</t>
    </rPh>
    <rPh sb="20" eb="22">
      <t>ミア</t>
    </rPh>
    <phoneticPr fontId="5"/>
  </si>
  <si>
    <t>　本事業で取得した部品は、製造中止部品の代替として、適切に使用しており、水中武器器材の能力維持が図られている。</t>
    <rPh sb="1" eb="2">
      <t>ホン</t>
    </rPh>
    <rPh sb="2" eb="4">
      <t>ジギョウ</t>
    </rPh>
    <rPh sb="5" eb="7">
      <t>シュトク</t>
    </rPh>
    <rPh sb="9" eb="11">
      <t>ブヒン</t>
    </rPh>
    <rPh sb="13" eb="15">
      <t>セイゾウ</t>
    </rPh>
    <rPh sb="15" eb="17">
      <t>チュウシ</t>
    </rPh>
    <rPh sb="17" eb="19">
      <t>ブヒン</t>
    </rPh>
    <rPh sb="20" eb="22">
      <t>ダイタイ</t>
    </rPh>
    <rPh sb="26" eb="28">
      <t>テキセツ</t>
    </rPh>
    <rPh sb="29" eb="31">
      <t>シヨウ</t>
    </rPh>
    <rPh sb="36" eb="38">
      <t>スイチュウ</t>
    </rPh>
    <rPh sb="38" eb="40">
      <t>ブキ</t>
    </rPh>
    <rPh sb="40" eb="42">
      <t>キザイ</t>
    </rPh>
    <rPh sb="43" eb="45">
      <t>ノウリョク</t>
    </rPh>
    <rPh sb="45" eb="47">
      <t>イジ</t>
    </rPh>
    <rPh sb="48" eb="49">
      <t>ハカ</t>
    </rPh>
    <phoneticPr fontId="5"/>
  </si>
  <si>
    <t>１　必要性
　任務を遂行する上で、各装備品の能力を最大限に発揮する必要がある。そのため、製造中止部品対策による代替品の確保は防衛省が実施する必要がある。
２　効率性
　今後、製造中止となった部品の共通化による部品の精査及び在庫の枯渇状況に応じ、必要最小限の要求を行う。
３　有効性
　改修を行うことにより、装備品の換装を抑制し、効率的に能力の維持が可能となる。加えて、改修を必要最小限に抑えることにより、さらなる能力維持が効率的に可能となる。</t>
    <rPh sb="2" eb="5">
      <t>ヒツヨウセイ</t>
    </rPh>
    <rPh sb="7" eb="9">
      <t>ニンム</t>
    </rPh>
    <rPh sb="10" eb="12">
      <t>スイコウ</t>
    </rPh>
    <rPh sb="14" eb="15">
      <t>ウエ</t>
    </rPh>
    <rPh sb="17" eb="18">
      <t>カク</t>
    </rPh>
    <rPh sb="18" eb="21">
      <t>ソウビヒン</t>
    </rPh>
    <rPh sb="22" eb="24">
      <t>ノウリョク</t>
    </rPh>
    <rPh sb="25" eb="28">
      <t>サイダイゲン</t>
    </rPh>
    <rPh sb="29" eb="31">
      <t>ハッキ</t>
    </rPh>
    <rPh sb="33" eb="35">
      <t>ヒツヨウ</t>
    </rPh>
    <rPh sb="44" eb="46">
      <t>セイゾウ</t>
    </rPh>
    <rPh sb="46" eb="48">
      <t>チュウシ</t>
    </rPh>
    <rPh sb="48" eb="50">
      <t>ブヒン</t>
    </rPh>
    <rPh sb="50" eb="52">
      <t>タイサク</t>
    </rPh>
    <rPh sb="55" eb="58">
      <t>ダイタイヒン</t>
    </rPh>
    <rPh sb="59" eb="61">
      <t>カクホ</t>
    </rPh>
    <rPh sb="62" eb="65">
      <t>ボウエイショウ</t>
    </rPh>
    <rPh sb="66" eb="68">
      <t>ジッシ</t>
    </rPh>
    <rPh sb="70" eb="72">
      <t>ヒツヨウ</t>
    </rPh>
    <rPh sb="79" eb="82">
      <t>コウリツセイ</t>
    </rPh>
    <rPh sb="84" eb="86">
      <t>コンゴ</t>
    </rPh>
    <rPh sb="87" eb="89">
      <t>セイゾウ</t>
    </rPh>
    <rPh sb="89" eb="91">
      <t>チュウシ</t>
    </rPh>
    <rPh sb="95" eb="97">
      <t>ブヒン</t>
    </rPh>
    <rPh sb="98" eb="101">
      <t>キョウツウカ</t>
    </rPh>
    <rPh sb="104" eb="106">
      <t>ブヒン</t>
    </rPh>
    <rPh sb="107" eb="109">
      <t>セイサ</t>
    </rPh>
    <rPh sb="109" eb="110">
      <t>オヨ</t>
    </rPh>
    <rPh sb="111" eb="113">
      <t>ザイコ</t>
    </rPh>
    <rPh sb="114" eb="116">
      <t>コカツ</t>
    </rPh>
    <rPh sb="116" eb="118">
      <t>ジョウキョウ</t>
    </rPh>
    <rPh sb="119" eb="120">
      <t>オウ</t>
    </rPh>
    <rPh sb="122" eb="124">
      <t>ヒツヨウ</t>
    </rPh>
    <rPh sb="124" eb="127">
      <t>サイショウゲン</t>
    </rPh>
    <rPh sb="128" eb="130">
      <t>ヨウキュウ</t>
    </rPh>
    <rPh sb="131" eb="132">
      <t>オコナ</t>
    </rPh>
    <rPh sb="137" eb="140">
      <t>ユウコウセイ</t>
    </rPh>
    <rPh sb="142" eb="144">
      <t>カイシュウ</t>
    </rPh>
    <rPh sb="145" eb="146">
      <t>オコナ</t>
    </rPh>
    <rPh sb="153" eb="156">
      <t>ソウビヒン</t>
    </rPh>
    <rPh sb="157" eb="159">
      <t>カンソウ</t>
    </rPh>
    <rPh sb="160" eb="162">
      <t>ヨクセイ</t>
    </rPh>
    <rPh sb="164" eb="167">
      <t>コウリツテキ</t>
    </rPh>
    <rPh sb="168" eb="170">
      <t>ノウリョク</t>
    </rPh>
    <rPh sb="171" eb="173">
      <t>イジ</t>
    </rPh>
    <rPh sb="174" eb="176">
      <t>カノウ</t>
    </rPh>
    <rPh sb="180" eb="181">
      <t>クワ</t>
    </rPh>
    <rPh sb="184" eb="186">
      <t>カイシュウ</t>
    </rPh>
    <rPh sb="187" eb="189">
      <t>ヒツヨウ</t>
    </rPh>
    <rPh sb="189" eb="192">
      <t>サイショウゲン</t>
    </rPh>
    <rPh sb="193" eb="194">
      <t>オサ</t>
    </rPh>
    <rPh sb="206" eb="208">
      <t>ノウリョク</t>
    </rPh>
    <rPh sb="208" eb="210">
      <t>イジ</t>
    </rPh>
    <rPh sb="211" eb="214">
      <t>コウリツテキ</t>
    </rPh>
    <rPh sb="215" eb="217">
      <t>カノウ</t>
    </rPh>
    <phoneticPr fontId="5"/>
  </si>
  <si>
    <t>　製造中止部品について、部品を共通化することにより、設計費用の削減及び以後の保有在庫数の低減を図り予算削減に努めている。
引き続き契約実績の分析及びコスト低減方策の検討等を行い、効率的な予算要求に努める。</t>
    <rPh sb="5" eb="7">
      <t>ブヒン</t>
    </rPh>
    <rPh sb="12" eb="14">
      <t>ブヒン</t>
    </rPh>
    <rPh sb="15" eb="18">
      <t>キョウツウカ</t>
    </rPh>
    <rPh sb="26" eb="28">
      <t>セッケイ</t>
    </rPh>
    <rPh sb="28" eb="30">
      <t>ヒヨウ</t>
    </rPh>
    <rPh sb="31" eb="33">
      <t>サクゲン</t>
    </rPh>
    <rPh sb="33" eb="34">
      <t>オヨ</t>
    </rPh>
    <rPh sb="35" eb="37">
      <t>イゴ</t>
    </rPh>
    <rPh sb="38" eb="40">
      <t>ホユウ</t>
    </rPh>
    <rPh sb="40" eb="42">
      <t>ザイコ</t>
    </rPh>
    <rPh sb="42" eb="43">
      <t>スウ</t>
    </rPh>
    <rPh sb="44" eb="46">
      <t>テイゲン</t>
    </rPh>
    <rPh sb="47" eb="48">
      <t>ハカ</t>
    </rPh>
    <rPh sb="49" eb="51">
      <t>ヨサン</t>
    </rPh>
    <rPh sb="51" eb="53">
      <t>サクゲン</t>
    </rPh>
    <rPh sb="54" eb="55">
      <t>ツト</t>
    </rPh>
    <rPh sb="61" eb="62">
      <t>ヒ</t>
    </rPh>
    <rPh sb="63" eb="64">
      <t>ツヅ</t>
    </rPh>
    <rPh sb="65" eb="67">
      <t>ケイヤク</t>
    </rPh>
    <rPh sb="67" eb="69">
      <t>ジッセキ</t>
    </rPh>
    <rPh sb="70" eb="72">
      <t>ブンセキ</t>
    </rPh>
    <rPh sb="72" eb="73">
      <t>オヨ</t>
    </rPh>
    <rPh sb="77" eb="79">
      <t>テイゲン</t>
    </rPh>
    <rPh sb="79" eb="81">
      <t>ホウサク</t>
    </rPh>
    <rPh sb="82" eb="84">
      <t>ケントウ</t>
    </rPh>
    <rPh sb="84" eb="85">
      <t>トウ</t>
    </rPh>
    <rPh sb="86" eb="87">
      <t>オコナ</t>
    </rPh>
    <rPh sb="89" eb="92">
      <t>コウリツテキ</t>
    </rPh>
    <rPh sb="93" eb="95">
      <t>ヨサン</t>
    </rPh>
    <rPh sb="95" eb="97">
      <t>ヨウキュウ</t>
    </rPh>
    <rPh sb="98" eb="99">
      <t>ツト</t>
    </rPh>
    <phoneticPr fontId="5"/>
  </si>
  <si>
    <t>-</t>
    <phoneticPr fontId="5"/>
  </si>
  <si>
    <t>武器修理費</t>
    <rPh sb="0" eb="2">
      <t>ブキ</t>
    </rPh>
    <rPh sb="2" eb="5">
      <t>シュウリヒ</t>
    </rPh>
    <phoneticPr fontId="5"/>
  </si>
  <si>
    <t>直接材料費</t>
    <rPh sb="0" eb="2">
      <t>チョクセツ</t>
    </rPh>
    <rPh sb="2" eb="5">
      <t>ザイリョウヒ</t>
    </rPh>
    <phoneticPr fontId="5"/>
  </si>
  <si>
    <t>加工費</t>
    <rPh sb="0" eb="2">
      <t>カコウ</t>
    </rPh>
    <rPh sb="2" eb="3">
      <t>ヒ</t>
    </rPh>
    <phoneticPr fontId="5"/>
  </si>
  <si>
    <t>直接経費</t>
    <rPh sb="0" eb="2">
      <t>チョクセツ</t>
    </rPh>
    <rPh sb="2" eb="4">
      <t>ケイヒ</t>
    </rPh>
    <phoneticPr fontId="5"/>
  </si>
  <si>
    <t>F</t>
  </si>
  <si>
    <t>日本アビオニクス㈱</t>
    <rPh sb="0" eb="2">
      <t>ニホン</t>
    </rPh>
    <phoneticPr fontId="5"/>
  </si>
  <si>
    <t>-</t>
    <phoneticPr fontId="5"/>
  </si>
  <si>
    <t>-</t>
    <phoneticPr fontId="5"/>
  </si>
  <si>
    <t>航法支援装置ＮＯＳＮ－３０１、
小型ジャイロコンパスＭＫ２
調達（執行金額（百万円）（Ｘ）／改修数（式）（Ｙ））</t>
    <rPh sb="0" eb="2">
      <t>コウホウ</t>
    </rPh>
    <rPh sb="2" eb="4">
      <t>シエン</t>
    </rPh>
    <rPh sb="4" eb="6">
      <t>ソウチ</t>
    </rPh>
    <rPh sb="16" eb="18">
      <t>コガタ</t>
    </rPh>
    <rPh sb="46" eb="48">
      <t>カイシュウ</t>
    </rPh>
    <phoneticPr fontId="5"/>
  </si>
  <si>
    <t>6.7/1</t>
    <phoneticPr fontId="5"/>
  </si>
  <si>
    <t>4.3/4</t>
    <phoneticPr fontId="5"/>
  </si>
  <si>
    <t>2.7/1</t>
    <phoneticPr fontId="5"/>
  </si>
  <si>
    <t>2.5/1</t>
    <phoneticPr fontId="5"/>
  </si>
  <si>
    <t>潜水艦情報処理装置ＺＹＱ－３（）
調達（執行金額（百万円）（Ｘ）／改修数（式）（Ｙ））</t>
    <rPh sb="0" eb="3">
      <t>センスイカン</t>
    </rPh>
    <rPh sb="3" eb="5">
      <t>ジョウホウ</t>
    </rPh>
    <rPh sb="5" eb="7">
      <t>ショリ</t>
    </rPh>
    <rPh sb="7" eb="9">
      <t>ソウチ</t>
    </rPh>
    <rPh sb="33" eb="35">
      <t>カイシュウ</t>
    </rPh>
    <phoneticPr fontId="5"/>
  </si>
  <si>
    <t>53㎝水中発射管ＨＵ－６０５／６０６
調達（執行金額（百万円）（Ｘ）／改修数（式）（Ｙ））　　　　　　　　　　　　　　</t>
    <rPh sb="3" eb="5">
      <t>スイチュウ</t>
    </rPh>
    <rPh sb="5" eb="7">
      <t>ハッシャ</t>
    </rPh>
    <rPh sb="7" eb="8">
      <t>カン</t>
    </rPh>
    <rPh sb="33" eb="35">
      <t>カイシュウ</t>
    </rPh>
    <phoneticPr fontId="5"/>
  </si>
  <si>
    <t>潜水艦情報表示装置ＺＱＸ－１（）
調達（執行金額（百万円）（Ｘ）／改修数（式）（Ｙ））　　　　　　　　　　　　　　</t>
    <rPh sb="3" eb="5">
      <t>ジョウホウ</t>
    </rPh>
    <rPh sb="5" eb="7">
      <t>ヒョウジ</t>
    </rPh>
    <rPh sb="7" eb="9">
      <t>ソウチ</t>
    </rPh>
    <rPh sb="31" eb="33">
      <t>カイシュウ</t>
    </rPh>
    <phoneticPr fontId="5"/>
  </si>
  <si>
    <t>0.8/1</t>
    <phoneticPr fontId="5"/>
  </si>
  <si>
    <t>B.㈱川崎重工業</t>
    <rPh sb="3" eb="5">
      <t>カワサキ</t>
    </rPh>
    <rPh sb="5" eb="8">
      <t>ジュウコウギョウ</t>
    </rPh>
    <phoneticPr fontId="5"/>
  </si>
  <si>
    <t>C.三菱重工業㈱</t>
    <rPh sb="2" eb="4">
      <t>ミツビシ</t>
    </rPh>
    <rPh sb="4" eb="7">
      <t>ジュウコウギョウ</t>
    </rPh>
    <phoneticPr fontId="5"/>
  </si>
  <si>
    <t>D.ジャパンマリンユナイテッド㈱</t>
    <phoneticPr fontId="5"/>
  </si>
  <si>
    <t>E.㈱三波工業</t>
    <rPh sb="3" eb="4">
      <t>サン</t>
    </rPh>
    <rPh sb="4" eb="5">
      <t>ナミ</t>
    </rPh>
    <rPh sb="5" eb="7">
      <t>コウギョウ</t>
    </rPh>
    <phoneticPr fontId="5"/>
  </si>
  <si>
    <t>F. ㈱日本アビオニクス</t>
    <rPh sb="4" eb="6">
      <t>ニホン</t>
    </rPh>
    <phoneticPr fontId="5"/>
  </si>
  <si>
    <t>三菱重工業㈱</t>
    <rPh sb="0" eb="2">
      <t>ミツビシ</t>
    </rPh>
    <rPh sb="2" eb="3">
      <t>ジュウ</t>
    </rPh>
    <rPh sb="3" eb="5">
      <t>コウギョウ</t>
    </rPh>
    <phoneticPr fontId="5"/>
  </si>
  <si>
    <t>三菱重工業㈱</t>
    <rPh sb="0" eb="2">
      <t>ミツビシ</t>
    </rPh>
    <rPh sb="2" eb="5">
      <t>ジュウコウギョウ</t>
    </rPh>
    <phoneticPr fontId="5"/>
  </si>
  <si>
    <t>ジャパンマリンユナイテッド㈱</t>
    <phoneticPr fontId="5"/>
  </si>
  <si>
    <t>ジャパンマリンユナイテッド㈱</t>
    <phoneticPr fontId="5"/>
  </si>
  <si>
    <t>1.0/1</t>
    <phoneticPr fontId="5"/>
  </si>
  <si>
    <t>水上艦用戦術データ収録器Ｎ－ＲＤ－８０Ｃ（）
調達（執行金額（百万円）（Ｘ）／改修数（式）（Ｙ））　　　　　　　　　　　　　　</t>
    <rPh sb="0" eb="3">
      <t>スイジョウカン</t>
    </rPh>
    <rPh sb="3" eb="4">
      <t>ヨウ</t>
    </rPh>
    <rPh sb="4" eb="6">
      <t>センジュツ</t>
    </rPh>
    <rPh sb="9" eb="11">
      <t>シュウロク</t>
    </rPh>
    <rPh sb="11" eb="12">
      <t>キ</t>
    </rPh>
    <rPh sb="39" eb="41">
      <t>カイシュウ</t>
    </rPh>
    <phoneticPr fontId="5"/>
  </si>
  <si>
    <t>A.㈱ＹＤＫテクノロジーズ</t>
    <phoneticPr fontId="5"/>
  </si>
  <si>
    <t>㈱ＹＤＫテクノロジーズ</t>
    <phoneticPr fontId="5"/>
  </si>
  <si>
    <t>事業監理官（艦船担当）</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</si>
  <si>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</si>
  <si>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</si>
  <si>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</si>
  <si>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</si>
  <si>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t>
    <phoneticPr fontId="5"/>
  </si>
  <si>
    <t>三波工業㈱</t>
    <rPh sb="0" eb="1">
      <t>サン</t>
    </rPh>
    <rPh sb="1" eb="2">
      <t>ナミ</t>
    </rPh>
    <rPh sb="2" eb="4">
      <t>コウギョウ</t>
    </rPh>
    <phoneticPr fontId="5"/>
  </si>
  <si>
    <t>川崎重工業㈱</t>
    <rPh sb="0" eb="2">
      <t>カワサキ</t>
    </rPh>
    <rPh sb="2" eb="5">
      <t>ジュウコウギョウ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</si>
</sst>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167842</xdr:colOff>
      <xdr:row>748</xdr:row>
      <xdr:rowOff>25400</xdr:rowOff>
    </xdr:from>
    <xdr:to>
      <xdr:col>33</xdr:col>
      <xdr:colOff>170460</xdr:colOff>
      <xdr:row>749</xdr:row>
      <xdr:rowOff>261995</xdr:rowOff>
    </xdr:to>
    <xdr:sp macro="" textlink="">
      <xdr:nvSpPr>
        <xdr:cNvPr id="2" name="Text Box 18">
          <a:extLst>
            <a:ext uri="{FF2B5EF4-FFF2-40B4-BE49-F238E27FC236}">
              <a16:creationId xmlns:a16="http://schemas.microsoft.com/office/drawing/2014/main" id="{CDB977FB-1EAB-49DF-AE3E-166400E2068C}"/>
            </a:ext>
          </a:extLst>
        </xdr:cNvPr>
        <xdr:cNvSpPr txBox="1">
          <a:spLocks noChangeArrowheads="1"/>
        </xdr:cNvSpPr>
      </xdr:nvSpPr>
      <xdr:spPr bwMode="auto">
        <a:xfrm>
          <a:off x="5247842" y="236143800"/>
          <a:ext cx="1628218" cy="59219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en-US" altLang="ja-JP" sz="1600" b="0" i="0" u="none" strike="noStrike" baseline="0">
              <a:solidFill>
                <a:srgbClr val="000000"/>
              </a:solidFill>
              <a:latin typeface="ＭＳ Ｐゴシック"/>
              <a:ea typeface="ＭＳ Ｐゴシック"/>
            </a:rPr>
            <a:t>17.5</a:t>
          </a:r>
          <a:r>
            <a:rPr lang="ja-JP" altLang="en-US" sz="1600" b="0" i="0" u="none" strike="noStrike" baseline="0">
              <a:solidFill>
                <a:srgbClr val="000000"/>
              </a:solidFill>
              <a:latin typeface="ＭＳ Ｐゴシック"/>
              <a:ea typeface="ＭＳ Ｐゴシック"/>
            </a:rPr>
            <a:t>百万円</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26</xdr:col>
      <xdr:colOff>14500</xdr:colOff>
      <xdr:row>749</xdr:row>
      <xdr:rowOff>331469</xdr:rowOff>
    </xdr:from>
    <xdr:to>
      <xdr:col>33</xdr:col>
      <xdr:colOff>128991</xdr:colOff>
      <xdr:row>750</xdr:row>
      <xdr:rowOff>266701</xdr:rowOff>
    </xdr:to>
    <xdr:sp macro="" textlink="">
      <xdr:nvSpPr>
        <xdr:cNvPr id="3" name="AutoShape 19">
          <a:extLst>
            <a:ext uri="{FF2B5EF4-FFF2-40B4-BE49-F238E27FC236}">
              <a16:creationId xmlns:a16="http://schemas.microsoft.com/office/drawing/2014/main" id="{A5FFEBF4-11F7-4381-8437-8E7D204CBACF}"/>
            </a:ext>
          </a:extLst>
        </xdr:cNvPr>
        <xdr:cNvSpPr>
          <a:spLocks noChangeArrowheads="1"/>
        </xdr:cNvSpPr>
      </xdr:nvSpPr>
      <xdr:spPr bwMode="auto">
        <a:xfrm>
          <a:off x="5297700" y="51423569"/>
          <a:ext cx="1536891" cy="29083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a:t>機器の改修役務の発注</a:t>
          </a:r>
        </a:p>
      </xdr:txBody>
    </xdr:sp>
    <xdr:clientData/>
  </xdr:twoCellAnchor>
  <xdr:twoCellAnchor>
    <xdr:from>
      <xdr:col>12</xdr:col>
      <xdr:colOff>1258</xdr:colOff>
      <xdr:row>751</xdr:row>
      <xdr:rowOff>267113</xdr:rowOff>
    </xdr:from>
    <xdr:to>
      <xdr:col>49</xdr:col>
      <xdr:colOff>320032</xdr:colOff>
      <xdr:row>751</xdr:row>
      <xdr:rowOff>267114</xdr:rowOff>
    </xdr:to>
    <xdr:cxnSp macro="">
      <xdr:nvCxnSpPr>
        <xdr:cNvPr id="4" name="直線コネクタ 3">
          <a:extLst>
            <a:ext uri="{FF2B5EF4-FFF2-40B4-BE49-F238E27FC236}">
              <a16:creationId xmlns:a16="http://schemas.microsoft.com/office/drawing/2014/main" id="{052EAD99-34CA-4467-9BF8-2254B5B76F4B}"/>
            </a:ext>
          </a:extLst>
        </xdr:cNvPr>
        <xdr:cNvCxnSpPr/>
      </xdr:nvCxnSpPr>
      <xdr:spPr>
        <a:xfrm flipV="1">
          <a:off x="2439658" y="237452313"/>
          <a:ext cx="7837174"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189676</xdr:colOff>
      <xdr:row>751</xdr:row>
      <xdr:rowOff>1319</xdr:rowOff>
    </xdr:from>
    <xdr:to>
      <xdr:col>29</xdr:col>
      <xdr:colOff>195859</xdr:colOff>
      <xdr:row>751</xdr:row>
      <xdr:rowOff>333741</xdr:rowOff>
    </xdr:to>
    <xdr:cxnSp macro="">
      <xdr:nvCxnSpPr>
        <xdr:cNvPr id="5" name="直線コネクタ 4">
          <a:extLst>
            <a:ext uri="{FF2B5EF4-FFF2-40B4-BE49-F238E27FC236}">
              <a16:creationId xmlns:a16="http://schemas.microsoft.com/office/drawing/2014/main" id="{DC1423F5-5EA5-4151-A2A9-F0E624C258C3}"/>
            </a:ext>
          </a:extLst>
        </xdr:cNvPr>
        <xdr:cNvCxnSpPr/>
      </xdr:nvCxnSpPr>
      <xdr:spPr>
        <a:xfrm flipH="1">
          <a:off x="6082476" y="237186519"/>
          <a:ext cx="6183" cy="3324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25400</xdr:colOff>
      <xdr:row>752</xdr:row>
      <xdr:rowOff>112824</xdr:rowOff>
    </xdr:from>
    <xdr:to>
      <xdr:col>34</xdr:col>
      <xdr:colOff>167312</xdr:colOff>
      <xdr:row>757</xdr:row>
      <xdr:rowOff>80807</xdr:rowOff>
    </xdr:to>
    <xdr:grpSp>
      <xdr:nvGrpSpPr>
        <xdr:cNvPr id="6" name="Group 16">
          <a:extLst>
            <a:ext uri="{FF2B5EF4-FFF2-40B4-BE49-F238E27FC236}">
              <a16:creationId xmlns:a16="http://schemas.microsoft.com/office/drawing/2014/main" id="{302C02EC-E89E-47E6-B46C-7F122F882E68}"/>
            </a:ext>
          </a:extLst>
        </xdr:cNvPr>
        <xdr:cNvGrpSpPr>
          <a:grpSpLocks/>
        </xdr:cNvGrpSpPr>
      </xdr:nvGrpSpPr>
      <xdr:grpSpPr bwMode="auto">
        <a:xfrm>
          <a:off x="4680744" y="62251543"/>
          <a:ext cx="2368381" cy="1753920"/>
          <a:chOff x="27193" y="1873189"/>
          <a:chExt cx="253" cy="250"/>
        </a:xfrm>
      </xdr:grpSpPr>
      <xdr:sp macro="" textlink="">
        <xdr:nvSpPr>
          <xdr:cNvPr id="7" name="Text Box 17">
            <a:extLst>
              <a:ext uri="{FF2B5EF4-FFF2-40B4-BE49-F238E27FC236}">
                <a16:creationId xmlns:a16="http://schemas.microsoft.com/office/drawing/2014/main" id="{EAA3FCEF-39C7-4D8B-ADC3-C374CF343B95}"/>
              </a:ext>
            </a:extLst>
          </xdr:cNvPr>
          <xdr:cNvSpPr txBox="1">
            <a:spLocks noChangeArrowheads="1"/>
          </xdr:cNvSpPr>
        </xdr:nvSpPr>
        <xdr:spPr bwMode="auto">
          <a:xfrm>
            <a:off x="27208" y="1873189"/>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8" name="Text Box 18">
            <a:extLst>
              <a:ext uri="{FF2B5EF4-FFF2-40B4-BE49-F238E27FC236}">
                <a16:creationId xmlns:a16="http://schemas.microsoft.com/office/drawing/2014/main" id="{43C89FB9-77C3-4CCF-87FC-C90319CD5E09}"/>
              </a:ext>
            </a:extLst>
          </xdr:cNvPr>
          <xdr:cNvSpPr txBox="1">
            <a:spLocks noChangeArrowheads="1"/>
          </xdr:cNvSpPr>
        </xdr:nvSpPr>
        <xdr:spPr bwMode="auto">
          <a:xfrm>
            <a:off x="27193" y="1873245"/>
            <a:ext cx="253"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B.</a:t>
            </a:r>
            <a:r>
              <a:rPr lang="ja-JP" altLang="en-US" sz="1400" b="0" i="0" u="none" strike="noStrike" baseline="0">
                <a:solidFill>
                  <a:srgbClr val="000000"/>
                </a:solidFill>
                <a:latin typeface="ＭＳ Ｐゴシック"/>
                <a:ea typeface="ＭＳ Ｐゴシック"/>
              </a:rPr>
              <a:t>㈱川崎重工業</a:t>
            </a:r>
          </a:p>
          <a:p>
            <a:pPr algn="ctr" rtl="0">
              <a:lnSpc>
                <a:spcPts val="1800"/>
              </a:lnSpc>
              <a:defRPr sz="1000"/>
            </a:pPr>
            <a:r>
              <a:rPr lang="en-US" altLang="ja-JP" sz="1400" b="0" i="0" u="none" strike="noStrike" baseline="0">
                <a:solidFill>
                  <a:srgbClr val="000000"/>
                </a:solidFill>
                <a:latin typeface="ＭＳ Ｐゴシック"/>
                <a:ea typeface="ＭＳ Ｐゴシック"/>
              </a:rPr>
              <a:t>4.5</a:t>
            </a:r>
            <a:r>
              <a:rPr lang="ja-JP" altLang="en-US" sz="1400" b="0" i="0" u="none" strike="noStrike" baseline="0">
                <a:solidFill>
                  <a:srgbClr val="000000"/>
                </a:solidFill>
                <a:latin typeface="ＭＳ Ｐゴシック"/>
                <a:ea typeface="ＭＳ Ｐゴシック"/>
              </a:rPr>
              <a:t>百万円</a:t>
            </a:r>
            <a:endParaRPr lang="ja-JP" altLang="en-US" sz="1400"/>
          </a:p>
        </xdr:txBody>
      </xdr:sp>
      <xdr:sp macro="" textlink="">
        <xdr:nvSpPr>
          <xdr:cNvPr id="9" name="AutoShape 19">
            <a:extLst>
              <a:ext uri="{FF2B5EF4-FFF2-40B4-BE49-F238E27FC236}">
                <a16:creationId xmlns:a16="http://schemas.microsoft.com/office/drawing/2014/main" id="{2C69DE9D-1599-4897-9949-0352FCC2AD50}"/>
              </a:ext>
            </a:extLst>
          </xdr:cNvPr>
          <xdr:cNvSpPr>
            <a:spLocks noChangeArrowheads="1"/>
          </xdr:cNvSpPr>
        </xdr:nvSpPr>
        <xdr:spPr bwMode="auto">
          <a:xfrm>
            <a:off x="27198" y="1873328"/>
            <a:ext cx="241" cy="11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1" lang="ja-JP" altLang="en-US" sz="1000" b="0" i="0" kern="1200" baseline="0">
                <a:solidFill>
                  <a:schemeClr val="tx1"/>
                </a:solidFill>
                <a:effectLst/>
                <a:latin typeface="+mn-lt"/>
                <a:ea typeface="+mn-ea"/>
                <a:cs typeface="+mn-cs"/>
              </a:rPr>
              <a:t>機器</a:t>
            </a:r>
            <a:r>
              <a:rPr kumimoji="1" lang="ja-JP" altLang="ja-JP" sz="1000" b="0" i="0" kern="1200" baseline="0">
                <a:solidFill>
                  <a:schemeClr val="tx1"/>
                </a:solidFill>
                <a:effectLst/>
                <a:latin typeface="+mn-lt"/>
                <a:ea typeface="+mn-ea"/>
                <a:cs typeface="+mn-cs"/>
              </a:rPr>
              <a:t>の</a:t>
            </a:r>
            <a:r>
              <a:rPr kumimoji="1" lang="ja-JP" altLang="en-US" sz="1000" b="0" i="0" kern="1200" baseline="0">
                <a:solidFill>
                  <a:schemeClr val="tx1"/>
                </a:solidFill>
                <a:effectLst/>
                <a:latin typeface="+mn-lt"/>
                <a:ea typeface="+mn-ea"/>
                <a:cs typeface="+mn-cs"/>
              </a:rPr>
              <a:t>改修</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kumimoji="1" lang="ja-JP" altLang="en-US" sz="1000" b="0" i="0" u="none" strike="noStrike" kern="1200" baseline="0">
                <a:solidFill>
                  <a:schemeClr val="tx1"/>
                </a:solidFill>
                <a:effectLst/>
                <a:latin typeface="+mn-lt"/>
                <a:ea typeface="+mn-ea"/>
                <a:cs typeface="+mn-cs"/>
              </a:rPr>
              <a:t>５３ｃｍ水中発射管ＨＵ－６０５／６０６</a:t>
            </a:r>
            <a:endParaRPr kumimoji="1" lang="en-US" altLang="ja-JP" sz="1000" b="0" i="0" u="none" strike="noStrike" kern="1200" baseline="0">
              <a:solidFill>
                <a:schemeClr val="tx1"/>
              </a:solidFill>
              <a:effectLst/>
              <a:latin typeface="+mn-lt"/>
              <a:ea typeface="+mn-ea"/>
              <a:cs typeface="+mn-cs"/>
            </a:endParaRPr>
          </a:p>
          <a:p>
            <a:pPr algn="ctr" rtl="0">
              <a:lnSpc>
                <a:spcPts val="1300"/>
              </a:lnSpc>
              <a:defRPr sz="1000"/>
            </a:pPr>
            <a:r>
              <a:rPr kumimoji="1" lang="ja-JP" altLang="en-US" sz="1000" b="0" i="0" u="none" strike="noStrike" kern="1200" baseline="0">
                <a:solidFill>
                  <a:schemeClr val="tx1"/>
                </a:solidFill>
                <a:effectLst/>
                <a:latin typeface="+mn-lt"/>
                <a:ea typeface="+mn-ea"/>
                <a:cs typeface="+mn-cs"/>
              </a:rPr>
              <a:t>潜水艦情報処理装置ＺＹＱ－３（）</a:t>
            </a:r>
            <a:endParaRPr lang="ja-JP" altLang="en-US" sz="1100" b="0" i="0" u="none" strike="noStrike" baseline="0">
              <a:solidFill>
                <a:srgbClr val="000000"/>
              </a:solidFill>
              <a:latin typeface="ＭＳ Ｐゴシック"/>
              <a:ea typeface="ＭＳ Ｐゴシック"/>
            </a:endParaRPr>
          </a:p>
        </xdr:txBody>
      </xdr:sp>
    </xdr:grpSp>
    <xdr:clientData/>
  </xdr:twoCellAnchor>
  <xdr:twoCellAnchor>
    <xdr:from>
      <xdr:col>12</xdr:col>
      <xdr:colOff>1001</xdr:colOff>
      <xdr:row>751</xdr:row>
      <xdr:rowOff>260456</xdr:rowOff>
    </xdr:from>
    <xdr:to>
      <xdr:col>12</xdr:col>
      <xdr:colOff>1001</xdr:colOff>
      <xdr:row>752</xdr:row>
      <xdr:rowOff>83369</xdr:rowOff>
    </xdr:to>
    <xdr:cxnSp macro="">
      <xdr:nvCxnSpPr>
        <xdr:cNvPr id="10" name="直線コネクタ 9">
          <a:extLst>
            <a:ext uri="{FF2B5EF4-FFF2-40B4-BE49-F238E27FC236}">
              <a16:creationId xmlns:a16="http://schemas.microsoft.com/office/drawing/2014/main" id="{8CFA6806-573D-4E98-A3D8-7CF7D3684F09}"/>
            </a:ext>
          </a:extLst>
        </xdr:cNvPr>
        <xdr:cNvCxnSpPr/>
      </xdr:nvCxnSpPr>
      <xdr:spPr>
        <a:xfrm>
          <a:off x="2439401" y="237445656"/>
          <a:ext cx="0" cy="1785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12740</xdr:colOff>
      <xdr:row>752</xdr:row>
      <xdr:rowOff>168709</xdr:rowOff>
    </xdr:from>
    <xdr:to>
      <xdr:col>49</xdr:col>
      <xdr:colOff>15965</xdr:colOff>
      <xdr:row>756</xdr:row>
      <xdr:rowOff>196021</xdr:rowOff>
    </xdr:to>
    <xdr:grpSp>
      <xdr:nvGrpSpPr>
        <xdr:cNvPr id="11" name="Group 16">
          <a:extLst>
            <a:ext uri="{FF2B5EF4-FFF2-40B4-BE49-F238E27FC236}">
              <a16:creationId xmlns:a16="http://schemas.microsoft.com/office/drawing/2014/main" id="{18E30F8B-9EF4-41E8-8E05-BA202B63A6B6}"/>
            </a:ext>
          </a:extLst>
        </xdr:cNvPr>
        <xdr:cNvGrpSpPr>
          <a:grpSpLocks/>
        </xdr:cNvGrpSpPr>
      </xdr:nvGrpSpPr>
      <xdr:grpSpPr bwMode="auto">
        <a:xfrm>
          <a:off x="7299365" y="62307428"/>
          <a:ext cx="2634506" cy="1456062"/>
          <a:chOff x="5622480" y="1914061"/>
          <a:chExt cx="220" cy="235"/>
        </a:xfrm>
      </xdr:grpSpPr>
      <xdr:sp macro="" textlink="">
        <xdr:nvSpPr>
          <xdr:cNvPr id="12" name="Text Box 17">
            <a:extLst>
              <a:ext uri="{FF2B5EF4-FFF2-40B4-BE49-F238E27FC236}">
                <a16:creationId xmlns:a16="http://schemas.microsoft.com/office/drawing/2014/main" id="{7B3F2332-29AD-4141-8A4F-C76ACF1B14F0}"/>
              </a:ext>
            </a:extLst>
          </xdr:cNvPr>
          <xdr:cNvSpPr txBox="1">
            <a:spLocks noChangeArrowheads="1"/>
          </xdr:cNvSpPr>
        </xdr:nvSpPr>
        <xdr:spPr bwMode="auto">
          <a:xfrm>
            <a:off x="5622480" y="1914061"/>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13" name="Text Box 18">
            <a:extLst>
              <a:ext uri="{FF2B5EF4-FFF2-40B4-BE49-F238E27FC236}">
                <a16:creationId xmlns:a16="http://schemas.microsoft.com/office/drawing/2014/main" id="{5029C4E8-1ACD-4B38-9F11-37EC5CC3013A}"/>
              </a:ext>
            </a:extLst>
          </xdr:cNvPr>
          <xdr:cNvSpPr txBox="1">
            <a:spLocks noChangeArrowheads="1"/>
          </xdr:cNvSpPr>
        </xdr:nvSpPr>
        <xdr:spPr bwMode="auto">
          <a:xfrm>
            <a:off x="5622487" y="1914112"/>
            <a:ext cx="210"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C</a:t>
            </a:r>
            <a:r>
              <a:rPr lang="en-US" altLang="ja-JP" sz="1400">
                <a:solidFill>
                  <a:srgbClr val="000000"/>
                </a:solidFill>
                <a:latin typeface="ＭＳ Ｐゴシック"/>
                <a:ea typeface="ＭＳ Ｐゴシック"/>
              </a:rPr>
              <a:t>.</a:t>
            </a:r>
            <a:r>
              <a:rPr lang="ja-JP" altLang="en-US" sz="1400">
                <a:solidFill>
                  <a:srgbClr val="000000"/>
                </a:solidFill>
                <a:latin typeface="ＭＳ Ｐゴシック"/>
                <a:ea typeface="ＭＳ Ｐゴシック"/>
              </a:rPr>
              <a:t>三菱重工業㈱</a:t>
            </a:r>
            <a:endParaRPr lang="ja-JP" altLang="en-US" sz="1400" b="0" i="0" u="none" strike="noStrike" baseline="0">
              <a:solidFill>
                <a:srgbClr val="000000"/>
              </a:solidFill>
              <a:latin typeface="ＭＳ Ｐゴシック"/>
              <a:ea typeface="ＭＳ Ｐゴシック"/>
            </a:endParaRPr>
          </a:p>
          <a:p>
            <a:pPr algn="ctr" rtl="0">
              <a:lnSpc>
                <a:spcPts val="1800"/>
              </a:lnSpc>
              <a:defRPr sz="1000"/>
            </a:pPr>
            <a:r>
              <a:rPr lang="en-US" altLang="ja-JP" sz="1400" b="0" i="0" u="none" strike="noStrike" baseline="0">
                <a:solidFill>
                  <a:srgbClr val="000000"/>
                </a:solidFill>
                <a:latin typeface="ＭＳ Ｐゴシック"/>
                <a:ea typeface="ＭＳ Ｐゴシック"/>
              </a:rPr>
              <a:t>2.5</a:t>
            </a:r>
            <a:r>
              <a:rPr lang="ja-JP" altLang="en-US" sz="1400" b="0" i="0" u="none" strike="noStrike" baseline="0">
                <a:solidFill>
                  <a:srgbClr val="000000"/>
                </a:solidFill>
                <a:latin typeface="ＭＳ Ｐゴシック"/>
                <a:ea typeface="ＭＳ Ｐゴシック"/>
              </a:rPr>
              <a:t>百万円</a:t>
            </a:r>
            <a:endParaRPr lang="ja-JP" altLang="en-US" sz="900"/>
          </a:p>
        </xdr:txBody>
      </xdr:sp>
      <xdr:sp macro="" textlink="">
        <xdr:nvSpPr>
          <xdr:cNvPr id="14" name="AutoShape 19">
            <a:extLst>
              <a:ext uri="{FF2B5EF4-FFF2-40B4-BE49-F238E27FC236}">
                <a16:creationId xmlns:a16="http://schemas.microsoft.com/office/drawing/2014/main" id="{C9EDAB5D-7E21-45CB-B989-B6B6C6323B2E}"/>
              </a:ext>
            </a:extLst>
          </xdr:cNvPr>
          <xdr:cNvSpPr>
            <a:spLocks noChangeArrowheads="1"/>
          </xdr:cNvSpPr>
        </xdr:nvSpPr>
        <xdr:spPr bwMode="auto">
          <a:xfrm>
            <a:off x="5622486" y="1914220"/>
            <a:ext cx="214" cy="7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a:solidFill>
                  <a:srgbClr val="000000"/>
                </a:solidFill>
                <a:latin typeface="+mn-ea"/>
                <a:ea typeface="+mn-ea"/>
              </a:rPr>
              <a:t>機器の改修</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1" lang="ja-JP" altLang="ja-JP" sz="1000" b="0" i="0" kern="1200" baseline="0">
                <a:solidFill>
                  <a:schemeClr val="tx1"/>
                </a:solidFill>
                <a:effectLst/>
                <a:latin typeface="+mn-lt"/>
                <a:ea typeface="+mn-ea"/>
                <a:cs typeface="+mn-cs"/>
              </a:rPr>
              <a:t>５３ｃｍ水中発射管ＨＵ－６０５／６０６</a:t>
            </a:r>
            <a:endParaRPr lang="ja-JP" altLang="ja-JP">
              <a:effectLst/>
            </a:endParaRPr>
          </a:p>
        </xdr:txBody>
      </xdr:sp>
    </xdr:grpSp>
    <xdr:clientData/>
  </xdr:twoCellAnchor>
  <xdr:twoCellAnchor>
    <xdr:from>
      <xdr:col>29</xdr:col>
      <xdr:colOff>184828</xdr:colOff>
      <xdr:row>751</xdr:row>
      <xdr:rowOff>260460</xdr:rowOff>
    </xdr:from>
    <xdr:to>
      <xdr:col>29</xdr:col>
      <xdr:colOff>186042</xdr:colOff>
      <xdr:row>752</xdr:row>
      <xdr:rowOff>148666</xdr:rowOff>
    </xdr:to>
    <xdr:cxnSp macro="">
      <xdr:nvCxnSpPr>
        <xdr:cNvPr id="15" name="直線コネクタ 14">
          <a:extLst>
            <a:ext uri="{FF2B5EF4-FFF2-40B4-BE49-F238E27FC236}">
              <a16:creationId xmlns:a16="http://schemas.microsoft.com/office/drawing/2014/main" id="{F5FC796B-67C5-4E5D-8C46-D140D82DE0A3}"/>
            </a:ext>
          </a:extLst>
        </xdr:cNvPr>
        <xdr:cNvCxnSpPr/>
      </xdr:nvCxnSpPr>
      <xdr:spPr>
        <a:xfrm flipH="1">
          <a:off x="6077628" y="237445660"/>
          <a:ext cx="1214" cy="2438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186951</xdr:colOff>
      <xdr:row>751</xdr:row>
      <xdr:rowOff>260456</xdr:rowOff>
    </xdr:from>
    <xdr:to>
      <xdr:col>42</xdr:col>
      <xdr:colOff>186951</xdr:colOff>
      <xdr:row>752</xdr:row>
      <xdr:rowOff>83369</xdr:rowOff>
    </xdr:to>
    <xdr:cxnSp macro="">
      <xdr:nvCxnSpPr>
        <xdr:cNvPr id="16" name="直線コネクタ 15">
          <a:extLst>
            <a:ext uri="{FF2B5EF4-FFF2-40B4-BE49-F238E27FC236}">
              <a16:creationId xmlns:a16="http://schemas.microsoft.com/office/drawing/2014/main" id="{47E44A8C-188D-41A8-AA75-92D07942E33B}"/>
            </a:ext>
          </a:extLst>
        </xdr:cNvPr>
        <xdr:cNvCxnSpPr/>
      </xdr:nvCxnSpPr>
      <xdr:spPr>
        <a:xfrm>
          <a:off x="8721351" y="237445656"/>
          <a:ext cx="0" cy="1785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304800</xdr:colOff>
      <xdr:row>751</xdr:row>
      <xdr:rowOff>264015</xdr:rowOff>
    </xdr:from>
    <xdr:to>
      <xdr:col>49</xdr:col>
      <xdr:colOff>306698</xdr:colOff>
      <xdr:row>757</xdr:row>
      <xdr:rowOff>254000</xdr:rowOff>
    </xdr:to>
    <xdr:cxnSp macro="">
      <xdr:nvCxnSpPr>
        <xdr:cNvPr id="17" name="直線コネクタ 16">
          <a:extLst>
            <a:ext uri="{FF2B5EF4-FFF2-40B4-BE49-F238E27FC236}">
              <a16:creationId xmlns:a16="http://schemas.microsoft.com/office/drawing/2014/main" id="{28C0F53B-1877-4A90-A028-C6F4E7A4283A}"/>
            </a:ext>
          </a:extLst>
        </xdr:cNvPr>
        <xdr:cNvCxnSpPr/>
      </xdr:nvCxnSpPr>
      <xdr:spPr>
        <a:xfrm flipH="1">
          <a:off x="10261600" y="237449215"/>
          <a:ext cx="1898" cy="212358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757</xdr:row>
      <xdr:rowOff>258038</xdr:rowOff>
    </xdr:from>
    <xdr:to>
      <xdr:col>49</xdr:col>
      <xdr:colOff>319129</xdr:colOff>
      <xdr:row>757</xdr:row>
      <xdr:rowOff>266700</xdr:rowOff>
    </xdr:to>
    <xdr:cxnSp macro="">
      <xdr:nvCxnSpPr>
        <xdr:cNvPr id="18" name="直線コネクタ 17">
          <a:extLst>
            <a:ext uri="{FF2B5EF4-FFF2-40B4-BE49-F238E27FC236}">
              <a16:creationId xmlns:a16="http://schemas.microsoft.com/office/drawing/2014/main" id="{8242D073-0607-4DAF-9A02-CCAD008D350A}"/>
            </a:ext>
          </a:extLst>
        </xdr:cNvPr>
        <xdr:cNvCxnSpPr/>
      </xdr:nvCxnSpPr>
      <xdr:spPr>
        <a:xfrm flipV="1">
          <a:off x="2425700" y="54194938"/>
          <a:ext cx="7850229" cy="866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198730</xdr:colOff>
      <xdr:row>757</xdr:row>
      <xdr:rowOff>264084</xdr:rowOff>
    </xdr:from>
    <xdr:to>
      <xdr:col>11</xdr:col>
      <xdr:colOff>198730</xdr:colOff>
      <xdr:row>758</xdr:row>
      <xdr:rowOff>86997</xdr:rowOff>
    </xdr:to>
    <xdr:cxnSp macro="">
      <xdr:nvCxnSpPr>
        <xdr:cNvPr id="20" name="直線コネクタ 19">
          <a:extLst>
            <a:ext uri="{FF2B5EF4-FFF2-40B4-BE49-F238E27FC236}">
              <a16:creationId xmlns:a16="http://schemas.microsoft.com/office/drawing/2014/main" id="{91E500C7-68FD-4790-A048-CEBD40E220C6}"/>
            </a:ext>
          </a:extLst>
        </xdr:cNvPr>
        <xdr:cNvCxnSpPr/>
      </xdr:nvCxnSpPr>
      <xdr:spPr>
        <a:xfrm>
          <a:off x="2433930" y="239582884"/>
          <a:ext cx="0" cy="1785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174240</xdr:colOff>
      <xdr:row>757</xdr:row>
      <xdr:rowOff>264080</xdr:rowOff>
    </xdr:from>
    <xdr:to>
      <xdr:col>28</xdr:col>
      <xdr:colOff>174240</xdr:colOff>
      <xdr:row>758</xdr:row>
      <xdr:rowOff>86993</xdr:rowOff>
    </xdr:to>
    <xdr:cxnSp macro="">
      <xdr:nvCxnSpPr>
        <xdr:cNvPr id="21" name="直線コネクタ 20">
          <a:extLst>
            <a:ext uri="{FF2B5EF4-FFF2-40B4-BE49-F238E27FC236}">
              <a16:creationId xmlns:a16="http://schemas.microsoft.com/office/drawing/2014/main" id="{06F17A20-4C92-49A2-82E4-C9E76C031C8F}"/>
            </a:ext>
          </a:extLst>
        </xdr:cNvPr>
        <xdr:cNvCxnSpPr/>
      </xdr:nvCxnSpPr>
      <xdr:spPr>
        <a:xfrm>
          <a:off x="5863840" y="239582880"/>
          <a:ext cx="0" cy="1785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22178</xdr:colOff>
      <xdr:row>758</xdr:row>
      <xdr:rowOff>280248</xdr:rowOff>
    </xdr:from>
    <xdr:to>
      <xdr:col>20</xdr:col>
      <xdr:colOff>139700</xdr:colOff>
      <xdr:row>762</xdr:row>
      <xdr:rowOff>289879</xdr:rowOff>
    </xdr:to>
    <xdr:grpSp>
      <xdr:nvGrpSpPr>
        <xdr:cNvPr id="22" name="Group 16">
          <a:extLst>
            <a:ext uri="{FF2B5EF4-FFF2-40B4-BE49-F238E27FC236}">
              <a16:creationId xmlns:a16="http://schemas.microsoft.com/office/drawing/2014/main" id="{E4DFC6A2-5D6C-40ED-8577-53BD46D74925}"/>
            </a:ext>
          </a:extLst>
        </xdr:cNvPr>
        <xdr:cNvGrpSpPr>
          <a:grpSpLocks/>
        </xdr:cNvGrpSpPr>
      </xdr:nvGrpSpPr>
      <xdr:grpSpPr bwMode="auto">
        <a:xfrm>
          <a:off x="1439022" y="64562092"/>
          <a:ext cx="2748803" cy="1438381"/>
          <a:chOff x="40775" y="4855894"/>
          <a:chExt cx="228" cy="232"/>
        </a:xfrm>
      </xdr:grpSpPr>
      <xdr:sp macro="" textlink="">
        <xdr:nvSpPr>
          <xdr:cNvPr id="23" name="Text Box 17">
            <a:extLst>
              <a:ext uri="{FF2B5EF4-FFF2-40B4-BE49-F238E27FC236}">
                <a16:creationId xmlns:a16="http://schemas.microsoft.com/office/drawing/2014/main" id="{9611BFB6-C236-4133-858E-1B293F1604DC}"/>
              </a:ext>
            </a:extLst>
          </xdr:cNvPr>
          <xdr:cNvSpPr txBox="1">
            <a:spLocks noChangeArrowheads="1"/>
          </xdr:cNvSpPr>
        </xdr:nvSpPr>
        <xdr:spPr bwMode="auto">
          <a:xfrm>
            <a:off x="40788" y="4855894"/>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24" name="Text Box 18">
            <a:extLst>
              <a:ext uri="{FF2B5EF4-FFF2-40B4-BE49-F238E27FC236}">
                <a16:creationId xmlns:a16="http://schemas.microsoft.com/office/drawing/2014/main" id="{7F5F04B0-3FBE-48A7-9675-B768DB2EA65C}"/>
              </a:ext>
            </a:extLst>
          </xdr:cNvPr>
          <xdr:cNvSpPr txBox="1">
            <a:spLocks noChangeArrowheads="1"/>
          </xdr:cNvSpPr>
        </xdr:nvSpPr>
        <xdr:spPr bwMode="auto">
          <a:xfrm>
            <a:off x="40775" y="4855949"/>
            <a:ext cx="228"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D</a:t>
            </a:r>
            <a:r>
              <a:rPr lang="ja-JP" altLang="en-US" sz="1400" b="0" i="0" u="none" strike="noStrike" baseline="0">
                <a:solidFill>
                  <a:srgbClr val="000000"/>
                </a:solidFill>
                <a:latin typeface="ＭＳ Ｐゴシック"/>
                <a:ea typeface="ＭＳ Ｐゴシック"/>
              </a:rPr>
              <a:t>.ジャパンマリンユナイテッド</a:t>
            </a:r>
            <a:r>
              <a:rPr lang="ja-JP" altLang="en-US" sz="1400">
                <a:solidFill>
                  <a:srgbClr val="000000"/>
                </a:solidFill>
                <a:latin typeface="ＭＳ Ｐゴシック"/>
                <a:ea typeface="ＭＳ Ｐゴシック"/>
              </a:rPr>
              <a:t>㈱</a:t>
            </a:r>
            <a:endParaRPr lang="en-US" altLang="ja-JP" sz="1400">
              <a:solidFill>
                <a:srgbClr val="000000"/>
              </a:solidFill>
              <a:latin typeface="ＭＳ Ｐゴシック"/>
              <a:ea typeface="ＭＳ Ｐゴシック"/>
            </a:endParaRPr>
          </a:p>
          <a:p>
            <a:pPr algn="ctr">
              <a:lnSpc>
                <a:spcPts val="1800"/>
              </a:lnSpc>
              <a:defRPr sz="1000"/>
            </a:pPr>
            <a:r>
              <a:rPr lang="en-US" altLang="ja-JP" sz="1400" b="0" i="0" u="none" strike="noStrike" baseline="0">
                <a:solidFill>
                  <a:srgbClr val="000000"/>
                </a:solidFill>
                <a:latin typeface="ＭＳ Ｐゴシック"/>
                <a:ea typeface="ＭＳ Ｐゴシック"/>
              </a:rPr>
              <a:t>2.1</a:t>
            </a:r>
            <a:r>
              <a:rPr lang="ja-JP" altLang="en-US" sz="1400" b="0" i="0" u="none" strike="noStrike" baseline="0">
                <a:solidFill>
                  <a:srgbClr val="000000"/>
                </a:solidFill>
                <a:latin typeface="ＭＳ Ｐゴシック"/>
                <a:ea typeface="ＭＳ Ｐゴシック"/>
              </a:rPr>
              <a:t>百万円</a:t>
            </a:r>
            <a:endParaRPr lang="ja-JP" altLang="en-US" sz="900"/>
          </a:p>
        </xdr:txBody>
      </xdr:sp>
      <xdr:sp macro="" textlink="">
        <xdr:nvSpPr>
          <xdr:cNvPr id="25" name="AutoShape 19">
            <a:extLst>
              <a:ext uri="{FF2B5EF4-FFF2-40B4-BE49-F238E27FC236}">
                <a16:creationId xmlns:a16="http://schemas.microsoft.com/office/drawing/2014/main" id="{3BDD848E-015A-491B-84BB-397F65AC55F3}"/>
              </a:ext>
            </a:extLst>
          </xdr:cNvPr>
          <xdr:cNvSpPr>
            <a:spLocks noChangeArrowheads="1"/>
          </xdr:cNvSpPr>
        </xdr:nvSpPr>
        <xdr:spPr bwMode="auto">
          <a:xfrm>
            <a:off x="40788" y="4856050"/>
            <a:ext cx="204" cy="7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b="0" i="0" u="none" strike="noStrike" baseline="0">
                <a:solidFill>
                  <a:srgbClr val="000000"/>
                </a:solidFill>
                <a:latin typeface="ＭＳ Ｐゴシック"/>
                <a:ea typeface="ＭＳ Ｐゴシック"/>
              </a:rPr>
              <a:t>機器の改修</a:t>
            </a:r>
          </a:p>
          <a:p>
            <a:pPr algn="ctr">
              <a:lnSpc>
                <a:spcPts val="1200"/>
              </a:lnSpc>
              <a:defRPr sz="1000"/>
            </a:pPr>
            <a:r>
              <a:rPr lang="ja-JP" altLang="en-US" sz="1000"/>
              <a:t>水上艦用戦術データ収録器Ｎ－ＲＤ－８０Ｃ</a:t>
            </a:r>
            <a:endParaRPr lang="en-US" altLang="ja-JP" sz="1000"/>
          </a:p>
        </xdr:txBody>
      </xdr:sp>
    </xdr:grpSp>
    <xdr:clientData/>
  </xdr:twoCellAnchor>
  <xdr:twoCellAnchor>
    <xdr:from>
      <xdr:col>38</xdr:col>
      <xdr:colOff>18967</xdr:colOff>
      <xdr:row>758</xdr:row>
      <xdr:rowOff>160849</xdr:rowOff>
    </xdr:from>
    <xdr:to>
      <xdr:col>49</xdr:col>
      <xdr:colOff>132358</xdr:colOff>
      <xdr:row>762</xdr:row>
      <xdr:rowOff>274345</xdr:rowOff>
    </xdr:to>
    <xdr:grpSp>
      <xdr:nvGrpSpPr>
        <xdr:cNvPr id="41" name="Group 16">
          <a:extLst>
            <a:ext uri="{FF2B5EF4-FFF2-40B4-BE49-F238E27FC236}">
              <a16:creationId xmlns:a16="http://schemas.microsoft.com/office/drawing/2014/main" id="{3696C1BF-FC9A-4E9A-AB6E-10DB59908CD0}"/>
            </a:ext>
          </a:extLst>
        </xdr:cNvPr>
        <xdr:cNvGrpSpPr>
          <a:grpSpLocks/>
        </xdr:cNvGrpSpPr>
      </xdr:nvGrpSpPr>
      <xdr:grpSpPr bwMode="auto">
        <a:xfrm>
          <a:off x="7710405" y="64442693"/>
          <a:ext cx="2339859" cy="1542246"/>
          <a:chOff x="5175128" y="4828726"/>
          <a:chExt cx="224" cy="249"/>
        </a:xfrm>
      </xdr:grpSpPr>
      <xdr:sp macro="" textlink="">
        <xdr:nvSpPr>
          <xdr:cNvPr id="42" name="Text Box 17">
            <a:extLst>
              <a:ext uri="{FF2B5EF4-FFF2-40B4-BE49-F238E27FC236}">
                <a16:creationId xmlns:a16="http://schemas.microsoft.com/office/drawing/2014/main" id="{F28FBBE5-65A5-4D64-8ACF-052ECC78CF82}"/>
              </a:ext>
            </a:extLst>
          </xdr:cNvPr>
          <xdr:cNvSpPr txBox="1">
            <a:spLocks noChangeArrowheads="1"/>
          </xdr:cNvSpPr>
        </xdr:nvSpPr>
        <xdr:spPr bwMode="auto">
          <a:xfrm>
            <a:off x="5175141" y="4828726"/>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43" name="Text Box 18">
            <a:extLst>
              <a:ext uri="{FF2B5EF4-FFF2-40B4-BE49-F238E27FC236}">
                <a16:creationId xmlns:a16="http://schemas.microsoft.com/office/drawing/2014/main" id="{F3864C3D-1DC6-49C3-8FBC-7C0F5AF75D95}"/>
              </a:ext>
            </a:extLst>
          </xdr:cNvPr>
          <xdr:cNvSpPr txBox="1">
            <a:spLocks noChangeArrowheads="1"/>
          </xdr:cNvSpPr>
        </xdr:nvSpPr>
        <xdr:spPr bwMode="auto">
          <a:xfrm>
            <a:off x="5175128" y="4828789"/>
            <a:ext cx="224"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ja-JP" altLang="en-US" sz="1400" b="0" i="0" u="none" strike="noStrike" baseline="0">
                <a:solidFill>
                  <a:srgbClr val="000000"/>
                </a:solidFill>
                <a:latin typeface="ＭＳ Ｐゴシック"/>
                <a:ea typeface="ＭＳ Ｐゴシック"/>
              </a:rPr>
              <a:t>Ｆ</a:t>
            </a:r>
            <a:r>
              <a:rPr lang="ja-JP" altLang="en-US" sz="1400">
                <a:solidFill>
                  <a:srgbClr val="000000"/>
                </a:solidFill>
                <a:latin typeface="ＭＳ Ｐゴシック"/>
                <a:ea typeface="ＭＳ Ｐゴシック"/>
              </a:rPr>
              <a:t>.㈱日本アビオニクス</a:t>
            </a:r>
            <a:endParaRPr lang="ja-JP" altLang="en-US" sz="1400" b="0" i="0" u="none" strike="noStrike" baseline="0">
              <a:solidFill>
                <a:srgbClr val="000000"/>
              </a:solidFill>
              <a:latin typeface="ＭＳ Ｐゴシック"/>
              <a:ea typeface="ＭＳ Ｐゴシック"/>
            </a:endParaRPr>
          </a:p>
          <a:p>
            <a:pPr algn="ctr" rtl="0">
              <a:lnSpc>
                <a:spcPts val="1800"/>
              </a:lnSpc>
              <a:defRPr sz="1000"/>
            </a:pPr>
            <a:r>
              <a:rPr lang="en-US" altLang="ja-JP" sz="1400" b="0" i="0" u="none" strike="noStrike" baseline="0">
                <a:solidFill>
                  <a:srgbClr val="000000"/>
                </a:solidFill>
                <a:latin typeface="ＭＳ Ｐゴシック"/>
                <a:ea typeface="ＭＳ Ｐゴシック"/>
              </a:rPr>
              <a:t>0.8</a:t>
            </a:r>
            <a:r>
              <a:rPr lang="ja-JP" altLang="en-US" sz="1400" b="0" i="0" u="none" strike="noStrike" baseline="0">
                <a:solidFill>
                  <a:srgbClr val="000000"/>
                </a:solidFill>
                <a:latin typeface="ＭＳ Ｐゴシック"/>
                <a:ea typeface="ＭＳ Ｐゴシック"/>
              </a:rPr>
              <a:t>百万円</a:t>
            </a:r>
            <a:endParaRPr lang="ja-JP" altLang="en-US" sz="1400"/>
          </a:p>
        </xdr:txBody>
      </xdr:sp>
      <xdr:sp macro="" textlink="">
        <xdr:nvSpPr>
          <xdr:cNvPr id="44" name="AutoShape 19">
            <a:extLst>
              <a:ext uri="{FF2B5EF4-FFF2-40B4-BE49-F238E27FC236}">
                <a16:creationId xmlns:a16="http://schemas.microsoft.com/office/drawing/2014/main" id="{7A734B3F-1075-416A-B934-EEF31D79B39E}"/>
              </a:ext>
            </a:extLst>
          </xdr:cNvPr>
          <xdr:cNvSpPr>
            <a:spLocks noChangeArrowheads="1"/>
          </xdr:cNvSpPr>
        </xdr:nvSpPr>
        <xdr:spPr bwMode="auto">
          <a:xfrm>
            <a:off x="5175139" y="4828886"/>
            <a:ext cx="204" cy="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r>
              <a:rPr kumimoji="1" lang="ja-JP" altLang="ja-JP" sz="1050" kern="1200">
                <a:solidFill>
                  <a:schemeClr val="tx1"/>
                </a:solidFill>
                <a:effectLst/>
                <a:latin typeface="+mn-lt"/>
                <a:ea typeface="+mn-ea"/>
                <a:cs typeface="+mn-cs"/>
              </a:rPr>
              <a:t>機器の改修</a:t>
            </a:r>
            <a:endParaRPr lang="ja-JP" altLang="ja-JP" sz="1050">
              <a:effectLst/>
            </a:endParaRPr>
          </a:p>
          <a:p>
            <a:pPr algn="ctr" rtl="0" eaLnBrk="1" fontAlgn="auto" latinLnBrk="0" hangingPunct="1"/>
            <a:r>
              <a:rPr lang="ja-JP" altLang="en-US" sz="1050">
                <a:effectLst/>
              </a:rPr>
              <a:t>潜水艦情報表示装置ＺＱＸ－１（）</a:t>
            </a:r>
            <a:endParaRPr lang="ja-JP" altLang="ja-JP" sz="1050">
              <a:effectLst/>
            </a:endParaRPr>
          </a:p>
        </xdr:txBody>
      </xdr:sp>
    </xdr:grpSp>
    <xdr:clientData/>
  </xdr:twoCellAnchor>
  <xdr:twoCellAnchor>
    <xdr:from>
      <xdr:col>7</xdr:col>
      <xdr:colOff>127000</xdr:colOff>
      <xdr:row>752</xdr:row>
      <xdr:rowOff>115278</xdr:rowOff>
    </xdr:from>
    <xdr:to>
      <xdr:col>18</xdr:col>
      <xdr:colOff>52811</xdr:colOff>
      <xdr:row>756</xdr:row>
      <xdr:rowOff>331737</xdr:rowOff>
    </xdr:to>
    <xdr:grpSp>
      <xdr:nvGrpSpPr>
        <xdr:cNvPr id="72" name="Group 16">
          <a:extLst>
            <a:ext uri="{FF2B5EF4-FFF2-40B4-BE49-F238E27FC236}">
              <a16:creationId xmlns:a16="http://schemas.microsoft.com/office/drawing/2014/main" id="{173C5B70-57F7-4BA3-A68E-4D49B316CE1C}"/>
            </a:ext>
          </a:extLst>
        </xdr:cNvPr>
        <xdr:cNvGrpSpPr>
          <a:grpSpLocks/>
        </xdr:cNvGrpSpPr>
      </xdr:nvGrpSpPr>
      <xdr:grpSpPr bwMode="auto">
        <a:xfrm>
          <a:off x="1543844" y="62253997"/>
          <a:ext cx="2152280" cy="1645209"/>
          <a:chOff x="2872010" y="1873235"/>
          <a:chExt cx="230" cy="237"/>
        </a:xfrm>
      </xdr:grpSpPr>
      <xdr:sp macro="" textlink="">
        <xdr:nvSpPr>
          <xdr:cNvPr id="73" name="Text Box 17">
            <a:extLst>
              <a:ext uri="{FF2B5EF4-FFF2-40B4-BE49-F238E27FC236}">
                <a16:creationId xmlns:a16="http://schemas.microsoft.com/office/drawing/2014/main" id="{526EE01E-B6B5-4232-B945-183444729FCA}"/>
              </a:ext>
            </a:extLst>
          </xdr:cNvPr>
          <xdr:cNvSpPr txBox="1">
            <a:spLocks noChangeArrowheads="1"/>
          </xdr:cNvSpPr>
        </xdr:nvSpPr>
        <xdr:spPr bwMode="auto">
          <a:xfrm>
            <a:off x="2872025" y="1873235"/>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74" name="Text Box 18">
            <a:extLst>
              <a:ext uri="{FF2B5EF4-FFF2-40B4-BE49-F238E27FC236}">
                <a16:creationId xmlns:a16="http://schemas.microsoft.com/office/drawing/2014/main" id="{68F4861E-0D74-4F83-9F6F-1F8C7974CDF7}"/>
              </a:ext>
            </a:extLst>
          </xdr:cNvPr>
          <xdr:cNvSpPr txBox="1">
            <a:spLocks noChangeArrowheads="1"/>
          </xdr:cNvSpPr>
        </xdr:nvSpPr>
        <xdr:spPr bwMode="auto">
          <a:xfrm>
            <a:off x="2872010" y="1873294"/>
            <a:ext cx="230"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㈱ＹＤＫテクノロジーズ</a:t>
            </a:r>
          </a:p>
          <a:p>
            <a:pPr algn="ctr" rtl="0">
              <a:lnSpc>
                <a:spcPts val="1800"/>
              </a:lnSpc>
              <a:defRPr sz="1000"/>
            </a:pPr>
            <a:r>
              <a:rPr lang="en-US" altLang="ja-JP" sz="1400" b="0" i="0" u="none" strike="noStrike" baseline="0">
                <a:solidFill>
                  <a:srgbClr val="000000"/>
                </a:solidFill>
                <a:latin typeface="ＭＳ Ｐゴシック"/>
                <a:ea typeface="ＭＳ Ｐゴシック"/>
              </a:rPr>
              <a:t>6.7</a:t>
            </a:r>
            <a:r>
              <a:rPr lang="ja-JP" altLang="en-US" sz="1400" b="0" i="0" u="none" strike="noStrike" baseline="0">
                <a:solidFill>
                  <a:srgbClr val="000000"/>
                </a:solidFill>
                <a:latin typeface="ＭＳ Ｐゴシック"/>
                <a:ea typeface="ＭＳ Ｐゴシック"/>
              </a:rPr>
              <a:t>百万円</a:t>
            </a:r>
            <a:endParaRPr lang="ja-JP" altLang="en-US" sz="900"/>
          </a:p>
        </xdr:txBody>
      </xdr:sp>
      <xdr:sp macro="" textlink="">
        <xdr:nvSpPr>
          <xdr:cNvPr id="75" name="AutoShape 19">
            <a:extLst>
              <a:ext uri="{FF2B5EF4-FFF2-40B4-BE49-F238E27FC236}">
                <a16:creationId xmlns:a16="http://schemas.microsoft.com/office/drawing/2014/main" id="{ABA37510-0C41-4F5A-AF2D-5311C3C297AC}"/>
              </a:ext>
            </a:extLst>
          </xdr:cNvPr>
          <xdr:cNvSpPr>
            <a:spLocks noChangeArrowheads="1"/>
          </xdr:cNvSpPr>
        </xdr:nvSpPr>
        <xdr:spPr bwMode="auto">
          <a:xfrm>
            <a:off x="2872024" y="1873389"/>
            <a:ext cx="204" cy="8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en-US" sz="1000" kern="1200">
                <a:solidFill>
                  <a:schemeClr val="tx1"/>
                </a:solidFill>
                <a:effectLst/>
                <a:latin typeface="+mn-lt"/>
                <a:ea typeface="+mn-ea"/>
                <a:cs typeface="+mn-cs"/>
              </a:rPr>
              <a:t>機器</a:t>
            </a:r>
            <a:r>
              <a:rPr kumimoji="1" lang="ja-JP" altLang="ja-JP" sz="1000" kern="1200">
                <a:solidFill>
                  <a:schemeClr val="tx1"/>
                </a:solidFill>
                <a:effectLst/>
                <a:latin typeface="+mn-lt"/>
                <a:ea typeface="+mn-ea"/>
                <a:cs typeface="+mn-cs"/>
              </a:rPr>
              <a:t>の</a:t>
            </a:r>
            <a:r>
              <a:rPr kumimoji="1" lang="ja-JP" altLang="en-US" sz="1000" kern="1200">
                <a:solidFill>
                  <a:schemeClr val="tx1"/>
                </a:solidFill>
                <a:effectLst/>
                <a:latin typeface="+mn-lt"/>
                <a:ea typeface="+mn-ea"/>
                <a:cs typeface="+mn-cs"/>
              </a:rPr>
              <a:t>改修</a:t>
            </a:r>
            <a:endParaRPr lang="ja-JP" altLang="ja-JP" sz="1000">
              <a:effectLst/>
            </a:endParaRPr>
          </a:p>
          <a:p>
            <a:pPr algn="ctr"/>
            <a:r>
              <a:rPr lang="ja-JP" altLang="en-US" sz="1000">
                <a:effectLst/>
              </a:rPr>
              <a:t>航法支援装置ＮＯＳＮ－３０１、</a:t>
            </a:r>
            <a:endParaRPr lang="en-US" altLang="ja-JP" sz="1000">
              <a:effectLst/>
            </a:endParaRPr>
          </a:p>
          <a:p>
            <a:pPr algn="ctr"/>
            <a:r>
              <a:rPr lang="ja-JP" altLang="en-US" sz="1000">
                <a:effectLst/>
              </a:rPr>
              <a:t>小型ジャイロコンパスＭＫ２</a:t>
            </a:r>
            <a:endParaRPr lang="en-US" altLang="ja-JP" sz="1000">
              <a:effectLst/>
            </a:endParaRPr>
          </a:p>
        </xdr:txBody>
      </xdr:sp>
    </xdr:grpSp>
    <xdr:clientData/>
  </xdr:twoCellAnchor>
  <xdr:twoCellAnchor>
    <xdr:from>
      <xdr:col>24</xdr:col>
      <xdr:colOff>0</xdr:colOff>
      <xdr:row>788</xdr:row>
      <xdr:rowOff>12700</xdr:rowOff>
    </xdr:from>
    <xdr:to>
      <xdr:col>24</xdr:col>
      <xdr:colOff>187475</xdr:colOff>
      <xdr:row>791</xdr:row>
      <xdr:rowOff>302986</xdr:rowOff>
    </xdr:to>
    <xdr:sp macro="" textlink="">
      <xdr:nvSpPr>
        <xdr:cNvPr id="83" name="右中かっこ 82">
          <a:extLst>
            <a:ext uri="{FF2B5EF4-FFF2-40B4-BE49-F238E27FC236}">
              <a16:creationId xmlns:a16="http://schemas.microsoft.com/office/drawing/2014/main" id="{C9B56EAB-F55F-45A0-AFBF-9B0951244935}"/>
            </a:ext>
          </a:extLst>
        </xdr:cNvPr>
        <xdr:cNvSpPr/>
      </xdr:nvSpPr>
      <xdr:spPr>
        <a:xfrm>
          <a:off x="4876800" y="2506726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46</xdr:col>
      <xdr:colOff>12700</xdr:colOff>
      <xdr:row>788</xdr:row>
      <xdr:rowOff>12700</xdr:rowOff>
    </xdr:from>
    <xdr:to>
      <xdr:col>46</xdr:col>
      <xdr:colOff>200175</xdr:colOff>
      <xdr:row>791</xdr:row>
      <xdr:rowOff>302986</xdr:rowOff>
    </xdr:to>
    <xdr:sp macro="" textlink="">
      <xdr:nvSpPr>
        <xdr:cNvPr id="84" name="右中かっこ 83">
          <a:extLst>
            <a:ext uri="{FF2B5EF4-FFF2-40B4-BE49-F238E27FC236}">
              <a16:creationId xmlns:a16="http://schemas.microsoft.com/office/drawing/2014/main" id="{F1340BF8-C06E-4556-A256-7BB4B8A07AF6}"/>
            </a:ext>
          </a:extLst>
        </xdr:cNvPr>
        <xdr:cNvSpPr/>
      </xdr:nvSpPr>
      <xdr:spPr>
        <a:xfrm>
          <a:off x="9359900" y="2506726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12700</xdr:colOff>
      <xdr:row>801</xdr:row>
      <xdr:rowOff>12700</xdr:rowOff>
    </xdr:from>
    <xdr:to>
      <xdr:col>24</xdr:col>
      <xdr:colOff>200175</xdr:colOff>
      <xdr:row>804</xdr:row>
      <xdr:rowOff>302986</xdr:rowOff>
    </xdr:to>
    <xdr:sp macro="" textlink="">
      <xdr:nvSpPr>
        <xdr:cNvPr id="85" name="右中かっこ 84">
          <a:extLst>
            <a:ext uri="{FF2B5EF4-FFF2-40B4-BE49-F238E27FC236}">
              <a16:creationId xmlns:a16="http://schemas.microsoft.com/office/drawing/2014/main" id="{6B14E81E-9546-4520-966E-21EFD6117233}"/>
            </a:ext>
          </a:extLst>
        </xdr:cNvPr>
        <xdr:cNvSpPr/>
      </xdr:nvSpPr>
      <xdr:spPr>
        <a:xfrm>
          <a:off x="4889500" y="2548001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46</xdr:col>
      <xdr:colOff>12700</xdr:colOff>
      <xdr:row>801</xdr:row>
      <xdr:rowOff>25400</xdr:rowOff>
    </xdr:from>
    <xdr:to>
      <xdr:col>46</xdr:col>
      <xdr:colOff>200175</xdr:colOff>
      <xdr:row>804</xdr:row>
      <xdr:rowOff>315686</xdr:rowOff>
    </xdr:to>
    <xdr:sp macro="" textlink="">
      <xdr:nvSpPr>
        <xdr:cNvPr id="86" name="右中かっこ 85">
          <a:extLst>
            <a:ext uri="{FF2B5EF4-FFF2-40B4-BE49-F238E27FC236}">
              <a16:creationId xmlns:a16="http://schemas.microsoft.com/office/drawing/2014/main" id="{96733CF6-3212-41D0-A436-119FE35DAD5A}"/>
            </a:ext>
          </a:extLst>
        </xdr:cNvPr>
        <xdr:cNvSpPr/>
      </xdr:nvSpPr>
      <xdr:spPr>
        <a:xfrm>
          <a:off x="9359900" y="2548128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12700</xdr:colOff>
      <xdr:row>814</xdr:row>
      <xdr:rowOff>12700</xdr:rowOff>
    </xdr:from>
    <xdr:to>
      <xdr:col>24</xdr:col>
      <xdr:colOff>200175</xdr:colOff>
      <xdr:row>817</xdr:row>
      <xdr:rowOff>302986</xdr:rowOff>
    </xdr:to>
    <xdr:sp macro="" textlink="">
      <xdr:nvSpPr>
        <xdr:cNvPr id="87" name="右中かっこ 86">
          <a:extLst>
            <a:ext uri="{FF2B5EF4-FFF2-40B4-BE49-F238E27FC236}">
              <a16:creationId xmlns:a16="http://schemas.microsoft.com/office/drawing/2014/main" id="{321FE60D-2B44-480A-B40B-8B9D0914A587}"/>
            </a:ext>
          </a:extLst>
        </xdr:cNvPr>
        <xdr:cNvSpPr/>
      </xdr:nvSpPr>
      <xdr:spPr>
        <a:xfrm>
          <a:off x="4889500" y="2589276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50800</xdr:colOff>
      <xdr:row>758</xdr:row>
      <xdr:rowOff>190500</xdr:rowOff>
    </xdr:from>
    <xdr:to>
      <xdr:col>36</xdr:col>
      <xdr:colOff>38100</xdr:colOff>
      <xdr:row>762</xdr:row>
      <xdr:rowOff>303996</xdr:rowOff>
    </xdr:to>
    <xdr:grpSp>
      <xdr:nvGrpSpPr>
        <xdr:cNvPr id="38" name="Group 16">
          <a:extLst>
            <a:ext uri="{FF2B5EF4-FFF2-40B4-BE49-F238E27FC236}">
              <a16:creationId xmlns:a16="http://schemas.microsoft.com/office/drawing/2014/main" id="{5EB156F5-4082-45EE-9111-B668D9E073C9}"/>
            </a:ext>
          </a:extLst>
        </xdr:cNvPr>
        <xdr:cNvGrpSpPr>
          <a:grpSpLocks/>
        </xdr:cNvGrpSpPr>
      </xdr:nvGrpSpPr>
      <xdr:grpSpPr bwMode="auto">
        <a:xfrm>
          <a:off x="4503738" y="64472344"/>
          <a:ext cx="2820987" cy="1542246"/>
          <a:chOff x="5175128" y="4828726"/>
          <a:chExt cx="224" cy="249"/>
        </a:xfrm>
      </xdr:grpSpPr>
      <xdr:sp macro="" textlink="">
        <xdr:nvSpPr>
          <xdr:cNvPr id="39" name="Text Box 17">
            <a:extLst>
              <a:ext uri="{FF2B5EF4-FFF2-40B4-BE49-F238E27FC236}">
                <a16:creationId xmlns:a16="http://schemas.microsoft.com/office/drawing/2014/main" id="{FAB8BB8E-CD85-49BD-AA9A-9AFE38813327}"/>
              </a:ext>
            </a:extLst>
          </xdr:cNvPr>
          <xdr:cNvSpPr txBox="1">
            <a:spLocks noChangeArrowheads="1"/>
          </xdr:cNvSpPr>
        </xdr:nvSpPr>
        <xdr:spPr bwMode="auto">
          <a:xfrm>
            <a:off x="5175141" y="4828726"/>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40" name="Text Box 18">
            <a:extLst>
              <a:ext uri="{FF2B5EF4-FFF2-40B4-BE49-F238E27FC236}">
                <a16:creationId xmlns:a16="http://schemas.microsoft.com/office/drawing/2014/main" id="{2A4400B3-55C6-4B90-B42E-31D019C7746F}"/>
              </a:ext>
            </a:extLst>
          </xdr:cNvPr>
          <xdr:cNvSpPr txBox="1">
            <a:spLocks noChangeArrowheads="1"/>
          </xdr:cNvSpPr>
        </xdr:nvSpPr>
        <xdr:spPr bwMode="auto">
          <a:xfrm>
            <a:off x="5175128" y="4828789"/>
            <a:ext cx="224"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ja-JP" altLang="en-US" sz="1400" b="0" i="0" u="none" strike="noStrike" baseline="0">
                <a:solidFill>
                  <a:srgbClr val="000000"/>
                </a:solidFill>
                <a:latin typeface="ＭＳ Ｐゴシック"/>
                <a:ea typeface="ＭＳ Ｐゴシック"/>
              </a:rPr>
              <a:t>Ｅ</a:t>
            </a:r>
            <a:r>
              <a:rPr lang="ja-JP" altLang="en-US" sz="1400">
                <a:solidFill>
                  <a:srgbClr val="000000"/>
                </a:solidFill>
                <a:latin typeface="ＭＳ Ｐゴシック"/>
                <a:ea typeface="ＭＳ Ｐゴシック"/>
              </a:rPr>
              <a:t>.㈱三波工業</a:t>
            </a:r>
            <a:endParaRPr lang="ja-JP" altLang="en-US" sz="1400" b="0" i="0" u="none" strike="noStrike" baseline="0">
              <a:solidFill>
                <a:srgbClr val="000000"/>
              </a:solidFill>
              <a:latin typeface="ＭＳ Ｐゴシック"/>
              <a:ea typeface="ＭＳ Ｐゴシック"/>
            </a:endParaRPr>
          </a:p>
          <a:p>
            <a:pPr algn="ctr" rtl="0">
              <a:lnSpc>
                <a:spcPts val="1800"/>
              </a:lnSpc>
              <a:defRPr sz="1000"/>
            </a:pPr>
            <a:r>
              <a:rPr lang="en-US" altLang="ja-JP" sz="1400" b="0" i="0" u="none" strike="noStrike" baseline="0">
                <a:solidFill>
                  <a:srgbClr val="000000"/>
                </a:solidFill>
                <a:latin typeface="ＭＳ Ｐゴシック"/>
                <a:ea typeface="ＭＳ Ｐゴシック"/>
              </a:rPr>
              <a:t>0.9</a:t>
            </a:r>
            <a:r>
              <a:rPr lang="ja-JP" altLang="en-US" sz="1400" b="0" i="0" u="none" strike="noStrike" baseline="0">
                <a:solidFill>
                  <a:srgbClr val="000000"/>
                </a:solidFill>
                <a:latin typeface="ＭＳ Ｐゴシック"/>
                <a:ea typeface="ＭＳ Ｐゴシック"/>
              </a:rPr>
              <a:t>百万円</a:t>
            </a:r>
            <a:endParaRPr lang="ja-JP" altLang="en-US" sz="1400"/>
          </a:p>
        </xdr:txBody>
      </xdr:sp>
      <xdr:sp macro="" textlink="">
        <xdr:nvSpPr>
          <xdr:cNvPr id="45" name="AutoShape 19">
            <a:extLst>
              <a:ext uri="{FF2B5EF4-FFF2-40B4-BE49-F238E27FC236}">
                <a16:creationId xmlns:a16="http://schemas.microsoft.com/office/drawing/2014/main" id="{70796697-8670-4524-A398-E5D786C00969}"/>
              </a:ext>
            </a:extLst>
          </xdr:cNvPr>
          <xdr:cNvSpPr>
            <a:spLocks noChangeArrowheads="1"/>
          </xdr:cNvSpPr>
        </xdr:nvSpPr>
        <xdr:spPr bwMode="auto">
          <a:xfrm>
            <a:off x="5175139" y="4828886"/>
            <a:ext cx="204" cy="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r>
              <a:rPr kumimoji="1" lang="ja-JP" altLang="ja-JP" sz="1050" kern="1200">
                <a:solidFill>
                  <a:schemeClr val="tx1"/>
                </a:solidFill>
                <a:effectLst/>
                <a:latin typeface="+mn-lt"/>
                <a:ea typeface="+mn-ea"/>
                <a:cs typeface="+mn-cs"/>
              </a:rPr>
              <a:t>機器の改修</a:t>
            </a:r>
            <a:endParaRPr lang="ja-JP" altLang="ja-JP" sz="1050">
              <a:effectLst/>
            </a:endParaRPr>
          </a:p>
          <a:p>
            <a:pPr algn="ctr" rtl="0" eaLnBrk="1" fontAlgn="auto" latinLnBrk="0" hangingPunct="1"/>
            <a:r>
              <a:rPr lang="ja-JP" altLang="en-US" sz="1050">
                <a:effectLst/>
              </a:rPr>
              <a:t>水上艦用戦術データ収録器Ｎ－ＲＤ－８０Ｃ</a:t>
            </a:r>
            <a:endParaRPr lang="en-US" altLang="ja-JP" sz="1050">
              <a:effectLst/>
            </a:endParaRPr>
          </a:p>
          <a:p>
            <a:pPr algn="ctr" rtl="0" eaLnBrk="1" fontAlgn="auto" latinLnBrk="0" hangingPunct="1"/>
            <a:r>
              <a:rPr lang="ja-JP" altLang="en-US" sz="1050">
                <a:effectLst/>
              </a:rPr>
              <a:t>マルチビーム音響測深装置３型</a:t>
            </a:r>
            <a:endParaRPr lang="en-US" altLang="ja-JP" sz="1050">
              <a:effectLst/>
            </a:endParaRPr>
          </a:p>
        </xdr:txBody>
      </xdr:sp>
    </xdr:grpSp>
    <xdr:clientData/>
  </xdr:twoCellAnchor>
  <xdr:twoCellAnchor>
    <xdr:from>
      <xdr:col>42</xdr:col>
      <xdr:colOff>152400</xdr:colOff>
      <xdr:row>757</xdr:row>
      <xdr:rowOff>254000</xdr:rowOff>
    </xdr:from>
    <xdr:to>
      <xdr:col>42</xdr:col>
      <xdr:colOff>152400</xdr:colOff>
      <xdr:row>758</xdr:row>
      <xdr:rowOff>76913</xdr:rowOff>
    </xdr:to>
    <xdr:cxnSp macro="">
      <xdr:nvCxnSpPr>
        <xdr:cNvPr id="46" name="直線コネクタ 45">
          <a:extLst>
            <a:ext uri="{FF2B5EF4-FFF2-40B4-BE49-F238E27FC236}">
              <a16:creationId xmlns:a16="http://schemas.microsoft.com/office/drawing/2014/main" id="{9B8C7EF6-FDAF-4519-A488-36B1327E4868}"/>
            </a:ext>
          </a:extLst>
        </xdr:cNvPr>
        <xdr:cNvCxnSpPr/>
      </xdr:nvCxnSpPr>
      <xdr:spPr>
        <a:xfrm>
          <a:off x="8686800" y="54190900"/>
          <a:ext cx="0" cy="1785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12700</xdr:colOff>
      <xdr:row>814</xdr:row>
      <xdr:rowOff>25400</xdr:rowOff>
    </xdr:from>
    <xdr:to>
      <xdr:col>46</xdr:col>
      <xdr:colOff>200175</xdr:colOff>
      <xdr:row>817</xdr:row>
      <xdr:rowOff>315686</xdr:rowOff>
    </xdr:to>
    <xdr:sp macro="" textlink="">
      <xdr:nvSpPr>
        <xdr:cNvPr id="47" name="右中かっこ 46">
          <a:extLst>
            <a:ext uri="{FF2B5EF4-FFF2-40B4-BE49-F238E27FC236}">
              <a16:creationId xmlns:a16="http://schemas.microsoft.com/office/drawing/2014/main" id="{32C0721F-B1F1-412B-BE9E-FBBFD3322450}"/>
            </a:ext>
          </a:extLst>
        </xdr:cNvPr>
        <xdr:cNvSpPr/>
      </xdr:nvSpPr>
      <xdr:spPr>
        <a:xfrm>
          <a:off x="9359900" y="735584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75" sqref="A675: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399</v>
      </c>
      <c r="AJ2" s="940" t="s">
        <v>703</v>
      </c>
      <c r="AK2" s="940"/>
      <c r="AL2" s="940"/>
      <c r="AM2" s="940"/>
      <c r="AN2" s="98" t="s">
        <v>399</v>
      </c>
      <c r="AO2" s="940">
        <v>20</v>
      </c>
      <c r="AP2" s="940"/>
      <c r="AQ2" s="940"/>
      <c r="AR2" s="99" t="s">
        <v>702</v>
      </c>
      <c r="AS2" s="946">
        <v>76</v>
      </c>
      <c r="AT2" s="946"/>
      <c r="AU2" s="946"/>
      <c r="AV2" s="98" t="str">
        <f>IF(AW2="","","-")</f>
        <v/>
      </c>
      <c r="AW2" s="906"/>
      <c r="AX2" s="906"/>
    </row>
    <row r="3" spans="1:50" ht="21" customHeight="1" thickBot="1" x14ac:dyDescent="0.2">
      <c r="A3" s="862" t="s">
        <v>695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708</v>
      </c>
      <c r="H5" s="835"/>
      <c r="I5" s="835"/>
      <c r="J5" s="835"/>
      <c r="K5" s="835"/>
      <c r="L5" s="835"/>
      <c r="M5" s="836" t="s">
        <v>66</v>
      </c>
      <c r="N5" s="837"/>
      <c r="O5" s="837"/>
      <c r="P5" s="837"/>
      <c r="Q5" s="837"/>
      <c r="R5" s="838"/>
      <c r="S5" s="839" t="s">
        <v>709</v>
      </c>
      <c r="T5" s="835"/>
      <c r="U5" s="835"/>
      <c r="V5" s="835"/>
      <c r="W5" s="835"/>
      <c r="X5" s="840"/>
      <c r="Y5" s="696" t="s">
        <v>3</v>
      </c>
      <c r="Z5" s="542"/>
      <c r="AA5" s="542"/>
      <c r="AB5" s="542"/>
      <c r="AC5" s="542"/>
      <c r="AD5" s="543"/>
      <c r="AE5" s="697" t="s">
        <v>798</v>
      </c>
      <c r="AF5" s="697"/>
      <c r="AG5" s="697"/>
      <c r="AH5" s="697"/>
      <c r="AI5" s="697"/>
      <c r="AJ5" s="697"/>
      <c r="AK5" s="697"/>
      <c r="AL5" s="697"/>
      <c r="AM5" s="697"/>
      <c r="AN5" s="697"/>
      <c r="AO5" s="697"/>
      <c r="AP5" s="698"/>
      <c r="AQ5" s="699" t="s">
        <v>707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710</v>
      </c>
      <c r="H7" s="498"/>
      <c r="I7" s="498"/>
      <c r="J7" s="498"/>
      <c r="K7" s="498"/>
      <c r="L7" s="498"/>
      <c r="M7" s="498"/>
      <c r="N7" s="498"/>
      <c r="O7" s="498"/>
      <c r="P7" s="498"/>
      <c r="Q7" s="498"/>
      <c r="R7" s="498"/>
      <c r="S7" s="498"/>
      <c r="T7" s="498"/>
      <c r="U7" s="498"/>
      <c r="V7" s="498"/>
      <c r="W7" s="498"/>
      <c r="X7" s="499"/>
      <c r="Y7" s="918" t="s">
        <v>382</v>
      </c>
      <c r="Z7" s="439"/>
      <c r="AA7" s="439"/>
      <c r="AB7" s="439"/>
      <c r="AC7" s="439"/>
      <c r="AD7" s="919"/>
      <c r="AE7" s="907" t="s">
        <v>711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海洋政策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383</v>
      </c>
      <c r="Q12" s="441"/>
      <c r="R12" s="441"/>
      <c r="S12" s="441"/>
      <c r="T12" s="441"/>
      <c r="U12" s="441"/>
      <c r="V12" s="442"/>
      <c r="W12" s="446" t="s">
        <v>405</v>
      </c>
      <c r="X12" s="441"/>
      <c r="Y12" s="441"/>
      <c r="Z12" s="441"/>
      <c r="AA12" s="441"/>
      <c r="AB12" s="441"/>
      <c r="AC12" s="442"/>
      <c r="AD12" s="446" t="s">
        <v>692</v>
      </c>
      <c r="AE12" s="441"/>
      <c r="AF12" s="441"/>
      <c r="AG12" s="441"/>
      <c r="AH12" s="441"/>
      <c r="AI12" s="441"/>
      <c r="AJ12" s="442"/>
      <c r="AK12" s="446" t="s">
        <v>696</v>
      </c>
      <c r="AL12" s="441"/>
      <c r="AM12" s="441"/>
      <c r="AN12" s="441"/>
      <c r="AO12" s="441"/>
      <c r="AP12" s="441"/>
      <c r="AQ12" s="442"/>
      <c r="AR12" s="446" t="s">
        <v>697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538</v>
      </c>
      <c r="Q13" s="656"/>
      <c r="R13" s="656"/>
      <c r="S13" s="656"/>
      <c r="T13" s="656"/>
      <c r="U13" s="656"/>
      <c r="V13" s="657"/>
      <c r="W13" s="655">
        <v>320</v>
      </c>
      <c r="X13" s="656"/>
      <c r="Y13" s="656"/>
      <c r="Z13" s="656"/>
      <c r="AA13" s="656"/>
      <c r="AB13" s="656"/>
      <c r="AC13" s="657"/>
      <c r="AD13" s="655">
        <v>23</v>
      </c>
      <c r="AE13" s="656"/>
      <c r="AF13" s="656"/>
      <c r="AG13" s="656"/>
      <c r="AH13" s="656"/>
      <c r="AI13" s="656"/>
      <c r="AJ13" s="657"/>
      <c r="AK13" s="655">
        <v>420</v>
      </c>
      <c r="AL13" s="656"/>
      <c r="AM13" s="656"/>
      <c r="AN13" s="656"/>
      <c r="AO13" s="656"/>
      <c r="AP13" s="656"/>
      <c r="AQ13" s="657"/>
      <c r="AR13" s="915" t="s">
        <v>801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0</v>
      </c>
      <c r="Q14" s="656"/>
      <c r="R14" s="656"/>
      <c r="S14" s="656"/>
      <c r="T14" s="656"/>
      <c r="U14" s="656"/>
      <c r="V14" s="657"/>
      <c r="W14" s="655">
        <v>0</v>
      </c>
      <c r="X14" s="656"/>
      <c r="Y14" s="656"/>
      <c r="Z14" s="656"/>
      <c r="AA14" s="656"/>
      <c r="AB14" s="656"/>
      <c r="AC14" s="657"/>
      <c r="AD14" s="655" t="s">
        <v>714</v>
      </c>
      <c r="AE14" s="656"/>
      <c r="AF14" s="656"/>
      <c r="AG14" s="656"/>
      <c r="AH14" s="656"/>
      <c r="AI14" s="656"/>
      <c r="AJ14" s="657"/>
      <c r="AK14" s="655">
        <v>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v>0</v>
      </c>
      <c r="AL15" s="656"/>
      <c r="AM15" s="656"/>
      <c r="AN15" s="656"/>
      <c r="AO15" s="656"/>
      <c r="AP15" s="656"/>
      <c r="AQ15" s="657"/>
      <c r="AR15" s="655" t="s">
        <v>802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t="s">
        <v>714</v>
      </c>
      <c r="AE16" s="656"/>
      <c r="AF16" s="656"/>
      <c r="AG16" s="656"/>
      <c r="AH16" s="656"/>
      <c r="AI16" s="656"/>
      <c r="AJ16" s="657"/>
      <c r="AK16" s="655">
        <v>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714</v>
      </c>
      <c r="Q17" s="656"/>
      <c r="R17" s="656"/>
      <c r="S17" s="656"/>
      <c r="T17" s="656"/>
      <c r="U17" s="656"/>
      <c r="V17" s="657"/>
      <c r="W17" s="655" t="s">
        <v>714</v>
      </c>
      <c r="X17" s="656"/>
      <c r="Y17" s="656"/>
      <c r="Z17" s="656"/>
      <c r="AA17" s="656"/>
      <c r="AB17" s="656"/>
      <c r="AC17" s="657"/>
      <c r="AD17" s="655" t="s">
        <v>714</v>
      </c>
      <c r="AE17" s="656"/>
      <c r="AF17" s="656"/>
      <c r="AG17" s="656"/>
      <c r="AH17" s="656"/>
      <c r="AI17" s="656"/>
      <c r="AJ17" s="657"/>
      <c r="AK17" s="655">
        <v>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538</v>
      </c>
      <c r="Q18" s="874"/>
      <c r="R18" s="874"/>
      <c r="S18" s="874"/>
      <c r="T18" s="874"/>
      <c r="U18" s="874"/>
      <c r="V18" s="875"/>
      <c r="W18" s="873">
        <f>SUM(W13:AC17)</f>
        <v>320</v>
      </c>
      <c r="X18" s="874"/>
      <c r="Y18" s="874"/>
      <c r="Z18" s="874"/>
      <c r="AA18" s="874"/>
      <c r="AB18" s="874"/>
      <c r="AC18" s="875"/>
      <c r="AD18" s="873">
        <f>SUM(AD13:AJ17)</f>
        <v>23</v>
      </c>
      <c r="AE18" s="874"/>
      <c r="AF18" s="874"/>
      <c r="AG18" s="874"/>
      <c r="AH18" s="874"/>
      <c r="AI18" s="874"/>
      <c r="AJ18" s="875"/>
      <c r="AK18" s="873">
        <f>SUM(AK13:AQ17)</f>
        <v>420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703.9</v>
      </c>
      <c r="Q19" s="656"/>
      <c r="R19" s="656"/>
      <c r="S19" s="656"/>
      <c r="T19" s="656"/>
      <c r="U19" s="656"/>
      <c r="V19" s="657"/>
      <c r="W19" s="655">
        <v>310</v>
      </c>
      <c r="X19" s="656"/>
      <c r="Y19" s="656"/>
      <c r="Z19" s="656"/>
      <c r="AA19" s="656"/>
      <c r="AB19" s="656"/>
      <c r="AC19" s="657"/>
      <c r="AD19" s="655">
        <v>17.5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1.308364312267658</v>
      </c>
      <c r="Q20" s="316"/>
      <c r="R20" s="316"/>
      <c r="S20" s="316"/>
      <c r="T20" s="316"/>
      <c r="U20" s="316"/>
      <c r="V20" s="316"/>
      <c r="W20" s="316">
        <f t="shared" ref="W20" si="0">IF(W18=0, "-", SUM(W19)/W18)</f>
        <v>0.96875</v>
      </c>
      <c r="X20" s="316"/>
      <c r="Y20" s="316"/>
      <c r="Z20" s="316"/>
      <c r="AA20" s="316"/>
      <c r="AB20" s="316"/>
      <c r="AC20" s="316"/>
      <c r="AD20" s="316">
        <f t="shared" ref="AD20" si="1">IF(AD18=0, "-", SUM(AD19)/AD18)</f>
        <v>0.76086956521739135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350</v>
      </c>
      <c r="H21" s="315"/>
      <c r="I21" s="315"/>
      <c r="J21" s="315"/>
      <c r="K21" s="315"/>
      <c r="L21" s="315"/>
      <c r="M21" s="315"/>
      <c r="N21" s="315"/>
      <c r="O21" s="315"/>
      <c r="P21" s="316">
        <f>IF(P19=0, "-", SUM(P19)/SUM(P13,P14))</f>
        <v>1.308364312267658</v>
      </c>
      <c r="Q21" s="316"/>
      <c r="R21" s="316"/>
      <c r="S21" s="316"/>
      <c r="T21" s="316"/>
      <c r="U21" s="316"/>
      <c r="V21" s="316"/>
      <c r="W21" s="316">
        <f t="shared" ref="W21" si="2">IF(W19=0, "-", SUM(W19)/SUM(W13,W14))</f>
        <v>0.96875</v>
      </c>
      <c r="X21" s="316"/>
      <c r="Y21" s="316"/>
      <c r="Z21" s="316"/>
      <c r="AA21" s="316"/>
      <c r="AB21" s="316"/>
      <c r="AC21" s="316"/>
      <c r="AD21" s="316">
        <f t="shared" ref="AD21" si="3">IF(AD19=0, "-", SUM(AD19)/SUM(AD13,AD14))</f>
        <v>0.76086956521739135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700</v>
      </c>
      <c r="B22" s="969"/>
      <c r="C22" s="969"/>
      <c r="D22" s="969"/>
      <c r="E22" s="969"/>
      <c r="F22" s="970"/>
      <c r="G22" s="964" t="s">
        <v>329</v>
      </c>
      <c r="H22" s="222"/>
      <c r="I22" s="222"/>
      <c r="J22" s="222"/>
      <c r="K22" s="222"/>
      <c r="L22" s="222"/>
      <c r="M22" s="222"/>
      <c r="N22" s="222"/>
      <c r="O22" s="223"/>
      <c r="P22" s="929" t="s">
        <v>698</v>
      </c>
      <c r="Q22" s="222"/>
      <c r="R22" s="222"/>
      <c r="S22" s="222"/>
      <c r="T22" s="222"/>
      <c r="U22" s="222"/>
      <c r="V22" s="223"/>
      <c r="W22" s="929" t="s">
        <v>699</v>
      </c>
      <c r="X22" s="222"/>
      <c r="Y22" s="222"/>
      <c r="Z22" s="222"/>
      <c r="AA22" s="222"/>
      <c r="AB22" s="222"/>
      <c r="AC22" s="223"/>
      <c r="AD22" s="929" t="s">
        <v>328</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715</v>
      </c>
      <c r="H23" s="966"/>
      <c r="I23" s="966"/>
      <c r="J23" s="966"/>
      <c r="K23" s="966"/>
      <c r="L23" s="966"/>
      <c r="M23" s="966"/>
      <c r="N23" s="966"/>
      <c r="O23" s="967"/>
      <c r="P23" s="915">
        <v>420</v>
      </c>
      <c r="Q23" s="916"/>
      <c r="R23" s="916"/>
      <c r="S23" s="916"/>
      <c r="T23" s="916"/>
      <c r="U23" s="916"/>
      <c r="V23" s="930"/>
      <c r="W23" s="915" t="s">
        <v>801</v>
      </c>
      <c r="X23" s="916"/>
      <c r="Y23" s="916"/>
      <c r="Z23" s="916"/>
      <c r="AA23" s="916"/>
      <c r="AB23" s="916"/>
      <c r="AC23" s="930"/>
      <c r="AD23" s="978" t="s">
        <v>802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714</v>
      </c>
      <c r="H24" s="932"/>
      <c r="I24" s="932"/>
      <c r="J24" s="932"/>
      <c r="K24" s="932"/>
      <c r="L24" s="932"/>
      <c r="M24" s="932"/>
      <c r="N24" s="932"/>
      <c r="O24" s="933"/>
      <c r="P24" s="655" t="s">
        <v>802</v>
      </c>
      <c r="Q24" s="656"/>
      <c r="R24" s="656"/>
      <c r="S24" s="656"/>
      <c r="T24" s="656"/>
      <c r="U24" s="656"/>
      <c r="V24" s="657"/>
      <c r="W24" s="655" t="s">
        <v>801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714</v>
      </c>
      <c r="H25" s="932"/>
      <c r="I25" s="932"/>
      <c r="J25" s="932"/>
      <c r="K25" s="932"/>
      <c r="L25" s="932"/>
      <c r="M25" s="932"/>
      <c r="N25" s="932"/>
      <c r="O25" s="933"/>
      <c r="P25" s="655" t="s">
        <v>802</v>
      </c>
      <c r="Q25" s="656"/>
      <c r="R25" s="656"/>
      <c r="S25" s="656"/>
      <c r="T25" s="656"/>
      <c r="U25" s="656"/>
      <c r="V25" s="657"/>
      <c r="W25" s="655" t="s">
        <v>802</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714</v>
      </c>
      <c r="H26" s="932"/>
      <c r="I26" s="932"/>
      <c r="J26" s="932"/>
      <c r="K26" s="932"/>
      <c r="L26" s="932"/>
      <c r="M26" s="932"/>
      <c r="N26" s="932"/>
      <c r="O26" s="933"/>
      <c r="P26" s="655" t="s">
        <v>802</v>
      </c>
      <c r="Q26" s="656"/>
      <c r="R26" s="656"/>
      <c r="S26" s="656"/>
      <c r="T26" s="656"/>
      <c r="U26" s="656"/>
      <c r="V26" s="657"/>
      <c r="W26" s="655" t="s">
        <v>802</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714</v>
      </c>
      <c r="H27" s="932"/>
      <c r="I27" s="932"/>
      <c r="J27" s="932"/>
      <c r="K27" s="932"/>
      <c r="L27" s="932"/>
      <c r="M27" s="932"/>
      <c r="N27" s="932"/>
      <c r="O27" s="933"/>
      <c r="P27" s="655" t="s">
        <v>802</v>
      </c>
      <c r="Q27" s="656"/>
      <c r="R27" s="656"/>
      <c r="S27" s="656"/>
      <c r="T27" s="656"/>
      <c r="U27" s="656"/>
      <c r="V27" s="657"/>
      <c r="W27" s="655" t="s">
        <v>802</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333</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330</v>
      </c>
      <c r="H29" s="938"/>
      <c r="I29" s="938"/>
      <c r="J29" s="938"/>
      <c r="K29" s="938"/>
      <c r="L29" s="938"/>
      <c r="M29" s="938"/>
      <c r="N29" s="938"/>
      <c r="O29" s="939"/>
      <c r="P29" s="655">
        <f>AK13</f>
        <v>420</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345</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383</v>
      </c>
      <c r="AF30" s="854"/>
      <c r="AG30" s="854"/>
      <c r="AH30" s="855"/>
      <c r="AI30" s="910" t="s">
        <v>405</v>
      </c>
      <c r="AJ30" s="910"/>
      <c r="AK30" s="910"/>
      <c r="AL30" s="853"/>
      <c r="AM30" s="910" t="s">
        <v>502</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714</v>
      </c>
      <c r="AV31" s="200"/>
      <c r="AW31" s="392" t="s">
        <v>179</v>
      </c>
      <c r="AX31" s="393"/>
    </row>
    <row r="32" spans="1:50" ht="36.6" customHeight="1" x14ac:dyDescent="0.15">
      <c r="A32" s="397"/>
      <c r="B32" s="395"/>
      <c r="C32" s="395"/>
      <c r="D32" s="395"/>
      <c r="E32" s="395"/>
      <c r="F32" s="396"/>
      <c r="G32" s="563" t="s">
        <v>716</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718</v>
      </c>
      <c r="AC32" s="460"/>
      <c r="AD32" s="460"/>
      <c r="AE32" s="218">
        <v>62</v>
      </c>
      <c r="AF32" s="219"/>
      <c r="AG32" s="219"/>
      <c r="AH32" s="219"/>
      <c r="AI32" s="218">
        <v>36</v>
      </c>
      <c r="AJ32" s="219"/>
      <c r="AK32" s="219"/>
      <c r="AL32" s="219"/>
      <c r="AM32" s="218">
        <v>23</v>
      </c>
      <c r="AN32" s="219"/>
      <c r="AO32" s="219"/>
      <c r="AP32" s="219"/>
      <c r="AQ32" s="336" t="s">
        <v>714</v>
      </c>
      <c r="AR32" s="208"/>
      <c r="AS32" s="208"/>
      <c r="AT32" s="337"/>
      <c r="AU32" s="219" t="s">
        <v>714</v>
      </c>
      <c r="AV32" s="219"/>
      <c r="AW32" s="219"/>
      <c r="AX32" s="221"/>
    </row>
    <row r="33" spans="1:51" ht="36.6"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v>96</v>
      </c>
      <c r="AF33" s="219"/>
      <c r="AG33" s="219"/>
      <c r="AH33" s="219"/>
      <c r="AI33" s="218">
        <v>36</v>
      </c>
      <c r="AJ33" s="219"/>
      <c r="AK33" s="219"/>
      <c r="AL33" s="219"/>
      <c r="AM33" s="218">
        <v>24</v>
      </c>
      <c r="AN33" s="219"/>
      <c r="AO33" s="219"/>
      <c r="AP33" s="219"/>
      <c r="AQ33" s="336">
        <v>28</v>
      </c>
      <c r="AR33" s="208"/>
      <c r="AS33" s="208"/>
      <c r="AT33" s="337"/>
      <c r="AU33" s="219" t="s">
        <v>714</v>
      </c>
      <c r="AV33" s="219"/>
      <c r="AW33" s="219"/>
      <c r="AX33" s="221"/>
    </row>
    <row r="34" spans="1:51" ht="36.6"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64</v>
      </c>
      <c r="AF34" s="219"/>
      <c r="AG34" s="219"/>
      <c r="AH34" s="219"/>
      <c r="AI34" s="218">
        <v>100</v>
      </c>
      <c r="AJ34" s="219"/>
      <c r="AK34" s="219"/>
      <c r="AL34" s="219"/>
      <c r="AM34" s="218">
        <v>95.8</v>
      </c>
      <c r="AN34" s="219"/>
      <c r="AO34" s="219"/>
      <c r="AP34" s="219"/>
      <c r="AQ34" s="336" t="s">
        <v>714</v>
      </c>
      <c r="AR34" s="208"/>
      <c r="AS34" s="208"/>
      <c r="AT34" s="337"/>
      <c r="AU34" s="219" t="s">
        <v>714</v>
      </c>
      <c r="AV34" s="219"/>
      <c r="AW34" s="219"/>
      <c r="AX34" s="221"/>
    </row>
    <row r="35" spans="1:51" ht="23.25" customHeight="1" x14ac:dyDescent="0.15">
      <c r="A35" s="228" t="s">
        <v>373</v>
      </c>
      <c r="B35" s="229"/>
      <c r="C35" s="229"/>
      <c r="D35" s="229"/>
      <c r="E35" s="229"/>
      <c r="F35" s="230"/>
      <c r="G35" s="234" t="s">
        <v>714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345</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383</v>
      </c>
      <c r="AF37" s="247"/>
      <c r="AG37" s="247"/>
      <c r="AH37" s="247"/>
      <c r="AI37" s="247" t="s">
        <v>405</v>
      </c>
      <c r="AJ37" s="247"/>
      <c r="AK37" s="247"/>
      <c r="AL37" s="247"/>
      <c r="AM37" s="247" t="s">
        <v>502</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345</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383</v>
      </c>
      <c r="AF44" s="247"/>
      <c r="AG44" s="247"/>
      <c r="AH44" s="247"/>
      <c r="AI44" s="247" t="s">
        <v>405</v>
      </c>
      <c r="AJ44" s="247"/>
      <c r="AK44" s="247"/>
      <c r="AL44" s="247"/>
      <c r="AM44" s="247" t="s">
        <v>502</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345</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383</v>
      </c>
      <c r="AF51" s="247"/>
      <c r="AG51" s="247"/>
      <c r="AH51" s="247"/>
      <c r="AI51" s="247" t="s">
        <v>405</v>
      </c>
      <c r="AJ51" s="247"/>
      <c r="AK51" s="247"/>
      <c r="AL51" s="247"/>
      <c r="AM51" s="247" t="s">
        <v>502</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345</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383</v>
      </c>
      <c r="AF58" s="247"/>
      <c r="AG58" s="247"/>
      <c r="AH58" s="247"/>
      <c r="AI58" s="247" t="s">
        <v>405</v>
      </c>
      <c r="AJ58" s="247"/>
      <c r="AK58" s="247"/>
      <c r="AL58" s="247"/>
      <c r="AM58" s="247" t="s">
        <v>502</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346</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341</v>
      </c>
      <c r="X65" s="487"/>
      <c r="Y65" s="490"/>
      <c r="Z65" s="490"/>
      <c r="AA65" s="491"/>
      <c r="AB65" s="241" t="s">
        <v>11</v>
      </c>
      <c r="AC65" s="242"/>
      <c r="AD65" s="243"/>
      <c r="AE65" s="247" t="s">
        <v>383</v>
      </c>
      <c r="AF65" s="247"/>
      <c r="AG65" s="247"/>
      <c r="AH65" s="247"/>
      <c r="AI65" s="247" t="s">
        <v>405</v>
      </c>
      <c r="AJ65" s="247"/>
      <c r="AK65" s="247"/>
      <c r="AL65" s="247"/>
      <c r="AM65" s="247" t="s">
        <v>502</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363</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351</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362</v>
      </c>
      <c r="X70" s="309"/>
      <c r="Y70" s="267" t="s">
        <v>12</v>
      </c>
      <c r="Z70" s="267"/>
      <c r="AA70" s="268"/>
      <c r="AB70" s="269" t="s">
        <v>363</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346</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383</v>
      </c>
      <c r="AF73" s="247"/>
      <c r="AG73" s="247"/>
      <c r="AH73" s="247"/>
      <c r="AI73" s="247" t="s">
        <v>405</v>
      </c>
      <c r="AJ73" s="247"/>
      <c r="AK73" s="247"/>
      <c r="AL73" s="247"/>
      <c r="AM73" s="247" t="s">
        <v>502</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376</v>
      </c>
      <c r="B78" s="330"/>
      <c r="C78" s="330"/>
      <c r="D78" s="330"/>
      <c r="E78" s="327" t="s">
        <v>324</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340</v>
      </c>
      <c r="AP79" s="274"/>
      <c r="AQ79" s="274"/>
      <c r="AR79" s="76" t="s">
        <v>338</v>
      </c>
      <c r="AS79" s="273"/>
      <c r="AT79" s="274"/>
      <c r="AU79" s="274"/>
      <c r="AV79" s="274"/>
      <c r="AW79" s="274"/>
      <c r="AX79" s="963"/>
      <c r="AY79">
        <f>COUNTIF($AR$79,"☑")</f>
        <v>0</v>
      </c>
    </row>
    <row r="80" spans="1:51" ht="18.75" hidden="1" customHeight="1" x14ac:dyDescent="0.15">
      <c r="A80" s="859" t="s">
        <v>147</v>
      </c>
      <c r="B80" s="523" t="s">
        <v>337</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383</v>
      </c>
      <c r="AF85" s="247"/>
      <c r="AG85" s="247"/>
      <c r="AH85" s="247"/>
      <c r="AI85" s="247" t="s">
        <v>405</v>
      </c>
      <c r="AJ85" s="247"/>
      <c r="AK85" s="247"/>
      <c r="AL85" s="247"/>
      <c r="AM85" s="247" t="s">
        <v>502</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383</v>
      </c>
      <c r="AF90" s="247"/>
      <c r="AG90" s="247"/>
      <c r="AH90" s="247"/>
      <c r="AI90" s="247" t="s">
        <v>405</v>
      </c>
      <c r="AJ90" s="247"/>
      <c r="AK90" s="247"/>
      <c r="AL90" s="247"/>
      <c r="AM90" s="247" t="s">
        <v>502</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383</v>
      </c>
      <c r="AF95" s="247"/>
      <c r="AG95" s="247"/>
      <c r="AH95" s="247"/>
      <c r="AI95" s="247" t="s">
        <v>405</v>
      </c>
      <c r="AJ95" s="247"/>
      <c r="AK95" s="247"/>
      <c r="AL95" s="247"/>
      <c r="AM95" s="247" t="s">
        <v>502</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347</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383</v>
      </c>
      <c r="AF100" s="539"/>
      <c r="AG100" s="539"/>
      <c r="AH100" s="540"/>
      <c r="AI100" s="538" t="s">
        <v>405</v>
      </c>
      <c r="AJ100" s="539"/>
      <c r="AK100" s="539"/>
      <c r="AL100" s="540"/>
      <c r="AM100" s="538" t="s">
        <v>502</v>
      </c>
      <c r="AN100" s="539"/>
      <c r="AO100" s="539"/>
      <c r="AP100" s="540"/>
      <c r="AQ100" s="317" t="s">
        <v>410</v>
      </c>
      <c r="AR100" s="318"/>
      <c r="AS100" s="318"/>
      <c r="AT100" s="319"/>
      <c r="AU100" s="317" t="s">
        <v>534</v>
      </c>
      <c r="AV100" s="318"/>
      <c r="AW100" s="318"/>
      <c r="AX100" s="320"/>
    </row>
    <row r="101" spans="1:60" ht="23.25" customHeight="1" x14ac:dyDescent="0.15">
      <c r="A101" s="418"/>
      <c r="B101" s="419"/>
      <c r="C101" s="419"/>
      <c r="D101" s="419"/>
      <c r="E101" s="419"/>
      <c r="F101" s="420"/>
      <c r="G101" s="108" t="s">
        <v>719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v>14</v>
      </c>
      <c r="AF101" s="282"/>
      <c r="AG101" s="282"/>
      <c r="AH101" s="282"/>
      <c r="AI101" s="282">
        <v>14</v>
      </c>
      <c r="AJ101" s="282"/>
      <c r="AK101" s="282"/>
      <c r="AL101" s="282"/>
      <c r="AM101" s="282">
        <v>0</v>
      </c>
      <c r="AN101" s="282"/>
      <c r="AO101" s="282"/>
      <c r="AP101" s="282"/>
      <c r="AQ101" s="282" t="s">
        <v>752</v>
      </c>
      <c r="AR101" s="282"/>
      <c r="AS101" s="282"/>
      <c r="AT101" s="282"/>
      <c r="AU101" s="218" t="s">
        <v>752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v>15</v>
      </c>
      <c r="AF102" s="282"/>
      <c r="AG102" s="282"/>
      <c r="AH102" s="282"/>
      <c r="AI102" s="282">
        <v>14</v>
      </c>
      <c r="AJ102" s="282"/>
      <c r="AK102" s="282"/>
      <c r="AL102" s="282"/>
      <c r="AM102" s="282">
        <v>1</v>
      </c>
      <c r="AN102" s="282"/>
      <c r="AO102" s="282"/>
      <c r="AP102" s="282"/>
      <c r="AQ102" s="282">
        <v>11</v>
      </c>
      <c r="AR102" s="282"/>
      <c r="AS102" s="282"/>
      <c r="AT102" s="282"/>
      <c r="AU102" s="225">
        <v>43</v>
      </c>
      <c r="AV102" s="226"/>
      <c r="AW102" s="226"/>
      <c r="AX102" s="321"/>
    </row>
    <row r="103" spans="1:60" ht="31.5" customHeight="1" x14ac:dyDescent="0.15">
      <c r="A103" s="415" t="s">
        <v>347</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534</v>
      </c>
      <c r="AV103" s="280"/>
      <c r="AW103" s="280"/>
      <c r="AX103" s="281"/>
      <c r="AY103">
        <f>COUNTA($G$104)</f>
        <v>1</v>
      </c>
    </row>
    <row r="104" spans="1:60" ht="23.25" customHeight="1" x14ac:dyDescent="0.15">
      <c r="A104" s="418"/>
      <c r="B104" s="419"/>
      <c r="C104" s="419"/>
      <c r="D104" s="419"/>
      <c r="E104" s="419"/>
      <c r="F104" s="420"/>
      <c r="G104" s="108" t="s">
        <v>721</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720</v>
      </c>
      <c r="AC104" s="545"/>
      <c r="AD104" s="546"/>
      <c r="AE104" s="282">
        <v>12</v>
      </c>
      <c r="AF104" s="282"/>
      <c r="AG104" s="282"/>
      <c r="AH104" s="282"/>
      <c r="AI104" s="282">
        <v>23</v>
      </c>
      <c r="AJ104" s="282"/>
      <c r="AK104" s="282"/>
      <c r="AL104" s="282"/>
      <c r="AM104" s="282">
        <v>6</v>
      </c>
      <c r="AN104" s="282"/>
      <c r="AO104" s="282"/>
      <c r="AP104" s="282"/>
      <c r="AQ104" s="282" t="s">
        <v>752</v>
      </c>
      <c r="AR104" s="282"/>
      <c r="AS104" s="282"/>
      <c r="AT104" s="282"/>
      <c r="AU104" s="282" t="s">
        <v>752</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720</v>
      </c>
      <c r="AC105" s="468"/>
      <c r="AD105" s="469"/>
      <c r="AE105" s="282">
        <v>7</v>
      </c>
      <c r="AF105" s="282"/>
      <c r="AG105" s="282"/>
      <c r="AH105" s="282"/>
      <c r="AI105" s="282">
        <v>23</v>
      </c>
      <c r="AJ105" s="282"/>
      <c r="AK105" s="282"/>
      <c r="AL105" s="282"/>
      <c r="AM105" s="282">
        <v>6</v>
      </c>
      <c r="AN105" s="282"/>
      <c r="AO105" s="282"/>
      <c r="AP105" s="282"/>
      <c r="AQ105" s="282">
        <v>4</v>
      </c>
      <c r="AR105" s="282"/>
      <c r="AS105" s="282"/>
      <c r="AT105" s="282"/>
      <c r="AU105" s="282">
        <v>12</v>
      </c>
      <c r="AV105" s="282"/>
      <c r="AW105" s="282"/>
      <c r="AX105" s="283"/>
      <c r="AY105">
        <f>$AY$103</f>
        <v>1</v>
      </c>
    </row>
    <row r="106" spans="1:60" ht="31.5" hidden="1" customHeight="1" x14ac:dyDescent="0.15">
      <c r="A106" s="415" t="s">
        <v>347</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347</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347</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383</v>
      </c>
      <c r="AF115" s="247"/>
      <c r="AG115" s="247"/>
      <c r="AH115" s="247"/>
      <c r="AI115" s="247" t="s">
        <v>405</v>
      </c>
      <c r="AJ115" s="247"/>
      <c r="AK115" s="247"/>
      <c r="AL115" s="247"/>
      <c r="AM115" s="247" t="s">
        <v>502</v>
      </c>
      <c r="AN115" s="247"/>
      <c r="AO115" s="247"/>
      <c r="AP115" s="247"/>
      <c r="AQ115" s="589" t="s">
        <v>535</v>
      </c>
      <c r="AR115" s="590"/>
      <c r="AS115" s="590"/>
      <c r="AT115" s="590"/>
      <c r="AU115" s="590"/>
      <c r="AV115" s="590"/>
      <c r="AW115" s="590"/>
      <c r="AX115" s="591"/>
    </row>
    <row r="116" spans="1:51" ht="23.25" customHeight="1" x14ac:dyDescent="0.15">
      <c r="A116" s="435"/>
      <c r="B116" s="436"/>
      <c r="C116" s="436"/>
      <c r="D116" s="436"/>
      <c r="E116" s="436"/>
      <c r="F116" s="437"/>
      <c r="G116" s="387" t="s">
        <v>776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714</v>
      </c>
      <c r="AF116" s="282"/>
      <c r="AG116" s="282"/>
      <c r="AH116" s="282"/>
      <c r="AI116" s="282" t="s">
        <v>775</v>
      </c>
      <c r="AJ116" s="282"/>
      <c r="AK116" s="282"/>
      <c r="AL116" s="282"/>
      <c r="AM116" s="282">
        <v>6.7</v>
      </c>
      <c r="AN116" s="282"/>
      <c r="AO116" s="282"/>
      <c r="AP116" s="282"/>
      <c r="AQ116" s="218">
        <v>0</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714</v>
      </c>
      <c r="AF117" s="550"/>
      <c r="AG117" s="550"/>
      <c r="AH117" s="550"/>
      <c r="AI117" s="550" t="s">
        <v>775</v>
      </c>
      <c r="AJ117" s="550"/>
      <c r="AK117" s="550"/>
      <c r="AL117" s="550"/>
      <c r="AM117" s="550" t="s">
        <v>777</v>
      </c>
      <c r="AN117" s="550"/>
      <c r="AO117" s="550"/>
      <c r="AP117" s="550"/>
      <c r="AQ117" s="550" t="s">
        <v>739</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383</v>
      </c>
      <c r="AF118" s="247"/>
      <c r="AG118" s="247"/>
      <c r="AH118" s="247"/>
      <c r="AI118" s="247" t="s">
        <v>405</v>
      </c>
      <c r="AJ118" s="247"/>
      <c r="AK118" s="247"/>
      <c r="AL118" s="247"/>
      <c r="AM118" s="247" t="s">
        <v>502</v>
      </c>
      <c r="AN118" s="247"/>
      <c r="AO118" s="247"/>
      <c r="AP118" s="247"/>
      <c r="AQ118" s="589" t="s">
        <v>535</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782</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722</v>
      </c>
      <c r="AC119" s="462"/>
      <c r="AD119" s="463"/>
      <c r="AE119" s="282" t="s">
        <v>714</v>
      </c>
      <c r="AF119" s="282"/>
      <c r="AG119" s="282"/>
      <c r="AH119" s="282"/>
      <c r="AI119" s="282" t="s">
        <v>775</v>
      </c>
      <c r="AJ119" s="282"/>
      <c r="AK119" s="282"/>
      <c r="AL119" s="282"/>
      <c r="AM119" s="282">
        <v>1.1000000000000001</v>
      </c>
      <c r="AN119" s="282"/>
      <c r="AO119" s="282"/>
      <c r="AP119" s="282"/>
      <c r="AQ119" s="282">
        <v>1</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723</v>
      </c>
      <c r="AC120" s="472"/>
      <c r="AD120" s="473"/>
      <c r="AE120" s="550" t="s">
        <v>714</v>
      </c>
      <c r="AF120" s="550"/>
      <c r="AG120" s="550"/>
      <c r="AH120" s="550"/>
      <c r="AI120" s="550" t="s">
        <v>775</v>
      </c>
      <c r="AJ120" s="550"/>
      <c r="AK120" s="550"/>
      <c r="AL120" s="550"/>
      <c r="AM120" s="550" t="s">
        <v>778</v>
      </c>
      <c r="AN120" s="550"/>
      <c r="AO120" s="550"/>
      <c r="AP120" s="550"/>
      <c r="AQ120" s="550" t="s">
        <v>794</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383</v>
      </c>
      <c r="AF121" s="247"/>
      <c r="AG121" s="247"/>
      <c r="AH121" s="247"/>
      <c r="AI121" s="247" t="s">
        <v>405</v>
      </c>
      <c r="AJ121" s="247"/>
      <c r="AK121" s="247"/>
      <c r="AL121" s="247"/>
      <c r="AM121" s="247" t="s">
        <v>502</v>
      </c>
      <c r="AN121" s="247"/>
      <c r="AO121" s="247"/>
      <c r="AP121" s="247"/>
      <c r="AQ121" s="589" t="s">
        <v>535</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781</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722</v>
      </c>
      <c r="AC122" s="462"/>
      <c r="AD122" s="463"/>
      <c r="AE122" s="282" t="s">
        <v>714</v>
      </c>
      <c r="AF122" s="282"/>
      <c r="AG122" s="282"/>
      <c r="AH122" s="282"/>
      <c r="AI122" s="282" t="s">
        <v>775</v>
      </c>
      <c r="AJ122" s="282"/>
      <c r="AK122" s="282"/>
      <c r="AL122" s="282"/>
      <c r="AM122" s="282">
        <v>2.7</v>
      </c>
      <c r="AN122" s="282"/>
      <c r="AO122" s="282"/>
      <c r="AP122" s="282"/>
      <c r="AQ122" s="282">
        <v>0</v>
      </c>
      <c r="AR122" s="282"/>
      <c r="AS122" s="282"/>
      <c r="AT122" s="282"/>
      <c r="AU122" s="282"/>
      <c r="AV122" s="282"/>
      <c r="AW122" s="282"/>
      <c r="AX122" s="283"/>
      <c r="AY122">
        <f>$AY$121</f>
        <v>1</v>
      </c>
    </row>
    <row r="123" spans="1:51" ht="46.5"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723</v>
      </c>
      <c r="AC123" s="472"/>
      <c r="AD123" s="473"/>
      <c r="AE123" s="550" t="s">
        <v>714</v>
      </c>
      <c r="AF123" s="550"/>
      <c r="AG123" s="550"/>
      <c r="AH123" s="550"/>
      <c r="AI123" s="550" t="s">
        <v>775</v>
      </c>
      <c r="AJ123" s="550"/>
      <c r="AK123" s="550"/>
      <c r="AL123" s="550"/>
      <c r="AM123" s="550" t="s">
        <v>779</v>
      </c>
      <c r="AN123" s="550"/>
      <c r="AO123" s="550"/>
      <c r="AP123" s="550"/>
      <c r="AQ123" s="550" t="s">
        <v>751</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383</v>
      </c>
      <c r="AF124" s="247"/>
      <c r="AG124" s="247"/>
      <c r="AH124" s="247"/>
      <c r="AI124" s="247" t="s">
        <v>405</v>
      </c>
      <c r="AJ124" s="247"/>
      <c r="AK124" s="247"/>
      <c r="AL124" s="247"/>
      <c r="AM124" s="247" t="s">
        <v>502</v>
      </c>
      <c r="AN124" s="247"/>
      <c r="AO124" s="247"/>
      <c r="AP124" s="247"/>
      <c r="AQ124" s="589" t="s">
        <v>535</v>
      </c>
      <c r="AR124" s="590"/>
      <c r="AS124" s="590"/>
      <c r="AT124" s="590"/>
      <c r="AU124" s="590"/>
      <c r="AV124" s="590"/>
      <c r="AW124" s="590"/>
      <c r="AX124" s="591"/>
      <c r="AY124" s="92">
        <f>IF(SUBSTITUTE(SUBSTITUTE($G$125,"／",""),"　","")="",0,1)</f>
        <v>1</v>
      </c>
    </row>
    <row r="125" spans="1:51" ht="23.25" customHeight="1" x14ac:dyDescent="0.15">
      <c r="A125" s="435"/>
      <c r="B125" s="436"/>
      <c r="C125" s="436"/>
      <c r="D125" s="436"/>
      <c r="E125" s="436"/>
      <c r="F125" s="437"/>
      <c r="G125" s="387" t="s">
        <v>795</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t="s">
        <v>722</v>
      </c>
      <c r="AC125" s="462"/>
      <c r="AD125" s="463"/>
      <c r="AE125" s="282" t="s">
        <v>714</v>
      </c>
      <c r="AF125" s="282"/>
      <c r="AG125" s="282"/>
      <c r="AH125" s="282"/>
      <c r="AI125" s="282" t="s">
        <v>775</v>
      </c>
      <c r="AJ125" s="282"/>
      <c r="AK125" s="282"/>
      <c r="AL125" s="282"/>
      <c r="AM125" s="282">
        <v>2.5</v>
      </c>
      <c r="AN125" s="282"/>
      <c r="AO125" s="282"/>
      <c r="AP125" s="282"/>
      <c r="AQ125" s="282">
        <v>0</v>
      </c>
      <c r="AR125" s="282"/>
      <c r="AS125" s="282"/>
      <c r="AT125" s="282"/>
      <c r="AU125" s="282"/>
      <c r="AV125" s="282"/>
      <c r="AW125" s="282"/>
      <c r="AX125" s="283"/>
      <c r="AY125">
        <f>$AY$124</f>
        <v>1</v>
      </c>
    </row>
    <row r="126" spans="1:51" ht="46.5"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723</v>
      </c>
      <c r="AC126" s="472"/>
      <c r="AD126" s="473"/>
      <c r="AE126" s="550" t="s">
        <v>714</v>
      </c>
      <c r="AF126" s="550"/>
      <c r="AG126" s="550"/>
      <c r="AH126" s="550"/>
      <c r="AI126" s="550" t="s">
        <v>775</v>
      </c>
      <c r="AJ126" s="550"/>
      <c r="AK126" s="550"/>
      <c r="AL126" s="550"/>
      <c r="AM126" s="550" t="s">
        <v>780</v>
      </c>
      <c r="AN126" s="550"/>
      <c r="AO126" s="550"/>
      <c r="AP126" s="550"/>
      <c r="AQ126" s="550" t="s">
        <v>751</v>
      </c>
      <c r="AR126" s="550"/>
      <c r="AS126" s="550"/>
      <c r="AT126" s="550"/>
      <c r="AU126" s="550"/>
      <c r="AV126" s="550"/>
      <c r="AW126" s="550"/>
      <c r="AX126" s="551"/>
      <c r="AY126">
        <f>$AY$124</f>
        <v>1</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383</v>
      </c>
      <c r="AF127" s="247"/>
      <c r="AG127" s="247"/>
      <c r="AH127" s="247"/>
      <c r="AI127" s="247" t="s">
        <v>405</v>
      </c>
      <c r="AJ127" s="247"/>
      <c r="AK127" s="247"/>
      <c r="AL127" s="247"/>
      <c r="AM127" s="247" t="s">
        <v>502</v>
      </c>
      <c r="AN127" s="247"/>
      <c r="AO127" s="247"/>
      <c r="AP127" s="247"/>
      <c r="AQ127" s="589" t="s">
        <v>535</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783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722</v>
      </c>
      <c r="AC128" s="462"/>
      <c r="AD128" s="463"/>
      <c r="AE128" s="282" t="s">
        <v>714</v>
      </c>
      <c r="AF128" s="282"/>
      <c r="AG128" s="282"/>
      <c r="AH128" s="282"/>
      <c r="AI128" s="282" t="s">
        <v>775</v>
      </c>
      <c r="AJ128" s="282"/>
      <c r="AK128" s="282"/>
      <c r="AL128" s="282"/>
      <c r="AM128" s="282">
        <v>0.8</v>
      </c>
      <c r="AN128" s="282"/>
      <c r="AO128" s="282"/>
      <c r="AP128" s="282"/>
      <c r="AQ128" s="282">
        <v>0</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723</v>
      </c>
      <c r="AC129" s="472"/>
      <c r="AD129" s="473"/>
      <c r="AE129" s="550" t="s">
        <v>714</v>
      </c>
      <c r="AF129" s="550"/>
      <c r="AG129" s="550"/>
      <c r="AH129" s="550"/>
      <c r="AI129" s="550" t="s">
        <v>775</v>
      </c>
      <c r="AJ129" s="550"/>
      <c r="AK129" s="550"/>
      <c r="AL129" s="550"/>
      <c r="AM129" s="550" t="s">
        <v>784</v>
      </c>
      <c r="AN129" s="550"/>
      <c r="AO129" s="550"/>
      <c r="AP129" s="550"/>
      <c r="AQ129" s="550" t="s">
        <v>751</v>
      </c>
      <c r="AR129" s="550"/>
      <c r="AS129" s="550"/>
      <c r="AT129" s="550"/>
      <c r="AU129" s="550"/>
      <c r="AV129" s="550"/>
      <c r="AW129" s="550"/>
      <c r="AX129" s="551"/>
      <c r="AY129">
        <f>$AY$127</f>
        <v>1</v>
      </c>
    </row>
    <row r="130" spans="1:51" ht="45" customHeight="1" x14ac:dyDescent="0.15">
      <c r="A130" s="189" t="s">
        <v>398</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799</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t="s">
        <v>799</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727</v>
      </c>
      <c r="R154" s="108"/>
      <c r="S154" s="108"/>
      <c r="T154" s="108"/>
      <c r="U154" s="108"/>
      <c r="V154" s="108"/>
      <c r="W154" s="108"/>
      <c r="X154" s="108"/>
      <c r="Y154" s="108"/>
      <c r="Z154" s="108"/>
      <c r="AA154" s="290"/>
      <c r="AB154" s="144" t="s">
        <v>728</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33.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8.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712</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664</v>
      </c>
      <c r="D430" s="927"/>
      <c r="E430" s="175" t="s">
        <v>392</v>
      </c>
      <c r="F430" s="893"/>
      <c r="G430" s="894" t="s">
        <v>252</v>
      </c>
      <c r="H430" s="126"/>
      <c r="I430" s="126"/>
      <c r="J430" s="895" t="s">
        <v>714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536</v>
      </c>
      <c r="AJ431" s="334"/>
      <c r="AK431" s="334"/>
      <c r="AL431" s="158"/>
      <c r="AM431" s="334" t="s">
        <v>537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803</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803</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t="s">
        <v>803</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536</v>
      </c>
      <c r="AJ436" s="334"/>
      <c r="AK436" s="334"/>
      <c r="AL436" s="158"/>
      <c r="AM436" s="334" t="s">
        <v>537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536</v>
      </c>
      <c r="AJ441" s="334"/>
      <c r="AK441" s="334"/>
      <c r="AL441" s="158"/>
      <c r="AM441" s="334" t="s">
        <v>537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536</v>
      </c>
      <c r="AJ446" s="334"/>
      <c r="AK446" s="334"/>
      <c r="AL446" s="158"/>
      <c r="AM446" s="334" t="s">
        <v>537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536</v>
      </c>
      <c r="AJ451" s="334"/>
      <c r="AK451" s="334"/>
      <c r="AL451" s="158"/>
      <c r="AM451" s="334" t="s">
        <v>537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536</v>
      </c>
      <c r="AJ456" s="334"/>
      <c r="AK456" s="334"/>
      <c r="AL456" s="158"/>
      <c r="AM456" s="334" t="s">
        <v>537</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hidden="1"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803</v>
      </c>
      <c r="AN458" s="208"/>
      <c r="AO458" s="208"/>
      <c r="AP458" s="337"/>
      <c r="AQ458" s="336" t="s">
        <v>714</v>
      </c>
      <c r="AR458" s="208"/>
      <c r="AS458" s="208"/>
      <c r="AT458" s="337"/>
      <c r="AU458" s="208" t="s">
        <v>714</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803</v>
      </c>
      <c r="AN459" s="208"/>
      <c r="AO459" s="208"/>
      <c r="AP459" s="337"/>
      <c r="AQ459" s="336" t="s">
        <v>714</v>
      </c>
      <c r="AR459" s="208"/>
      <c r="AS459" s="208"/>
      <c r="AT459" s="337"/>
      <c r="AU459" s="208" t="s">
        <v>714</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714</v>
      </c>
      <c r="AF460" s="208"/>
      <c r="AG460" s="208"/>
      <c r="AH460" s="337"/>
      <c r="AI460" s="336" t="s">
        <v>714</v>
      </c>
      <c r="AJ460" s="208"/>
      <c r="AK460" s="208"/>
      <c r="AL460" s="208"/>
      <c r="AM460" s="336" t="s">
        <v>803</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536</v>
      </c>
      <c r="AJ461" s="334"/>
      <c r="AK461" s="334"/>
      <c r="AL461" s="158"/>
      <c r="AM461" s="334" t="s">
        <v>537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536</v>
      </c>
      <c r="AJ466" s="334"/>
      <c r="AK466" s="334"/>
      <c r="AL466" s="158"/>
      <c r="AM466" s="334" t="s">
        <v>537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536</v>
      </c>
      <c r="AJ471" s="334"/>
      <c r="AK471" s="334"/>
      <c r="AL471" s="158"/>
      <c r="AM471" s="334" t="s">
        <v>537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536</v>
      </c>
      <c r="AJ476" s="334"/>
      <c r="AK476" s="334"/>
      <c r="AL476" s="158"/>
      <c r="AM476" s="334" t="s">
        <v>537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803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395</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536</v>
      </c>
      <c r="AJ485" s="334"/>
      <c r="AK485" s="334"/>
      <c r="AL485" s="158"/>
      <c r="AM485" s="334" t="s">
        <v>537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536</v>
      </c>
      <c r="AJ490" s="334"/>
      <c r="AK490" s="334"/>
      <c r="AL490" s="158"/>
      <c r="AM490" s="334" t="s">
        <v>537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536</v>
      </c>
      <c r="AJ495" s="334"/>
      <c r="AK495" s="334"/>
      <c r="AL495" s="158"/>
      <c r="AM495" s="334" t="s">
        <v>537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536</v>
      </c>
      <c r="AJ500" s="334"/>
      <c r="AK500" s="334"/>
      <c r="AL500" s="158"/>
      <c r="AM500" s="334" t="s">
        <v>537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536</v>
      </c>
      <c r="AJ505" s="334"/>
      <c r="AK505" s="334"/>
      <c r="AL505" s="158"/>
      <c r="AM505" s="334" t="s">
        <v>537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536</v>
      </c>
      <c r="AJ510" s="334"/>
      <c r="AK510" s="334"/>
      <c r="AL510" s="158"/>
      <c r="AM510" s="334" t="s">
        <v>537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536</v>
      </c>
      <c r="AJ515" s="334"/>
      <c r="AK515" s="334"/>
      <c r="AL515" s="158"/>
      <c r="AM515" s="334" t="s">
        <v>537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536</v>
      </c>
      <c r="AJ520" s="334"/>
      <c r="AK520" s="334"/>
      <c r="AL520" s="158"/>
      <c r="AM520" s="334" t="s">
        <v>537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536</v>
      </c>
      <c r="AJ525" s="334"/>
      <c r="AK525" s="334"/>
      <c r="AL525" s="158"/>
      <c r="AM525" s="334" t="s">
        <v>537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536</v>
      </c>
      <c r="AJ530" s="334"/>
      <c r="AK530" s="334"/>
      <c r="AL530" s="158"/>
      <c r="AM530" s="334" t="s">
        <v>537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396</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536</v>
      </c>
      <c r="AJ539" s="334"/>
      <c r="AK539" s="334"/>
      <c r="AL539" s="158"/>
      <c r="AM539" s="334" t="s">
        <v>537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536</v>
      </c>
      <c r="AJ544" s="334"/>
      <c r="AK544" s="334"/>
      <c r="AL544" s="158"/>
      <c r="AM544" s="334" t="s">
        <v>537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536</v>
      </c>
      <c r="AJ549" s="334"/>
      <c r="AK549" s="334"/>
      <c r="AL549" s="158"/>
      <c r="AM549" s="334" t="s">
        <v>537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536</v>
      </c>
      <c r="AJ554" s="334"/>
      <c r="AK554" s="334"/>
      <c r="AL554" s="158"/>
      <c r="AM554" s="334" t="s">
        <v>537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536</v>
      </c>
      <c r="AJ559" s="334"/>
      <c r="AK559" s="334"/>
      <c r="AL559" s="158"/>
      <c r="AM559" s="334" t="s">
        <v>537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536</v>
      </c>
      <c r="AJ564" s="334"/>
      <c r="AK564" s="334"/>
      <c r="AL564" s="158"/>
      <c r="AM564" s="334" t="s">
        <v>537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536</v>
      </c>
      <c r="AJ569" s="334"/>
      <c r="AK569" s="334"/>
      <c r="AL569" s="158"/>
      <c r="AM569" s="334" t="s">
        <v>537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536</v>
      </c>
      <c r="AJ574" s="334"/>
      <c r="AK574" s="334"/>
      <c r="AL574" s="158"/>
      <c r="AM574" s="334" t="s">
        <v>537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536</v>
      </c>
      <c r="AJ579" s="334"/>
      <c r="AK579" s="334"/>
      <c r="AL579" s="158"/>
      <c r="AM579" s="334" t="s">
        <v>537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536</v>
      </c>
      <c r="AJ584" s="334"/>
      <c r="AK584" s="334"/>
      <c r="AL584" s="158"/>
      <c r="AM584" s="334" t="s">
        <v>537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395</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536</v>
      </c>
      <c r="AJ593" s="334"/>
      <c r="AK593" s="334"/>
      <c r="AL593" s="158"/>
      <c r="AM593" s="334" t="s">
        <v>537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536</v>
      </c>
      <c r="AJ598" s="334"/>
      <c r="AK598" s="334"/>
      <c r="AL598" s="158"/>
      <c r="AM598" s="334" t="s">
        <v>537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536</v>
      </c>
      <c r="AJ603" s="334"/>
      <c r="AK603" s="334"/>
      <c r="AL603" s="158"/>
      <c r="AM603" s="334" t="s">
        <v>537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536</v>
      </c>
      <c r="AJ608" s="334"/>
      <c r="AK608" s="334"/>
      <c r="AL608" s="158"/>
      <c r="AM608" s="334" t="s">
        <v>537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536</v>
      </c>
      <c r="AJ613" s="334"/>
      <c r="AK613" s="334"/>
      <c r="AL613" s="158"/>
      <c r="AM613" s="334" t="s">
        <v>537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536</v>
      </c>
      <c r="AJ618" s="334"/>
      <c r="AK618" s="334"/>
      <c r="AL618" s="158"/>
      <c r="AM618" s="334" t="s">
        <v>537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536</v>
      </c>
      <c r="AJ623" s="334"/>
      <c r="AK623" s="334"/>
      <c r="AL623" s="158"/>
      <c r="AM623" s="334" t="s">
        <v>537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536</v>
      </c>
      <c r="AJ628" s="334"/>
      <c r="AK628" s="334"/>
      <c r="AL628" s="158"/>
      <c r="AM628" s="334" t="s">
        <v>537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536</v>
      </c>
      <c r="AJ633" s="334"/>
      <c r="AK633" s="334"/>
      <c r="AL633" s="158"/>
      <c r="AM633" s="334" t="s">
        <v>537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536</v>
      </c>
      <c r="AJ638" s="334"/>
      <c r="AK638" s="334"/>
      <c r="AL638" s="158"/>
      <c r="AM638" s="334" t="s">
        <v>537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396</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536</v>
      </c>
      <c r="AJ647" s="334"/>
      <c r="AK647" s="334"/>
      <c r="AL647" s="158"/>
      <c r="AM647" s="334" t="s">
        <v>537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536</v>
      </c>
      <c r="AJ652" s="334"/>
      <c r="AK652" s="334"/>
      <c r="AL652" s="158"/>
      <c r="AM652" s="334" t="s">
        <v>537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536</v>
      </c>
      <c r="AJ657" s="334"/>
      <c r="AK657" s="334"/>
      <c r="AL657" s="158"/>
      <c r="AM657" s="334" t="s">
        <v>537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536</v>
      </c>
      <c r="AJ662" s="334"/>
      <c r="AK662" s="334"/>
      <c r="AL662" s="158"/>
      <c r="AM662" s="334" t="s">
        <v>537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536</v>
      </c>
      <c r="AJ667" s="334"/>
      <c r="AK667" s="334"/>
      <c r="AL667" s="158"/>
      <c r="AM667" s="334" t="s">
        <v>537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536</v>
      </c>
      <c r="AJ672" s="334"/>
      <c r="AK672" s="334"/>
      <c r="AL672" s="158"/>
      <c r="AM672" s="334" t="s">
        <v>537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536</v>
      </c>
      <c r="AJ677" s="334"/>
      <c r="AK677" s="334"/>
      <c r="AL677" s="158"/>
      <c r="AM677" s="334" t="s">
        <v>537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536</v>
      </c>
      <c r="AJ682" s="334"/>
      <c r="AK682" s="334"/>
      <c r="AL682" s="158"/>
      <c r="AM682" s="334" t="s">
        <v>537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536</v>
      </c>
      <c r="AJ687" s="334"/>
      <c r="AK687" s="334"/>
      <c r="AL687" s="158"/>
      <c r="AM687" s="334" t="s">
        <v>537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536</v>
      </c>
      <c r="AJ692" s="334"/>
      <c r="AK692" s="334"/>
      <c r="AL692" s="158"/>
      <c r="AM692" s="334" t="s">
        <v>537</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374</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758</v>
      </c>
      <c r="AE708" s="603"/>
      <c r="AF708" s="603"/>
      <c r="AG708" s="740" t="s">
        <v>752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758</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60.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342</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758</v>
      </c>
      <c r="AE712" s="781"/>
      <c r="AF712" s="781"/>
      <c r="AG712" s="805" t="s">
        <v>752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343</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758</v>
      </c>
      <c r="AE713" s="323"/>
      <c r="AF713" s="661"/>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33" customHeight="1" x14ac:dyDescent="0.15">
      <c r="A714" s="643"/>
      <c r="B714" s="644"/>
      <c r="C714" s="645" t="s">
        <v>321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758</v>
      </c>
      <c r="AE716" s="625"/>
      <c r="AF716" s="625"/>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33"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758</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1.5" customHeight="1" x14ac:dyDescent="0.15">
      <c r="A726" s="638" t="s">
        <v>48</v>
      </c>
      <c r="B726" s="797"/>
      <c r="C726" s="810" t="s">
        <v>53</v>
      </c>
      <c r="D726" s="832"/>
      <c r="E726" s="832"/>
      <c r="F726" s="833"/>
      <c r="G726" s="576" t="s">
        <v>765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767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767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348</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665</v>
      </c>
      <c r="B737" s="211"/>
      <c r="C737" s="211"/>
      <c r="D737" s="212"/>
      <c r="E737" s="950" t="s">
        <v>729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390</v>
      </c>
      <c r="B738" s="361"/>
      <c r="C738" s="361"/>
      <c r="D738" s="361"/>
      <c r="E738" s="950" t="s">
        <v>730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389</v>
      </c>
      <c r="B739" s="361"/>
      <c r="C739" s="361"/>
      <c r="D739" s="361"/>
      <c r="E739" s="950" t="s">
        <v>731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388</v>
      </c>
      <c r="B740" s="361"/>
      <c r="C740" s="361"/>
      <c r="D740" s="361"/>
      <c r="E740" s="950" t="s">
        <v>731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387</v>
      </c>
      <c r="B741" s="361"/>
      <c r="C741" s="361"/>
      <c r="D741" s="361"/>
      <c r="E741" s="950" t="s">
        <v>732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386</v>
      </c>
      <c r="B742" s="361"/>
      <c r="C742" s="361"/>
      <c r="D742" s="361"/>
      <c r="E742" s="950" t="s">
        <v>733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385</v>
      </c>
      <c r="B743" s="361"/>
      <c r="C743" s="361"/>
      <c r="D743" s="361"/>
      <c r="E743" s="950" t="s">
        <v>734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384</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383</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538</v>
      </c>
      <c r="B746" s="361"/>
      <c r="C746" s="361"/>
      <c r="D746" s="361"/>
      <c r="E746" s="956" t="s">
        <v>704</v>
      </c>
      <c r="F746" s="954"/>
      <c r="G746" s="954"/>
      <c r="H746" s="100" t="str">
        <f>IF(E746="","","-")</f>
        <v>-</v>
      </c>
      <c r="I746" s="954"/>
      <c r="J746" s="954"/>
      <c r="K746" s="100" t="str">
        <f>IF(I746="","","-")</f>
        <v/>
      </c>
      <c r="L746" s="955">
        <v>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502</v>
      </c>
      <c r="B747" s="361"/>
      <c r="C747" s="361"/>
      <c r="D747" s="361"/>
      <c r="E747" s="956" t="s">
        <v>704</v>
      </c>
      <c r="F747" s="954"/>
      <c r="G747" s="954"/>
      <c r="H747" s="100" t="str">
        <f>IF(E747="","","-")</f>
        <v>-</v>
      </c>
      <c r="I747" s="954"/>
      <c r="J747" s="954"/>
      <c r="K747" s="100" t="str">
        <f>IF(I747="","","-")</f>
        <v/>
      </c>
      <c r="L747" s="955">
        <v>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377</v>
      </c>
      <c r="B748" s="613"/>
      <c r="C748" s="613"/>
      <c r="D748" s="613"/>
      <c r="E748" s="613"/>
      <c r="F748" s="614"/>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379</v>
      </c>
      <c r="B787" s="627"/>
      <c r="C787" s="627"/>
      <c r="D787" s="627"/>
      <c r="E787" s="627"/>
      <c r="F787" s="628"/>
      <c r="G787" s="593" t="s">
        <v>796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746</v>
      </c>
      <c r="H789" s="669"/>
      <c r="I789" s="669"/>
      <c r="J789" s="669"/>
      <c r="K789" s="670"/>
      <c r="L789" s="662" t="s">
        <v>747</v>
      </c>
      <c r="M789" s="663"/>
      <c r="N789" s="663"/>
      <c r="O789" s="663"/>
      <c r="P789" s="663"/>
      <c r="Q789" s="663"/>
      <c r="R789" s="663"/>
      <c r="S789" s="663"/>
      <c r="T789" s="663"/>
      <c r="U789" s="663"/>
      <c r="V789" s="663"/>
      <c r="W789" s="663"/>
      <c r="X789" s="664"/>
      <c r="Y789" s="382"/>
      <c r="Z789" s="383"/>
      <c r="AA789" s="383"/>
      <c r="AB789" s="800"/>
      <c r="AC789" s="668" t="s">
        <v>746</v>
      </c>
      <c r="AD789" s="669"/>
      <c r="AE789" s="669"/>
      <c r="AF789" s="669"/>
      <c r="AG789" s="670"/>
      <c r="AH789" s="662" t="s">
        <v>747</v>
      </c>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746</v>
      </c>
      <c r="H790" s="605"/>
      <c r="I790" s="605"/>
      <c r="J790" s="605"/>
      <c r="K790" s="606"/>
      <c r="L790" s="596" t="s">
        <v>748</v>
      </c>
      <c r="M790" s="597"/>
      <c r="N790" s="597"/>
      <c r="O790" s="597"/>
      <c r="P790" s="597"/>
      <c r="Q790" s="597"/>
      <c r="R790" s="597"/>
      <c r="S790" s="597"/>
      <c r="T790" s="597"/>
      <c r="U790" s="597"/>
      <c r="V790" s="597"/>
      <c r="W790" s="597"/>
      <c r="X790" s="598"/>
      <c r="Y790" s="599">
        <v>6.7</v>
      </c>
      <c r="Z790" s="600"/>
      <c r="AA790" s="600"/>
      <c r="AB790" s="610"/>
      <c r="AC790" s="604" t="s">
        <v>746</v>
      </c>
      <c r="AD790" s="605"/>
      <c r="AE790" s="605"/>
      <c r="AF790" s="605"/>
      <c r="AG790" s="606"/>
      <c r="AH790" s="596" t="s">
        <v>748</v>
      </c>
      <c r="AI790" s="597"/>
      <c r="AJ790" s="597"/>
      <c r="AK790" s="597"/>
      <c r="AL790" s="597"/>
      <c r="AM790" s="597"/>
      <c r="AN790" s="597"/>
      <c r="AO790" s="597"/>
      <c r="AP790" s="597"/>
      <c r="AQ790" s="597"/>
      <c r="AR790" s="597"/>
      <c r="AS790" s="597"/>
      <c r="AT790" s="598"/>
      <c r="AU790" s="599">
        <v>4.5</v>
      </c>
      <c r="AV790" s="600"/>
      <c r="AW790" s="600"/>
      <c r="AX790" s="601"/>
    </row>
    <row r="791" spans="1:51" ht="24.75" customHeight="1" x14ac:dyDescent="0.15">
      <c r="A791" s="629"/>
      <c r="B791" s="630"/>
      <c r="C791" s="630"/>
      <c r="D791" s="630"/>
      <c r="E791" s="630"/>
      <c r="F791" s="631"/>
      <c r="G791" s="604" t="s">
        <v>746</v>
      </c>
      <c r="H791" s="605"/>
      <c r="I791" s="605"/>
      <c r="J791" s="605"/>
      <c r="K791" s="606"/>
      <c r="L791" s="596" t="s">
        <v>749</v>
      </c>
      <c r="M791" s="597"/>
      <c r="N791" s="597"/>
      <c r="O791" s="597"/>
      <c r="P791" s="597"/>
      <c r="Q791" s="597"/>
      <c r="R791" s="597"/>
      <c r="S791" s="597"/>
      <c r="T791" s="597"/>
      <c r="U791" s="597"/>
      <c r="V791" s="597"/>
      <c r="W791" s="597"/>
      <c r="X791" s="598"/>
      <c r="Y791" s="599"/>
      <c r="Z791" s="600"/>
      <c r="AA791" s="600"/>
      <c r="AB791" s="610"/>
      <c r="AC791" s="604" t="s">
        <v>746</v>
      </c>
      <c r="AD791" s="605"/>
      <c r="AE791" s="605"/>
      <c r="AF791" s="605"/>
      <c r="AG791" s="606"/>
      <c r="AH791" s="596" t="s">
        <v>749</v>
      </c>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746</v>
      </c>
      <c r="H792" s="605"/>
      <c r="I792" s="605"/>
      <c r="J792" s="605"/>
      <c r="K792" s="606"/>
      <c r="L792" s="596" t="s">
        <v>750</v>
      </c>
      <c r="M792" s="597"/>
      <c r="N792" s="597"/>
      <c r="O792" s="597"/>
      <c r="P792" s="597"/>
      <c r="Q792" s="597"/>
      <c r="R792" s="597"/>
      <c r="S792" s="597"/>
      <c r="T792" s="597"/>
      <c r="U792" s="597"/>
      <c r="V792" s="597"/>
      <c r="W792" s="597"/>
      <c r="X792" s="598"/>
      <c r="Y792" s="599"/>
      <c r="Z792" s="600"/>
      <c r="AA792" s="600"/>
      <c r="AB792" s="610"/>
      <c r="AC792" s="604" t="s">
        <v>746</v>
      </c>
      <c r="AD792" s="605"/>
      <c r="AE792" s="605"/>
      <c r="AF792" s="605"/>
      <c r="AG792" s="606"/>
      <c r="AH792" s="596" t="s">
        <v>750</v>
      </c>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4.5</v>
      </c>
      <c r="AV799" s="827"/>
      <c r="AW799" s="827"/>
      <c r="AX799" s="829"/>
    </row>
    <row r="800" spans="1:51" ht="24.75" customHeight="1" x14ac:dyDescent="0.15">
      <c r="A800" s="629"/>
      <c r="B800" s="630"/>
      <c r="C800" s="630"/>
      <c r="D800" s="630"/>
      <c r="E800" s="630"/>
      <c r="F800" s="631"/>
      <c r="G800" s="593" t="s">
        <v>786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787</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746</v>
      </c>
      <c r="H802" s="669"/>
      <c r="I802" s="669"/>
      <c r="J802" s="669"/>
      <c r="K802" s="670"/>
      <c r="L802" s="662" t="s">
        <v>747</v>
      </c>
      <c r="M802" s="663"/>
      <c r="N802" s="663"/>
      <c r="O802" s="663"/>
      <c r="P802" s="663"/>
      <c r="Q802" s="663"/>
      <c r="R802" s="663"/>
      <c r="S802" s="663"/>
      <c r="T802" s="663"/>
      <c r="U802" s="663"/>
      <c r="V802" s="663"/>
      <c r="W802" s="663"/>
      <c r="X802" s="664"/>
      <c r="Y802" s="382"/>
      <c r="Z802" s="383"/>
      <c r="AA802" s="383"/>
      <c r="AB802" s="800"/>
      <c r="AC802" s="668" t="s">
        <v>746</v>
      </c>
      <c r="AD802" s="669"/>
      <c r="AE802" s="669"/>
      <c r="AF802" s="669"/>
      <c r="AG802" s="670"/>
      <c r="AH802" s="662" t="s">
        <v>747</v>
      </c>
      <c r="AI802" s="663"/>
      <c r="AJ802" s="663"/>
      <c r="AK802" s="663"/>
      <c r="AL802" s="663"/>
      <c r="AM802" s="663"/>
      <c r="AN802" s="663"/>
      <c r="AO802" s="663"/>
      <c r="AP802" s="663"/>
      <c r="AQ802" s="663"/>
      <c r="AR802" s="663"/>
      <c r="AS802" s="663"/>
      <c r="AT802" s="664"/>
      <c r="AU802" s="382"/>
      <c r="AV802" s="383"/>
      <c r="AW802" s="383"/>
      <c r="AX802" s="384"/>
      <c r="AY802">
        <f t="shared" ref="AY802:AY812" si="115">$AY$800</f>
        <v>2</v>
      </c>
    </row>
    <row r="803" spans="1:51" ht="24.75" customHeight="1" x14ac:dyDescent="0.15">
      <c r="A803" s="629"/>
      <c r="B803" s="630"/>
      <c r="C803" s="630"/>
      <c r="D803" s="630"/>
      <c r="E803" s="630"/>
      <c r="F803" s="631"/>
      <c r="G803" s="604" t="s">
        <v>746</v>
      </c>
      <c r="H803" s="605"/>
      <c r="I803" s="605"/>
      <c r="J803" s="605"/>
      <c r="K803" s="606"/>
      <c r="L803" s="596" t="s">
        <v>748</v>
      </c>
      <c r="M803" s="597"/>
      <c r="N803" s="597"/>
      <c r="O803" s="597"/>
      <c r="P803" s="597"/>
      <c r="Q803" s="597"/>
      <c r="R803" s="597"/>
      <c r="S803" s="597"/>
      <c r="T803" s="597"/>
      <c r="U803" s="597"/>
      <c r="V803" s="597"/>
      <c r="W803" s="597"/>
      <c r="X803" s="598"/>
      <c r="Y803" s="599">
        <v>2.5</v>
      </c>
      <c r="Z803" s="600"/>
      <c r="AA803" s="600"/>
      <c r="AB803" s="610"/>
      <c r="AC803" s="604" t="s">
        <v>746</v>
      </c>
      <c r="AD803" s="605"/>
      <c r="AE803" s="605"/>
      <c r="AF803" s="605"/>
      <c r="AG803" s="606"/>
      <c r="AH803" s="596" t="s">
        <v>748</v>
      </c>
      <c r="AI803" s="597"/>
      <c r="AJ803" s="597"/>
      <c r="AK803" s="597"/>
      <c r="AL803" s="597"/>
      <c r="AM803" s="597"/>
      <c r="AN803" s="597"/>
      <c r="AO803" s="597"/>
      <c r="AP803" s="597"/>
      <c r="AQ803" s="597"/>
      <c r="AR803" s="597"/>
      <c r="AS803" s="597"/>
      <c r="AT803" s="598"/>
      <c r="AU803" s="599">
        <v>2.1</v>
      </c>
      <c r="AV803" s="600"/>
      <c r="AW803" s="600"/>
      <c r="AX803" s="601"/>
      <c r="AY803">
        <f t="shared" si="115"/>
        <v>2</v>
      </c>
    </row>
    <row r="804" spans="1:51" ht="24.75" customHeight="1" x14ac:dyDescent="0.15">
      <c r="A804" s="629"/>
      <c r="B804" s="630"/>
      <c r="C804" s="630"/>
      <c r="D804" s="630"/>
      <c r="E804" s="630"/>
      <c r="F804" s="631"/>
      <c r="G804" s="604" t="s">
        <v>746</v>
      </c>
      <c r="H804" s="605"/>
      <c r="I804" s="605"/>
      <c r="J804" s="605"/>
      <c r="K804" s="606"/>
      <c r="L804" s="596" t="s">
        <v>749</v>
      </c>
      <c r="M804" s="597"/>
      <c r="N804" s="597"/>
      <c r="O804" s="597"/>
      <c r="P804" s="597"/>
      <c r="Q804" s="597"/>
      <c r="R804" s="597"/>
      <c r="S804" s="597"/>
      <c r="T804" s="597"/>
      <c r="U804" s="597"/>
      <c r="V804" s="597"/>
      <c r="W804" s="597"/>
      <c r="X804" s="598"/>
      <c r="Y804" s="599"/>
      <c r="Z804" s="600"/>
      <c r="AA804" s="600"/>
      <c r="AB804" s="610"/>
      <c r="AC804" s="604" t="s">
        <v>746</v>
      </c>
      <c r="AD804" s="605"/>
      <c r="AE804" s="605"/>
      <c r="AF804" s="605"/>
      <c r="AG804" s="606"/>
      <c r="AH804" s="596" t="s">
        <v>749</v>
      </c>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t="s">
        <v>746</v>
      </c>
      <c r="H805" s="605"/>
      <c r="I805" s="605"/>
      <c r="J805" s="605"/>
      <c r="K805" s="606"/>
      <c r="L805" s="596" t="s">
        <v>750</v>
      </c>
      <c r="M805" s="597"/>
      <c r="N805" s="597"/>
      <c r="O805" s="597"/>
      <c r="P805" s="597"/>
      <c r="Q805" s="597"/>
      <c r="R805" s="597"/>
      <c r="S805" s="597"/>
      <c r="T805" s="597"/>
      <c r="U805" s="597"/>
      <c r="V805" s="597"/>
      <c r="W805" s="597"/>
      <c r="X805" s="598"/>
      <c r="Y805" s="599"/>
      <c r="Z805" s="600"/>
      <c r="AA805" s="600"/>
      <c r="AB805" s="610"/>
      <c r="AC805" s="604" t="s">
        <v>746</v>
      </c>
      <c r="AD805" s="605"/>
      <c r="AE805" s="605"/>
      <c r="AF805" s="605"/>
      <c r="AG805" s="606"/>
      <c r="AH805" s="596" t="s">
        <v>750</v>
      </c>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2.5</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2.1</v>
      </c>
      <c r="AV812" s="827"/>
      <c r="AW812" s="827"/>
      <c r="AX812" s="829"/>
      <c r="AY812">
        <f t="shared" si="115"/>
        <v>2</v>
      </c>
    </row>
    <row r="813" spans="1:51" ht="24.75" customHeight="1" x14ac:dyDescent="0.15">
      <c r="A813" s="629"/>
      <c r="B813" s="630"/>
      <c r="C813" s="630"/>
      <c r="D813" s="630"/>
      <c r="E813" s="630"/>
      <c r="F813" s="631"/>
      <c r="G813" s="593" t="s">
        <v>788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789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746</v>
      </c>
      <c r="H815" s="669"/>
      <c r="I815" s="669"/>
      <c r="J815" s="669"/>
      <c r="K815" s="670"/>
      <c r="L815" s="662" t="s">
        <v>747</v>
      </c>
      <c r="M815" s="663"/>
      <c r="N815" s="663"/>
      <c r="O815" s="663"/>
      <c r="P815" s="663"/>
      <c r="Q815" s="663"/>
      <c r="R815" s="663"/>
      <c r="S815" s="663"/>
      <c r="T815" s="663"/>
      <c r="U815" s="663"/>
      <c r="V815" s="663"/>
      <c r="W815" s="663"/>
      <c r="X815" s="664"/>
      <c r="Y815" s="382"/>
      <c r="Z815" s="383"/>
      <c r="AA815" s="383"/>
      <c r="AB815" s="800"/>
      <c r="AC815" s="668" t="s">
        <v>768</v>
      </c>
      <c r="AD815" s="669"/>
      <c r="AE815" s="669"/>
      <c r="AF815" s="669"/>
      <c r="AG815" s="670"/>
      <c r="AH815" s="662" t="s">
        <v>769</v>
      </c>
      <c r="AI815" s="663"/>
      <c r="AJ815" s="663"/>
      <c r="AK815" s="663"/>
      <c r="AL815" s="663"/>
      <c r="AM815" s="663"/>
      <c r="AN815" s="663"/>
      <c r="AO815" s="663"/>
      <c r="AP815" s="663"/>
      <c r="AQ815" s="663"/>
      <c r="AR815" s="663"/>
      <c r="AS815" s="663"/>
      <c r="AT815" s="664"/>
      <c r="AU815" s="382"/>
      <c r="AV815" s="383"/>
      <c r="AW815" s="383"/>
      <c r="AX815" s="384"/>
      <c r="AY815">
        <f t="shared" ref="AY815:AY825" si="116">$AY$813</f>
        <v>2</v>
      </c>
    </row>
    <row r="816" spans="1:51" ht="24.75" customHeight="1" x14ac:dyDescent="0.15">
      <c r="A816" s="629"/>
      <c r="B816" s="630"/>
      <c r="C816" s="630"/>
      <c r="D816" s="630"/>
      <c r="E816" s="630"/>
      <c r="F816" s="631"/>
      <c r="G816" s="604" t="s">
        <v>746</v>
      </c>
      <c r="H816" s="605"/>
      <c r="I816" s="605"/>
      <c r="J816" s="605"/>
      <c r="K816" s="606"/>
      <c r="L816" s="596" t="s">
        <v>748</v>
      </c>
      <c r="M816" s="597"/>
      <c r="N816" s="597"/>
      <c r="O816" s="597"/>
      <c r="P816" s="597"/>
      <c r="Q816" s="597"/>
      <c r="R816" s="597"/>
      <c r="S816" s="597"/>
      <c r="T816" s="597"/>
      <c r="U816" s="597"/>
      <c r="V816" s="597"/>
      <c r="W816" s="597"/>
      <c r="X816" s="598"/>
      <c r="Y816" s="599">
        <v>0.9</v>
      </c>
      <c r="Z816" s="600"/>
      <c r="AA816" s="600"/>
      <c r="AB816" s="610"/>
      <c r="AC816" s="604" t="s">
        <v>768</v>
      </c>
      <c r="AD816" s="605"/>
      <c r="AE816" s="605"/>
      <c r="AF816" s="605"/>
      <c r="AG816" s="606"/>
      <c r="AH816" s="596" t="s">
        <v>770</v>
      </c>
      <c r="AI816" s="597"/>
      <c r="AJ816" s="597"/>
      <c r="AK816" s="597"/>
      <c r="AL816" s="597"/>
      <c r="AM816" s="597"/>
      <c r="AN816" s="597"/>
      <c r="AO816" s="597"/>
      <c r="AP816" s="597"/>
      <c r="AQ816" s="597"/>
      <c r="AR816" s="597"/>
      <c r="AS816" s="597"/>
      <c r="AT816" s="598"/>
      <c r="AU816" s="599">
        <v>0.8</v>
      </c>
      <c r="AV816" s="600"/>
      <c r="AW816" s="600"/>
      <c r="AX816" s="601"/>
      <c r="AY816">
        <f t="shared" si="116"/>
        <v>2</v>
      </c>
    </row>
    <row r="817" spans="1:51" ht="24.75" customHeight="1" x14ac:dyDescent="0.15">
      <c r="A817" s="629"/>
      <c r="B817" s="630"/>
      <c r="C817" s="630"/>
      <c r="D817" s="630"/>
      <c r="E817" s="630"/>
      <c r="F817" s="631"/>
      <c r="G817" s="604" t="s">
        <v>746</v>
      </c>
      <c r="H817" s="605"/>
      <c r="I817" s="605"/>
      <c r="J817" s="605"/>
      <c r="K817" s="606"/>
      <c r="L817" s="596" t="s">
        <v>749</v>
      </c>
      <c r="M817" s="597"/>
      <c r="N817" s="597"/>
      <c r="O817" s="597"/>
      <c r="P817" s="597"/>
      <c r="Q817" s="597"/>
      <c r="R817" s="597"/>
      <c r="S817" s="597"/>
      <c r="T817" s="597"/>
      <c r="U817" s="597"/>
      <c r="V817" s="597"/>
      <c r="W817" s="597"/>
      <c r="X817" s="598"/>
      <c r="Y817" s="599"/>
      <c r="Z817" s="600"/>
      <c r="AA817" s="600"/>
      <c r="AB817" s="610"/>
      <c r="AC817" s="604" t="s">
        <v>768</v>
      </c>
      <c r="AD817" s="605"/>
      <c r="AE817" s="605"/>
      <c r="AF817" s="605"/>
      <c r="AG817" s="606"/>
      <c r="AH817" s="596" t="s">
        <v>771</v>
      </c>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customHeight="1" x14ac:dyDescent="0.15">
      <c r="A818" s="629"/>
      <c r="B818" s="630"/>
      <c r="C818" s="630"/>
      <c r="D818" s="630"/>
      <c r="E818" s="630"/>
      <c r="F818" s="631"/>
      <c r="G818" s="604" t="s">
        <v>746</v>
      </c>
      <c r="H818" s="605"/>
      <c r="I818" s="605"/>
      <c r="J818" s="605"/>
      <c r="K818" s="606"/>
      <c r="L818" s="596" t="s">
        <v>750</v>
      </c>
      <c r="M818" s="597"/>
      <c r="N818" s="597"/>
      <c r="O818" s="597"/>
      <c r="P818" s="597"/>
      <c r="Q818" s="597"/>
      <c r="R818" s="597"/>
      <c r="S818" s="597"/>
      <c r="T818" s="597"/>
      <c r="U818" s="597"/>
      <c r="V818" s="597"/>
      <c r="W818" s="597"/>
      <c r="X818" s="598"/>
      <c r="Y818" s="599"/>
      <c r="Z818" s="600"/>
      <c r="AA818" s="600"/>
      <c r="AB818" s="610"/>
      <c r="AC818" s="604" t="s">
        <v>768</v>
      </c>
      <c r="AD818" s="605"/>
      <c r="AE818" s="605"/>
      <c r="AF818" s="605"/>
      <c r="AG818" s="606"/>
      <c r="AH818" s="596" t="s">
        <v>750</v>
      </c>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0.9</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0.8</v>
      </c>
      <c r="AV825" s="827"/>
      <c r="AW825" s="827"/>
      <c r="AX825" s="829"/>
      <c r="AY825">
        <f t="shared" si="116"/>
        <v>2</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360</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797</v>
      </c>
      <c r="D845" s="343"/>
      <c r="E845" s="343"/>
      <c r="F845" s="343"/>
      <c r="G845" s="343"/>
      <c r="H845" s="343"/>
      <c r="I845" s="343"/>
      <c r="J845" s="344">
        <v>1021001022880</v>
      </c>
      <c r="K845" s="345"/>
      <c r="L845" s="345"/>
      <c r="M845" s="345"/>
      <c r="N845" s="345"/>
      <c r="O845" s="345"/>
      <c r="P845" s="359" t="s">
        <v>740</v>
      </c>
      <c r="Q845" s="346"/>
      <c r="R845" s="346"/>
      <c r="S845" s="346"/>
      <c r="T845" s="346"/>
      <c r="U845" s="346"/>
      <c r="V845" s="346"/>
      <c r="W845" s="346"/>
      <c r="X845" s="346"/>
      <c r="Y845" s="347">
        <v>6.7</v>
      </c>
      <c r="Z845" s="348"/>
      <c r="AA845" s="348"/>
      <c r="AB845" s="349"/>
      <c r="AC845" s="350" t="s">
        <v>370</v>
      </c>
      <c r="AD845" s="351"/>
      <c r="AE845" s="351"/>
      <c r="AF845" s="351"/>
      <c r="AG845" s="351"/>
      <c r="AH845" s="366" t="s">
        <v>399</v>
      </c>
      <c r="AI845" s="367">
        <v>1</v>
      </c>
      <c r="AJ845" s="367">
        <v>1</v>
      </c>
      <c r="AK845" s="367">
        <v>1</v>
      </c>
      <c r="AL845" s="354">
        <v>94</v>
      </c>
      <c r="AM845" s="355"/>
      <c r="AN845" s="355"/>
      <c r="AO845" s="356"/>
      <c r="AP845" s="357" t="s">
        <v>399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360</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805</v>
      </c>
      <c r="D878" s="343"/>
      <c r="E878" s="343"/>
      <c r="F878" s="343"/>
      <c r="G878" s="343"/>
      <c r="H878" s="343"/>
      <c r="I878" s="343"/>
      <c r="J878" s="344">
        <v>1140001005719</v>
      </c>
      <c r="K878" s="345"/>
      <c r="L878" s="345"/>
      <c r="M878" s="345"/>
      <c r="N878" s="345"/>
      <c r="O878" s="345"/>
      <c r="P878" s="359" t="s">
        <v>740</v>
      </c>
      <c r="Q878" s="346"/>
      <c r="R878" s="346"/>
      <c r="S878" s="346"/>
      <c r="T878" s="346"/>
      <c r="U878" s="346"/>
      <c r="V878" s="346"/>
      <c r="W878" s="346"/>
      <c r="X878" s="346"/>
      <c r="Y878" s="347">
        <v>4.5</v>
      </c>
      <c r="Z878" s="348"/>
      <c r="AA878" s="348"/>
      <c r="AB878" s="349"/>
      <c r="AC878" s="350" t="s">
        <v>370</v>
      </c>
      <c r="AD878" s="351"/>
      <c r="AE878" s="351"/>
      <c r="AF878" s="351"/>
      <c r="AG878" s="351"/>
      <c r="AH878" s="366" t="s">
        <v>399</v>
      </c>
      <c r="AI878" s="367">
        <v>1</v>
      </c>
      <c r="AJ878" s="367">
        <v>1</v>
      </c>
      <c r="AK878" s="367">
        <v>1</v>
      </c>
      <c r="AL878" s="354">
        <v>98.2</v>
      </c>
      <c r="AM878" s="355"/>
      <c r="AN878" s="355"/>
      <c r="AO878" s="356"/>
      <c r="AP878" s="357" t="s">
        <v>738</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360</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790</v>
      </c>
      <c r="D911" s="343"/>
      <c r="E911" s="343"/>
      <c r="F911" s="343"/>
      <c r="G911" s="343"/>
      <c r="H911" s="343"/>
      <c r="I911" s="343"/>
      <c r="J911" s="344">
        <v>8010401050387</v>
      </c>
      <c r="K911" s="345"/>
      <c r="L911" s="345"/>
      <c r="M911" s="345"/>
      <c r="N911" s="345"/>
      <c r="O911" s="345"/>
      <c r="P911" s="359" t="s">
        <v>740</v>
      </c>
      <c r="Q911" s="346"/>
      <c r="R911" s="346"/>
      <c r="S911" s="346"/>
      <c r="T911" s="346"/>
      <c r="U911" s="346"/>
      <c r="V911" s="346"/>
      <c r="W911" s="346"/>
      <c r="X911" s="346"/>
      <c r="Y911" s="347">
        <v>2.5</v>
      </c>
      <c r="Z911" s="348"/>
      <c r="AA911" s="348"/>
      <c r="AB911" s="349"/>
      <c r="AC911" s="350" t="s">
        <v>370</v>
      </c>
      <c r="AD911" s="351"/>
      <c r="AE911" s="351"/>
      <c r="AF911" s="351"/>
      <c r="AG911" s="351"/>
      <c r="AH911" s="366" t="s">
        <v>399</v>
      </c>
      <c r="AI911" s="367">
        <v>1</v>
      </c>
      <c r="AJ911" s="367">
        <v>1</v>
      </c>
      <c r="AK911" s="367">
        <v>1</v>
      </c>
      <c r="AL911" s="354">
        <v>96.5</v>
      </c>
      <c r="AM911" s="355"/>
      <c r="AN911" s="355"/>
      <c r="AO911" s="356"/>
      <c r="AP911" s="357" t="s">
        <v>738</v>
      </c>
      <c r="AQ911" s="357"/>
      <c r="AR911" s="357"/>
      <c r="AS911" s="357"/>
      <c r="AT911" s="357"/>
      <c r="AU911" s="357"/>
      <c r="AV911" s="357"/>
      <c r="AW911" s="357"/>
      <c r="AX911" s="357"/>
      <c r="AY911">
        <f t="shared" si="119"/>
        <v>1</v>
      </c>
    </row>
    <row r="912" spans="1:51" ht="30" hidden="1" customHeight="1" x14ac:dyDescent="0.15">
      <c r="A912" s="370">
        <v>2</v>
      </c>
      <c r="B912" s="370">
        <v>1</v>
      </c>
      <c r="C912" s="358"/>
      <c r="D912" s="343"/>
      <c r="E912" s="343"/>
      <c r="F912" s="343"/>
      <c r="G912" s="343"/>
      <c r="H912" s="343"/>
      <c r="I912" s="343"/>
      <c r="J912" s="344"/>
      <c r="K912" s="345"/>
      <c r="L912" s="345"/>
      <c r="M912" s="345"/>
      <c r="N912" s="345"/>
      <c r="O912" s="345"/>
      <c r="P912" s="359"/>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360</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792</v>
      </c>
      <c r="D944" s="343"/>
      <c r="E944" s="343"/>
      <c r="F944" s="343"/>
      <c r="G944" s="343"/>
      <c r="H944" s="343"/>
      <c r="I944" s="343"/>
      <c r="J944" s="344">
        <v>8020001076641</v>
      </c>
      <c r="K944" s="345"/>
      <c r="L944" s="345"/>
      <c r="M944" s="345"/>
      <c r="N944" s="345"/>
      <c r="O944" s="345"/>
      <c r="P944" s="359" t="s">
        <v>740</v>
      </c>
      <c r="Q944" s="346"/>
      <c r="R944" s="346"/>
      <c r="S944" s="346"/>
      <c r="T944" s="346"/>
      <c r="U944" s="346"/>
      <c r="V944" s="346"/>
      <c r="W944" s="346"/>
      <c r="X944" s="346"/>
      <c r="Y944" s="347">
        <v>2.1</v>
      </c>
      <c r="Z944" s="348"/>
      <c r="AA944" s="348"/>
      <c r="AB944" s="349"/>
      <c r="AC944" s="350" t="s">
        <v>370</v>
      </c>
      <c r="AD944" s="351"/>
      <c r="AE944" s="351"/>
      <c r="AF944" s="351"/>
      <c r="AG944" s="351"/>
      <c r="AH944" s="366" t="s">
        <v>399</v>
      </c>
      <c r="AI944" s="367">
        <v>1</v>
      </c>
      <c r="AJ944" s="367">
        <v>1</v>
      </c>
      <c r="AK944" s="367">
        <v>1</v>
      </c>
      <c r="AL944" s="354">
        <v>97.3</v>
      </c>
      <c r="AM944" s="355"/>
      <c r="AN944" s="355"/>
      <c r="AO944" s="356"/>
      <c r="AP944" s="357" t="s">
        <v>738</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360</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804</v>
      </c>
      <c r="D977" s="343"/>
      <c r="E977" s="343"/>
      <c r="F977" s="343"/>
      <c r="G977" s="343"/>
      <c r="H977" s="343"/>
      <c r="I977" s="343"/>
      <c r="J977" s="344">
        <v>4020001029090</v>
      </c>
      <c r="K977" s="345"/>
      <c r="L977" s="345"/>
      <c r="M977" s="345"/>
      <c r="N977" s="345"/>
      <c r="O977" s="345"/>
      <c r="P977" s="359" t="s">
        <v>740</v>
      </c>
      <c r="Q977" s="346"/>
      <c r="R977" s="346"/>
      <c r="S977" s="346"/>
      <c r="T977" s="346"/>
      <c r="U977" s="346"/>
      <c r="V977" s="346"/>
      <c r="W977" s="346"/>
      <c r="X977" s="346"/>
      <c r="Y977" s="347">
        <v>0.9</v>
      </c>
      <c r="Z977" s="348"/>
      <c r="AA977" s="348"/>
      <c r="AB977" s="349"/>
      <c r="AC977" s="350" t="s">
        <v>370</v>
      </c>
      <c r="AD977" s="351"/>
      <c r="AE977" s="351"/>
      <c r="AF977" s="351"/>
      <c r="AG977" s="351"/>
      <c r="AH977" s="366" t="s">
        <v>399</v>
      </c>
      <c r="AI977" s="367">
        <v>1</v>
      </c>
      <c r="AJ977" s="367">
        <v>1</v>
      </c>
      <c r="AK977" s="367">
        <v>1</v>
      </c>
      <c r="AL977" s="354">
        <v>95.8</v>
      </c>
      <c r="AM977" s="355"/>
      <c r="AN977" s="355"/>
      <c r="AO977" s="356"/>
      <c r="AP977" s="357" t="s">
        <v>738</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360</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773</v>
      </c>
      <c r="D1010" s="343"/>
      <c r="E1010" s="343"/>
      <c r="F1010" s="343"/>
      <c r="G1010" s="343"/>
      <c r="H1010" s="343"/>
      <c r="I1010" s="343"/>
      <c r="J1010" s="344">
        <v>5010701017733</v>
      </c>
      <c r="K1010" s="345"/>
      <c r="L1010" s="345"/>
      <c r="M1010" s="345"/>
      <c r="N1010" s="345"/>
      <c r="O1010" s="345"/>
      <c r="P1010" s="359" t="s">
        <v>740</v>
      </c>
      <c r="Q1010" s="346"/>
      <c r="R1010" s="346"/>
      <c r="S1010" s="346"/>
      <c r="T1010" s="346"/>
      <c r="U1010" s="346"/>
      <c r="V1010" s="346"/>
      <c r="W1010" s="346"/>
      <c r="X1010" s="346"/>
      <c r="Y1010" s="347">
        <v>0.8</v>
      </c>
      <c r="Z1010" s="348"/>
      <c r="AA1010" s="348"/>
      <c r="AB1010" s="349"/>
      <c r="AC1010" s="350" t="s">
        <v>370</v>
      </c>
      <c r="AD1010" s="351"/>
      <c r="AE1010" s="351"/>
      <c r="AF1010" s="351"/>
      <c r="AG1010" s="351"/>
      <c r="AH1010" s="366" t="s">
        <v>399</v>
      </c>
      <c r="AI1010" s="367">
        <v>1</v>
      </c>
      <c r="AJ1010" s="367">
        <v>1</v>
      </c>
      <c r="AK1010" s="367">
        <v>1</v>
      </c>
      <c r="AL1010" s="354">
        <v>99.1</v>
      </c>
      <c r="AM1010" s="355"/>
      <c r="AN1010" s="355"/>
      <c r="AO1010" s="356"/>
      <c r="AP1010" s="357" t="s">
        <v>774</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360</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360</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325</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326</v>
      </c>
      <c r="AQ1109" s="365"/>
      <c r="AR1109" s="365"/>
      <c r="AS1109" s="365"/>
      <c r="AT1109" s="365"/>
      <c r="AU1109" s="365"/>
      <c r="AV1109" s="365"/>
      <c r="AW1109" s="365"/>
      <c r="AX1109" s="365"/>
    </row>
    <row r="1110" spans="1:51" ht="30" customHeight="1" x14ac:dyDescent="0.15">
      <c r="A1110" s="370">
        <v>1</v>
      </c>
      <c r="B1110" s="370">
        <v>1</v>
      </c>
      <c r="C1110" s="368" t="s">
        <v>741</v>
      </c>
      <c r="D1110" s="368"/>
      <c r="E1110" s="150" t="s">
        <v>797</v>
      </c>
      <c r="F1110" s="369"/>
      <c r="G1110" s="369"/>
      <c r="H1110" s="369"/>
      <c r="I1110" s="369"/>
      <c r="J1110" s="344">
        <v>1021001022880</v>
      </c>
      <c r="K1110" s="345"/>
      <c r="L1110" s="345"/>
      <c r="M1110" s="345"/>
      <c r="N1110" s="345"/>
      <c r="O1110" s="345"/>
      <c r="P1110" s="359" t="s">
        <v>740</v>
      </c>
      <c r="Q1110" s="346"/>
      <c r="R1110" s="346"/>
      <c r="S1110" s="346"/>
      <c r="T1110" s="346"/>
      <c r="U1110" s="346"/>
      <c r="V1110" s="346"/>
      <c r="W1110" s="346"/>
      <c r="X1110" s="346"/>
      <c r="Y1110" s="347">
        <v>6.7</v>
      </c>
      <c r="Z1110" s="348"/>
      <c r="AA1110" s="348"/>
      <c r="AB1110" s="349"/>
      <c r="AC1110" s="350" t="s">
        <v>370</v>
      </c>
      <c r="AD1110" s="351"/>
      <c r="AE1110" s="351"/>
      <c r="AF1110" s="351"/>
      <c r="AG1110" s="351"/>
      <c r="AH1110" s="366" t="s">
        <v>399</v>
      </c>
      <c r="AI1110" s="367">
        <v>1</v>
      </c>
      <c r="AJ1110" s="367">
        <v>1</v>
      </c>
      <c r="AK1110" s="367">
        <v>1</v>
      </c>
      <c r="AL1110" s="354">
        <v>94</v>
      </c>
      <c r="AM1110" s="355"/>
      <c r="AN1110" s="355"/>
      <c r="AO1110" s="356"/>
      <c r="AP1110" s="357" t="s">
        <v>738</v>
      </c>
      <c r="AQ1110" s="357"/>
      <c r="AR1110" s="357"/>
      <c r="AS1110" s="357"/>
      <c r="AT1110" s="357"/>
      <c r="AU1110" s="357"/>
      <c r="AV1110" s="357"/>
      <c r="AW1110" s="357"/>
      <c r="AX1110" s="357"/>
    </row>
    <row r="1111" spans="1:51" ht="30" customHeight="1" x14ac:dyDescent="0.15">
      <c r="A1111" s="370">
        <v>2</v>
      </c>
      <c r="B1111" s="370">
        <v>1</v>
      </c>
      <c r="C1111" s="368" t="s">
        <v>742</v>
      </c>
      <c r="D1111" s="368"/>
      <c r="E1111" s="150" t="s">
        <v>805</v>
      </c>
      <c r="F1111" s="369"/>
      <c r="G1111" s="369"/>
      <c r="H1111" s="369"/>
      <c r="I1111" s="369"/>
      <c r="J1111" s="344">
        <v>1140001005719</v>
      </c>
      <c r="K1111" s="345"/>
      <c r="L1111" s="345"/>
      <c r="M1111" s="345"/>
      <c r="N1111" s="345"/>
      <c r="O1111" s="345"/>
      <c r="P1111" s="359" t="s">
        <v>740</v>
      </c>
      <c r="Q1111" s="346"/>
      <c r="R1111" s="346"/>
      <c r="S1111" s="346"/>
      <c r="T1111" s="346"/>
      <c r="U1111" s="346"/>
      <c r="V1111" s="346"/>
      <c r="W1111" s="346"/>
      <c r="X1111" s="346"/>
      <c r="Y1111" s="347">
        <v>4.5</v>
      </c>
      <c r="Z1111" s="348"/>
      <c r="AA1111" s="348"/>
      <c r="AB1111" s="349"/>
      <c r="AC1111" s="350" t="s">
        <v>370</v>
      </c>
      <c r="AD1111" s="351"/>
      <c r="AE1111" s="351"/>
      <c r="AF1111" s="351"/>
      <c r="AG1111" s="351"/>
      <c r="AH1111" s="366" t="s">
        <v>399</v>
      </c>
      <c r="AI1111" s="367">
        <v>1</v>
      </c>
      <c r="AJ1111" s="367">
        <v>1</v>
      </c>
      <c r="AK1111" s="367">
        <v>1</v>
      </c>
      <c r="AL1111" s="354">
        <v>98.2</v>
      </c>
      <c r="AM1111" s="355"/>
      <c r="AN1111" s="355"/>
      <c r="AO1111" s="356"/>
      <c r="AP1111" s="357" t="s">
        <v>738</v>
      </c>
      <c r="AQ1111" s="357"/>
      <c r="AR1111" s="357"/>
      <c r="AS1111" s="357"/>
      <c r="AT1111" s="357"/>
      <c r="AU1111" s="357"/>
      <c r="AV1111" s="357"/>
      <c r="AW1111" s="357"/>
      <c r="AX1111" s="357"/>
      <c r="AY1111">
        <f>COUNTA($E$1111)</f>
        <v>1</v>
      </c>
    </row>
    <row r="1112" spans="1:51" ht="30" customHeight="1" x14ac:dyDescent="0.15">
      <c r="A1112" s="370">
        <v>3</v>
      </c>
      <c r="B1112" s="370">
        <v>1</v>
      </c>
      <c r="C1112" s="368" t="s">
        <v>743</v>
      </c>
      <c r="D1112" s="368"/>
      <c r="E1112" s="150" t="s">
        <v>791</v>
      </c>
      <c r="F1112" s="369"/>
      <c r="G1112" s="369"/>
      <c r="H1112" s="369"/>
      <c r="I1112" s="369"/>
      <c r="J1112" s="344">
        <v>8010401050387</v>
      </c>
      <c r="K1112" s="345"/>
      <c r="L1112" s="345"/>
      <c r="M1112" s="345"/>
      <c r="N1112" s="345"/>
      <c r="O1112" s="345"/>
      <c r="P1112" s="359" t="s">
        <v>740</v>
      </c>
      <c r="Q1112" s="346"/>
      <c r="R1112" s="346"/>
      <c r="S1112" s="346"/>
      <c r="T1112" s="346"/>
      <c r="U1112" s="346"/>
      <c r="V1112" s="346"/>
      <c r="W1112" s="346"/>
      <c r="X1112" s="346"/>
      <c r="Y1112" s="347">
        <v>2.5</v>
      </c>
      <c r="Z1112" s="348"/>
      <c r="AA1112" s="348"/>
      <c r="AB1112" s="349"/>
      <c r="AC1112" s="350" t="s">
        <v>370</v>
      </c>
      <c r="AD1112" s="351"/>
      <c r="AE1112" s="351"/>
      <c r="AF1112" s="351"/>
      <c r="AG1112" s="351"/>
      <c r="AH1112" s="366" t="s">
        <v>399</v>
      </c>
      <c r="AI1112" s="367">
        <v>1</v>
      </c>
      <c r="AJ1112" s="367">
        <v>1</v>
      </c>
      <c r="AK1112" s="367">
        <v>1</v>
      </c>
      <c r="AL1112" s="354">
        <v>96.5</v>
      </c>
      <c r="AM1112" s="355"/>
      <c r="AN1112" s="355"/>
      <c r="AO1112" s="356"/>
      <c r="AP1112" s="357" t="s">
        <v>738</v>
      </c>
      <c r="AQ1112" s="357"/>
      <c r="AR1112" s="357"/>
      <c r="AS1112" s="357"/>
      <c r="AT1112" s="357"/>
      <c r="AU1112" s="357"/>
      <c r="AV1112" s="357"/>
      <c r="AW1112" s="357"/>
      <c r="AX1112" s="357"/>
      <c r="AY1112">
        <f>COUNTA($E$1112)</f>
        <v>1</v>
      </c>
    </row>
    <row r="1113" spans="1:51" ht="30" customHeight="1" x14ac:dyDescent="0.15">
      <c r="A1113" s="370">
        <v>4</v>
      </c>
      <c r="B1113" s="370">
        <v>1</v>
      </c>
      <c r="C1113" s="368" t="s">
        <v>744</v>
      </c>
      <c r="D1113" s="368"/>
      <c r="E1113" s="150" t="s">
        <v>793</v>
      </c>
      <c r="F1113" s="369"/>
      <c r="G1113" s="369"/>
      <c r="H1113" s="369"/>
      <c r="I1113" s="369"/>
      <c r="J1113" s="344">
        <v>8020001076641</v>
      </c>
      <c r="K1113" s="345"/>
      <c r="L1113" s="345"/>
      <c r="M1113" s="345"/>
      <c r="N1113" s="345"/>
      <c r="O1113" s="345"/>
      <c r="P1113" s="359" t="s">
        <v>740</v>
      </c>
      <c r="Q1113" s="346"/>
      <c r="R1113" s="346"/>
      <c r="S1113" s="346"/>
      <c r="T1113" s="346"/>
      <c r="U1113" s="346"/>
      <c r="V1113" s="346"/>
      <c r="W1113" s="346"/>
      <c r="X1113" s="346"/>
      <c r="Y1113" s="347">
        <v>2.1</v>
      </c>
      <c r="Z1113" s="348"/>
      <c r="AA1113" s="348"/>
      <c r="AB1113" s="349"/>
      <c r="AC1113" s="350" t="s">
        <v>370</v>
      </c>
      <c r="AD1113" s="351"/>
      <c r="AE1113" s="351"/>
      <c r="AF1113" s="351"/>
      <c r="AG1113" s="351"/>
      <c r="AH1113" s="366" t="s">
        <v>399</v>
      </c>
      <c r="AI1113" s="367">
        <v>1</v>
      </c>
      <c r="AJ1113" s="367">
        <v>1</v>
      </c>
      <c r="AK1113" s="367">
        <v>1</v>
      </c>
      <c r="AL1113" s="354">
        <v>97.3</v>
      </c>
      <c r="AM1113" s="355"/>
      <c r="AN1113" s="355"/>
      <c r="AO1113" s="356"/>
      <c r="AP1113" s="357" t="s">
        <v>738</v>
      </c>
      <c r="AQ1113" s="357"/>
      <c r="AR1113" s="357"/>
      <c r="AS1113" s="357"/>
      <c r="AT1113" s="357"/>
      <c r="AU1113" s="357"/>
      <c r="AV1113" s="357"/>
      <c r="AW1113" s="357"/>
      <c r="AX1113" s="357"/>
      <c r="AY1113">
        <f>COUNTA($E$1113)</f>
        <v>1</v>
      </c>
    </row>
    <row r="1114" spans="1:51" ht="30" customHeight="1" x14ac:dyDescent="0.15">
      <c r="A1114" s="370">
        <v>5</v>
      </c>
      <c r="B1114" s="370">
        <v>1</v>
      </c>
      <c r="C1114" s="368" t="s">
        <v>745</v>
      </c>
      <c r="D1114" s="368"/>
      <c r="E1114" s="150" t="s">
        <v>804</v>
      </c>
      <c r="F1114" s="369"/>
      <c r="G1114" s="369"/>
      <c r="H1114" s="369"/>
      <c r="I1114" s="369"/>
      <c r="J1114" s="344">
        <v>4020001029090</v>
      </c>
      <c r="K1114" s="345"/>
      <c r="L1114" s="345"/>
      <c r="M1114" s="345"/>
      <c r="N1114" s="345"/>
      <c r="O1114" s="345"/>
      <c r="P1114" s="359" t="s">
        <v>740</v>
      </c>
      <c r="Q1114" s="346"/>
      <c r="R1114" s="346"/>
      <c r="S1114" s="346"/>
      <c r="T1114" s="346"/>
      <c r="U1114" s="346"/>
      <c r="V1114" s="346"/>
      <c r="W1114" s="346"/>
      <c r="X1114" s="346"/>
      <c r="Y1114" s="347">
        <v>0.9</v>
      </c>
      <c r="Z1114" s="348"/>
      <c r="AA1114" s="348"/>
      <c r="AB1114" s="349"/>
      <c r="AC1114" s="350" t="s">
        <v>370</v>
      </c>
      <c r="AD1114" s="351"/>
      <c r="AE1114" s="351"/>
      <c r="AF1114" s="351"/>
      <c r="AG1114" s="351"/>
      <c r="AH1114" s="366" t="s">
        <v>399</v>
      </c>
      <c r="AI1114" s="367">
        <v>1</v>
      </c>
      <c r="AJ1114" s="367">
        <v>1</v>
      </c>
      <c r="AK1114" s="367">
        <v>1</v>
      </c>
      <c r="AL1114" s="354">
        <v>95.8</v>
      </c>
      <c r="AM1114" s="355"/>
      <c r="AN1114" s="355"/>
      <c r="AO1114" s="356"/>
      <c r="AP1114" s="357" t="s">
        <v>738</v>
      </c>
      <c r="AQ1114" s="357"/>
      <c r="AR1114" s="357"/>
      <c r="AS1114" s="357"/>
      <c r="AT1114" s="357"/>
      <c r="AU1114" s="357"/>
      <c r="AV1114" s="357"/>
      <c r="AW1114" s="357"/>
      <c r="AX1114" s="357"/>
      <c r="AY1114">
        <f>COUNTA($E$1114)</f>
        <v>1</v>
      </c>
    </row>
    <row r="1115" spans="1:51" ht="30" customHeight="1" x14ac:dyDescent="0.15">
      <c r="A1115" s="370">
        <v>6</v>
      </c>
      <c r="B1115" s="370">
        <v>1</v>
      </c>
      <c r="C1115" s="368" t="s">
        <v>772</v>
      </c>
      <c r="D1115" s="368"/>
      <c r="E1115" s="150" t="s">
        <v>773</v>
      </c>
      <c r="F1115" s="369"/>
      <c r="G1115" s="369"/>
      <c r="H1115" s="369"/>
      <c r="I1115" s="369"/>
      <c r="J1115" s="344">
        <v>5010701017733</v>
      </c>
      <c r="K1115" s="345"/>
      <c r="L1115" s="345"/>
      <c r="M1115" s="345"/>
      <c r="N1115" s="345"/>
      <c r="O1115" s="345"/>
      <c r="P1115" s="359" t="s">
        <v>740</v>
      </c>
      <c r="Q1115" s="346"/>
      <c r="R1115" s="346"/>
      <c r="S1115" s="346"/>
      <c r="T1115" s="346"/>
      <c r="U1115" s="346"/>
      <c r="V1115" s="346"/>
      <c r="W1115" s="346"/>
      <c r="X1115" s="346"/>
      <c r="Y1115" s="347">
        <v>0.8</v>
      </c>
      <c r="Z1115" s="348"/>
      <c r="AA1115" s="348"/>
      <c r="AB1115" s="349"/>
      <c r="AC1115" s="350" t="s">
        <v>370</v>
      </c>
      <c r="AD1115" s="351"/>
      <c r="AE1115" s="351"/>
      <c r="AF1115" s="351"/>
      <c r="AG1115" s="351"/>
      <c r="AH1115" s="366" t="s">
        <v>399</v>
      </c>
      <c r="AI1115" s="367">
        <v>1</v>
      </c>
      <c r="AJ1115" s="367">
        <v>1</v>
      </c>
      <c r="AK1115" s="367">
        <v>1</v>
      </c>
      <c r="AL1115" s="354">
        <v>99.1</v>
      </c>
      <c r="AM1115" s="355"/>
      <c r="AN1115" s="355"/>
      <c r="AO1115" s="356"/>
      <c r="AP1115" s="357" t="s">
        <v>738</v>
      </c>
      <c r="AQ1115" s="357"/>
      <c r="AR1115" s="357"/>
      <c r="AS1115" s="357"/>
      <c r="AT1115" s="357"/>
      <c r="AU1115" s="357"/>
      <c r="AV1115" s="357"/>
      <c r="AW1115" s="357"/>
      <c r="AX1115" s="357"/>
      <c r="AY1115">
        <f>COUNTA($E$1115)</f>
        <v>1</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135" max="49" man="1"/>
    <brk id="429" max="49" man="1"/>
    <brk id="725" max="49" man="1"/>
    <brk id="747" max="49" man="1"/>
    <brk id="812" max="49" man="1"/>
    <brk id="1007" max="49" man="1"/>
    <brk id="111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260</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666</v>
      </c>
      <c r="W3" s="32" t="s">
        <v>150</v>
      </c>
      <c r="Y3" s="32" t="s">
        <v>69</v>
      </c>
      <c r="Z3" s="32" t="s">
        <v>541</v>
      </c>
      <c r="AA3" s="94" t="s">
        <v>504</v>
      </c>
      <c r="AB3" s="94" t="s">
        <v>635</v>
      </c>
      <c r="AC3" s="95" t="s">
        <v>136</v>
      </c>
      <c r="AD3" s="28"/>
      <c r="AE3" s="43" t="s">
        <v>175</v>
      </c>
      <c r="AF3" s="30"/>
      <c r="AG3" s="53" t="s">
        <v>366</v>
      </c>
      <c r="AI3" s="51" t="s">
        <v>253</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667</v>
      </c>
      <c r="W4" s="32" t="s">
        <v>151</v>
      </c>
      <c r="Y4" s="32" t="s">
        <v>411</v>
      </c>
      <c r="Z4" s="32" t="s">
        <v>542</v>
      </c>
      <c r="AA4" s="94" t="s">
        <v>505</v>
      </c>
      <c r="AB4" s="94" t="s">
        <v>636</v>
      </c>
      <c r="AC4" s="94" t="s">
        <v>137</v>
      </c>
      <c r="AD4" s="28"/>
      <c r="AE4" s="43" t="s">
        <v>176</v>
      </c>
      <c r="AF4" s="30"/>
      <c r="AG4" s="53" t="s">
        <v>367</v>
      </c>
      <c r="AI4" s="51" t="s">
        <v>255</v>
      </c>
      <c r="AK4" s="51" t="str">
        <f t="shared" ref="AK4:AK49" si="7">CHAR(CODE(AK3)+1)</f>
        <v>C</v>
      </c>
      <c r="AM4" s="82"/>
      <c r="AN4" s="82"/>
      <c r="AP4" s="53" t="s">
        <v>367</v>
      </c>
    </row>
    <row r="5" spans="1:42" ht="13.5" customHeight="1" x14ac:dyDescent="0.15">
      <c r="A5" s="14" t="s">
        <v>88</v>
      </c>
      <c r="B5" s="15" t="s">
        <v>737</v>
      </c>
      <c r="C5" s="13" t="str">
        <f t="shared" si="0"/>
        <v>海洋政策</v>
      </c>
      <c r="D5" s="13" t="str">
        <f>IF(C5="",D4,IF(D4&lt;&gt;"",CONCATENATE(D4,"、",C5),C5))</f>
        <v>海洋政策</v>
      </c>
      <c r="F5" s="18" t="s">
        <v>114</v>
      </c>
      <c r="G5" s="17"/>
      <c r="H5" s="13" t="str">
        <f t="shared" si="1"/>
        <v/>
      </c>
      <c r="I5" s="13" t="str">
        <f t="shared" si="5"/>
        <v>一般会計</v>
      </c>
      <c r="K5" s="14" t="s">
        <v>106</v>
      </c>
      <c r="L5" s="15" t="s">
        <v>737</v>
      </c>
      <c r="M5" s="13" t="str">
        <f t="shared" si="2"/>
        <v>防衛関係</v>
      </c>
      <c r="N5" s="13" t="str">
        <f t="shared" si="6"/>
        <v>防衛関係</v>
      </c>
      <c r="O5" s="13"/>
      <c r="P5" s="12" t="s">
        <v>77</v>
      </c>
      <c r="Q5" s="17"/>
      <c r="R5" s="13" t="str">
        <f t="shared" si="3"/>
        <v/>
      </c>
      <c r="S5" s="13" t="str">
        <f t="shared" si="4"/>
        <v>直接実施</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417</v>
      </c>
      <c r="Z10" s="32" t="s">
        <v>548</v>
      </c>
      <c r="AA10" s="94" t="s">
        <v>511</v>
      </c>
      <c r="AB10" s="94" t="s">
        <v>642</v>
      </c>
      <c r="AC10" s="31"/>
      <c r="AD10" s="31"/>
      <c r="AE10" s="31"/>
      <c r="AF10" s="30"/>
      <c r="AG10" s="53" t="s">
        <v>355</v>
      </c>
      <c r="AK10" s="51" t="str">
        <f t="shared" si="7"/>
        <v>I</v>
      </c>
      <c r="AP10" s="51"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海洋政策</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345</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383</v>
      </c>
      <c r="AF2" s="1026"/>
      <c r="AG2" s="1026"/>
      <c r="AH2" s="1026"/>
      <c r="AI2" s="1026" t="s">
        <v>405</v>
      </c>
      <c r="AJ2" s="1026"/>
      <c r="AK2" s="1026"/>
      <c r="AL2" s="556"/>
      <c r="AM2" s="1026" t="s">
        <v>502</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345</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383</v>
      </c>
      <c r="AF9" s="1026"/>
      <c r="AG9" s="1026"/>
      <c r="AH9" s="1026"/>
      <c r="AI9" s="1026" t="s">
        <v>405</v>
      </c>
      <c r="AJ9" s="1026"/>
      <c r="AK9" s="1026"/>
      <c r="AL9" s="556"/>
      <c r="AM9" s="1026" t="s">
        <v>502</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345</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383</v>
      </c>
      <c r="AF16" s="1026"/>
      <c r="AG16" s="1026"/>
      <c r="AH16" s="1026"/>
      <c r="AI16" s="1026" t="s">
        <v>405</v>
      </c>
      <c r="AJ16" s="1026"/>
      <c r="AK16" s="1026"/>
      <c r="AL16" s="556"/>
      <c r="AM16" s="1026" t="s">
        <v>502</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345</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383</v>
      </c>
      <c r="AF23" s="1026"/>
      <c r="AG23" s="1026"/>
      <c r="AH23" s="1026"/>
      <c r="AI23" s="1026" t="s">
        <v>405</v>
      </c>
      <c r="AJ23" s="1026"/>
      <c r="AK23" s="1026"/>
      <c r="AL23" s="556"/>
      <c r="AM23" s="1026" t="s">
        <v>502</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345</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383</v>
      </c>
      <c r="AF30" s="1026"/>
      <c r="AG30" s="1026"/>
      <c r="AH30" s="1026"/>
      <c r="AI30" s="1026" t="s">
        <v>405</v>
      </c>
      <c r="AJ30" s="1026"/>
      <c r="AK30" s="1026"/>
      <c r="AL30" s="556"/>
      <c r="AM30" s="1026" t="s">
        <v>502</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345</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383</v>
      </c>
      <c r="AF37" s="1026"/>
      <c r="AG37" s="1026"/>
      <c r="AH37" s="1026"/>
      <c r="AI37" s="1026" t="s">
        <v>405</v>
      </c>
      <c r="AJ37" s="1026"/>
      <c r="AK37" s="1026"/>
      <c r="AL37" s="556"/>
      <c r="AM37" s="1026" t="s">
        <v>502</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345</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383</v>
      </c>
      <c r="AF44" s="1026"/>
      <c r="AG44" s="1026"/>
      <c r="AH44" s="1026"/>
      <c r="AI44" s="1026" t="s">
        <v>405</v>
      </c>
      <c r="AJ44" s="1026"/>
      <c r="AK44" s="1026"/>
      <c r="AL44" s="556"/>
      <c r="AM44" s="1026" t="s">
        <v>502</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345</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383</v>
      </c>
      <c r="AF51" s="1026"/>
      <c r="AG51" s="1026"/>
      <c r="AH51" s="1026"/>
      <c r="AI51" s="1026" t="s">
        <v>405</v>
      </c>
      <c r="AJ51" s="1026"/>
      <c r="AK51" s="1026"/>
      <c r="AL51" s="556"/>
      <c r="AM51" s="1026" t="s">
        <v>502</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345</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383</v>
      </c>
      <c r="AF58" s="1026"/>
      <c r="AG58" s="1026"/>
      <c r="AH58" s="1026"/>
      <c r="AI58" s="1026" t="s">
        <v>405</v>
      </c>
      <c r="AJ58" s="1026"/>
      <c r="AK58" s="1026"/>
      <c r="AL58" s="556"/>
      <c r="AM58" s="1026" t="s">
        <v>502</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345</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383</v>
      </c>
      <c r="AF65" s="1026"/>
      <c r="AG65" s="1026"/>
      <c r="AH65" s="1026"/>
      <c r="AI65" s="1026" t="s">
        <v>405</v>
      </c>
      <c r="AJ65" s="1026"/>
      <c r="AK65" s="1026"/>
      <c r="AL65" s="556"/>
      <c r="AM65" s="1026" t="s">
        <v>502</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359</v>
      </c>
      <c r="H2" s="594"/>
      <c r="I2" s="594"/>
      <c r="J2" s="594"/>
      <c r="K2" s="594"/>
      <c r="L2" s="594"/>
      <c r="M2" s="594"/>
      <c r="N2" s="594"/>
      <c r="O2" s="594"/>
      <c r="P2" s="594"/>
      <c r="Q2" s="594"/>
      <c r="R2" s="594"/>
      <c r="S2" s="594"/>
      <c r="T2" s="594"/>
      <c r="U2" s="594"/>
      <c r="V2" s="594"/>
      <c r="W2" s="594"/>
      <c r="X2" s="594"/>
      <c r="Y2" s="594"/>
      <c r="Z2" s="594"/>
      <c r="AA2" s="594"/>
      <c r="AB2" s="595"/>
      <c r="AC2" s="593" t="s">
        <v>361</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Z4E65MPURJY6-2-2560668</_dlc_DocId>
    <_dlc_DocIdUrl xmlns="2d75a6b9-3192-44bf-bbc6-f57fb2cfaed3">
      <Url>http://www2.msdf.mod.go.jp/sites/butaidocument/_layouts/15/DocIdRedir.aspx?ID=Z4E65MPURJY6-2-2560668</Url>
      <Description>Z4E65MPURJY6-2-2560668</Description>
    </_dlc_DocIdUrl>
  </documentManagement>
</p:properties>
</file>

<file path=customXml/itemProps1.xml><?xml version="1.0" encoding="utf-8"?>
<ds:datastoreItem xmlns:ds="http://schemas.openxmlformats.org/officeDocument/2006/customXml" ds:itemID="{AB7D2B02-5536-4754-AA8B-FFC92C5C1F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616102-D639-48C1-9114-C98A21099CA0}">
  <ds:schemaRefs>
    <ds:schemaRef ds:uri="http://schemas.microsoft.com/sharepoint/events"/>
  </ds:schemaRefs>
</ds:datastoreItem>
</file>

<file path=customXml/itemProps3.xml><?xml version="1.0" encoding="utf-8"?>
<ds:datastoreItem xmlns:ds="http://schemas.openxmlformats.org/officeDocument/2006/customXml" ds:itemID="{B5899A5A-6F8C-4951-9DB9-316957FB0F30}">
  <ds:schemaRefs>
    <ds:schemaRef ds:uri="http://schemas.microsoft.com/sharepoint/v3/contenttype/forms"/>
  </ds:schemaRefs>
</ds:datastoreItem>
</file>

<file path=customXml/itemProps4.xml><?xml version="1.0" encoding="utf-8"?>
<ds:datastoreItem xmlns:ds="http://schemas.openxmlformats.org/officeDocument/2006/customXml" ds:itemID="{605A00C3-58E2-4BC3-839E-34B348EDEE54}">
  <ds:schemaRefs>
    <ds:schemaRef ds:uri="http://purl.org/dc/terms/"/>
    <ds:schemaRef ds:uri="http://schemas.microsoft.com/office/2006/documentManagement/types"/>
    <ds:schemaRef ds:uri="http://schemas.openxmlformats.org/package/2006/metadata/core-properties"/>
    <ds:schemaRef ds:uri="http://www.w3.org/XML/1998/namespace"/>
    <ds:schemaRef ds:uri="http://purl.org/dc/dcmitype/"/>
    <ds:schemaRef ds:uri="http://schemas.microsoft.com/office/infopath/2007/PartnerControls"/>
    <ds:schemaRef ds:uri="http://purl.org/dc/elements/1.1/"/>
    <ds:schemaRef ds:uri="http://schemas.microsoft.com/office/2006/metadata/properties"/>
    <ds:schemaRef ds:uri="2d75a6b9-3192-44bf-bbc6-f57fb2cfae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中野　慧</dc:creator>
  <cp:lastModifiedBy>防衛省</cp:lastModifiedBy>
  <cp:lastPrinted>2021-05-10T09:25:40Z</cp:lastPrinted>
  <dcterms:created xsi:type="dcterms:W3CDTF">2012-03-13T00:50:25Z</dcterms:created>
  <dcterms:modified xsi:type="dcterms:W3CDTF">2021-07-02T05:03:52Z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00898766-1ce9-48e0-a197-c8950e1ba29e</vt:lpwstr>
  </property>
  <property fmtid="{D5CDD505-2E9C-101B-9397-08002B2CF9AE}" pid="3" name="ContentTypeId">
    <vt:lpwstr>0x01010030E670AD2A352D489B1001C01E49C79F</vt:lpwstr>
  </property>
</Properties>
</file>