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271" i="3"/>
  <c r="AY235" i="3"/>
  <c r="AY50" i="3"/>
  <c r="AY369" i="3"/>
  <c r="AY417"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<sst xmlns="http://schemas.openxmlformats.org/spreadsheetml/2006/main" count="3160" uniqueCount="807">
  <si>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</si>
  <si>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</si>
  <si>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</si>
  <si>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</si>
  <si>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</si>
  <si>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</si>
  <si>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</si>
  <si>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</si>
  <si>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</si>
  <si>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</si>
  <si>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</si>
  <si>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</si>
  <si>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</si>
  <si>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</si>
  <si>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</si>
  <si>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</si>
  <si>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</si>
  <si>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</si>
  <si>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</si>
  <si>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</si>
  <si>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</si>
  <si>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</si>
  <si>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</si>
  <si>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</si>
  <si>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</si>
  <si>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</si>
  <si>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</si>
  <si>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</si>
  <si>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</si>
  <si>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</si>
  <si>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</si>
  <si>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</si>
  <si>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</si>
  <si>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</si>
  <si>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</si>
  <si>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</si>
  <si>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</si>
  <si>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</si>
  <si>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</si>
  <si>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</si>
  <si>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</si>
  <si>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</si>
  <si>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</si>
  <si>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</si>
  <si>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</si>
  <si>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</si>
  <si>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</si>
  <si>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</si>
  <si>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</si>
  <si>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</si>
  <si>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</si>
  <si>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</si>
  <si>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</si>
  <si>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</si>
  <si>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</si>
  <si>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</si>
  <si>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</si>
  <si>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</si>
  <si>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</si>
  <si>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</si>
  <si>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</si>
  <si>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</si>
  <si>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</si>
  <si>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</si>
  <si>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</si>
  <si>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</si>
  <si>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</si>
  <si>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</si>
  <si>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</si>
  <si>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</si>
  <si>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</si>
  <si>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</si>
  <si>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</si>
  <si>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</si>
  <si>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</si>
  <si>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</si>
  <si>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</si>
  <si>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</si>
  <si>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</si>
  <si>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</si>
  <si>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</si>
  <si>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</si>
  <si>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</si>
  <si>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</si>
  <si>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</si>
  <si>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</si>
  <si>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</si>
  <si>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</si>
  <si>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</si>
  <si>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</si>
  <si>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</si>
  <si>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</si>
  <si>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</si>
  <si>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</si>
  <si>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</si>
  <si>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</si>
  <si>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</si>
  <si>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</si>
  <si>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</si>
  <si>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</si>
  <si>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</si>
  <si>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</si>
  <si>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</si>
  <si>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</si>
  <si>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</si>
  <si>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</si>
  <si>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</si>
  <si>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</si>
  <si>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</si>
  <si>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</si>
  <si>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</si>
  <si>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</si>
  <si>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</si>
  <si>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</si>
  <si>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</si>
  <si>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</si>
  <si>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</si>
  <si>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</si>
  <si>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</si>
  <si>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</si>
  <si>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</si>
  <si>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</si>
  <si>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</si>
  <si>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</si>
  <si>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</si>
  <si>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</si>
  <si>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</si>
  <si>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</si>
  <si>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</si>
  <si>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</si>
  <si>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</si>
  <si>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</si>
  <si>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</si>
  <si>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</si>
  <si>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</si>
  <si>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</si>
  <si>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</si>
  <si>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</si>
  <si>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</si>
  <si>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</si>
  <si>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</si>
  <si>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</si>
  <si>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</si>
  <si>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</si>
  <si>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</si>
  <si>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</si>
  <si>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</si>
  <si>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</si>
  <si>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</si>
  <si>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</si>
  <si>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</si>
  <si>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</si>
  <si>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</si>
  <si>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</si>
  <si>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</si>
  <si>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</si>
  <si>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</si>
  <si>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</si>
  <si>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</si>
  <si>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</si>
  <si>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</si>
  <si>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</si>
  <si>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</si>
  <si>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</si>
  <si>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</si>
  <si>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</si>
  <si>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</si>
  <si>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</si>
  <si>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</si>
  <si>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</si>
  <si>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</si>
  <si>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</si>
  <si>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</si>
  <si>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</si>
  <si>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</si>
  <si>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</si>
  <si>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</si>
  <si>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</si>
  <si>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</si>
  <si>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</si>
  <si>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</si>
  <si>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</si>
  <si>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</si>
  <si>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</si>
  <si>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</si>
  <si>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</si>
  <si>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</si>
  <si>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</si>
  <si>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</si>
  <si>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</si>
  <si>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</si>
  <si>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</si>
  <si>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</si>
  <si>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</si>
  <si>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</si>
  <si>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</si>
  <si>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</si>
  <si>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</si>
  <si>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</si>
  <si>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</si>
  <si>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</si>
  <si>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</si>
  <si>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</si>
  <si>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</si>
  <si>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</si>
  <si>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</si>
  <si>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</si>
  <si>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</si>
  <si>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</si>
  <si>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</si>
  <si>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</si>
  <si>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</si>
  <si>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</si>
  <si>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</si>
  <si>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</si>
  <si>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</si>
  <si>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</si>
  <si>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</si>
  <si>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</si>
  <si>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</si>
  <si>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</si>
  <si>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</si>
  <si>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</si>
  <si>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</si>
  <si>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</si>
  <si>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</si>
  <si>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</si>
  <si>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</si>
  <si>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</si>
  <si>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</si>
  <si>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</si>
  <si>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</si>
  <si>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</si>
  <si>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</si>
  <si>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</si>
  <si>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</si>
  <si>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</si>
  <si>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</si>
  <si>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</si>
  <si>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</si>
  <si>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</si>
  <si>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</si>
  <si>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</si>
  <si>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</si>
  <si>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</si>
  <si>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</si>
  <si>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</si>
  <si>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</si>
  <si>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</si>
  <si>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</si>
  <si>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</si>
  <si>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</si>
  <si>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</si>
  <si>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</si>
  <si>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</si>
  <si>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</si>
  <si>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</si>
  <si>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</si>
  <si>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</si>
  <si>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</si>
  <si>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</si>
  <si>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</si>
  <si>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</si>
  <si>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</si>
  <si>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</si>
  <si>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</si>
  <si>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</si>
  <si>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</si>
  <si>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</si>
  <si>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</si>
  <si>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</si>
  <si>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</si>
  <si>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</si>
  <si>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</si>
  <si>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</si>
  <si>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</si>
  <si>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</si>
  <si>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</si>
  <si>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</si>
  <si>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</si>
  <si>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</si>
  <si>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</si>
  <si>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</si>
  <si>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</si>
  <si>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</si>
  <si>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</si>
  <si>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</si>
  <si>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</si>
  <si>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</si>
  <si>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</si>
  <si>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</si>
  <si>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</si>
  <si>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</si>
  <si>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</si>
  <si>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</si>
  <si>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</si>
  <si>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</si>
  <si>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</si>
  <si>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</si>
  <si>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</si>
  <si>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</si>
  <si>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</si>
  <si>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</si>
  <si>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</si>
  <si>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</si>
  <si>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</si>
  <si>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</si>
  <si>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</si>
  <si>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</si>
  <si>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</si>
  <si>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</si>
  <si>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</si>
  <si>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</si>
  <si>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</si>
  <si>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</si>
  <si>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</si>
  <si>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</si>
  <si>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</si>
  <si>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</si>
  <si>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</si>
  <si>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</si>
  <si>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</si>
  <si>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</si>
  <si>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</si>
  <si>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</si>
  <si>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</si>
  <si>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</si>
  <si>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</si>
  <si>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</si>
  <si>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</si>
  <si>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</si>
  <si>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</si>
  <si>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</si>
  <si>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</si>
  <si>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</si>
  <si>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</si>
  <si>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</si>
  <si>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</si>
  <si>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</si>
  <si>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</si>
  <si>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</si>
  <si>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</si>
  <si>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</si>
  <si>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</si>
  <si>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</si>
  <si>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</si>
  <si>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</si>
  <si>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</si>
  <si>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</si>
  <si>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</si>
  <si>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</si>
  <si>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</si>
  <si>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</si>
  <si>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</si>
  <si>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</si>
  <si>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</si>
  <si>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</si>
  <si>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</si>
  <si>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</si>
  <si>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</si>
  <si>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</si>
  <si>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</si>
  <si>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</si>
  <si>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</si>
  <si>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</si>
  <si>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</si>
  <si>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</si>
  <si>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</si>
  <si>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</si>
  <si>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</si>
  <si>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</si>
  <si>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</si>
  <si>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</si>
  <si>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</si>
  <si>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</si>
  <si>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</si>
  <si>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</si>
  <si>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</si>
  <si>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</si>
  <si>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</si>
  <si>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</si>
  <si>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</si>
  <si>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</si>
  <si>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</si>
  <si>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</si>
  <si>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</si>
  <si>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</si>
  <si>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</si>
  <si>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</si>
  <si>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</si>
  <si>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</si>
  <si>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</si>
  <si>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</si>
  <si>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</si>
  <si>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</si>
  <si>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</si>
  <si>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</si>
  <si>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</si>
  <si>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</si>
  <si>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</si>
  <si>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</si>
  <si>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</si>
  <si>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</si>
  <si>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</si>
  <si>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</si>
  <si>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</si>
  <si>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</si>
  <si>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</si>
  <si>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</si>
  <si>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</si>
  <si>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</si>
  <si>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</si>
  <si>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</si>
  <si>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</si>
  <si>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</si>
  <si>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</si>
  <si>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</si>
  <si>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</si>
  <si>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</si>
  <si>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</si>
  <si>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</si>
  <si>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</si>
  <si>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</si>
  <si>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</si>
  <si>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</si>
  <si>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</si>
  <si>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</si>
  <si>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</si>
  <si>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</si>
  <si>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</si>
  <si>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</si>
  <si>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</si>
  <si>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</si>
  <si>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</si>
  <si>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</si>
  <si>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</si>
  <si>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</si>
  <si>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</si>
  <si>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</si>
  <si>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</si>
  <si>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</si>
  <si>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</si>
  <si>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</si>
  <si>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</si>
  <si>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</si>
  <si>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</si>
  <si>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</si>
  <si>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</si>
  <si>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</si>
  <si>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</si>
  <si>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</si>
  <si>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</si>
  <si>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</si>
  <si>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</si>
  <si>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</si>
  <si>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</si>
  <si>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</si>
  <si>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</si>
  <si>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</si>
  <si>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</si>
  <si>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</si>
  <si>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</si>
  <si>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</si>
  <si>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</si>
  <si>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</si>
  <si>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</si>
  <si>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</si>
  <si>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</si>
  <si>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</si>
  <si>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</si>
  <si>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</si>
  <si>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</si>
  <si>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</si>
  <si>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</si>
  <si>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</si>
  <si>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</si>
  <si>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</si>
  <si>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</si>
  <si>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</si>
  <si>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</si>
  <si>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</si>
  <si>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</si>
  <si>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</si>
  <si>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</si>
  <si>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</si>
  <si>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</si>
  <si>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</si>
  <si>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</si>
  <si>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</si>
  <si>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</si>
  <si>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</si>
  <si>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</si>
  <si>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</si>
  <si>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</si>
  <si>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</si>
  <si>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</si>
  <si>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</si>
  <si>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</si>
  <si>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</si>
  <si>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</si>
  <si>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</si>
  <si>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</si>
  <si>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</si>
  <si>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</si>
  <si>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</si>
  <si>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</si>
  <si>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</si>
  <si>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</si>
  <si>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</si>
  <si>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</si>
  <si>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</si>
  <si>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</si>
  <si>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</si>
  <si>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</si>
  <si>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</si>
  <si>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</si>
  <si>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</si>
  <si>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</si>
  <si>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</si>
  <si>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</si>
  <si>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</si>
  <si>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</si>
  <si>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</si>
  <si>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</si>
  <si>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</si>
  <si>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</si>
  <si>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</si>
  <si>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</si>
  <si>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</si>
  <si>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</si>
  <si>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</si>
  <si>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</si>
  <si>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</si>
  <si>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</si>
  <si>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</si>
  <si>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</si>
  <si>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</si>
  <si>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</si>
  <si>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</si>
  <si>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</si>
  <si>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</si>
  <si>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</si>
  <si>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</si>
  <si>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</si>
  <si>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</si>
  <si>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</si>
  <si>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</si>
  <si>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</si>
  <si>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</si>
  <si>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</si>
  <si>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</si>
  <si>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</si>
  <si>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</si>
  <si>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</si>
  <si>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</si>
  <si>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</si>
  <si>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</si>
  <si>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</si>
  <si>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</si>
  <si>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</si>
  <si>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</si>
  <si>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</si>
  <si>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</si>
  <si>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</si>
  <si>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</si>
  <si>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</si>
  <si>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</si>
  <si>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</si>
  <si>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</si>
  <si>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</si>
  <si>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</si>
  <si>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</si>
  <si>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</si>
  <si>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</si>
  <si>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</si>
  <si>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</si>
  <si>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</si>
  <si>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</si>
  <si>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</si>
  <si>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</si>
  <si>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</si>
  <si>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</si>
  <si>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</si>
  <si>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</si>
  <si>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</si>
  <si>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</si>
  <si>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</si>
  <si>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</si>
  <si>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</si>
  <si>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</si>
  <si>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</si>
  <si>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</si>
  <si>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</si>
  <si>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</si>
  <si>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</si>
  <si>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</si>
  <si>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</si>
  <si>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</si>
  <si>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</si>
  <si>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</si>
  <si>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</si>
  <si>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</si>
  <si>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</si>
  <si>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</si>
  <si>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</si>
  <si>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</si>
  <si>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</si>
  <si>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</si>
  <si>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</si>
  <si>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</si>
  <si>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</si>
  <si>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</si>
  <si>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</si>
  <si>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</si>
  <si>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</si>
  <si>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</si>
  <si>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</si>
  <si>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</si>
  <si>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</si>
  <si>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</si>
  <si>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</si>
  <si>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</si>
  <si>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</si>
  <si>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</si>
  <si>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</si>
  <si>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</si>
  <si>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</si>
  <si>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</si>
  <si>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</si>
  <si>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</si>
  <si>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</si>
  <si>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</si>
  <si>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</si>
  <si>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</si>
  <si>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</si>
  <si>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</si>
  <si>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</si>
  <si>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</si>
  <si>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</si>
  <si>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</si>
  <si>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</si>
  <si>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</si>
  <si>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</si>
  <si>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</si>
  <si>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</si>
  <si>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</si>
  <si>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</si>
  <si>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</si>
  <si>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</si>
  <si>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</si>
  <si>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</si>
  <si>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</si>
  <si>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</si>
  <si>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</si>
  <si>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</si>
  <si>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</si>
  <si>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</si>
  <si>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</si>
  <si>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</si>
  <si>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</si>
  <si>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</si>
  <si>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</si>
  <si>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</si>
  <si>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</si>
  <si>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</si>
  <si>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</si>
  <si>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</si>
  <si>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</si>
  <si>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</si>
  <si>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</si>
  <si>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</si>
  <si>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</si>
  <si>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</si>
  <si>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</si>
  <si>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</si>
  <si>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</si>
  <si>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</si>
  <si>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</si>
  <si>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</si>
  <si>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</si>
  <si>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</si>
  <si>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</si>
  <si>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</si>
  <si>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</si>
  <si>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</si>
  <si>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</si>
  <si>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</si>
  <si>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</si>
  <si>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</si>
  <si>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</si>
  <si>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</si>
  <si>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</si>
  <si>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</si>
  <si>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</si>
  <si>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</si>
  <si>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</si>
  <si>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</si>
  <si>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</si>
  <si>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</si>
  <si>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</si>
  <si>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</si>
  <si>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</si>
  <si>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</si>
  <si>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</si>
  <si>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</si>
  <si>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</si>
  <si>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</si>
  <si>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</si>
  <si>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</si>
  <si>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</si>
  <si>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</si>
  <si>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</si>
  <si>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基地警備関連装備品</t>
  </si>
  <si>
    <t>防衛装備庁プロジェクト管理部
整備計画局</t>
  </si>
  <si>
    <t>昭和63年度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</si>
  <si>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</si>
  <si>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</si>
  <si>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</si>
  <si>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平時の不法侵入者から武装したテロ、ゲリラ及び特殊部隊までの幅広い脅威に適切に対応すべく、基地警備要員用の機能性、防護性を向上させる個人装具や警戒監視能力を向上させる基地警備システムを整備する。</t>
  </si>
  <si>
    <t>厳しい安全保障環境のもと、平時の不法侵入者やテロやゲリラ及び特殊部隊からの攻撃に実効的に対処する能力を確保するため、基地警備における隊員の機能性、防護性の向上を図るために作戦行動用個人装具及び基地警備用器材する。また基地全般の警戒監視能力を向上させるための基地警備システムを整備する。
〔作戦行動用個人装備品の整備：過去から逐年整備を実施し、主な品目としては防弾チョッキ、暗視眼鏡等を整備〕
〔基地警備用器材の取得：過去か逐年整備を実施し、主な品目としては防弾盾、鉄帽覆等を整備〕
〔基地警備システムの整備：平成17年度から整備を開始〕</t>
  </si>
  <si>
    <t>-</t>
  </si>
  <si>
    <t>通信機器購入費</t>
  </si>
  <si>
    <t>－</t>
  </si>
  <si>
    <t>平素の基地警備活動からテロ、ゲリラ及び特殊部隊からの攻撃に至るまで、あらゆる事態に適切に対処する。</t>
  </si>
  <si>
    <t>基地等の警戒監視活動の適切な実施。</t>
  </si>
  <si>
    <t>日</t>
  </si>
  <si>
    <t>平成３１年度以降に係る防衛計画の大綱（平成３０年１２月１８日国家安全保障会議決定及び閣議決定）</t>
  </si>
  <si>
    <t>作戦行動用個人装備品の調達品目数</t>
  </si>
  <si>
    <t>品目数</t>
  </si>
  <si>
    <t>基地警備用器材の取得</t>
  </si>
  <si>
    <t>百万円/品目数</t>
  </si>
  <si>
    <t>基地警備システムの整備件数</t>
  </si>
  <si>
    <t>基地数</t>
  </si>
  <si>
    <t>作戦行動用個人装備品
執行額（X）／品目数（Y)</t>
    <phoneticPr fontId="5"/>
  </si>
  <si>
    <t>Ｘ/Ｙ</t>
    <phoneticPr fontId="5"/>
  </si>
  <si>
    <t>34/2</t>
  </si>
  <si>
    <t>228/1</t>
  </si>
  <si>
    <t>基地警備用器材の取得
執行額（X）／品目数（Y)</t>
    <phoneticPr fontId="5"/>
  </si>
  <si>
    <t>23/6</t>
  </si>
  <si>
    <t>15/4</t>
  </si>
  <si>
    <t>基地警備システムの整備
執行額（X）／基地数（Y)</t>
    <phoneticPr fontId="5"/>
  </si>
  <si>
    <t>百万円/基地数</t>
  </si>
  <si>
    <t>165/2</t>
  </si>
  <si>
    <t>Ⅰ－１　我が国自身の防衛体制の強化（領域横断作戦に必要な能力の強化における優先事項）</t>
  </si>
  <si>
    <t>Ⅰ－１－（１）　宇宙・サイバー・電磁波の領域における能力の獲得・強化</t>
  </si>
  <si>
    <t>その他の装備品等（延命処置・機能向上を含む。）</t>
  </si>
  <si>
    <t>令和５年度</t>
  </si>
  <si>
    <t>Ⅰ－１－（２）　従来の領域における能力の強化</t>
  </si>
  <si>
    <t>海空領域における能力の強化</t>
  </si>
  <si>
    <t>Ⅰ－３　我が国自身の防衛体制の強化（大規模災害等への対応）</t>
  </si>
  <si>
    <t>Ⅰ－３－（１）　大規模災害等への対応</t>
  </si>
  <si>
    <t>各種災害に対して万全を期すための取組み</t>
  </si>
  <si>
    <t>0067</t>
  </si>
  <si>
    <t>0057</t>
  </si>
  <si>
    <t>0056</t>
  </si>
  <si>
    <t>0051</t>
  </si>
  <si>
    <t>0047</t>
  </si>
  <si>
    <t>0064</t>
  </si>
  <si>
    <t>0061</t>
  </si>
  <si>
    <t>○</t>
  </si>
  <si>
    <t>-</t>
    <phoneticPr fontId="5"/>
  </si>
  <si>
    <t>309/4</t>
    <phoneticPr fontId="5"/>
  </si>
  <si>
    <t>586/3</t>
    <phoneticPr fontId="5"/>
  </si>
  <si>
    <t>19/8</t>
    <phoneticPr fontId="5"/>
  </si>
  <si>
    <t>平時の不法侵入者から武装したテロ、ゲリラ及び特殊部隊までの幅広い脅威に適切に対応すべく、基地警備要員用の機能性、防護性を向上させる個人装具や警戒監視能力を向上させる基地警備システムを整備する。</t>
    <phoneticPr fontId="5"/>
  </si>
  <si>
    <t>本事業は、各種事態の対処に必要な基地警備に係る装備品を取得し、ひいては日本の安全保障に寄与するものであり、国民や社会のニーズを的確に反映している。</t>
    <phoneticPr fontId="5"/>
  </si>
  <si>
    <t>本事業は、航空自衛隊の活動に必要な基地内、その周辺を監視、侵入検知するためのシステムであるため、地方自治体、民間等に委ねることはできない。</t>
    <phoneticPr fontId="3"/>
  </si>
  <si>
    <t>本事業は、航空自衛隊の戦力発揮の基盤である基地を警備し、ひいては日本の安全保障に寄与するものであり、政策目的の達成手段として必要かつ適切であり、優先度が高い事業である。</t>
    <rPh sb="0" eb="1">
      <t>ホン</t>
    </rPh>
    <rPh sb="1" eb="3">
      <t>ジギョウ</t>
    </rPh>
    <phoneticPr fontId="3"/>
  </si>
  <si>
    <t>調達に際しては、原則として一般競争入札により入札者を多く募り競争性を確保しており、支出先の選定は妥当である。</t>
    <phoneticPr fontId="5"/>
  </si>
  <si>
    <t>有</t>
  </si>
  <si>
    <t>無</t>
  </si>
  <si>
    <t>契約相手方に対して契約内容以外の要求を行っていないため、負担関係は妥当である。</t>
    <phoneticPr fontId="5"/>
  </si>
  <si>
    <t>調達に際しては、原則として一般競争入札により入札参加者をより多く募り競争性を確保しているとともに、コストの低減を従前より図っているなど、単位当たりコスト等の水準は妥当である。</t>
    <phoneticPr fontId="5"/>
  </si>
  <si>
    <t>‐</t>
  </si>
  <si>
    <t>各種システムや装備品のための費目・使途となっており、事業目的に即し真に必要なものに限定されている。</t>
    <phoneticPr fontId="5"/>
  </si>
  <si>
    <t>仕様改正、一括調達などによる経費削減を実施し、コスト削減・効率化を図っている。</t>
    <phoneticPr fontId="5"/>
  </si>
  <si>
    <t>成果実績は、基地警備関連装備品について、所要の取得を実施しており、成果目標に見合っている。</t>
    <phoneticPr fontId="5"/>
  </si>
  <si>
    <t>活動実績は見込みに見合ったものである。</t>
    <phoneticPr fontId="5"/>
  </si>
  <si>
    <t>基地警備における隊員の機能性、防護性並びに基地全般の警戒監視能力を向上させるため十分に活用されている。</t>
    <phoneticPr fontId="5"/>
  </si>
  <si>
    <t>１　必要性
　　基地警備における監視及び防護能力等の向上を図るために必要である。
２　効率性
　　他自衛隊との仕様の共通化（例：88式鉄帽は、陸自鉄帽の仕様に合わせることを検討し27年度調達から採用。）や市販品の採用、競争性の確保により効率的である。
３　有効性
　　航空自衛隊の戦力発揮基盤である基地等の警備に有効である。
４　総合評価
　　本事業は、基地警備関連装備品が整備されることで、被害の局限や基地等における警戒監視能力の向上により、空自の任務遂行に寄与するもので、必要性、効率性、有効性が認められ、事業目的を達成するために適正に実施されている。</t>
    <phoneticPr fontId="5"/>
  </si>
  <si>
    <t>契約実績等の分析及びコスト削減方法の検討等を行い、効率的な予算要求、執行に努める。</t>
    <phoneticPr fontId="5"/>
  </si>
  <si>
    <t>19/2</t>
    <phoneticPr fontId="5"/>
  </si>
  <si>
    <t>株式会社ドッドウエルビー・エム・エス</t>
    <phoneticPr fontId="5"/>
  </si>
  <si>
    <t>基地警備システムJ/GSX-3A-５５０４（防府北）</t>
    <phoneticPr fontId="5"/>
  </si>
  <si>
    <t>株式会社日立国際電気</t>
    <phoneticPr fontId="5"/>
  </si>
  <si>
    <t>事業監理官（宇宙・地上装備担当）
防衛計画課</t>
    <rPh sb="6" eb="8">
      <t>ウチュウ</t>
    </rPh>
    <rPh sb="9" eb="11">
      <t>チジョウ</t>
    </rPh>
    <rPh sb="11" eb="13">
      <t>ソウビ</t>
    </rPh>
    <phoneticPr fontId="5"/>
  </si>
  <si>
    <t>事業監理官　奥山　剛</t>
    <phoneticPr fontId="5"/>
  </si>
  <si>
    <t>-</t>
    <phoneticPr fontId="5"/>
  </si>
  <si>
    <t>平時の不法侵入者から武装したテロ、ゲリラ及び特殊部隊までの幅広い脅威に適切に対応すべく、基地警備要員用の機能性、防護性を向上させる個人装具や警戒監視能力を向上させる基地警備システムを整備する。</t>
    <phoneticPr fontId="5"/>
  </si>
  <si>
    <t>基地警備システムJ/GSX-3A-３８０２用構成品（小松）（増設）</t>
    <phoneticPr fontId="5"/>
  </si>
  <si>
    <t>A.パナソニックシステムソリューションズジャパン株式会社</t>
    <phoneticPr fontId="5"/>
  </si>
  <si>
    <t>通信機器購入費</t>
    <rPh sb="0" eb="2">
      <t>ツウシン</t>
    </rPh>
    <rPh sb="2" eb="4">
      <t>キキ</t>
    </rPh>
    <rPh sb="4" eb="7">
      <t>コウニュウヒ</t>
    </rPh>
    <phoneticPr fontId="5"/>
  </si>
  <si>
    <t>可搬型監視装置</t>
    <rPh sb="0" eb="3">
      <t>カハンガタ</t>
    </rPh>
    <rPh sb="3" eb="5">
      <t>カンシ</t>
    </rPh>
    <rPh sb="5" eb="7">
      <t>ソウチ</t>
    </rPh>
    <phoneticPr fontId="5"/>
  </si>
  <si>
    <t>可搬型監視装置</t>
    <phoneticPr fontId="5"/>
  </si>
  <si>
    <t>パナソニックシステムソリューションズジャパン株式会社</t>
    <phoneticPr fontId="5"/>
  </si>
  <si>
    <t>株式会社ドッドウエルビー・エム・エス</t>
    <phoneticPr fontId="5"/>
  </si>
  <si>
    <t>基地警備システムＪ／ＧＳＸ－３Ａ－５１０１用構成品（美保）（増設）</t>
    <rPh sb="26" eb="28">
      <t>ミホ</t>
    </rPh>
    <phoneticPr fontId="5"/>
  </si>
  <si>
    <t>-</t>
    <phoneticPr fontId="5"/>
  </si>
  <si>
    <t>品目数</t>
    <phoneticPr fontId="5"/>
  </si>
  <si>
    <t>品目数</t>
    <rPh sb="0" eb="3">
      <t>ヒンモクスウ</t>
    </rPh>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</si>
  <si>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</si>
  <si>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</si>
  <si>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</si>
  <si>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</si>
  <si>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</si>
  <si>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B.</t>
    <phoneticPr fontId="5"/>
  </si>
  <si>
    <t>平時の不法侵入者から武装したテロ、ゲリラ及び特殊部隊までの幅広い脅威に適切に対応すべく、基地警備要員用の機能性、防護性を向上させる個人装具や警戒監視能力を向上させる基地警備システムを整備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</si>
</sst>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156883</xdr:colOff>
      <xdr:row>748</xdr:row>
      <xdr:rowOff>212912</xdr:rowOff>
    </xdr:from>
    <xdr:to>
      <xdr:col>32</xdr:col>
      <xdr:colOff>109511</xdr:colOff>
      <xdr:row>750</xdr:row>
      <xdr:rowOff>168179</xdr:rowOff>
    </xdr:to>
    <xdr:sp macro="" textlink="">
      <xdr:nvSpPr>
        <xdr:cNvPr id="2" name="Rectangle 9"/>
        <xdr:cNvSpPr>
          <a:spLocks noChangeArrowheads="1"/>
        </xdr:cNvSpPr>
      </xdr:nvSpPr>
      <xdr:spPr bwMode="auto">
        <a:xfrm>
          <a:off x="4557433" y="64887662"/>
          <a:ext cx="1952878" cy="66011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３０９百万円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112059</xdr:colOff>
      <xdr:row>750</xdr:row>
      <xdr:rowOff>179294</xdr:rowOff>
    </xdr:from>
    <xdr:to>
      <xdr:col>27</xdr:col>
      <xdr:colOff>119514</xdr:colOff>
      <xdr:row>752</xdr:row>
      <xdr:rowOff>138900</xdr:rowOff>
    </xdr:to>
    <xdr:cxnSp macro="">
      <xdr:nvCxnSpPr>
        <xdr:cNvPr id="3" name="カギ線コネクタ 2"/>
        <xdr:cNvCxnSpPr/>
      </xdr:nvCxnSpPr>
      <xdr:spPr>
        <a:xfrm rot="16200000" flipH="1">
          <a:off x="5234660" y="237383899"/>
          <a:ext cx="654371" cy="7455"/>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11207</xdr:colOff>
      <xdr:row>751</xdr:row>
      <xdr:rowOff>56029</xdr:rowOff>
    </xdr:from>
    <xdr:to>
      <xdr:col>28</xdr:col>
      <xdr:colOff>115121</xdr:colOff>
      <xdr:row>752</xdr:row>
      <xdr:rowOff>46794</xdr:rowOff>
    </xdr:to>
    <xdr:sp macro="" textlink="">
      <xdr:nvSpPr>
        <xdr:cNvPr id="4" name="Text Box 39"/>
        <xdr:cNvSpPr txBox="1">
          <a:spLocks noChangeArrowheads="1"/>
        </xdr:cNvSpPr>
      </xdr:nvSpPr>
      <xdr:spPr bwMode="auto">
        <a:xfrm>
          <a:off x="3238501" y="237284558"/>
          <a:ext cx="2524385" cy="338148"/>
        </a:xfrm>
        <a:prstGeom prst="rect">
          <a:avLst/>
        </a:prstGeom>
        <a:noFill/>
        <a:ln>
          <a:noFill/>
        </a:ln>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【一般競争契約（最低価格）】</a:t>
          </a:r>
          <a:endParaRPr lang="ja-JP" altLang="en-US">
            <a:solidFill>
              <a:sysClr val="windowText" lastClr="000000"/>
            </a:solidFill>
          </a:endParaRPr>
        </a:p>
      </xdr:txBody>
    </xdr:sp>
    <xdr:clientData/>
  </xdr:twoCellAnchor>
  <xdr:twoCellAnchor>
    <xdr:from>
      <xdr:col>22</xdr:col>
      <xdr:colOff>145678</xdr:colOff>
      <xdr:row>752</xdr:row>
      <xdr:rowOff>179293</xdr:rowOff>
    </xdr:from>
    <xdr:to>
      <xdr:col>33</xdr:col>
      <xdr:colOff>2297</xdr:colOff>
      <xdr:row>754</xdr:row>
      <xdr:rowOff>84836</xdr:rowOff>
    </xdr:to>
    <xdr:sp macro="" textlink="">
      <xdr:nvSpPr>
        <xdr:cNvPr id="5" name="Rectangle 12"/>
        <xdr:cNvSpPr>
          <a:spLocks noChangeArrowheads="1"/>
        </xdr:cNvSpPr>
      </xdr:nvSpPr>
      <xdr:spPr bwMode="auto">
        <a:xfrm>
          <a:off x="4583207" y="237755205"/>
          <a:ext cx="2075384" cy="6003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baseline="0">
              <a:solidFill>
                <a:sysClr val="windowText" lastClr="000000"/>
              </a:solidFill>
              <a:effectLst/>
              <a:latin typeface="+mn-lt"/>
              <a:ea typeface="+mn-ea"/>
              <a:cs typeface="+mn-cs"/>
            </a:rPr>
            <a:t>A.</a:t>
          </a:r>
          <a:r>
            <a:rPr lang="ja-JP" altLang="en-US" sz="1100" b="0" i="0" baseline="0">
              <a:solidFill>
                <a:sysClr val="windowText" lastClr="000000"/>
              </a:solidFill>
              <a:effectLst/>
              <a:latin typeface="+mn-lt"/>
              <a:ea typeface="+mn-ea"/>
              <a:cs typeface="+mn-cs"/>
            </a:rPr>
            <a:t>民間会社２社</a:t>
          </a:r>
          <a:endParaRPr lang="ja-JP" altLang="ja-JP">
            <a:solidFill>
              <a:sysClr val="windowText" lastClr="000000"/>
            </a:solidFill>
            <a:effectLst/>
          </a:endParaRPr>
        </a:p>
        <a:p>
          <a:pPr algn="ctr" rtl="0">
            <a:lnSpc>
              <a:spcPts val="1300"/>
            </a:lnSpc>
          </a:pPr>
          <a:r>
            <a:rPr lang="ja-JP" altLang="en-US" sz="1100" b="0" i="0" baseline="0">
              <a:solidFill>
                <a:sysClr val="windowText" lastClr="000000"/>
              </a:solidFill>
              <a:effectLst/>
              <a:latin typeface="+mj-ea"/>
              <a:ea typeface="+mj-ea"/>
              <a:cs typeface="+mn-cs"/>
            </a:rPr>
            <a:t>３０９</a:t>
          </a:r>
          <a:r>
            <a:rPr lang="ja-JP" altLang="ja-JP" sz="1100" b="0" i="0" baseline="0">
              <a:solidFill>
                <a:sysClr val="windowText" lastClr="000000"/>
              </a:solidFill>
              <a:effectLst/>
              <a:latin typeface="+mj-ea"/>
              <a:ea typeface="+mj-ea"/>
              <a:cs typeface="+mn-cs"/>
            </a:rPr>
            <a:t>百万円</a:t>
          </a:r>
          <a:endParaRPr lang="ja-JP" altLang="ja-JP">
            <a:solidFill>
              <a:sysClr val="windowText" lastClr="000000"/>
            </a:solidFill>
            <a:effectLst/>
            <a:latin typeface="+mj-ea"/>
            <a:ea typeface="+mj-ea"/>
          </a:endParaRPr>
        </a:p>
      </xdr:txBody>
    </xdr:sp>
    <xdr:clientData/>
  </xdr:twoCellAnchor>
  <xdr:twoCellAnchor>
    <xdr:from>
      <xdr:col>20</xdr:col>
      <xdr:colOff>100853</xdr:colOff>
      <xdr:row>754</xdr:row>
      <xdr:rowOff>324971</xdr:rowOff>
    </xdr:from>
    <xdr:to>
      <xdr:col>36</xdr:col>
      <xdr:colOff>178468</xdr:colOff>
      <xdr:row>759</xdr:row>
      <xdr:rowOff>246529</xdr:rowOff>
    </xdr:to>
    <xdr:sp macro="" textlink="">
      <xdr:nvSpPr>
        <xdr:cNvPr id="6" name="AutoShape 30"/>
        <xdr:cNvSpPr>
          <a:spLocks noChangeArrowheads="1"/>
        </xdr:cNvSpPr>
      </xdr:nvSpPr>
      <xdr:spPr bwMode="auto">
        <a:xfrm>
          <a:off x="4134971" y="76547383"/>
          <a:ext cx="3304909" cy="1658470"/>
        </a:xfrm>
        <a:prstGeom prst="bracketPair">
          <a:avLst>
            <a:gd name="adj" fmla="val 53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33616</xdr:colOff>
      <xdr:row>755</xdr:row>
      <xdr:rowOff>11206</xdr:rowOff>
    </xdr:from>
    <xdr:to>
      <xdr:col>36</xdr:col>
      <xdr:colOff>104774</xdr:colOff>
      <xdr:row>759</xdr:row>
      <xdr:rowOff>142875</xdr:rowOff>
    </xdr:to>
    <xdr:sp macro="" textlink="">
      <xdr:nvSpPr>
        <xdr:cNvPr id="8" name="Text Box 31"/>
        <xdr:cNvSpPr txBox="1">
          <a:spLocks noChangeArrowheads="1"/>
        </xdr:cNvSpPr>
      </xdr:nvSpPr>
      <xdr:spPr bwMode="auto">
        <a:xfrm>
          <a:off x="4234141" y="67152931"/>
          <a:ext cx="3071533" cy="1541369"/>
        </a:xfrm>
        <a:prstGeom prst="rect">
          <a:avLst/>
        </a:prstGeom>
        <a:noFill/>
        <a:ln>
          <a:noFill/>
        </a:ln>
        <a:extLst/>
      </xdr:spPr>
      <xdr:txBody>
        <a:bodyPr vertOverflow="overflow" horzOverflow="overflow" wrap="square" lIns="18288" tIns="18288" rIns="0" bIns="0" anchor="t" upright="1">
          <a:noAutofit/>
        </a:bodyPr>
        <a:lstStyle/>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a:solidFill>
              <a:sysClr val="windowText" lastClr="000000"/>
            </a:solidFill>
            <a:effectLst/>
          </a:endParaRPr>
        </a:p>
        <a:p>
          <a:pPr rtl="0" eaLnBrk="1" fontAlgn="auto" latinLnBrk="0" hangingPunct="1"/>
          <a:r>
            <a:rPr lang="ja-JP" altLang="en-US" sz="1100">
              <a:effectLst/>
              <a:latin typeface="+mn-lt"/>
              <a:ea typeface="+mn-ea"/>
              <a:cs typeface="+mn-cs"/>
            </a:rPr>
            <a:t>パナソニックシステムソリューションズ</a:t>
          </a:r>
          <a:endParaRPr lang="en-US" altLang="ja-JP" sz="1100">
            <a:effectLst/>
            <a:latin typeface="+mn-lt"/>
            <a:ea typeface="+mn-ea"/>
            <a:cs typeface="+mn-cs"/>
          </a:endParaRPr>
        </a:p>
        <a:p>
          <a:pPr rtl="0" eaLnBrk="1" fontAlgn="auto" latinLnBrk="0" hangingPunct="1"/>
          <a:r>
            <a:rPr lang="ja-JP" altLang="en-US" sz="1100">
              <a:effectLst/>
              <a:latin typeface="+mn-lt"/>
              <a:ea typeface="+mn-ea"/>
              <a:cs typeface="+mn-cs"/>
            </a:rPr>
            <a:t>ジャパン株式会社　　　　　　　　　　　　　１５８百万円</a:t>
          </a:r>
          <a:endParaRPr lang="en-US" altLang="ja-JP" sz="1100">
            <a:effectLst/>
            <a:latin typeface="+mn-lt"/>
            <a:ea typeface="+mn-ea"/>
            <a:cs typeface="+mn-cs"/>
          </a:endParaRPr>
        </a:p>
        <a:p>
          <a:pPr rtl="0"/>
          <a:r>
            <a:rPr lang="ja-JP" altLang="en-US" sz="1100">
              <a:solidFill>
                <a:sysClr val="windowText" lastClr="000000"/>
              </a:solidFill>
              <a:effectLst/>
              <a:latin typeface="+mn-lt"/>
              <a:ea typeface="+mn-ea"/>
              <a:cs typeface="+mn-cs"/>
            </a:rPr>
            <a:t>可搬型監視装置</a:t>
          </a:r>
          <a:endParaRPr lang="en-US" altLang="ja-JP" sz="1100">
            <a:solidFill>
              <a:sysClr val="windowText" lastClr="000000"/>
            </a:solidFill>
            <a:effectLst/>
            <a:latin typeface="+mn-lt"/>
            <a:ea typeface="+mn-ea"/>
            <a:cs typeface="+mn-cs"/>
          </a:endParaRPr>
        </a:p>
        <a:p>
          <a:pPr rtl="0"/>
          <a:endParaRPr lang="en-US" altLang="ja-JP" sz="1100">
            <a:solidFill>
              <a:sysClr val="windowText" lastClr="000000"/>
            </a:solidFill>
            <a:effectLst/>
            <a:latin typeface="+mn-lt"/>
            <a:ea typeface="+mn-ea"/>
            <a:cs typeface="+mn-cs"/>
          </a:endParaRPr>
        </a:p>
        <a:p>
          <a:pPr rtl="0"/>
          <a:r>
            <a:rPr lang="ja-JP" altLang="en-US">
              <a:solidFill>
                <a:sysClr val="windowText" lastClr="000000"/>
              </a:solidFill>
              <a:effectLst/>
            </a:rPr>
            <a:t>株式会社ドッドウエルビー・エム・エス　</a:t>
          </a:r>
          <a:endParaRPr lang="en-US" altLang="ja-JP">
            <a:solidFill>
              <a:sysClr val="windowText" lastClr="000000"/>
            </a:solidFill>
            <a:effectLst/>
          </a:endParaRPr>
        </a:p>
        <a:p>
          <a:pPr rtl="0"/>
          <a:r>
            <a:rPr lang="ja-JP" altLang="en-US">
              <a:solidFill>
                <a:sysClr val="windowText" lastClr="000000"/>
              </a:solidFill>
              <a:effectLst/>
            </a:rPr>
            <a:t>基地警備システム　Ｊ／ＧＳＸ－３Ａ－</a:t>
          </a:r>
          <a:endParaRPr lang="en-US" altLang="ja-JP">
            <a:solidFill>
              <a:sysClr val="windowText" lastClr="000000"/>
            </a:solidFill>
            <a:effectLst/>
          </a:endParaRPr>
        </a:p>
        <a:p>
          <a:pPr rtl="0"/>
          <a:r>
            <a:rPr lang="ja-JP" altLang="en-US">
              <a:solidFill>
                <a:sysClr val="windowText" lastClr="000000"/>
              </a:solidFill>
              <a:effectLst/>
            </a:rPr>
            <a:t>５１０１用構成品（美保）（増設）　　　　　１５１百万円</a:t>
          </a:r>
          <a:endParaRPr lang="ja-JP" altLang="ja-JP">
            <a:solidFill>
              <a:sysClr val="windowText" lastClr="000000"/>
            </a:solidFill>
            <a:effectLst/>
          </a:endParaRPr>
        </a:p>
        <a:p>
          <a:pPr rtl="0"/>
          <a:endParaRPr lang="ja-JP" altLang="ja-JP">
            <a:solidFill>
              <a:sysClr val="windowText" lastClr="000000"/>
            </a:solidFill>
            <a:effectLst/>
          </a:endParaRPr>
        </a:p>
        <a:p>
          <a:pPr rtl="0"/>
          <a:endParaRPr lang="ja-JP" altLang="ja-JP">
            <a:solidFill>
              <a:sysClr val="windowText" lastClr="000000"/>
            </a:solidFill>
            <a:effectLst/>
          </a:endParaRPr>
        </a:p>
        <a:p>
          <a:pPr rtl="0"/>
          <a:endParaRPr lang="en-US" altLang="ja-JP" sz="1100">
            <a:solidFill>
              <a:sysClr val="windowText" lastClr="000000"/>
            </a:solidFill>
            <a:effectLst/>
            <a:latin typeface="+mn-lt"/>
            <a:ea typeface="+mn-ea"/>
            <a:cs typeface="+mn-cs"/>
          </a:endParaRPr>
        </a:p>
        <a:p>
          <a:pPr rtl="0"/>
          <a:endParaRPr lang="en-US" altLang="ja-JP" sz="1100">
            <a:solidFill>
              <a:sysClr val="windowText" lastClr="000000"/>
            </a:solidFill>
            <a:effectLst/>
            <a:latin typeface="+mn-lt"/>
            <a:ea typeface="+mn-ea"/>
            <a:cs typeface="+mn-cs"/>
          </a:endParaRPr>
        </a:p>
        <a:p>
          <a:pPr rtl="0"/>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14" sqref="BM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405</v>
      </c>
      <c r="AJ2" s="961" t="s">
        <v>710</v>
      </c>
      <c r="AK2" s="961"/>
      <c r="AL2" s="961"/>
      <c r="AM2" s="961"/>
      <c r="AN2" s="98" t="s">
        <v>405</v>
      </c>
      <c r="AO2" s="961">
        <v>20</v>
      </c>
      <c r="AP2" s="961"/>
      <c r="AQ2" s="961"/>
      <c r="AR2" s="99" t="s">
        <v>709</v>
      </c>
      <c r="AS2" s="967">
        <v>64</v>
      </c>
      <c r="AT2" s="967"/>
      <c r="AU2" s="967"/>
      <c r="AV2" s="98" t="str">
        <f>IF(AW2="","","-")</f>
        <v/>
      </c>
      <c r="AW2" s="927"/>
      <c r="AX2" s="927"/>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3" t="s">
        <v>714</v>
      </c>
      <c r="H5" s="834"/>
      <c r="I5" s="834"/>
      <c r="J5" s="834"/>
      <c r="K5" s="834"/>
      <c r="L5" s="834"/>
      <c r="M5" s="835" t="s">
        <v>66</v>
      </c>
      <c r="N5" s="836"/>
      <c r="O5" s="836"/>
      <c r="P5" s="836"/>
      <c r="Q5" s="836"/>
      <c r="R5" s="837"/>
      <c r="S5" s="838" t="s">
        <v>715</v>
      </c>
      <c r="T5" s="834"/>
      <c r="U5" s="834"/>
      <c r="V5" s="834"/>
      <c r="W5" s="834"/>
      <c r="X5" s="839"/>
      <c r="Y5" s="696" t="s">
        <v>3</v>
      </c>
      <c r="Z5" s="542"/>
      <c r="AA5" s="542"/>
      <c r="AB5" s="542"/>
      <c r="AC5" s="542"/>
      <c r="AD5" s="543"/>
      <c r="AE5" s="697" t="s">
        <v>785</v>
      </c>
      <c r="AF5" s="697"/>
      <c r="AG5" s="697"/>
      <c r="AH5" s="697"/>
      <c r="AI5" s="697"/>
      <c r="AJ5" s="697"/>
      <c r="AK5" s="697"/>
      <c r="AL5" s="697"/>
      <c r="AM5" s="697"/>
      <c r="AN5" s="697"/>
      <c r="AO5" s="697"/>
      <c r="AP5" s="698"/>
      <c r="AQ5" s="699" t="s">
        <v>786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39" t="s">
        <v>388</v>
      </c>
      <c r="Z7" s="439"/>
      <c r="AA7" s="439"/>
      <c r="AB7" s="439"/>
      <c r="AC7" s="439"/>
      <c r="AD7" s="940"/>
      <c r="AE7" s="928" t="s">
        <v>717</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256</v>
      </c>
      <c r="B8" s="495"/>
      <c r="C8" s="495"/>
      <c r="D8" s="495"/>
      <c r="E8" s="495"/>
      <c r="F8" s="496"/>
      <c r="G8" s="962" t="str">
        <f>入力規則等!A27</f>
        <v>-</v>
      </c>
      <c r="H8" s="718"/>
      <c r="I8" s="718"/>
      <c r="J8" s="718"/>
      <c r="K8" s="718"/>
      <c r="L8" s="718"/>
      <c r="M8" s="718"/>
      <c r="N8" s="718"/>
      <c r="O8" s="718"/>
      <c r="P8" s="718"/>
      <c r="Q8" s="718"/>
      <c r="R8" s="718"/>
      <c r="S8" s="718"/>
      <c r="T8" s="718"/>
      <c r="U8" s="718"/>
      <c r="V8" s="718"/>
      <c r="W8" s="718"/>
      <c r="X8" s="963"/>
      <c r="Y8" s="840" t="s">
        <v>257</v>
      </c>
      <c r="Z8" s="841"/>
      <c r="AA8" s="841"/>
      <c r="AB8" s="841"/>
      <c r="AC8" s="841"/>
      <c r="AD8" s="842"/>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3" t="s">
        <v>23</v>
      </c>
      <c r="B9" s="844"/>
      <c r="C9" s="844"/>
      <c r="D9" s="844"/>
      <c r="E9" s="844"/>
      <c r="F9" s="844"/>
      <c r="G9" s="845" t="s">
        <v>806</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80" t="s">
        <v>24</v>
      </c>
      <c r="B12" s="981"/>
      <c r="C12" s="981"/>
      <c r="D12" s="981"/>
      <c r="E12" s="981"/>
      <c r="F12" s="982"/>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39</v>
      </c>
      <c r="Q13" s="656"/>
      <c r="R13" s="656"/>
      <c r="S13" s="656"/>
      <c r="T13" s="656"/>
      <c r="U13" s="656"/>
      <c r="V13" s="657"/>
      <c r="W13" s="655">
        <v>232</v>
      </c>
      <c r="X13" s="656"/>
      <c r="Y13" s="656"/>
      <c r="Z13" s="656"/>
      <c r="AA13" s="656"/>
      <c r="AB13" s="656"/>
      <c r="AC13" s="657"/>
      <c r="AD13" s="655">
        <v>309</v>
      </c>
      <c r="AE13" s="656"/>
      <c r="AF13" s="656"/>
      <c r="AG13" s="656"/>
      <c r="AH13" s="656"/>
      <c r="AI13" s="656"/>
      <c r="AJ13" s="657"/>
      <c r="AK13" s="655">
        <v>345</v>
      </c>
      <c r="AL13" s="656"/>
      <c r="AM13" s="656"/>
      <c r="AN13" s="656"/>
      <c r="AO13" s="656"/>
      <c r="AP13" s="656"/>
      <c r="AQ13" s="657"/>
      <c r="AR13" s="936" t="s">
        <v>797</v>
      </c>
      <c r="AS13" s="937"/>
      <c r="AT13" s="937"/>
      <c r="AU13" s="937"/>
      <c r="AV13" s="937"/>
      <c r="AW13" s="937"/>
      <c r="AX13" s="938"/>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165</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720</v>
      </c>
      <c r="AL15" s="656"/>
      <c r="AM15" s="656"/>
      <c r="AN15" s="656"/>
      <c r="AO15" s="656"/>
      <c r="AP15" s="656"/>
      <c r="AQ15" s="657"/>
      <c r="AR15" s="655" t="s">
        <v>720</v>
      </c>
      <c r="AS15" s="656"/>
      <c r="AT15" s="656"/>
      <c r="AU15" s="656"/>
      <c r="AV15" s="656"/>
      <c r="AW15" s="656"/>
      <c r="AX15" s="657"/>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34"/>
      <c r="AS17" s="934"/>
      <c r="AT17" s="934"/>
      <c r="AU17" s="934"/>
      <c r="AV17" s="934"/>
      <c r="AW17" s="934"/>
      <c r="AX17" s="935"/>
    </row>
    <row r="18" spans="1:50" ht="24.75" customHeight="1" x14ac:dyDescent="0.15">
      <c r="A18" s="612"/>
      <c r="B18" s="613"/>
      <c r="C18" s="613"/>
      <c r="D18" s="613"/>
      <c r="E18" s="613"/>
      <c r="F18" s="614"/>
      <c r="G18" s="725"/>
      <c r="H18" s="726"/>
      <c r="I18" s="714" t="s">
        <v>20</v>
      </c>
      <c r="J18" s="715"/>
      <c r="K18" s="715"/>
      <c r="L18" s="715"/>
      <c r="M18" s="715"/>
      <c r="N18" s="715"/>
      <c r="O18" s="716"/>
      <c r="P18" s="872">
        <f>SUM(P13:V17)</f>
        <v>204</v>
      </c>
      <c r="Q18" s="873"/>
      <c r="R18" s="873"/>
      <c r="S18" s="873"/>
      <c r="T18" s="873"/>
      <c r="U18" s="873"/>
      <c r="V18" s="874"/>
      <c r="W18" s="872">
        <f>SUM(W13:AC17)</f>
        <v>232</v>
      </c>
      <c r="X18" s="873"/>
      <c r="Y18" s="873"/>
      <c r="Z18" s="873"/>
      <c r="AA18" s="873"/>
      <c r="AB18" s="873"/>
      <c r="AC18" s="874"/>
      <c r="AD18" s="872">
        <f>SUM(AD13:AJ17)</f>
        <v>309</v>
      </c>
      <c r="AE18" s="873"/>
      <c r="AF18" s="873"/>
      <c r="AG18" s="873"/>
      <c r="AH18" s="873"/>
      <c r="AI18" s="873"/>
      <c r="AJ18" s="874"/>
      <c r="AK18" s="872">
        <f>SUM(AK13:AQ17)</f>
        <v>345</v>
      </c>
      <c r="AL18" s="873"/>
      <c r="AM18" s="873"/>
      <c r="AN18" s="873"/>
      <c r="AO18" s="873"/>
      <c r="AP18" s="873"/>
      <c r="AQ18" s="874"/>
      <c r="AR18" s="872">
        <f>SUM(AR13:AX17)</f>
        <v>0</v>
      </c>
      <c r="AS18" s="873"/>
      <c r="AT18" s="873"/>
      <c r="AU18" s="873"/>
      <c r="AV18" s="873"/>
      <c r="AW18" s="873"/>
      <c r="AX18" s="875"/>
    </row>
    <row r="19" spans="1:50" ht="24.75" customHeight="1" x14ac:dyDescent="0.15">
      <c r="A19" s="612"/>
      <c r="B19" s="613"/>
      <c r="C19" s="613"/>
      <c r="D19" s="613"/>
      <c r="E19" s="613"/>
      <c r="F19" s="614"/>
      <c r="G19" s="870" t="s">
        <v>9</v>
      </c>
      <c r="H19" s="871"/>
      <c r="I19" s="871"/>
      <c r="J19" s="871"/>
      <c r="K19" s="871"/>
      <c r="L19" s="871"/>
      <c r="M19" s="871"/>
      <c r="N19" s="871"/>
      <c r="O19" s="871"/>
      <c r="P19" s="655">
        <v>199</v>
      </c>
      <c r="Q19" s="656"/>
      <c r="R19" s="656"/>
      <c r="S19" s="656"/>
      <c r="T19" s="656"/>
      <c r="U19" s="656"/>
      <c r="V19" s="657"/>
      <c r="W19" s="655">
        <v>243</v>
      </c>
      <c r="X19" s="656"/>
      <c r="Y19" s="656"/>
      <c r="Z19" s="656"/>
      <c r="AA19" s="656"/>
      <c r="AB19" s="656"/>
      <c r="AC19" s="657"/>
      <c r="AD19" s="655">
        <v>309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0" t="s">
        <v>10</v>
      </c>
      <c r="H20" s="871"/>
      <c r="I20" s="871"/>
      <c r="J20" s="871"/>
      <c r="K20" s="871"/>
      <c r="L20" s="871"/>
      <c r="M20" s="871"/>
      <c r="N20" s="871"/>
      <c r="O20" s="871"/>
      <c r="P20" s="316">
        <f>IF(P18=0, "-", SUM(P19)/P18)</f>
        <v>0.97549019607843135</v>
      </c>
      <c r="Q20" s="316"/>
      <c r="R20" s="316"/>
      <c r="S20" s="316"/>
      <c r="T20" s="316"/>
      <c r="U20" s="316"/>
      <c r="V20" s="316"/>
      <c r="W20" s="316">
        <f t="shared" ref="W20" si="0">IF(W18=0, "-", SUM(W19)/W18)</f>
        <v>1.0474137931034482</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83"/>
      <c r="G21" s="314" t="s">
        <v>354</v>
      </c>
      <c r="H21" s="315"/>
      <c r="I21" s="315"/>
      <c r="J21" s="315"/>
      <c r="K21" s="315"/>
      <c r="L21" s="315"/>
      <c r="M21" s="315"/>
      <c r="N21" s="315"/>
      <c r="O21" s="315"/>
      <c r="P21" s="316">
        <f>IF(P19=0, "-", SUM(P19)/SUM(P13,P14))</f>
        <v>5.1025641025641022</v>
      </c>
      <c r="Q21" s="316"/>
      <c r="R21" s="316"/>
      <c r="S21" s="316"/>
      <c r="T21" s="316"/>
      <c r="U21" s="316"/>
      <c r="V21" s="316"/>
      <c r="W21" s="316">
        <f t="shared" ref="W21" si="2">IF(W19=0, "-", SUM(W19)/SUM(W13,W14))</f>
        <v>1.0474137931034482</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707</v>
      </c>
      <c r="B22" s="990"/>
      <c r="C22" s="990"/>
      <c r="D22" s="990"/>
      <c r="E22" s="990"/>
      <c r="F22" s="991"/>
      <c r="G22" s="985" t="s">
        <v>333</v>
      </c>
      <c r="H22" s="222"/>
      <c r="I22" s="222"/>
      <c r="J22" s="222"/>
      <c r="K22" s="222"/>
      <c r="L22" s="222"/>
      <c r="M22" s="222"/>
      <c r="N22" s="222"/>
      <c r="O22" s="223"/>
      <c r="P22" s="950" t="s">
        <v>705</v>
      </c>
      <c r="Q22" s="222"/>
      <c r="R22" s="222"/>
      <c r="S22" s="222"/>
      <c r="T22" s="222"/>
      <c r="U22" s="222"/>
      <c r="V22" s="223"/>
      <c r="W22" s="950" t="s">
        <v>706</v>
      </c>
      <c r="X22" s="222"/>
      <c r="Y22" s="222"/>
      <c r="Z22" s="222"/>
      <c r="AA22" s="222"/>
      <c r="AB22" s="222"/>
      <c r="AC22" s="223"/>
      <c r="AD22" s="950" t="s">
        <v>332</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721</v>
      </c>
      <c r="H23" s="987"/>
      <c r="I23" s="987"/>
      <c r="J23" s="987"/>
      <c r="K23" s="987"/>
      <c r="L23" s="987"/>
      <c r="M23" s="987"/>
      <c r="N23" s="987"/>
      <c r="O23" s="988"/>
      <c r="P23" s="936">
        <v>345</v>
      </c>
      <c r="Q23" s="937"/>
      <c r="R23" s="937"/>
      <c r="S23" s="937"/>
      <c r="T23" s="937"/>
      <c r="U23" s="937"/>
      <c r="V23" s="951"/>
      <c r="W23" s="936" t="s">
        <v>797</v>
      </c>
      <c r="X23" s="937"/>
      <c r="Y23" s="937"/>
      <c r="Z23" s="937"/>
      <c r="AA23" s="937"/>
      <c r="AB23" s="937"/>
      <c r="AC23" s="951"/>
      <c r="AD23" s="999" t="s">
        <v>405</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722</v>
      </c>
      <c r="H24" s="953"/>
      <c r="I24" s="953"/>
      <c r="J24" s="953"/>
      <c r="K24" s="953"/>
      <c r="L24" s="953"/>
      <c r="M24" s="953"/>
      <c r="N24" s="953"/>
      <c r="O24" s="954"/>
      <c r="P24" s="655" t="s">
        <v>722</v>
      </c>
      <c r="Q24" s="656"/>
      <c r="R24" s="656"/>
      <c r="S24" s="656"/>
      <c r="T24" s="656"/>
      <c r="U24" s="656"/>
      <c r="V24" s="657"/>
      <c r="W24" s="655" t="s">
        <v>722</v>
      </c>
      <c r="X24" s="656"/>
      <c r="Y24" s="656"/>
      <c r="Z24" s="656"/>
      <c r="AA24" s="656"/>
      <c r="AB24" s="656"/>
      <c r="AC24" s="657"/>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722</v>
      </c>
      <c r="H25" s="953"/>
      <c r="I25" s="953"/>
      <c r="J25" s="953"/>
      <c r="K25" s="953"/>
      <c r="L25" s="953"/>
      <c r="M25" s="953"/>
      <c r="N25" s="953"/>
      <c r="O25" s="954"/>
      <c r="P25" s="655" t="s">
        <v>722</v>
      </c>
      <c r="Q25" s="656"/>
      <c r="R25" s="656"/>
      <c r="S25" s="656"/>
      <c r="T25" s="656"/>
      <c r="U25" s="656"/>
      <c r="V25" s="657"/>
      <c r="W25" s="655" t="s">
        <v>722</v>
      </c>
      <c r="X25" s="656"/>
      <c r="Y25" s="656"/>
      <c r="Z25" s="656"/>
      <c r="AA25" s="656"/>
      <c r="AB25" s="656"/>
      <c r="AC25" s="657"/>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720</v>
      </c>
      <c r="H26" s="953"/>
      <c r="I26" s="953"/>
      <c r="J26" s="953"/>
      <c r="K26" s="953"/>
      <c r="L26" s="953"/>
      <c r="M26" s="953"/>
      <c r="N26" s="953"/>
      <c r="O26" s="954"/>
      <c r="P26" s="655" t="s">
        <v>722</v>
      </c>
      <c r="Q26" s="656"/>
      <c r="R26" s="656"/>
      <c r="S26" s="656"/>
      <c r="T26" s="656"/>
      <c r="U26" s="656"/>
      <c r="V26" s="657"/>
      <c r="W26" s="655" t="s">
        <v>722</v>
      </c>
      <c r="X26" s="656"/>
      <c r="Y26" s="656"/>
      <c r="Z26" s="656"/>
      <c r="AA26" s="656"/>
      <c r="AB26" s="656"/>
      <c r="AC26" s="657"/>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52" t="s">
        <v>720</v>
      </c>
      <c r="H27" s="953"/>
      <c r="I27" s="953"/>
      <c r="J27" s="953"/>
      <c r="K27" s="953"/>
      <c r="L27" s="953"/>
      <c r="M27" s="953"/>
      <c r="N27" s="953"/>
      <c r="O27" s="954"/>
      <c r="P27" s="655" t="s">
        <v>722</v>
      </c>
      <c r="Q27" s="656"/>
      <c r="R27" s="656"/>
      <c r="S27" s="656"/>
      <c r="T27" s="656"/>
      <c r="U27" s="656"/>
      <c r="V27" s="657"/>
      <c r="W27" s="655" t="s">
        <v>722</v>
      </c>
      <c r="X27" s="656"/>
      <c r="Y27" s="656"/>
      <c r="Z27" s="656"/>
      <c r="AA27" s="656"/>
      <c r="AB27" s="656"/>
      <c r="AC27" s="657"/>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55" t="s">
        <v>337</v>
      </c>
      <c r="H28" s="956"/>
      <c r="I28" s="956"/>
      <c r="J28" s="956"/>
      <c r="K28" s="956"/>
      <c r="L28" s="956"/>
      <c r="M28" s="956"/>
      <c r="N28" s="956"/>
      <c r="O28" s="957"/>
      <c r="P28" s="872">
        <f>P29-SUM(P23:P27)</f>
        <v>0</v>
      </c>
      <c r="Q28" s="873"/>
      <c r="R28" s="873"/>
      <c r="S28" s="873"/>
      <c r="T28" s="873"/>
      <c r="U28" s="873"/>
      <c r="V28" s="874"/>
      <c r="W28" s="872" t="e">
        <f>W29-SUM(W23:W27)</f>
        <v>#VALUE!</v>
      </c>
      <c r="X28" s="873"/>
      <c r="Y28" s="873"/>
      <c r="Z28" s="873"/>
      <c r="AA28" s="873"/>
      <c r="AB28" s="873"/>
      <c r="AC28" s="874"/>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334</v>
      </c>
      <c r="H29" s="959"/>
      <c r="I29" s="959"/>
      <c r="J29" s="959"/>
      <c r="K29" s="959"/>
      <c r="L29" s="959"/>
      <c r="M29" s="959"/>
      <c r="N29" s="959"/>
      <c r="O29" s="960"/>
      <c r="P29" s="655">
        <f>AK13</f>
        <v>345</v>
      </c>
      <c r="Q29" s="656"/>
      <c r="R29" s="656"/>
      <c r="S29" s="656"/>
      <c r="T29" s="656"/>
      <c r="U29" s="656"/>
      <c r="V29" s="657"/>
      <c r="W29" s="968" t="str">
        <f>AR13</f>
        <v>-</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55" t="s">
        <v>349</v>
      </c>
      <c r="B30" s="856"/>
      <c r="C30" s="856"/>
      <c r="D30" s="856"/>
      <c r="E30" s="856"/>
      <c r="F30" s="857"/>
      <c r="G30" s="771" t="s">
        <v>146</v>
      </c>
      <c r="H30" s="772"/>
      <c r="I30" s="772"/>
      <c r="J30" s="772"/>
      <c r="K30" s="772"/>
      <c r="L30" s="772"/>
      <c r="M30" s="772"/>
      <c r="N30" s="772"/>
      <c r="O30" s="773"/>
      <c r="P30" s="851" t="s">
        <v>59</v>
      </c>
      <c r="Q30" s="772"/>
      <c r="R30" s="772"/>
      <c r="S30" s="772"/>
      <c r="T30" s="772"/>
      <c r="U30" s="772"/>
      <c r="V30" s="772"/>
      <c r="W30" s="772"/>
      <c r="X30" s="773"/>
      <c r="Y30" s="848"/>
      <c r="Z30" s="849"/>
      <c r="AA30" s="850"/>
      <c r="AB30" s="852" t="s">
        <v>11</v>
      </c>
      <c r="AC30" s="853"/>
      <c r="AD30" s="854"/>
      <c r="AE30" s="852" t="s">
        <v>389</v>
      </c>
      <c r="AF30" s="853"/>
      <c r="AG30" s="853"/>
      <c r="AH30" s="854"/>
      <c r="AI30" s="931" t="s">
        <v>411</v>
      </c>
      <c r="AJ30" s="931"/>
      <c r="AK30" s="931"/>
      <c r="AL30" s="852"/>
      <c r="AM30" s="931" t="s">
        <v>508</v>
      </c>
      <c r="AN30" s="931"/>
      <c r="AO30" s="931"/>
      <c r="AP30" s="852"/>
      <c r="AQ30" s="765" t="s">
        <v>232</v>
      </c>
      <c r="AR30" s="766"/>
      <c r="AS30" s="766"/>
      <c r="AT30" s="767"/>
      <c r="AU30" s="772" t="s">
        <v>134</v>
      </c>
      <c r="AV30" s="772"/>
      <c r="AW30" s="772"/>
      <c r="AX30" s="93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32"/>
      <c r="AJ31" s="932"/>
      <c r="AK31" s="932"/>
      <c r="AL31" s="407"/>
      <c r="AM31" s="932"/>
      <c r="AN31" s="932"/>
      <c r="AO31" s="932"/>
      <c r="AP31" s="407"/>
      <c r="AQ31" s="250">
        <v>3</v>
      </c>
      <c r="AR31" s="201"/>
      <c r="AS31" s="136" t="s">
        <v>233</v>
      </c>
      <c r="AT31" s="137"/>
      <c r="AU31" s="200" t="s">
        <v>720</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365</v>
      </c>
      <c r="AF32" s="219"/>
      <c r="AG32" s="219"/>
      <c r="AH32" s="219"/>
      <c r="AI32" s="218">
        <v>366</v>
      </c>
      <c r="AJ32" s="219"/>
      <c r="AK32" s="219"/>
      <c r="AL32" s="219"/>
      <c r="AM32" s="218">
        <v>365</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365</v>
      </c>
      <c r="AF33" s="219"/>
      <c r="AG33" s="219"/>
      <c r="AH33" s="219"/>
      <c r="AI33" s="218">
        <v>366</v>
      </c>
      <c r="AJ33" s="219"/>
      <c r="AK33" s="219"/>
      <c r="AL33" s="219"/>
      <c r="AM33" s="218">
        <v>365</v>
      </c>
      <c r="AN33" s="219"/>
      <c r="AO33" s="219"/>
      <c r="AP33" s="219"/>
      <c r="AQ33" s="336">
        <v>365</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2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2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41" t="s">
        <v>134</v>
      </c>
      <c r="AV51" s="941"/>
      <c r="AW51" s="941"/>
      <c r="AX51" s="94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41" t="s">
        <v>134</v>
      </c>
      <c r="AV58" s="941"/>
      <c r="AW58" s="941"/>
      <c r="AX58" s="94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84"/>
      <c r="AY79">
        <f>COUNTIF($AR$79,"☑")</f>
        <v>0</v>
      </c>
    </row>
    <row r="80" spans="1:51" ht="18.75" hidden="1"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9"/>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8"/>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9"/>
      <c r="AY82">
        <f t="shared" ref="AY82:AY89" si="10">$AY$80</f>
        <v>0</v>
      </c>
    </row>
    <row r="83" spans="1:60" ht="22.5" hidden="1" customHeight="1" x14ac:dyDescent="0.15">
      <c r="A83" s="859"/>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0"/>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1"/>
      <c r="AY83">
        <f t="shared" si="10"/>
        <v>0</v>
      </c>
    </row>
    <row r="84" spans="1:60" ht="19.5" hidden="1" customHeight="1" x14ac:dyDescent="0.15">
      <c r="A84" s="859"/>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2"/>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3"/>
      <c r="AY84">
        <f t="shared" si="10"/>
        <v>0</v>
      </c>
    </row>
    <row r="85" spans="1:60" ht="18.75" hidden="1"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v>
      </c>
      <c r="AF101" s="282"/>
      <c r="AG101" s="282"/>
      <c r="AH101" s="282"/>
      <c r="AI101" s="282">
        <v>1</v>
      </c>
      <c r="AJ101" s="282"/>
      <c r="AK101" s="282"/>
      <c r="AL101" s="282"/>
      <c r="AM101" s="282" t="s">
        <v>797</v>
      </c>
      <c r="AN101" s="282"/>
      <c r="AO101" s="282"/>
      <c r="AP101" s="282"/>
      <c r="AQ101" s="282" t="s">
        <v>787</v>
      </c>
      <c r="AR101" s="282"/>
      <c r="AS101" s="282"/>
      <c r="AT101" s="282"/>
      <c r="AU101" s="218" t="s">
        <v>787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3</v>
      </c>
      <c r="AF102" s="282"/>
      <c r="AG102" s="282"/>
      <c r="AH102" s="282"/>
      <c r="AI102" s="282">
        <v>1</v>
      </c>
      <c r="AJ102" s="282"/>
      <c r="AK102" s="282"/>
      <c r="AL102" s="282"/>
      <c r="AM102" s="282" t="s">
        <v>797</v>
      </c>
      <c r="AN102" s="282"/>
      <c r="AO102" s="282"/>
      <c r="AP102" s="282"/>
      <c r="AQ102" s="282" t="s">
        <v>797</v>
      </c>
      <c r="AR102" s="282"/>
      <c r="AS102" s="282"/>
      <c r="AT102" s="282"/>
      <c r="AU102" s="225">
        <v>2</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798</v>
      </c>
      <c r="AC104" s="545"/>
      <c r="AD104" s="546"/>
      <c r="AE104" s="282">
        <v>6</v>
      </c>
      <c r="AF104" s="282"/>
      <c r="AG104" s="282"/>
      <c r="AH104" s="282"/>
      <c r="AI104" s="282">
        <v>4</v>
      </c>
      <c r="AJ104" s="282"/>
      <c r="AK104" s="282"/>
      <c r="AL104" s="282"/>
      <c r="AM104" s="282">
        <v>2</v>
      </c>
      <c r="AN104" s="282"/>
      <c r="AO104" s="282"/>
      <c r="AP104" s="282"/>
      <c r="AQ104" s="282" t="s">
        <v>787</v>
      </c>
      <c r="AR104" s="282"/>
      <c r="AS104" s="282"/>
      <c r="AT104" s="282"/>
      <c r="AU104" s="282" t="s">
        <v>787</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799</v>
      </c>
      <c r="AC105" s="468"/>
      <c r="AD105" s="469"/>
      <c r="AE105" s="282">
        <v>6</v>
      </c>
      <c r="AF105" s="282"/>
      <c r="AG105" s="282"/>
      <c r="AH105" s="282"/>
      <c r="AI105" s="282">
        <v>4</v>
      </c>
      <c r="AJ105" s="282"/>
      <c r="AK105" s="282"/>
      <c r="AL105" s="282"/>
      <c r="AM105" s="282">
        <v>2</v>
      </c>
      <c r="AN105" s="282"/>
      <c r="AO105" s="282"/>
      <c r="AP105" s="282"/>
      <c r="AQ105" s="282">
        <v>8</v>
      </c>
      <c r="AR105" s="282"/>
      <c r="AS105" s="282"/>
      <c r="AT105" s="282"/>
      <c r="AU105" s="282">
        <v>6</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541</v>
      </c>
      <c r="AV106" s="280"/>
      <c r="AW106" s="280"/>
      <c r="AX106" s="281"/>
      <c r="AY106">
        <f>COUNTA($G$107)</f>
        <v>1</v>
      </c>
    </row>
    <row r="107" spans="1:60" ht="23.25" customHeight="1" x14ac:dyDescent="0.15">
      <c r="A107" s="418"/>
      <c r="B107" s="419"/>
      <c r="C107" s="419"/>
      <c r="D107" s="419"/>
      <c r="E107" s="419"/>
      <c r="F107" s="420"/>
      <c r="G107" s="108" t="s">
        <v>731</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732</v>
      </c>
      <c r="AC107" s="545"/>
      <c r="AD107" s="546"/>
      <c r="AE107" s="282">
        <v>2</v>
      </c>
      <c r="AF107" s="282"/>
      <c r="AG107" s="282"/>
      <c r="AH107" s="282"/>
      <c r="AI107" s="282" t="s">
        <v>797</v>
      </c>
      <c r="AJ107" s="282"/>
      <c r="AK107" s="282"/>
      <c r="AL107" s="282"/>
      <c r="AM107" s="282">
        <v>4</v>
      </c>
      <c r="AN107" s="282"/>
      <c r="AO107" s="282"/>
      <c r="AP107" s="282"/>
      <c r="AQ107" s="282" t="s">
        <v>760</v>
      </c>
      <c r="AR107" s="282"/>
      <c r="AS107" s="282"/>
      <c r="AT107" s="282"/>
      <c r="AU107" s="282" t="s">
        <v>760</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732</v>
      </c>
      <c r="AC108" s="468"/>
      <c r="AD108" s="469"/>
      <c r="AE108" s="282">
        <v>1</v>
      </c>
      <c r="AF108" s="282"/>
      <c r="AG108" s="282"/>
      <c r="AH108" s="282"/>
      <c r="AI108" s="282" t="s">
        <v>797</v>
      </c>
      <c r="AJ108" s="282"/>
      <c r="AK108" s="282"/>
      <c r="AL108" s="282"/>
      <c r="AM108" s="282">
        <v>4</v>
      </c>
      <c r="AN108" s="282"/>
      <c r="AO108" s="282"/>
      <c r="AP108" s="282"/>
      <c r="AQ108" s="282">
        <v>3</v>
      </c>
      <c r="AR108" s="282"/>
      <c r="AS108" s="282"/>
      <c r="AT108" s="282"/>
      <c r="AU108" s="282">
        <v>4</v>
      </c>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17</v>
      </c>
      <c r="AF116" s="282"/>
      <c r="AG116" s="282"/>
      <c r="AH116" s="282"/>
      <c r="AI116" s="282">
        <v>228</v>
      </c>
      <c r="AJ116" s="282"/>
      <c r="AK116" s="282"/>
      <c r="AL116" s="282"/>
      <c r="AM116" s="282" t="s">
        <v>797</v>
      </c>
      <c r="AN116" s="282"/>
      <c r="AO116" s="282"/>
      <c r="AP116" s="282"/>
      <c r="AQ116" s="218" t="s">
        <v>797</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735</v>
      </c>
      <c r="AF117" s="550"/>
      <c r="AG117" s="550"/>
      <c r="AH117" s="550"/>
      <c r="AI117" s="550" t="s">
        <v>736</v>
      </c>
      <c r="AJ117" s="550"/>
      <c r="AK117" s="550"/>
      <c r="AL117" s="550"/>
      <c r="AM117" s="550" t="s">
        <v>405</v>
      </c>
      <c r="AN117" s="550"/>
      <c r="AO117" s="550"/>
      <c r="AP117" s="550"/>
      <c r="AQ117" s="550" t="s">
        <v>405</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4</v>
      </c>
      <c r="AF119" s="282"/>
      <c r="AG119" s="282"/>
      <c r="AH119" s="282"/>
      <c r="AI119" s="282">
        <v>4</v>
      </c>
      <c r="AJ119" s="282"/>
      <c r="AK119" s="282"/>
      <c r="AL119" s="282"/>
      <c r="AM119" s="282">
        <v>10</v>
      </c>
      <c r="AN119" s="282"/>
      <c r="AO119" s="282"/>
      <c r="AP119" s="282"/>
      <c r="AQ119" s="282">
        <v>2</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734</v>
      </c>
      <c r="AC120" s="472"/>
      <c r="AD120" s="473"/>
      <c r="AE120" s="550" t="s">
        <v>738</v>
      </c>
      <c r="AF120" s="550"/>
      <c r="AG120" s="550"/>
      <c r="AH120" s="550"/>
      <c r="AI120" s="550" t="s">
        <v>739</v>
      </c>
      <c r="AJ120" s="550"/>
      <c r="AK120" s="550"/>
      <c r="AL120" s="550"/>
      <c r="AM120" s="550" t="s">
        <v>781</v>
      </c>
      <c r="AN120" s="550"/>
      <c r="AO120" s="550"/>
      <c r="AP120" s="550"/>
      <c r="AQ120" s="550" t="s">
        <v>763</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740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741</v>
      </c>
      <c r="AC122" s="462"/>
      <c r="AD122" s="463"/>
      <c r="AE122" s="282">
        <v>83</v>
      </c>
      <c r="AF122" s="282"/>
      <c r="AG122" s="282"/>
      <c r="AH122" s="282"/>
      <c r="AI122" s="282" t="s">
        <v>720</v>
      </c>
      <c r="AJ122" s="282"/>
      <c r="AK122" s="282"/>
      <c r="AL122" s="282"/>
      <c r="AM122" s="282">
        <v>77</v>
      </c>
      <c r="AN122" s="282"/>
      <c r="AO122" s="282"/>
      <c r="AP122" s="282"/>
      <c r="AQ122" s="282">
        <v>195</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734</v>
      </c>
      <c r="AC123" s="472"/>
      <c r="AD123" s="473"/>
      <c r="AE123" s="550" t="s">
        <v>742</v>
      </c>
      <c r="AF123" s="550"/>
      <c r="AG123" s="550"/>
      <c r="AH123" s="550"/>
      <c r="AI123" s="550" t="s">
        <v>720</v>
      </c>
      <c r="AJ123" s="550"/>
      <c r="AK123" s="550"/>
      <c r="AL123" s="550"/>
      <c r="AM123" s="550" t="s">
        <v>761</v>
      </c>
      <c r="AN123" s="550"/>
      <c r="AO123" s="550"/>
      <c r="AP123" s="550"/>
      <c r="AQ123" s="550" t="s">
        <v>762</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4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4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43"/>
      <c r="Z127" s="944"/>
      <c r="AA127" s="945"/>
      <c r="AB127" s="407" t="s">
        <v>11</v>
      </c>
      <c r="AC127" s="408"/>
      <c r="AD127" s="409"/>
      <c r="AE127" s="247" t="s">
        <v>389</v>
      </c>
      <c r="AF127" s="247"/>
      <c r="AG127" s="247"/>
      <c r="AH127" s="247"/>
      <c r="AI127" s="247" t="s">
        <v>411</v>
      </c>
      <c r="AJ127" s="247"/>
      <c r="AK127" s="247"/>
      <c r="AL127" s="247"/>
      <c r="AM127" s="247" t="s">
        <v>508</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743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787</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787</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800</v>
      </c>
      <c r="H154" s="108"/>
      <c r="I154" s="108"/>
      <c r="J154" s="108"/>
      <c r="K154" s="108"/>
      <c r="L154" s="108"/>
      <c r="M154" s="108"/>
      <c r="N154" s="108"/>
      <c r="O154" s="108"/>
      <c r="P154" s="109"/>
      <c r="Q154" s="128" t="s">
        <v>801</v>
      </c>
      <c r="R154" s="108"/>
      <c r="S154" s="108"/>
      <c r="T154" s="108"/>
      <c r="U154" s="108"/>
      <c r="V154" s="108"/>
      <c r="W154" s="108"/>
      <c r="X154" s="108"/>
      <c r="Y154" s="108"/>
      <c r="Z154" s="108"/>
      <c r="AA154" s="290"/>
      <c r="AB154" s="144" t="s">
        <v>746</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4.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t="s">
        <v>405</v>
      </c>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787</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787</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748</v>
      </c>
      <c r="H214" s="108"/>
      <c r="I214" s="108"/>
      <c r="J214" s="108"/>
      <c r="K214" s="108"/>
      <c r="L214" s="108"/>
      <c r="M214" s="108"/>
      <c r="N214" s="108"/>
      <c r="O214" s="108"/>
      <c r="P214" s="109"/>
      <c r="Q214" s="116" t="s">
        <v>745</v>
      </c>
      <c r="R214" s="117"/>
      <c r="S214" s="117"/>
      <c r="T214" s="117"/>
      <c r="U214" s="117"/>
      <c r="V214" s="117"/>
      <c r="W214" s="117"/>
      <c r="X214" s="117"/>
      <c r="Y214" s="117"/>
      <c r="Z214" s="117"/>
      <c r="AA214" s="118"/>
      <c r="AB214" s="144" t="s">
        <v>746</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03"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749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750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t="s">
        <v>720</v>
      </c>
      <c r="AV253" s="201"/>
      <c r="AW253" s="136" t="s">
        <v>179</v>
      </c>
      <c r="AX253" s="196"/>
      <c r="AY253">
        <f>$AY$252</f>
        <v>1</v>
      </c>
    </row>
    <row r="254" spans="1:51" ht="39.75" hidden="1" customHeight="1" x14ac:dyDescent="0.15">
      <c r="A254" s="190"/>
      <c r="B254" s="187"/>
      <c r="C254" s="181"/>
      <c r="D254" s="187"/>
      <c r="E254" s="181"/>
      <c r="F254" s="182"/>
      <c r="G254" s="107" t="s">
        <v>720</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720</v>
      </c>
      <c r="AC254" s="206"/>
      <c r="AD254" s="206"/>
      <c r="AE254" s="207" t="s">
        <v>720</v>
      </c>
      <c r="AF254" s="208"/>
      <c r="AG254" s="208"/>
      <c r="AH254" s="208"/>
      <c r="AI254" s="207" t="s">
        <v>720</v>
      </c>
      <c r="AJ254" s="208"/>
      <c r="AK254" s="208"/>
      <c r="AL254" s="208"/>
      <c r="AM254" s="207" t="s">
        <v>787</v>
      </c>
      <c r="AN254" s="208"/>
      <c r="AO254" s="208"/>
      <c r="AP254" s="208"/>
      <c r="AQ254" s="207" t="s">
        <v>720</v>
      </c>
      <c r="AR254" s="208"/>
      <c r="AS254" s="208"/>
      <c r="AT254" s="208"/>
      <c r="AU254" s="207" t="s">
        <v>720</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720</v>
      </c>
      <c r="AC255" s="214"/>
      <c r="AD255" s="214"/>
      <c r="AE255" s="207" t="s">
        <v>720</v>
      </c>
      <c r="AF255" s="208"/>
      <c r="AG255" s="208"/>
      <c r="AH255" s="208"/>
      <c r="AI255" s="207" t="s">
        <v>720</v>
      </c>
      <c r="AJ255" s="208"/>
      <c r="AK255" s="208"/>
      <c r="AL255" s="208"/>
      <c r="AM255" s="207" t="s">
        <v>787</v>
      </c>
      <c r="AN255" s="208"/>
      <c r="AO255" s="208"/>
      <c r="AP255" s="208"/>
      <c r="AQ255" s="207" t="s">
        <v>720</v>
      </c>
      <c r="AR255" s="208"/>
      <c r="AS255" s="208"/>
      <c r="AT255" s="208"/>
      <c r="AU255" s="207" t="s">
        <v>720</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751</v>
      </c>
      <c r="H274" s="108"/>
      <c r="I274" s="108"/>
      <c r="J274" s="108"/>
      <c r="K274" s="108"/>
      <c r="L274" s="108"/>
      <c r="M274" s="108"/>
      <c r="N274" s="108"/>
      <c r="O274" s="108"/>
      <c r="P274" s="109"/>
      <c r="Q274" s="116" t="s">
        <v>745</v>
      </c>
      <c r="R274" s="117"/>
      <c r="S274" s="117"/>
      <c r="T274" s="117"/>
      <c r="U274" s="117"/>
      <c r="V274" s="117"/>
      <c r="W274" s="117"/>
      <c r="X274" s="117"/>
      <c r="Y274" s="117"/>
      <c r="Z274" s="117"/>
      <c r="AA274" s="118"/>
      <c r="AB274" s="144" t="s">
        <v>746</v>
      </c>
      <c r="AC274" s="145"/>
      <c r="AD274" s="145"/>
      <c r="AE274" s="150" t="s">
        <v>720</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193.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804</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16.7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788</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699</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720</v>
      </c>
      <c r="AR313" s="200"/>
      <c r="AS313" s="136" t="s">
        <v>233</v>
      </c>
      <c r="AT313" s="137"/>
      <c r="AU313" s="201" t="s">
        <v>720</v>
      </c>
      <c r="AV313" s="201"/>
      <c r="AW313" s="136" t="s">
        <v>179</v>
      </c>
      <c r="AX313" s="196"/>
      <c r="AY313">
        <f>$AY$312</f>
        <v>1</v>
      </c>
    </row>
    <row r="314" spans="1:51" ht="39.75" hidden="1" customHeight="1" x14ac:dyDescent="0.15">
      <c r="A314" s="190"/>
      <c r="B314" s="187"/>
      <c r="C314" s="181"/>
      <c r="D314" s="187"/>
      <c r="E314" s="181"/>
      <c r="F314" s="182"/>
      <c r="G314" s="107" t="s">
        <v>720</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720</v>
      </c>
      <c r="AC314" s="206"/>
      <c r="AD314" s="206"/>
      <c r="AE314" s="207" t="s">
        <v>720</v>
      </c>
      <c r="AF314" s="208"/>
      <c r="AG314" s="208"/>
      <c r="AH314" s="208"/>
      <c r="AI314" s="207" t="s">
        <v>720</v>
      </c>
      <c r="AJ314" s="208"/>
      <c r="AK314" s="208"/>
      <c r="AL314" s="208"/>
      <c r="AM314" s="207"/>
      <c r="AN314" s="208"/>
      <c r="AO314" s="208"/>
      <c r="AP314" s="208"/>
      <c r="AQ314" s="207" t="s">
        <v>720</v>
      </c>
      <c r="AR314" s="208"/>
      <c r="AS314" s="208"/>
      <c r="AT314" s="208"/>
      <c r="AU314" s="207" t="s">
        <v>720</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720</v>
      </c>
      <c r="AC315" s="214"/>
      <c r="AD315" s="214"/>
      <c r="AE315" s="207" t="s">
        <v>720</v>
      </c>
      <c r="AF315" s="208"/>
      <c r="AG315" s="208"/>
      <c r="AH315" s="208"/>
      <c r="AI315" s="207" t="s">
        <v>720</v>
      </c>
      <c r="AJ315" s="208"/>
      <c r="AK315" s="208"/>
      <c r="AL315" s="208"/>
      <c r="AM315" s="207"/>
      <c r="AN315" s="208"/>
      <c r="AO315" s="208"/>
      <c r="AP315" s="208"/>
      <c r="AQ315" s="207" t="s">
        <v>720</v>
      </c>
      <c r="AR315" s="208"/>
      <c r="AS315" s="208"/>
      <c r="AT315" s="208"/>
      <c r="AU315" s="207" t="s">
        <v>720</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699</v>
      </c>
      <c r="AN372" s="133"/>
      <c r="AO372" s="133"/>
      <c r="AP372" s="134"/>
      <c r="AQ372" s="154" t="s">
        <v>232</v>
      </c>
      <c r="AR372" s="155"/>
      <c r="AS372" s="155"/>
      <c r="AT372" s="156"/>
      <c r="AU372" s="197" t="s">
        <v>248</v>
      </c>
      <c r="AV372" s="197"/>
      <c r="AW372" s="197"/>
      <c r="AX372" s="198"/>
      <c r="AY372">
        <f>COUNTA($G$374)</f>
        <v>1</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720</v>
      </c>
      <c r="AR373" s="200"/>
      <c r="AS373" s="136" t="s">
        <v>233</v>
      </c>
      <c r="AT373" s="137"/>
      <c r="AU373" s="201" t="s">
        <v>720</v>
      </c>
      <c r="AV373" s="201"/>
      <c r="AW373" s="136" t="s">
        <v>179</v>
      </c>
      <c r="AX373" s="196"/>
      <c r="AY373">
        <f>$AY$372</f>
        <v>1</v>
      </c>
    </row>
    <row r="374" spans="1:51" ht="39.75" hidden="1" customHeight="1" x14ac:dyDescent="0.15">
      <c r="A374" s="190"/>
      <c r="B374" s="187"/>
      <c r="C374" s="181"/>
      <c r="D374" s="187"/>
      <c r="E374" s="181"/>
      <c r="F374" s="182"/>
      <c r="G374" s="107" t="s">
        <v>720</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720</v>
      </c>
      <c r="AC374" s="206"/>
      <c r="AD374" s="206"/>
      <c r="AE374" s="207" t="s">
        <v>720</v>
      </c>
      <c r="AF374" s="208"/>
      <c r="AG374" s="208"/>
      <c r="AH374" s="208"/>
      <c r="AI374" s="207" t="s">
        <v>720</v>
      </c>
      <c r="AJ374" s="208"/>
      <c r="AK374" s="208"/>
      <c r="AL374" s="208"/>
      <c r="AM374" s="207"/>
      <c r="AN374" s="208"/>
      <c r="AO374" s="208"/>
      <c r="AP374" s="208"/>
      <c r="AQ374" s="207" t="s">
        <v>720</v>
      </c>
      <c r="AR374" s="208"/>
      <c r="AS374" s="208"/>
      <c r="AT374" s="208"/>
      <c r="AU374" s="207" t="s">
        <v>720</v>
      </c>
      <c r="AV374" s="208"/>
      <c r="AW374" s="208"/>
      <c r="AX374" s="209"/>
      <c r="AY374">
        <f t="shared" ref="AY374:AY375" si="53">$AY$372</f>
        <v>1</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720</v>
      </c>
      <c r="AC375" s="214"/>
      <c r="AD375" s="214"/>
      <c r="AE375" s="207" t="s">
        <v>720</v>
      </c>
      <c r="AF375" s="208"/>
      <c r="AG375" s="208"/>
      <c r="AH375" s="208"/>
      <c r="AI375" s="207" t="s">
        <v>720</v>
      </c>
      <c r="AJ375" s="208"/>
      <c r="AK375" s="208"/>
      <c r="AL375" s="208"/>
      <c r="AM375" s="207"/>
      <c r="AN375" s="208"/>
      <c r="AO375" s="208"/>
      <c r="AP375" s="208"/>
      <c r="AQ375" s="207" t="s">
        <v>720</v>
      </c>
      <c r="AR375" s="208"/>
      <c r="AS375" s="208"/>
      <c r="AT375" s="208"/>
      <c r="AU375" s="207" t="s">
        <v>720</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8"/>
      <c r="E430" s="175" t="s">
        <v>398</v>
      </c>
      <c r="F430" s="892"/>
      <c r="G430" s="893" t="s">
        <v>252</v>
      </c>
      <c r="H430" s="126"/>
      <c r="I430" s="126"/>
      <c r="J430" s="894" t="s">
        <v>720</v>
      </c>
      <c r="K430" s="895"/>
      <c r="L430" s="895"/>
      <c r="M430" s="895"/>
      <c r="N430" s="895"/>
      <c r="O430" s="895"/>
      <c r="P430" s="895"/>
      <c r="Q430" s="895"/>
      <c r="R430" s="895"/>
      <c r="S430" s="895"/>
      <c r="T430" s="89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c r="AN458" s="208"/>
      <c r="AO458" s="208"/>
      <c r="AP458" s="337"/>
      <c r="AQ458" s="336" t="s">
        <v>720</v>
      </c>
      <c r="AR458" s="208"/>
      <c r="AS458" s="208"/>
      <c r="AT458" s="337"/>
      <c r="AU458" s="208" t="s">
        <v>720</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c r="AN459" s="208"/>
      <c r="AO459" s="208"/>
      <c r="AP459" s="337"/>
      <c r="AQ459" s="336" t="s">
        <v>720</v>
      </c>
      <c r="AR459" s="208"/>
      <c r="AS459" s="208"/>
      <c r="AT459" s="337"/>
      <c r="AU459" s="208" t="s">
        <v>720</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3" t="s">
        <v>252</v>
      </c>
      <c r="H484" s="126"/>
      <c r="I484" s="12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3" t="s">
        <v>252</v>
      </c>
      <c r="H538" s="126"/>
      <c r="I538" s="12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3" t="s">
        <v>252</v>
      </c>
      <c r="H592" s="126"/>
      <c r="I592" s="12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3" t="s">
        <v>252</v>
      </c>
      <c r="H646" s="126"/>
      <c r="I646" s="12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55.5" customHeight="1" x14ac:dyDescent="0.15">
      <c r="A702" s="864" t="s">
        <v>140</v>
      </c>
      <c r="B702" s="865"/>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759</v>
      </c>
      <c r="AE702" s="342"/>
      <c r="AF702" s="342"/>
      <c r="AG702" s="379" t="s">
        <v>765</v>
      </c>
      <c r="AH702" s="380"/>
      <c r="AI702" s="380"/>
      <c r="AJ702" s="380"/>
      <c r="AK702" s="380"/>
      <c r="AL702" s="380"/>
      <c r="AM702" s="380"/>
      <c r="AN702" s="380"/>
      <c r="AO702" s="380"/>
      <c r="AP702" s="380"/>
      <c r="AQ702" s="380"/>
      <c r="AR702" s="380"/>
      <c r="AS702" s="380"/>
      <c r="AT702" s="380"/>
      <c r="AU702" s="380"/>
      <c r="AV702" s="380"/>
      <c r="AW702" s="380"/>
      <c r="AX702" s="381"/>
    </row>
    <row r="703" spans="1:51" ht="57.7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759</v>
      </c>
      <c r="AE703" s="323"/>
      <c r="AF703" s="323"/>
      <c r="AG703" s="104" t="s">
        <v>766</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759</v>
      </c>
      <c r="AE704" s="781"/>
      <c r="AF704" s="781"/>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2" t="s">
        <v>759</v>
      </c>
      <c r="AE705" s="713"/>
      <c r="AF705" s="713"/>
      <c r="AG705" s="128" t="s">
        <v>768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9" t="s">
        <v>770</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40.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759</v>
      </c>
      <c r="AE708" s="603"/>
      <c r="AF708" s="603"/>
      <c r="AG708" s="740" t="s">
        <v>771</v>
      </c>
      <c r="AH708" s="741"/>
      <c r="AI708" s="741"/>
      <c r="AJ708" s="741"/>
      <c r="AK708" s="741"/>
      <c r="AL708" s="741"/>
      <c r="AM708" s="741"/>
      <c r="AN708" s="741"/>
      <c r="AO708" s="741"/>
      <c r="AP708" s="741"/>
      <c r="AQ708" s="741"/>
      <c r="AR708" s="741"/>
      <c r="AS708" s="741"/>
      <c r="AT708" s="741"/>
      <c r="AU708" s="741"/>
      <c r="AV708" s="741"/>
      <c r="AW708" s="741"/>
      <c r="AX708" s="742"/>
    </row>
    <row r="709" spans="1:50" ht="68.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759</v>
      </c>
      <c r="AE709" s="323"/>
      <c r="AF709" s="323"/>
      <c r="AG709" s="104" t="s">
        <v>772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773</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44.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759</v>
      </c>
      <c r="AE711" s="323"/>
      <c r="AF711" s="323"/>
      <c r="AG711" s="104" t="s">
        <v>774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773</v>
      </c>
      <c r="AE712" s="781"/>
      <c r="AF712" s="781"/>
      <c r="AG712" s="804" t="s">
        <v>405</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64" t="s">
        <v>347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773</v>
      </c>
      <c r="AE713" s="323"/>
      <c r="AF713" s="661"/>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759</v>
      </c>
      <c r="AE714" s="802"/>
      <c r="AF714" s="803"/>
      <c r="AG714" s="734" t="s">
        <v>775</v>
      </c>
      <c r="AH714" s="735"/>
      <c r="AI714" s="735"/>
      <c r="AJ714" s="735"/>
      <c r="AK714" s="735"/>
      <c r="AL714" s="735"/>
      <c r="AM714" s="735"/>
      <c r="AN714" s="735"/>
      <c r="AO714" s="735"/>
      <c r="AP714" s="735"/>
      <c r="AQ714" s="735"/>
      <c r="AR714" s="735"/>
      <c r="AS714" s="735"/>
      <c r="AT714" s="735"/>
      <c r="AU714" s="735"/>
      <c r="AV714" s="735"/>
      <c r="AW714" s="735"/>
      <c r="AX714" s="736"/>
    </row>
    <row r="715" spans="1:50" ht="44.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759</v>
      </c>
      <c r="AE715" s="603"/>
      <c r="AF715" s="654"/>
      <c r="AG715" s="740" t="s">
        <v>776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773</v>
      </c>
      <c r="AE716" s="625"/>
      <c r="AF716" s="625"/>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759</v>
      </c>
      <c r="AE717" s="323"/>
      <c r="AF717" s="323"/>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53.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759</v>
      </c>
      <c r="AE718" s="323"/>
      <c r="AF718" s="323"/>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773</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18.25" customHeight="1" x14ac:dyDescent="0.15">
      <c r="A726" s="638" t="s">
        <v>48</v>
      </c>
      <c r="B726" s="797"/>
      <c r="C726" s="809" t="s">
        <v>53</v>
      </c>
      <c r="D726" s="831"/>
      <c r="E726" s="831"/>
      <c r="F726" s="832"/>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1007" t="s">
        <v>672</v>
      </c>
      <c r="B737" s="211"/>
      <c r="C737" s="211"/>
      <c r="D737" s="212"/>
      <c r="E737" s="971" t="s">
        <v>752</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396</v>
      </c>
      <c r="B738" s="361"/>
      <c r="C738" s="361"/>
      <c r="D738" s="361"/>
      <c r="E738" s="971" t="s">
        <v>753</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395</v>
      </c>
      <c r="B739" s="361"/>
      <c r="C739" s="361"/>
      <c r="D739" s="361"/>
      <c r="E739" s="971" t="s">
        <v>754</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394</v>
      </c>
      <c r="B740" s="361"/>
      <c r="C740" s="361"/>
      <c r="D740" s="361"/>
      <c r="E740" s="971" t="s">
        <v>755</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393</v>
      </c>
      <c r="B741" s="361"/>
      <c r="C741" s="361"/>
      <c r="D741" s="361"/>
      <c r="E741" s="971" t="s">
        <v>756</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392</v>
      </c>
      <c r="B742" s="361"/>
      <c r="C742" s="361"/>
      <c r="D742" s="361"/>
      <c r="E742" s="971" t="s">
        <v>753</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391</v>
      </c>
      <c r="B743" s="361"/>
      <c r="C743" s="361"/>
      <c r="D743" s="361"/>
      <c r="E743" s="971" t="s">
        <v>752</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390</v>
      </c>
      <c r="B744" s="361"/>
      <c r="C744" s="361"/>
      <c r="D744" s="361"/>
      <c r="E744" s="971" t="s">
        <v>757</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389</v>
      </c>
      <c r="B745" s="361"/>
      <c r="C745" s="361"/>
      <c r="D745" s="361"/>
      <c r="E745" s="1008" t="s">
        <v>758</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545</v>
      </c>
      <c r="B746" s="361"/>
      <c r="C746" s="361"/>
      <c r="D746" s="361"/>
      <c r="E746" s="977" t="s">
        <v>711</v>
      </c>
      <c r="F746" s="975"/>
      <c r="G746" s="975"/>
      <c r="H746" s="100" t="str">
        <f>IF(E746="","","-")</f>
        <v>-</v>
      </c>
      <c r="I746" s="975"/>
      <c r="J746" s="975"/>
      <c r="K746" s="100" t="str">
        <f>IF(I746="","","-")</f>
        <v/>
      </c>
      <c r="L746" s="976">
        <v>57</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508</v>
      </c>
      <c r="B747" s="361"/>
      <c r="C747" s="361"/>
      <c r="D747" s="361"/>
      <c r="E747" s="977" t="s">
        <v>711</v>
      </c>
      <c r="F747" s="975"/>
      <c r="G747" s="975"/>
      <c r="H747" s="100" t="str">
        <f>IF(E747="","","-")</f>
        <v>-</v>
      </c>
      <c r="I747" s="975"/>
      <c r="J747" s="975"/>
      <c r="K747" s="100" t="str">
        <f>IF(I747="","","-")</f>
        <v/>
      </c>
      <c r="L747" s="976">
        <v>68</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2" t="s">
        <v>383</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790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805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791</v>
      </c>
      <c r="H789" s="669"/>
      <c r="I789" s="669"/>
      <c r="J789" s="669"/>
      <c r="K789" s="670"/>
      <c r="L789" s="662" t="s">
        <v>792</v>
      </c>
      <c r="M789" s="663"/>
      <c r="N789" s="663"/>
      <c r="O789" s="663"/>
      <c r="P789" s="663"/>
      <c r="Q789" s="663"/>
      <c r="R789" s="663"/>
      <c r="S789" s="663"/>
      <c r="T789" s="663"/>
      <c r="U789" s="663"/>
      <c r="V789" s="663"/>
      <c r="W789" s="663"/>
      <c r="X789" s="664"/>
      <c r="Y789" s="382">
        <v>158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158</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7.25" customHeight="1" x14ac:dyDescent="0.15">
      <c r="A845" s="370">
        <v>1</v>
      </c>
      <c r="B845" s="370">
        <v>1</v>
      </c>
      <c r="C845" s="358" t="s">
        <v>794</v>
      </c>
      <c r="D845" s="343"/>
      <c r="E845" s="343"/>
      <c r="F845" s="343"/>
      <c r="G845" s="343"/>
      <c r="H845" s="343"/>
      <c r="I845" s="343"/>
      <c r="J845" s="344">
        <v>3010001129215</v>
      </c>
      <c r="K845" s="345"/>
      <c r="L845" s="345"/>
      <c r="M845" s="345"/>
      <c r="N845" s="345"/>
      <c r="O845" s="345"/>
      <c r="P845" s="903" t="s">
        <v>793</v>
      </c>
      <c r="Q845" s="904"/>
      <c r="R845" s="904"/>
      <c r="S845" s="904"/>
      <c r="T845" s="904"/>
      <c r="U845" s="904"/>
      <c r="V845" s="904"/>
      <c r="W845" s="904"/>
      <c r="X845" s="904"/>
      <c r="Y845" s="347">
        <v>158</v>
      </c>
      <c r="Z845" s="348"/>
      <c r="AA845" s="348"/>
      <c r="AB845" s="349"/>
      <c r="AC845" s="898" t="s">
        <v>371</v>
      </c>
      <c r="AD845" s="899"/>
      <c r="AE845" s="899"/>
      <c r="AF845" s="899"/>
      <c r="AG845" s="899"/>
      <c r="AH845" s="366">
        <v>1</v>
      </c>
      <c r="AI845" s="367"/>
      <c r="AJ845" s="367"/>
      <c r="AK845" s="367"/>
      <c r="AL845" s="354">
        <v>97.7</v>
      </c>
      <c r="AM845" s="355"/>
      <c r="AN845" s="355"/>
      <c r="AO845" s="356"/>
      <c r="AP845" s="357" t="s">
        <v>797</v>
      </c>
      <c r="AQ845" s="357"/>
      <c r="AR845" s="357"/>
      <c r="AS845" s="357"/>
      <c r="AT845" s="357"/>
      <c r="AU845" s="357"/>
      <c r="AV845" s="357"/>
      <c r="AW845" s="357"/>
      <c r="AX845" s="357"/>
    </row>
    <row r="846" spans="1:51" ht="39" customHeight="1" x14ac:dyDescent="0.15">
      <c r="A846" s="370">
        <v>2</v>
      </c>
      <c r="B846" s="370">
        <v>1</v>
      </c>
      <c r="C846" s="358" t="s">
        <v>795</v>
      </c>
      <c r="D846" s="343"/>
      <c r="E846" s="343"/>
      <c r="F846" s="343"/>
      <c r="G846" s="343"/>
      <c r="H846" s="343"/>
      <c r="I846" s="343"/>
      <c r="J846" s="344">
        <v>4010001052465</v>
      </c>
      <c r="K846" s="345"/>
      <c r="L846" s="345"/>
      <c r="M846" s="345"/>
      <c r="N846" s="345"/>
      <c r="O846" s="345"/>
      <c r="P846" s="359" t="s">
        <v>796</v>
      </c>
      <c r="Q846" s="346"/>
      <c r="R846" s="346"/>
      <c r="S846" s="346"/>
      <c r="T846" s="346"/>
      <c r="U846" s="346"/>
      <c r="V846" s="346"/>
      <c r="W846" s="346"/>
      <c r="X846" s="346"/>
      <c r="Y846" s="347">
        <v>151</v>
      </c>
      <c r="Z846" s="348"/>
      <c r="AA846" s="348"/>
      <c r="AB846" s="349"/>
      <c r="AC846" s="898" t="s">
        <v>371</v>
      </c>
      <c r="AD846" s="898"/>
      <c r="AE846" s="898"/>
      <c r="AF846" s="898"/>
      <c r="AG846" s="898"/>
      <c r="AH846" s="366">
        <v>1</v>
      </c>
      <c r="AI846" s="367"/>
      <c r="AJ846" s="367"/>
      <c r="AK846" s="367"/>
      <c r="AL846" s="354">
        <v>99.8</v>
      </c>
      <c r="AM846" s="355"/>
      <c r="AN846" s="355"/>
      <c r="AO846" s="356"/>
      <c r="AP846" s="357" t="s">
        <v>797</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908"/>
      <c r="D878" s="909"/>
      <c r="E878" s="909"/>
      <c r="F878" s="909"/>
      <c r="G878" s="909"/>
      <c r="H878" s="909"/>
      <c r="I878" s="910"/>
      <c r="J878" s="911"/>
      <c r="K878" s="912"/>
      <c r="L878" s="912"/>
      <c r="M878" s="912"/>
      <c r="N878" s="912"/>
      <c r="O878" s="913"/>
      <c r="P878" s="914"/>
      <c r="Q878" s="915"/>
      <c r="R878" s="915"/>
      <c r="S878" s="915"/>
      <c r="T878" s="915"/>
      <c r="U878" s="915"/>
      <c r="V878" s="915"/>
      <c r="W878" s="915"/>
      <c r="X878" s="916"/>
      <c r="Y878" s="347"/>
      <c r="Z878" s="348"/>
      <c r="AA878" s="348"/>
      <c r="AB878" s="349"/>
      <c r="AC878" s="917"/>
      <c r="AD878" s="918"/>
      <c r="AE878" s="918"/>
      <c r="AF878" s="918"/>
      <c r="AG878" s="919"/>
      <c r="AH878" s="920"/>
      <c r="AI878" s="921"/>
      <c r="AJ878" s="921"/>
      <c r="AK878" s="922"/>
      <c r="AL878" s="354"/>
      <c r="AM878" s="355"/>
      <c r="AN878" s="355"/>
      <c r="AO878" s="356"/>
      <c r="AP878" s="923"/>
      <c r="AQ878" s="924"/>
      <c r="AR878" s="924"/>
      <c r="AS878" s="924"/>
      <c r="AT878" s="924"/>
      <c r="AU878" s="924"/>
      <c r="AV878" s="924"/>
      <c r="AW878" s="924"/>
      <c r="AX878" s="925"/>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41.25" customHeight="1" x14ac:dyDescent="0.15">
      <c r="A1110" s="370">
        <v>1</v>
      </c>
      <c r="B1110" s="370">
        <v>1</v>
      </c>
      <c r="C1110" s="368"/>
      <c r="D1110" s="368"/>
      <c r="E1110" s="150" t="s">
        <v>782</v>
      </c>
      <c r="F1110" s="369"/>
      <c r="G1110" s="369"/>
      <c r="H1110" s="369"/>
      <c r="I1110" s="369"/>
      <c r="J1110" s="344">
        <v>4010001052465</v>
      </c>
      <c r="K1110" s="345"/>
      <c r="L1110" s="345"/>
      <c r="M1110" s="345"/>
      <c r="N1110" s="345"/>
      <c r="O1110" s="345"/>
      <c r="P1110" s="359" t="s">
        <v>783</v>
      </c>
      <c r="Q1110" s="346"/>
      <c r="R1110" s="346"/>
      <c r="S1110" s="346"/>
      <c r="T1110" s="346"/>
      <c r="U1110" s="346"/>
      <c r="V1110" s="346"/>
      <c r="W1110" s="346"/>
      <c r="X1110" s="346"/>
      <c r="Y1110" s="347">
        <v>174</v>
      </c>
      <c r="Z1110" s="348"/>
      <c r="AA1110" s="348"/>
      <c r="AB1110" s="349"/>
      <c r="AC1110" s="350" t="s">
        <v>371</v>
      </c>
      <c r="AD1110" s="351"/>
      <c r="AE1110" s="351"/>
      <c r="AF1110" s="351"/>
      <c r="AG1110" s="351"/>
      <c r="AH1110" s="352">
        <v>3</v>
      </c>
      <c r="AI1110" s="353"/>
      <c r="AJ1110" s="353"/>
      <c r="AK1110" s="353"/>
      <c r="AL1110" s="354">
        <v>59.8</v>
      </c>
      <c r="AM1110" s="355"/>
      <c r="AN1110" s="355"/>
      <c r="AO1110" s="356"/>
      <c r="AP1110" s="357" t="s">
        <v>797</v>
      </c>
      <c r="AQ1110" s="357"/>
      <c r="AR1110" s="357"/>
      <c r="AS1110" s="357"/>
      <c r="AT1110" s="357"/>
      <c r="AU1110" s="357"/>
      <c r="AV1110" s="357"/>
      <c r="AW1110" s="357"/>
      <c r="AX1110" s="357"/>
    </row>
    <row r="1111" spans="1:51" ht="42" customHeight="1" x14ac:dyDescent="0.15">
      <c r="A1111" s="370">
        <v>2</v>
      </c>
      <c r="B1111" s="370">
        <v>1</v>
      </c>
      <c r="C1111" s="368"/>
      <c r="D1111" s="368"/>
      <c r="E1111" s="150" t="s">
        <v>784</v>
      </c>
      <c r="F1111" s="369"/>
      <c r="G1111" s="369"/>
      <c r="H1111" s="369"/>
      <c r="I1111" s="369"/>
      <c r="J1111" s="344">
        <v>2010001098064</v>
      </c>
      <c r="K1111" s="345"/>
      <c r="L1111" s="345"/>
      <c r="M1111" s="345"/>
      <c r="N1111" s="345"/>
      <c r="O1111" s="345"/>
      <c r="P1111" s="359" t="s">
        <v>789</v>
      </c>
      <c r="Q1111" s="346"/>
      <c r="R1111" s="346"/>
      <c r="S1111" s="346"/>
      <c r="T1111" s="346"/>
      <c r="U1111" s="346"/>
      <c r="V1111" s="346"/>
      <c r="W1111" s="346"/>
      <c r="X1111" s="346"/>
      <c r="Y1111" s="347">
        <v>234</v>
      </c>
      <c r="Z1111" s="348"/>
      <c r="AA1111" s="348"/>
      <c r="AB1111" s="349"/>
      <c r="AC1111" s="350" t="s">
        <v>371</v>
      </c>
      <c r="AD1111" s="351"/>
      <c r="AE1111" s="351"/>
      <c r="AF1111" s="351"/>
      <c r="AG1111" s="351"/>
      <c r="AH1111" s="352">
        <v>1</v>
      </c>
      <c r="AI1111" s="353"/>
      <c r="AJ1111" s="353"/>
      <c r="AK1111" s="353"/>
      <c r="AL1111" s="354">
        <v>74.599999999999994</v>
      </c>
      <c r="AM1111" s="355"/>
      <c r="AN1111" s="355"/>
      <c r="AO1111" s="356"/>
      <c r="AP1111" s="357" t="s">
        <v>797</v>
      </c>
      <c r="AQ1111" s="357"/>
      <c r="AR1111" s="357"/>
      <c r="AS1111" s="357"/>
      <c r="AT1111" s="357"/>
      <c r="AU1111" s="357"/>
      <c r="AV1111" s="357"/>
      <c r="AW1111" s="357"/>
      <c r="AX1111" s="357"/>
      <c r="AY1111">
        <f>COUNTA($E$1111)</f>
        <v>1</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0">
    <cfRule type="expression" dxfId="2799" priority="13885">
      <formula>IF(RIGHT(TEXT(Y790,"0.#"),1)=".",FALSE,TRUE)</formula>
    </cfRule>
    <cfRule type="expression" dxfId="2798" priority="13886">
      <formula>IF(RIGHT(TEXT(Y790,"0.#"),1)=".",TRUE,FALSE)</formula>
    </cfRule>
  </conditionalFormatting>
  <conditionalFormatting sqref="Y799">
    <cfRule type="expression" dxfId="2797" priority="13881">
      <formula>IF(RIGHT(TEXT(Y799,"0.#"),1)=".",FALSE,TRUE)</formula>
    </cfRule>
    <cfRule type="expression" dxfId="2796" priority="13882">
      <formula>IF(RIGHT(TEXT(Y799,"0.#"),1)=".",TRUE,FALSE)</formula>
    </cfRule>
  </conditionalFormatting>
  <conditionalFormatting sqref="Y830:Y837 Y828 Y817:Y824 Y815 Y804:Y811 Y802">
    <cfRule type="expression" dxfId="2795" priority="13663">
      <formula>IF(RIGHT(TEXT(Y802,"0.#"),1)=".",FALSE,TRUE)</formula>
    </cfRule>
    <cfRule type="expression" dxfId="2794" priority="13664">
      <formula>IF(RIGHT(TEXT(Y802,"0.#"),1)=".",TRUE,FALSE)</formula>
    </cfRule>
  </conditionalFormatting>
  <conditionalFormatting sqref="P15:AJ17 P13:AX13 AR15:AX15">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91:Y798 Y789">
    <cfRule type="expression" dxfId="2787" priority="13687">
      <formula>IF(RIGHT(TEXT(Y789,"0.#"),1)=".",FALSE,TRUE)</formula>
    </cfRule>
    <cfRule type="expression" dxfId="2786" priority="13688">
      <formula>IF(RIGHT(TEXT(Y789,"0.#"),1)=".",TRUE,FALSE)</formula>
    </cfRule>
  </conditionalFormatting>
  <conditionalFormatting sqref="AU790">
    <cfRule type="expression" dxfId="2785" priority="13685">
      <formula>IF(RIGHT(TEXT(AU790,"0.#"),1)=".",FALSE,TRUE)</formula>
    </cfRule>
    <cfRule type="expression" dxfId="2784" priority="13686">
      <formula>IF(RIGHT(TEXT(AU790,"0.#"),1)=".",TRUE,FALSE)</formula>
    </cfRule>
  </conditionalFormatting>
  <conditionalFormatting sqref="AU799">
    <cfRule type="expression" dxfId="2783" priority="13683">
      <formula>IF(RIGHT(TEXT(AU799,"0.#"),1)=".",FALSE,TRUE)</formula>
    </cfRule>
    <cfRule type="expression" dxfId="2782" priority="13684">
      <formula>IF(RIGHT(TEXT(AU799,"0.#"),1)=".",TRUE,FALSE)</formula>
    </cfRule>
  </conditionalFormatting>
  <conditionalFormatting sqref="AU791:AU798 AU789">
    <cfRule type="expression" dxfId="2781" priority="13681">
      <formula>IF(RIGHT(TEXT(AU789,"0.#"),1)=".",FALSE,TRUE)</formula>
    </cfRule>
    <cfRule type="expression" dxfId="2780" priority="13682">
      <formula>IF(RIGHT(TEXT(AU789,"0.#"),1)=".",TRUE,FALSE)</formula>
    </cfRule>
  </conditionalFormatting>
  <conditionalFormatting sqref="Y829 Y816 Y803">
    <cfRule type="expression" dxfId="2779" priority="13667">
      <formula>IF(RIGHT(TEXT(Y803,"0.#"),1)=".",FALSE,TRUE)</formula>
    </cfRule>
    <cfRule type="expression" dxfId="2778" priority="13668">
      <formula>IF(RIGHT(TEXT(Y803,"0.#"),1)=".",TRUE,FALSE)</formula>
    </cfRule>
  </conditionalFormatting>
  <conditionalFormatting sqref="Y838 Y825 Y812">
    <cfRule type="expression" dxfId="2777" priority="13665">
      <formula>IF(RIGHT(TEXT(Y812,"0.#"),1)=".",FALSE,TRUE)</formula>
    </cfRule>
    <cfRule type="expression" dxfId="2776" priority="13666">
      <formula>IF(RIGHT(TEXT(Y812,"0.#"),1)=".",TRUE,FALSE)</formula>
    </cfRule>
  </conditionalFormatting>
  <conditionalFormatting sqref="AU829 AU816 AU803">
    <cfRule type="expression" dxfId="2775" priority="13661">
      <formula>IF(RIGHT(TEXT(AU803,"0.#"),1)=".",FALSE,TRUE)</formula>
    </cfRule>
    <cfRule type="expression" dxfId="2774" priority="13662">
      <formula>IF(RIGHT(TEXT(AU803,"0.#"),1)=".",TRUE,FALSE)</formula>
    </cfRule>
  </conditionalFormatting>
  <conditionalFormatting sqref="AU838 AU825 AU812">
    <cfRule type="expression" dxfId="2773" priority="13659">
      <formula>IF(RIGHT(TEXT(AU812,"0.#"),1)=".",FALSE,TRUE)</formula>
    </cfRule>
    <cfRule type="expression" dxfId="2772" priority="13660">
      <formula>IF(RIGHT(TEXT(AU812,"0.#"),1)=".",TRUE,FALSE)</formula>
    </cfRule>
  </conditionalFormatting>
  <conditionalFormatting sqref="AU830:AU837 AU828 AU817:AU824 AU815 AU804:AU811 AU802">
    <cfRule type="expression" dxfId="2771" priority="13657">
      <formula>IF(RIGHT(TEXT(AU802,"0.#"),1)=".",FALSE,TRUE)</formula>
    </cfRule>
    <cfRule type="expression" dxfId="2770" priority="13658">
      <formula>IF(RIGHT(TEXT(AU802,"0.#"),1)=".",TRUE,FALSE)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2:AO1139">
    <cfRule type="expression" dxfId="2403" priority="2869">
      <formula>IF(AND(AL1112&gt;=0, RIGHT(TEXT(AL1112,"0.#"),1)&lt;&gt;"."),TRUE,FALSE)</formula>
    </cfRule>
    <cfRule type="expression" dxfId="2402" priority="2870">
      <formula>IF(AND(AL1112&gt;=0, RIGHT(TEXT(AL1112,"0.#"),1)="."),TRUE,FALSE)</formula>
    </cfRule>
    <cfRule type="expression" dxfId="2401" priority="2871">
      <formula>IF(AND(AL1112&lt;0, RIGHT(TEXT(AL1112,"0.#"),1)&lt;&gt;"."),TRUE,FALSE)</formula>
    </cfRule>
    <cfRule type="expression" dxfId="2400" priority="2872">
      <formula>IF(AND(AL1112&lt;0, RIGHT(TEXT(AL1112,"0.#"),1)="."),TRUE,FALSE)</formula>
    </cfRule>
  </conditionalFormatting>
  <conditionalFormatting sqref="Y1112:Y1139">
    <cfRule type="expression" dxfId="2399" priority="2867">
      <formula>IF(RIGHT(TEXT(Y1112,"0.#"),1)=".",FALSE,TRUE)</formula>
    </cfRule>
    <cfRule type="expression" dxfId="2398" priority="2868">
      <formula>IF(RIGHT(TEXT(Y1112,"0.#"),1)=".",TRUE,FALSE)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K14:AQ17">
    <cfRule type="expression" dxfId="709" priority="9">
      <formula>IF(RIGHT(TEXT(AK14,"0.#"),1)=".",FALSE,TRUE)</formula>
    </cfRule>
    <cfRule type="expression" dxfId="708" priority="10">
      <formula>IF(RIGHT(TEXT(AK14,"0.#"),1)=".",TRUE,FALSE)</formula>
    </cfRule>
  </conditionalFormatting>
  <conditionalFormatting sqref="AM104">
    <cfRule type="expression" dxfId="707" priority="7">
      <formula>IF(RIGHT(TEXT(AM104,"0.#"),1)=".",FALSE,TRUE)</formula>
    </cfRule>
    <cfRule type="expression" dxfId="706" priority="8">
      <formula>IF(RIGHT(TEXT(AM104,"0.#"),1)=".",TRUE,FALSE)</formula>
    </cfRule>
  </conditionalFormatting>
  <conditionalFormatting sqref="AL1110:AO1111">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Y1111">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189" max="16383" man="1"/>
    <brk id="249" max="16383" man="1"/>
    <brk id="309" max="16383" man="1"/>
    <brk id="76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759</v>
      </c>
      <c r="H2" s="13" t="str">
        <f>IF(G2="","",F2)</f>
        <v>一般会計</v>
      </c>
      <c r="I2" s="13" t="str">
        <f>IF(H2="","",IF(I1&lt;&gt;"",CONCATENATE(I1,"、",H2),H2))</f>
        <v>一般会計</v>
      </c>
      <c r="K2" s="14" t="s">
        <v>103</v>
      </c>
      <c r="L2" s="15"/>
      <c r="M2" s="13" t="str">
        <f>IF(L2="","",K2)</f>
        <v/>
      </c>
      <c r="N2" s="13" t="str">
        <f>IF(M2="","",IF(N1&lt;&gt;"",CONCATENATE(N1,"、",M2),M2))</f>
        <v/>
      </c>
      <c r="O2" s="13"/>
      <c r="P2" s="12" t="s">
        <v>74</v>
      </c>
      <c r="Q2" s="17" t="s">
        <v>759</v>
      </c>
      <c r="R2" s="13" t="str">
        <f>IF(Q2="","",P2)</f>
        <v>直接実施</v>
      </c>
      <c r="S2" s="13" t="str">
        <f>IF(R2="","",IF(S1&lt;&gt;"",CONCATENATE(S1,"、",R2),R2))</f>
        <v>直接実施</v>
      </c>
      <c r="T2" s="13"/>
      <c r="U2" s="101">
        <v>20</v>
      </c>
      <c r="W2" s="32" t="s">
        <v>178</v>
      </c>
      <c r="Y2" s="32" t="s">
        <v>68</v>
      </c>
      <c r="Z2" s="32" t="s">
        <v>68</v>
      </c>
      <c r="AA2" s="94" t="s">
        <v>410</v>
      </c>
      <c r="AB2" s="94" t="s">
        <v>641</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510</v>
      </c>
      <c r="AB3" s="94" t="s">
        <v>642</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417</v>
      </c>
      <c r="Z4" s="32" t="s">
        <v>549</v>
      </c>
      <c r="AA4" s="94" t="s">
        <v>511</v>
      </c>
      <c r="AB4" s="94" t="s">
        <v>643</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759</v>
      </c>
      <c r="M5" s="13" t="str">
        <f t="shared" si="2"/>
        <v>防衛関係</v>
      </c>
      <c r="N5" s="13" t="str">
        <f t="shared" si="6"/>
        <v>防衛関係</v>
      </c>
      <c r="O5" s="13"/>
      <c r="P5" s="12" t="s">
        <v>77</v>
      </c>
      <c r="Q5" s="17"/>
      <c r="R5" s="13" t="str">
        <f t="shared" si="3"/>
        <v/>
      </c>
      <c r="S5" s="13" t="str">
        <f t="shared" si="4"/>
        <v>直接実施</v>
      </c>
      <c r="T5" s="13"/>
      <c r="W5" s="32" t="s">
        <v>698</v>
      </c>
      <c r="Y5" s="32" t="s">
        <v>418</v>
      </c>
      <c r="Z5" s="32" t="s">
        <v>550</v>
      </c>
      <c r="AA5" s="94" t="s">
        <v>512</v>
      </c>
      <c r="AB5" s="94" t="s">
        <v>644</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551</v>
      </c>
      <c r="AA6" s="94" t="s">
        <v>513</v>
      </c>
      <c r="AB6" s="94" t="s">
        <v>645</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552</v>
      </c>
      <c r="AA7" s="94" t="s">
        <v>514</v>
      </c>
      <c r="AB7" s="94" t="s">
        <v>646</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553</v>
      </c>
      <c r="AA8" s="94" t="s">
        <v>515</v>
      </c>
      <c r="AB8" s="94" t="s">
        <v>647</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554</v>
      </c>
      <c r="AA9" s="94" t="s">
        <v>516</v>
      </c>
      <c r="AB9" s="94" t="s">
        <v>648</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423</v>
      </c>
      <c r="Z10" s="32" t="s">
        <v>555</v>
      </c>
      <c r="AA10" s="94" t="s">
        <v>517</v>
      </c>
      <c r="AB10" s="94" t="s">
        <v>649</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556</v>
      </c>
      <c r="AA11" s="94" t="s">
        <v>518</v>
      </c>
      <c r="AB11" s="94" t="s">
        <v>650</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425</v>
      </c>
      <c r="Z12" s="32" t="s">
        <v>557</v>
      </c>
      <c r="AA12" s="94" t="s">
        <v>519</v>
      </c>
      <c r="AB12" s="94" t="s">
        <v>651</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558</v>
      </c>
      <c r="AA13" s="94" t="s">
        <v>520</v>
      </c>
      <c r="AB13" s="94" t="s">
        <v>652</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427</v>
      </c>
      <c r="Z14" s="32" t="s">
        <v>559</v>
      </c>
      <c r="AA14" s="94" t="s">
        <v>521</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428</v>
      </c>
      <c r="Z15" s="32" t="s">
        <v>560</v>
      </c>
      <c r="AA15" s="94" t="s">
        <v>522</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429</v>
      </c>
      <c r="Z16" s="32" t="s">
        <v>561</v>
      </c>
      <c r="AA16" s="94" t="s">
        <v>523</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430</v>
      </c>
      <c r="Z17" s="32" t="s">
        <v>562</v>
      </c>
      <c r="AA17" s="94" t="s">
        <v>524</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431</v>
      </c>
      <c r="Z18" s="32" t="s">
        <v>563</v>
      </c>
      <c r="AA18" s="94" t="s">
        <v>525</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432</v>
      </c>
      <c r="Z19" s="32" t="s">
        <v>564</v>
      </c>
      <c r="AA19" s="94" t="s">
        <v>526</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433</v>
      </c>
      <c r="Z20" s="32" t="s">
        <v>565</v>
      </c>
      <c r="AA20" s="94" t="s">
        <v>527</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434</v>
      </c>
      <c r="Z21" s="32" t="s">
        <v>566</v>
      </c>
      <c r="AA21" s="94" t="s">
        <v>528</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435</v>
      </c>
      <c r="Z22" s="32" t="s">
        <v>567</v>
      </c>
      <c r="AA22" s="94" t="s">
        <v>529</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436</v>
      </c>
      <c r="Z23" s="32" t="s">
        <v>568</v>
      </c>
      <c r="AA23" s="94" t="s">
        <v>530</v>
      </c>
      <c r="AB23" s="94" t="s">
        <v>662</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686</v>
      </c>
      <c r="Y24" s="32" t="s">
        <v>437</v>
      </c>
      <c r="Z24" s="32" t="s">
        <v>569</v>
      </c>
      <c r="AA24" s="94" t="s">
        <v>531</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438</v>
      </c>
      <c r="Z25" s="32" t="s">
        <v>570</v>
      </c>
      <c r="AA25" s="94" t="s">
        <v>532</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439</v>
      </c>
      <c r="Z26" s="32" t="s">
        <v>571</v>
      </c>
      <c r="AA26" s="94" t="s">
        <v>533</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440</v>
      </c>
      <c r="Z27" s="32" t="s">
        <v>572</v>
      </c>
      <c r="AA27" s="94" t="s">
        <v>534</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441</v>
      </c>
      <c r="Z28" s="32" t="s">
        <v>573</v>
      </c>
      <c r="AA28" s="94" t="s">
        <v>535</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442</v>
      </c>
      <c r="Z29" s="32" t="s">
        <v>574</v>
      </c>
      <c r="AA29" s="94" t="s">
        <v>536</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443</v>
      </c>
      <c r="Z30" s="32" t="s">
        <v>575</v>
      </c>
      <c r="AA30" s="94" t="s">
        <v>537</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444</v>
      </c>
      <c r="Z31" s="32" t="s">
        <v>576</v>
      </c>
      <c r="AA31" s="94" t="s">
        <v>538</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445</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446</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447</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449</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582</v>
      </c>
      <c r="AF37" s="30"/>
      <c r="AK37" s="51" t="str">
        <f t="shared" si="7"/>
        <v>j</v>
      </c>
    </row>
    <row r="38" spans="1:37" x14ac:dyDescent="0.15">
      <c r="A38" s="13"/>
      <c r="B38" s="13"/>
      <c r="F38" s="13"/>
      <c r="G38" s="19"/>
      <c r="K38" s="13"/>
      <c r="L38" s="13"/>
      <c r="O38" s="13"/>
      <c r="P38" s="13"/>
      <c r="Q38" s="19"/>
      <c r="T38" s="13"/>
      <c r="U38" s="32" t="s">
        <v>387</v>
      </c>
      <c r="Y38" s="32" t="s">
        <v>451</v>
      </c>
      <c r="Z38" s="32" t="s">
        <v>583</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584</v>
      </c>
      <c r="AF39" s="30"/>
      <c r="AK39" s="51" t="str">
        <f t="shared" si="7"/>
        <v>l</v>
      </c>
    </row>
    <row r="40" spans="1:37" x14ac:dyDescent="0.15">
      <c r="A40" s="13"/>
      <c r="B40" s="13"/>
      <c r="F40" s="13"/>
      <c r="G40" s="19"/>
      <c r="K40" s="13"/>
      <c r="L40" s="13"/>
      <c r="O40" s="13"/>
      <c r="P40" s="13"/>
      <c r="Q40" s="19"/>
      <c r="T40" s="13"/>
      <c r="Y40" s="32" t="s">
        <v>453</v>
      </c>
      <c r="Z40" s="32" t="s">
        <v>585</v>
      </c>
      <c r="AF40" s="30"/>
      <c r="AK40" s="51" t="str">
        <f t="shared" si="7"/>
        <v>m</v>
      </c>
    </row>
    <row r="41" spans="1:37" x14ac:dyDescent="0.15">
      <c r="A41" s="13"/>
      <c r="B41" s="13"/>
      <c r="F41" s="13"/>
      <c r="G41" s="19"/>
      <c r="K41" s="13"/>
      <c r="L41" s="13"/>
      <c r="O41" s="13"/>
      <c r="P41" s="13"/>
      <c r="Q41" s="19"/>
      <c r="T41" s="13"/>
      <c r="Y41" s="32" t="s">
        <v>454</v>
      </c>
      <c r="Z41" s="32" t="s">
        <v>586</v>
      </c>
      <c r="AF41" s="30"/>
      <c r="AK41" s="51" t="str">
        <f t="shared" si="7"/>
        <v>n</v>
      </c>
    </row>
    <row r="42" spans="1:37" x14ac:dyDescent="0.15">
      <c r="A42" s="13"/>
      <c r="B42" s="13"/>
      <c r="F42" s="13"/>
      <c r="G42" s="19"/>
      <c r="K42" s="13"/>
      <c r="L42" s="13"/>
      <c r="O42" s="13"/>
      <c r="P42" s="13"/>
      <c r="Q42" s="19"/>
      <c r="T42" s="13"/>
      <c r="Y42" s="32" t="s">
        <v>455</v>
      </c>
      <c r="Z42" s="32" t="s">
        <v>587</v>
      </c>
      <c r="AF42" s="30"/>
      <c r="AK42" s="51" t="str">
        <f t="shared" si="7"/>
        <v>o</v>
      </c>
    </row>
    <row r="43" spans="1:37" x14ac:dyDescent="0.15">
      <c r="A43" s="13"/>
      <c r="B43" s="13"/>
      <c r="F43" s="13"/>
      <c r="G43" s="19"/>
      <c r="K43" s="13"/>
      <c r="L43" s="13"/>
      <c r="O43" s="13"/>
      <c r="P43" s="13"/>
      <c r="Q43" s="19"/>
      <c r="T43" s="13"/>
      <c r="Y43" s="32" t="s">
        <v>456</v>
      </c>
      <c r="Z43" s="32" t="s">
        <v>588</v>
      </c>
      <c r="AF43" s="30"/>
      <c r="AK43" s="51" t="str">
        <f t="shared" si="7"/>
        <v>p</v>
      </c>
    </row>
    <row r="44" spans="1:37" x14ac:dyDescent="0.15">
      <c r="A44" s="13"/>
      <c r="B44" s="13"/>
      <c r="F44" s="13"/>
      <c r="G44" s="19"/>
      <c r="K44" s="13"/>
      <c r="L44" s="13"/>
      <c r="O44" s="13"/>
      <c r="P44" s="13"/>
      <c r="Q44" s="19"/>
      <c r="T44" s="13"/>
      <c r="Y44" s="32" t="s">
        <v>457</v>
      </c>
      <c r="Z44" s="32" t="s">
        <v>589</v>
      </c>
      <c r="AF44" s="30"/>
      <c r="AK44" s="51" t="str">
        <f t="shared" si="7"/>
        <v>q</v>
      </c>
    </row>
    <row r="45" spans="1:37" x14ac:dyDescent="0.15">
      <c r="A45" s="13"/>
      <c r="B45" s="13"/>
      <c r="F45" s="13"/>
      <c r="G45" s="19"/>
      <c r="K45" s="13"/>
      <c r="L45" s="13"/>
      <c r="O45" s="13"/>
      <c r="P45" s="13"/>
      <c r="Q45" s="19"/>
      <c r="T45" s="13"/>
      <c r="Y45" s="32" t="s">
        <v>458</v>
      </c>
      <c r="Z45" s="32" t="s">
        <v>590</v>
      </c>
      <c r="AF45" s="30"/>
      <c r="AK45" s="51" t="str">
        <f t="shared" si="7"/>
        <v>r</v>
      </c>
    </row>
    <row r="46" spans="1:37" x14ac:dyDescent="0.15">
      <c r="A46" s="13"/>
      <c r="B46" s="13"/>
      <c r="F46" s="13"/>
      <c r="G46" s="19"/>
      <c r="K46" s="13"/>
      <c r="L46" s="13"/>
      <c r="O46" s="13"/>
      <c r="P46" s="13"/>
      <c r="Q46" s="19"/>
      <c r="T46" s="13"/>
      <c r="Y46" s="32" t="s">
        <v>459</v>
      </c>
      <c r="Z46" s="32" t="s">
        <v>591</v>
      </c>
      <c r="AF46" s="30"/>
      <c r="AK46" s="51" t="str">
        <f t="shared" si="7"/>
        <v>s</v>
      </c>
    </row>
    <row r="47" spans="1:37" x14ac:dyDescent="0.15">
      <c r="A47" s="13"/>
      <c r="B47" s="13"/>
      <c r="F47" s="13"/>
      <c r="G47" s="19"/>
      <c r="K47" s="13"/>
      <c r="L47" s="13"/>
      <c r="O47" s="13"/>
      <c r="P47" s="13"/>
      <c r="Q47" s="19"/>
      <c r="T47" s="13"/>
      <c r="Y47" s="32" t="s">
        <v>460</v>
      </c>
      <c r="Z47" s="32" t="s">
        <v>592</v>
      </c>
      <c r="AF47" s="30"/>
      <c r="AK47" s="51" t="str">
        <f t="shared" si="7"/>
        <v>t</v>
      </c>
    </row>
    <row r="48" spans="1:37" x14ac:dyDescent="0.15">
      <c r="A48" s="13"/>
      <c r="B48" s="13"/>
      <c r="F48" s="13"/>
      <c r="G48" s="19"/>
      <c r="K48" s="13"/>
      <c r="L48" s="13"/>
      <c r="O48" s="13"/>
      <c r="P48" s="13"/>
      <c r="Q48" s="19"/>
      <c r="T48" s="13"/>
      <c r="Y48" s="32" t="s">
        <v>461</v>
      </c>
      <c r="Z48" s="32" t="s">
        <v>593</v>
      </c>
      <c r="AF48" s="30"/>
      <c r="AK48" s="51" t="str">
        <f t="shared" si="7"/>
        <v>u</v>
      </c>
    </row>
    <row r="49" spans="1:37" x14ac:dyDescent="0.15">
      <c r="A49" s="13"/>
      <c r="B49" s="13"/>
      <c r="F49" s="13"/>
      <c r="G49" s="19"/>
      <c r="K49" s="13"/>
      <c r="L49" s="13"/>
      <c r="O49" s="13"/>
      <c r="P49" s="13"/>
      <c r="Q49" s="19"/>
      <c r="T49" s="13"/>
      <c r="Y49" s="32" t="s">
        <v>462</v>
      </c>
      <c r="Z49" s="32" t="s">
        <v>594</v>
      </c>
      <c r="AF49" s="30"/>
      <c r="AK49" s="51" t="str">
        <f t="shared" si="7"/>
        <v>v</v>
      </c>
    </row>
    <row r="50" spans="1:37" x14ac:dyDescent="0.15">
      <c r="A50" s="13"/>
      <c r="B50" s="13"/>
      <c r="F50" s="13"/>
      <c r="G50" s="19"/>
      <c r="K50" s="13"/>
      <c r="L50" s="13"/>
      <c r="O50" s="13"/>
      <c r="P50" s="13"/>
      <c r="Q50" s="19"/>
      <c r="T50" s="13"/>
      <c r="Y50" s="32" t="s">
        <v>463</v>
      </c>
      <c r="Z50" s="32" t="s">
        <v>595</v>
      </c>
      <c r="AF50" s="30"/>
    </row>
    <row r="51" spans="1:37" x14ac:dyDescent="0.15">
      <c r="A51" s="13"/>
      <c r="B51" s="13"/>
      <c r="F51" s="13"/>
      <c r="G51" s="19"/>
      <c r="K51" s="13"/>
      <c r="L51" s="13"/>
      <c r="O51" s="13"/>
      <c r="P51" s="13"/>
      <c r="Q51" s="19"/>
      <c r="T51" s="13"/>
      <c r="Y51" s="32" t="s">
        <v>464</v>
      </c>
      <c r="Z51" s="32" t="s">
        <v>596</v>
      </c>
      <c r="AF51" s="30"/>
    </row>
    <row r="52" spans="1:37" x14ac:dyDescent="0.15">
      <c r="A52" s="13"/>
      <c r="B52" s="13"/>
      <c r="F52" s="13"/>
      <c r="G52" s="19"/>
      <c r="K52" s="13"/>
      <c r="L52" s="13"/>
      <c r="O52" s="13"/>
      <c r="P52" s="13"/>
      <c r="Q52" s="19"/>
      <c r="T52" s="13"/>
      <c r="Y52" s="32" t="s">
        <v>465</v>
      </c>
      <c r="Z52" s="32" t="s">
        <v>597</v>
      </c>
      <c r="AF52" s="30"/>
    </row>
    <row r="53" spans="1:37" x14ac:dyDescent="0.15">
      <c r="A53" s="13"/>
      <c r="B53" s="13"/>
      <c r="F53" s="13"/>
      <c r="G53" s="19"/>
      <c r="K53" s="13"/>
      <c r="L53" s="13"/>
      <c r="O53" s="13"/>
      <c r="P53" s="13"/>
      <c r="Q53" s="19"/>
      <c r="T53" s="13"/>
      <c r="Y53" s="32" t="s">
        <v>466</v>
      </c>
      <c r="Z53" s="32" t="s">
        <v>598</v>
      </c>
      <c r="AF53" s="30"/>
    </row>
    <row r="54" spans="1:37" x14ac:dyDescent="0.15">
      <c r="A54" s="13"/>
      <c r="B54" s="13"/>
      <c r="F54" s="13"/>
      <c r="G54" s="19"/>
      <c r="K54" s="13"/>
      <c r="L54" s="13"/>
      <c r="O54" s="13"/>
      <c r="P54" s="20"/>
      <c r="Q54" s="19"/>
      <c r="T54" s="13"/>
      <c r="Y54" s="32" t="s">
        <v>467</v>
      </c>
      <c r="Z54" s="32" t="s">
        <v>599</v>
      </c>
      <c r="AF54" s="30"/>
    </row>
    <row r="55" spans="1:37" x14ac:dyDescent="0.15">
      <c r="A55" s="13"/>
      <c r="B55" s="13"/>
      <c r="F55" s="13"/>
      <c r="G55" s="19"/>
      <c r="K55" s="13"/>
      <c r="L55" s="13"/>
      <c r="O55" s="13"/>
      <c r="P55" s="13"/>
      <c r="Q55" s="19"/>
      <c r="T55" s="13"/>
      <c r="Y55" s="32" t="s">
        <v>468</v>
      </c>
      <c r="Z55" s="32" t="s">
        <v>600</v>
      </c>
      <c r="AF55" s="30"/>
    </row>
    <row r="56" spans="1:37" x14ac:dyDescent="0.15">
      <c r="A56" s="13"/>
      <c r="B56" s="13"/>
      <c r="F56" s="13"/>
      <c r="G56" s="19"/>
      <c r="K56" s="13"/>
      <c r="L56" s="13"/>
      <c r="O56" s="13"/>
      <c r="P56" s="13"/>
      <c r="Q56" s="19"/>
      <c r="T56" s="13"/>
      <c r="Y56" s="32" t="s">
        <v>469</v>
      </c>
      <c r="Z56" s="32" t="s">
        <v>601</v>
      </c>
      <c r="AF56" s="30"/>
    </row>
    <row r="57" spans="1:37" x14ac:dyDescent="0.15">
      <c r="A57" s="13"/>
      <c r="B57" s="13"/>
      <c r="F57" s="13"/>
      <c r="G57" s="19"/>
      <c r="K57" s="13"/>
      <c r="L57" s="13"/>
      <c r="O57" s="13"/>
      <c r="P57" s="13"/>
      <c r="Q57" s="19"/>
      <c r="T57" s="13"/>
      <c r="Y57" s="32" t="s">
        <v>470</v>
      </c>
      <c r="Z57" s="32" t="s">
        <v>602</v>
      </c>
      <c r="AF57" s="30"/>
    </row>
    <row r="58" spans="1:37" x14ac:dyDescent="0.15">
      <c r="A58" s="13"/>
      <c r="B58" s="13"/>
      <c r="F58" s="13"/>
      <c r="G58" s="19"/>
      <c r="K58" s="13"/>
      <c r="L58" s="13"/>
      <c r="O58" s="13"/>
      <c r="P58" s="13"/>
      <c r="Q58" s="19"/>
      <c r="T58" s="13"/>
      <c r="Y58" s="32" t="s">
        <v>471</v>
      </c>
      <c r="Z58" s="32" t="s">
        <v>603</v>
      </c>
      <c r="AF58" s="30"/>
    </row>
    <row r="59" spans="1:37" x14ac:dyDescent="0.15">
      <c r="A59" s="13"/>
      <c r="B59" s="13"/>
      <c r="F59" s="13"/>
      <c r="G59" s="19"/>
      <c r="K59" s="13"/>
      <c r="L59" s="13"/>
      <c r="O59" s="13"/>
      <c r="P59" s="13"/>
      <c r="Q59" s="19"/>
      <c r="T59" s="13"/>
      <c r="Y59" s="32" t="s">
        <v>472</v>
      </c>
      <c r="Z59" s="32" t="s">
        <v>604</v>
      </c>
      <c r="AF59" s="30"/>
    </row>
    <row r="60" spans="1:37" x14ac:dyDescent="0.15">
      <c r="A60" s="13"/>
      <c r="B60" s="13"/>
      <c r="F60" s="13"/>
      <c r="G60" s="19"/>
      <c r="K60" s="13"/>
      <c r="L60" s="13"/>
      <c r="O60" s="13"/>
      <c r="P60" s="13"/>
      <c r="Q60" s="19"/>
      <c r="T60" s="13"/>
      <c r="Y60" s="32" t="s">
        <v>473</v>
      </c>
      <c r="Z60" s="32" t="s">
        <v>605</v>
      </c>
      <c r="AF60" s="30"/>
    </row>
    <row r="61" spans="1:37" x14ac:dyDescent="0.15">
      <c r="A61" s="13"/>
      <c r="B61" s="13"/>
      <c r="F61" s="13"/>
      <c r="G61" s="19"/>
      <c r="K61" s="13"/>
      <c r="L61" s="13"/>
      <c r="O61" s="13"/>
      <c r="P61" s="13"/>
      <c r="Q61" s="19"/>
      <c r="T61" s="13"/>
      <c r="Y61" s="32" t="s">
        <v>474</v>
      </c>
      <c r="Z61" s="32" t="s">
        <v>606</v>
      </c>
      <c r="AF61" s="30"/>
    </row>
    <row r="62" spans="1:37" x14ac:dyDescent="0.15">
      <c r="A62" s="13"/>
      <c r="B62" s="13"/>
      <c r="F62" s="13"/>
      <c r="G62" s="19"/>
      <c r="K62" s="13"/>
      <c r="L62" s="13"/>
      <c r="O62" s="13"/>
      <c r="P62" s="13"/>
      <c r="Q62" s="19"/>
      <c r="T62" s="13"/>
      <c r="Y62" s="32" t="s">
        <v>475</v>
      </c>
      <c r="Z62" s="32" t="s">
        <v>607</v>
      </c>
      <c r="AF62" s="30"/>
    </row>
    <row r="63" spans="1:37" x14ac:dyDescent="0.15">
      <c r="A63" s="13"/>
      <c r="B63" s="13"/>
      <c r="F63" s="13"/>
      <c r="G63" s="19"/>
      <c r="K63" s="13"/>
      <c r="L63" s="13"/>
      <c r="O63" s="13"/>
      <c r="P63" s="13"/>
      <c r="Q63" s="19"/>
      <c r="T63" s="13"/>
      <c r="Y63" s="32" t="s">
        <v>476</v>
      </c>
      <c r="Z63" s="32" t="s">
        <v>608</v>
      </c>
      <c r="AF63" s="30"/>
    </row>
    <row r="64" spans="1:37" x14ac:dyDescent="0.15">
      <c r="A64" s="13"/>
      <c r="B64" s="13"/>
      <c r="F64" s="13"/>
      <c r="G64" s="19"/>
      <c r="K64" s="13"/>
      <c r="L64" s="13"/>
      <c r="O64" s="13"/>
      <c r="P64" s="13"/>
      <c r="Q64" s="19"/>
      <c r="T64" s="13"/>
      <c r="Y64" s="32" t="s">
        <v>477</v>
      </c>
      <c r="Z64" s="32" t="s">
        <v>609</v>
      </c>
      <c r="AF64" s="30"/>
    </row>
    <row r="65" spans="1:32" x14ac:dyDescent="0.15">
      <c r="A65" s="13"/>
      <c r="B65" s="13"/>
      <c r="F65" s="13"/>
      <c r="G65" s="19"/>
      <c r="K65" s="13"/>
      <c r="L65" s="13"/>
      <c r="O65" s="13"/>
      <c r="P65" s="13"/>
      <c r="Q65" s="19"/>
      <c r="T65" s="13"/>
      <c r="Y65" s="32" t="s">
        <v>478</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479</v>
      </c>
      <c r="Z67" s="32" t="s">
        <v>612</v>
      </c>
      <c r="AF67" s="30"/>
    </row>
    <row r="68" spans="1:32" x14ac:dyDescent="0.15">
      <c r="A68" s="13"/>
      <c r="B68" s="13"/>
      <c r="F68" s="13"/>
      <c r="G68" s="19"/>
      <c r="K68" s="13"/>
      <c r="L68" s="13"/>
      <c r="O68" s="13"/>
      <c r="P68" s="13"/>
      <c r="Q68" s="19"/>
      <c r="T68" s="13"/>
      <c r="Y68" s="32" t="s">
        <v>480</v>
      </c>
      <c r="Z68" s="32" t="s">
        <v>613</v>
      </c>
      <c r="AF68" s="30"/>
    </row>
    <row r="69" spans="1:32" x14ac:dyDescent="0.15">
      <c r="A69" s="13"/>
      <c r="B69" s="13"/>
      <c r="F69" s="13"/>
      <c r="G69" s="19"/>
      <c r="K69" s="13"/>
      <c r="L69" s="13"/>
      <c r="O69" s="13"/>
      <c r="P69" s="13"/>
      <c r="Q69" s="19"/>
      <c r="T69" s="13"/>
      <c r="Y69" s="32" t="s">
        <v>481</v>
      </c>
      <c r="Z69" s="32" t="s">
        <v>614</v>
      </c>
      <c r="AF69" s="30"/>
    </row>
    <row r="70" spans="1:32" x14ac:dyDescent="0.15">
      <c r="A70" s="13"/>
      <c r="B70" s="13"/>
      <c r="Y70" s="32" t="s">
        <v>482</v>
      </c>
      <c r="Z70" s="32" t="s">
        <v>615</v>
      </c>
    </row>
    <row r="71" spans="1:32" x14ac:dyDescent="0.15">
      <c r="Y71" s="32" t="s">
        <v>483</v>
      </c>
      <c r="Z71" s="32" t="s">
        <v>616</v>
      </c>
    </row>
    <row r="72" spans="1:32" x14ac:dyDescent="0.15">
      <c r="Y72" s="32" t="s">
        <v>484</v>
      </c>
      <c r="Z72" s="32" t="s">
        <v>617</v>
      </c>
    </row>
    <row r="73" spans="1:32" x14ac:dyDescent="0.15">
      <c r="Y73" s="32" t="s">
        <v>485</v>
      </c>
      <c r="Z73" s="32" t="s">
        <v>618</v>
      </c>
    </row>
    <row r="74" spans="1:32" x14ac:dyDescent="0.15">
      <c r="Y74" s="32" t="s">
        <v>486</v>
      </c>
      <c r="Z74" s="32" t="s">
        <v>619</v>
      </c>
    </row>
    <row r="75" spans="1:32" x14ac:dyDescent="0.15">
      <c r="Y75" s="32" t="s">
        <v>487</v>
      </c>
      <c r="Z75" s="32" t="s">
        <v>620</v>
      </c>
    </row>
    <row r="76" spans="1:32" x14ac:dyDescent="0.15">
      <c r="Y76" s="32" t="s">
        <v>488</v>
      </c>
      <c r="Z76" s="32" t="s">
        <v>621</v>
      </c>
    </row>
    <row r="77" spans="1:32" x14ac:dyDescent="0.15">
      <c r="Y77" s="32" t="s">
        <v>489</v>
      </c>
      <c r="Z77" s="32" t="s">
        <v>622</v>
      </c>
    </row>
    <row r="78" spans="1:32" x14ac:dyDescent="0.15">
      <c r="Y78" s="32" t="s">
        <v>490</v>
      </c>
      <c r="Z78" s="32" t="s">
        <v>623</v>
      </c>
    </row>
    <row r="79" spans="1:32" x14ac:dyDescent="0.15">
      <c r="Y79" s="32" t="s">
        <v>491</v>
      </c>
      <c r="Z79" s="32" t="s">
        <v>624</v>
      </c>
    </row>
    <row r="80" spans="1:32" x14ac:dyDescent="0.15">
      <c r="Y80" s="32" t="s">
        <v>492</v>
      </c>
      <c r="Z80" s="32" t="s">
        <v>625</v>
      </c>
    </row>
    <row r="81" spans="25:26" x14ac:dyDescent="0.15">
      <c r="Y81" s="32" t="s">
        <v>493</v>
      </c>
      <c r="Z81" s="32" t="s">
        <v>626</v>
      </c>
    </row>
    <row r="82" spans="25:26" x14ac:dyDescent="0.15">
      <c r="Y82" s="32" t="s">
        <v>494</v>
      </c>
      <c r="Z82" s="32" t="s">
        <v>627</v>
      </c>
    </row>
    <row r="83" spans="25:26" x14ac:dyDescent="0.15">
      <c r="Y83" s="32" t="s">
        <v>495</v>
      </c>
      <c r="Z83" s="32" t="s">
        <v>628</v>
      </c>
    </row>
    <row r="84" spans="25:26" x14ac:dyDescent="0.15">
      <c r="Y84" s="32" t="s">
        <v>496</v>
      </c>
      <c r="Z84" s="32" t="s">
        <v>629</v>
      </c>
    </row>
    <row r="85" spans="25:26" x14ac:dyDescent="0.15">
      <c r="Y85" s="32" t="s">
        <v>497</v>
      </c>
      <c r="Z85" s="32" t="s">
        <v>630</v>
      </c>
    </row>
    <row r="86" spans="25:26" x14ac:dyDescent="0.15">
      <c r="Y86" s="32" t="s">
        <v>498</v>
      </c>
      <c r="Z86" s="32" t="s">
        <v>631</v>
      </c>
    </row>
    <row r="87" spans="25:26" x14ac:dyDescent="0.15">
      <c r="Y87" s="32" t="s">
        <v>499</v>
      </c>
      <c r="Z87" s="32" t="s">
        <v>632</v>
      </c>
    </row>
    <row r="88" spans="25:26" x14ac:dyDescent="0.15">
      <c r="Y88" s="32" t="s">
        <v>500</v>
      </c>
      <c r="Z88" s="32" t="s">
        <v>633</v>
      </c>
    </row>
    <row r="89" spans="25:26" x14ac:dyDescent="0.15">
      <c r="Y89" s="32" t="s">
        <v>501</v>
      </c>
      <c r="Z89" s="32" t="s">
        <v>634</v>
      </c>
    </row>
    <row r="90" spans="25:26" x14ac:dyDescent="0.15">
      <c r="Y90" s="32" t="s">
        <v>502</v>
      </c>
      <c r="Z90" s="32" t="s">
        <v>635</v>
      </c>
    </row>
    <row r="91" spans="25:26" x14ac:dyDescent="0.15">
      <c r="Y91" s="32" t="s">
        <v>503</v>
      </c>
      <c r="Z91" s="32" t="s">
        <v>636</v>
      </c>
    </row>
    <row r="92" spans="25:26" x14ac:dyDescent="0.15">
      <c r="Y92" s="32" t="s">
        <v>504</v>
      </c>
      <c r="Z92" s="32" t="s">
        <v>637</v>
      </c>
    </row>
    <row r="93" spans="25:26" x14ac:dyDescent="0.15">
      <c r="Y93" s="32" t="s">
        <v>505</v>
      </c>
      <c r="Z93" s="32" t="s">
        <v>638</v>
      </c>
    </row>
    <row r="94" spans="25:26" x14ac:dyDescent="0.15">
      <c r="Y94" s="32" t="s">
        <v>506</v>
      </c>
      <c r="Z94" s="32" t="s">
        <v>639</v>
      </c>
    </row>
    <row r="95" spans="25:26" x14ac:dyDescent="0.15">
      <c r="Y95" s="32" t="s">
        <v>507</v>
      </c>
      <c r="Z95" s="32" t="s">
        <v>640</v>
      </c>
    </row>
    <row r="96" spans="25:26" x14ac:dyDescent="0.15">
      <c r="Y96" s="32" t="s">
        <v>409</v>
      </c>
      <c r="Z96" s="32" t="s">
        <v>641</v>
      </c>
    </row>
    <row r="97" spans="25:26" x14ac:dyDescent="0.15">
      <c r="Y97" s="32" t="s">
        <v>508</v>
      </c>
      <c r="Z97" s="32" t="s">
        <v>642</v>
      </c>
    </row>
    <row r="98" spans="25:26" x14ac:dyDescent="0.15">
      <c r="Y98" s="32" t="s">
        <v>509</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37"/>
      <c r="Z2" s="823"/>
      <c r="AA2" s="824"/>
      <c r="AB2" s="1041" t="s">
        <v>11</v>
      </c>
      <c r="AC2" s="1042"/>
      <c r="AD2" s="1043"/>
      <c r="AE2" s="1047" t="s">
        <v>389</v>
      </c>
      <c r="AF2" s="1047"/>
      <c r="AG2" s="1047"/>
      <c r="AH2" s="1047"/>
      <c r="AI2" s="1047" t="s">
        <v>411</v>
      </c>
      <c r="AJ2" s="1047"/>
      <c r="AK2" s="1047"/>
      <c r="AL2" s="556"/>
      <c r="AM2" s="1047" t="s">
        <v>508</v>
      </c>
      <c r="AN2" s="1047"/>
      <c r="AO2" s="104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38"/>
      <c r="Z3" s="1039"/>
      <c r="AA3" s="1040"/>
      <c r="AB3" s="1044"/>
      <c r="AC3" s="1045"/>
      <c r="AD3" s="1046"/>
      <c r="AE3" s="932"/>
      <c r="AF3" s="932"/>
      <c r="AG3" s="932"/>
      <c r="AH3" s="932"/>
      <c r="AI3" s="932"/>
      <c r="AJ3" s="932"/>
      <c r="AK3" s="932"/>
      <c r="AL3" s="407"/>
      <c r="AM3" s="932"/>
      <c r="AN3" s="932"/>
      <c r="AO3" s="93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14"/>
      <c r="I4" s="1014"/>
      <c r="J4" s="1014"/>
      <c r="K4" s="1014"/>
      <c r="L4" s="1014"/>
      <c r="M4" s="1014"/>
      <c r="N4" s="1014"/>
      <c r="O4" s="1015"/>
      <c r="P4" s="108"/>
      <c r="Q4" s="1022"/>
      <c r="R4" s="1022"/>
      <c r="S4" s="1022"/>
      <c r="T4" s="1022"/>
      <c r="U4" s="1022"/>
      <c r="V4" s="1022"/>
      <c r="W4" s="1022"/>
      <c r="X4" s="1023"/>
      <c r="Y4" s="1032" t="s">
        <v>12</v>
      </c>
      <c r="Z4" s="1033"/>
      <c r="AA4" s="1034"/>
      <c r="AB4" s="460"/>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16"/>
      <c r="H5" s="1017"/>
      <c r="I5" s="1017"/>
      <c r="J5" s="1017"/>
      <c r="K5" s="1017"/>
      <c r="L5" s="1017"/>
      <c r="M5" s="1017"/>
      <c r="N5" s="1017"/>
      <c r="O5" s="1018"/>
      <c r="P5" s="1024"/>
      <c r="Q5" s="1024"/>
      <c r="R5" s="1024"/>
      <c r="S5" s="1024"/>
      <c r="T5" s="1024"/>
      <c r="U5" s="1024"/>
      <c r="V5" s="1024"/>
      <c r="W5" s="1024"/>
      <c r="X5" s="1025"/>
      <c r="Y5" s="446" t="s">
        <v>54</v>
      </c>
      <c r="Z5" s="1029"/>
      <c r="AA5" s="1030"/>
      <c r="AB5" s="522"/>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9"/>
      <c r="H6" s="1020"/>
      <c r="I6" s="1020"/>
      <c r="J6" s="1020"/>
      <c r="K6" s="1020"/>
      <c r="L6" s="1020"/>
      <c r="M6" s="1020"/>
      <c r="N6" s="1020"/>
      <c r="O6" s="1021"/>
      <c r="P6" s="1026"/>
      <c r="Q6" s="1026"/>
      <c r="R6" s="1026"/>
      <c r="S6" s="1026"/>
      <c r="T6" s="1026"/>
      <c r="U6" s="1026"/>
      <c r="V6" s="1026"/>
      <c r="W6" s="1026"/>
      <c r="X6" s="1027"/>
      <c r="Y6" s="1028" t="s">
        <v>13</v>
      </c>
      <c r="Z6" s="1029"/>
      <c r="AA6" s="1030"/>
      <c r="AB6" s="592"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37"/>
      <c r="Z9" s="823"/>
      <c r="AA9" s="824"/>
      <c r="AB9" s="1041" t="s">
        <v>11</v>
      </c>
      <c r="AC9" s="1042"/>
      <c r="AD9" s="1043"/>
      <c r="AE9" s="1047" t="s">
        <v>389</v>
      </c>
      <c r="AF9" s="1047"/>
      <c r="AG9" s="1047"/>
      <c r="AH9" s="1047"/>
      <c r="AI9" s="1047" t="s">
        <v>411</v>
      </c>
      <c r="AJ9" s="1047"/>
      <c r="AK9" s="1047"/>
      <c r="AL9" s="556"/>
      <c r="AM9" s="1047" t="s">
        <v>508</v>
      </c>
      <c r="AN9" s="1047"/>
      <c r="AO9" s="104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38"/>
      <c r="Z10" s="1039"/>
      <c r="AA10" s="1040"/>
      <c r="AB10" s="1044"/>
      <c r="AC10" s="1045"/>
      <c r="AD10" s="1046"/>
      <c r="AE10" s="932"/>
      <c r="AF10" s="932"/>
      <c r="AG10" s="932"/>
      <c r="AH10" s="932"/>
      <c r="AI10" s="932"/>
      <c r="AJ10" s="932"/>
      <c r="AK10" s="932"/>
      <c r="AL10" s="407"/>
      <c r="AM10" s="932"/>
      <c r="AN10" s="932"/>
      <c r="AO10" s="93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0"/>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16"/>
      <c r="H12" s="1017"/>
      <c r="I12" s="1017"/>
      <c r="J12" s="1017"/>
      <c r="K12" s="1017"/>
      <c r="L12" s="1017"/>
      <c r="M12" s="1017"/>
      <c r="N12" s="1017"/>
      <c r="O12" s="1018"/>
      <c r="P12" s="1024"/>
      <c r="Q12" s="1024"/>
      <c r="R12" s="1024"/>
      <c r="S12" s="1024"/>
      <c r="T12" s="1024"/>
      <c r="U12" s="1024"/>
      <c r="V12" s="1024"/>
      <c r="W12" s="1024"/>
      <c r="X12" s="1025"/>
      <c r="Y12" s="446" t="s">
        <v>54</v>
      </c>
      <c r="Z12" s="1029"/>
      <c r="AA12" s="1030"/>
      <c r="AB12" s="522"/>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2"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37"/>
      <c r="Z16" s="823"/>
      <c r="AA16" s="824"/>
      <c r="AB16" s="1041" t="s">
        <v>11</v>
      </c>
      <c r="AC16" s="1042"/>
      <c r="AD16" s="1043"/>
      <c r="AE16" s="1047" t="s">
        <v>389</v>
      </c>
      <c r="AF16" s="1047"/>
      <c r="AG16" s="1047"/>
      <c r="AH16" s="1047"/>
      <c r="AI16" s="1047" t="s">
        <v>411</v>
      </c>
      <c r="AJ16" s="1047"/>
      <c r="AK16" s="1047"/>
      <c r="AL16" s="556"/>
      <c r="AM16" s="1047" t="s">
        <v>508</v>
      </c>
      <c r="AN16" s="1047"/>
      <c r="AO16" s="104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38"/>
      <c r="Z17" s="1039"/>
      <c r="AA17" s="1040"/>
      <c r="AB17" s="1044"/>
      <c r="AC17" s="1045"/>
      <c r="AD17" s="1046"/>
      <c r="AE17" s="932"/>
      <c r="AF17" s="932"/>
      <c r="AG17" s="932"/>
      <c r="AH17" s="932"/>
      <c r="AI17" s="932"/>
      <c r="AJ17" s="932"/>
      <c r="AK17" s="932"/>
      <c r="AL17" s="407"/>
      <c r="AM17" s="932"/>
      <c r="AN17" s="932"/>
      <c r="AO17" s="93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0"/>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16"/>
      <c r="H19" s="1017"/>
      <c r="I19" s="1017"/>
      <c r="J19" s="1017"/>
      <c r="K19" s="1017"/>
      <c r="L19" s="1017"/>
      <c r="M19" s="1017"/>
      <c r="N19" s="1017"/>
      <c r="O19" s="1018"/>
      <c r="P19" s="1024"/>
      <c r="Q19" s="1024"/>
      <c r="R19" s="1024"/>
      <c r="S19" s="1024"/>
      <c r="T19" s="1024"/>
      <c r="U19" s="1024"/>
      <c r="V19" s="1024"/>
      <c r="W19" s="1024"/>
      <c r="X19" s="1025"/>
      <c r="Y19" s="446" t="s">
        <v>54</v>
      </c>
      <c r="Z19" s="1029"/>
      <c r="AA19" s="1030"/>
      <c r="AB19" s="522"/>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2"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37"/>
      <c r="Z23" s="823"/>
      <c r="AA23" s="824"/>
      <c r="AB23" s="1041" t="s">
        <v>11</v>
      </c>
      <c r="AC23" s="1042"/>
      <c r="AD23" s="1043"/>
      <c r="AE23" s="1047" t="s">
        <v>389</v>
      </c>
      <c r="AF23" s="1047"/>
      <c r="AG23" s="1047"/>
      <c r="AH23" s="1047"/>
      <c r="AI23" s="1047" t="s">
        <v>411</v>
      </c>
      <c r="AJ23" s="1047"/>
      <c r="AK23" s="1047"/>
      <c r="AL23" s="556"/>
      <c r="AM23" s="1047" t="s">
        <v>508</v>
      </c>
      <c r="AN23" s="1047"/>
      <c r="AO23" s="104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38"/>
      <c r="Z24" s="1039"/>
      <c r="AA24" s="1040"/>
      <c r="AB24" s="1044"/>
      <c r="AC24" s="1045"/>
      <c r="AD24" s="1046"/>
      <c r="AE24" s="932"/>
      <c r="AF24" s="932"/>
      <c r="AG24" s="932"/>
      <c r="AH24" s="932"/>
      <c r="AI24" s="932"/>
      <c r="AJ24" s="932"/>
      <c r="AK24" s="932"/>
      <c r="AL24" s="407"/>
      <c r="AM24" s="932"/>
      <c r="AN24" s="932"/>
      <c r="AO24" s="93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0"/>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16"/>
      <c r="H26" s="1017"/>
      <c r="I26" s="1017"/>
      <c r="J26" s="1017"/>
      <c r="K26" s="1017"/>
      <c r="L26" s="1017"/>
      <c r="M26" s="1017"/>
      <c r="N26" s="1017"/>
      <c r="O26" s="1018"/>
      <c r="P26" s="1024"/>
      <c r="Q26" s="1024"/>
      <c r="R26" s="1024"/>
      <c r="S26" s="1024"/>
      <c r="T26" s="1024"/>
      <c r="U26" s="1024"/>
      <c r="V26" s="1024"/>
      <c r="W26" s="1024"/>
      <c r="X26" s="1025"/>
      <c r="Y26" s="446" t="s">
        <v>54</v>
      </c>
      <c r="Z26" s="1029"/>
      <c r="AA26" s="1030"/>
      <c r="AB26" s="522"/>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2"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37"/>
      <c r="Z30" s="823"/>
      <c r="AA30" s="824"/>
      <c r="AB30" s="1041" t="s">
        <v>11</v>
      </c>
      <c r="AC30" s="1042"/>
      <c r="AD30" s="1043"/>
      <c r="AE30" s="1047" t="s">
        <v>389</v>
      </c>
      <c r="AF30" s="1047"/>
      <c r="AG30" s="1047"/>
      <c r="AH30" s="1047"/>
      <c r="AI30" s="1047" t="s">
        <v>411</v>
      </c>
      <c r="AJ30" s="1047"/>
      <c r="AK30" s="1047"/>
      <c r="AL30" s="556"/>
      <c r="AM30" s="1047" t="s">
        <v>508</v>
      </c>
      <c r="AN30" s="1047"/>
      <c r="AO30" s="104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38"/>
      <c r="Z31" s="1039"/>
      <c r="AA31" s="1040"/>
      <c r="AB31" s="1044"/>
      <c r="AC31" s="1045"/>
      <c r="AD31" s="1046"/>
      <c r="AE31" s="932"/>
      <c r="AF31" s="932"/>
      <c r="AG31" s="932"/>
      <c r="AH31" s="932"/>
      <c r="AI31" s="932"/>
      <c r="AJ31" s="932"/>
      <c r="AK31" s="932"/>
      <c r="AL31" s="407"/>
      <c r="AM31" s="932"/>
      <c r="AN31" s="932"/>
      <c r="AO31" s="93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0"/>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16"/>
      <c r="H33" s="1017"/>
      <c r="I33" s="1017"/>
      <c r="J33" s="1017"/>
      <c r="K33" s="1017"/>
      <c r="L33" s="1017"/>
      <c r="M33" s="1017"/>
      <c r="N33" s="1017"/>
      <c r="O33" s="1018"/>
      <c r="P33" s="1024"/>
      <c r="Q33" s="1024"/>
      <c r="R33" s="1024"/>
      <c r="S33" s="1024"/>
      <c r="T33" s="1024"/>
      <c r="U33" s="1024"/>
      <c r="V33" s="1024"/>
      <c r="W33" s="1024"/>
      <c r="X33" s="1025"/>
      <c r="Y33" s="446" t="s">
        <v>54</v>
      </c>
      <c r="Z33" s="1029"/>
      <c r="AA33" s="1030"/>
      <c r="AB33" s="522"/>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2"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37"/>
      <c r="Z37" s="823"/>
      <c r="AA37" s="824"/>
      <c r="AB37" s="1041" t="s">
        <v>11</v>
      </c>
      <c r="AC37" s="1042"/>
      <c r="AD37" s="1043"/>
      <c r="AE37" s="1047" t="s">
        <v>389</v>
      </c>
      <c r="AF37" s="1047"/>
      <c r="AG37" s="1047"/>
      <c r="AH37" s="1047"/>
      <c r="AI37" s="1047" t="s">
        <v>411</v>
      </c>
      <c r="AJ37" s="1047"/>
      <c r="AK37" s="1047"/>
      <c r="AL37" s="556"/>
      <c r="AM37" s="1047" t="s">
        <v>508</v>
      </c>
      <c r="AN37" s="1047"/>
      <c r="AO37" s="104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38"/>
      <c r="Z38" s="1039"/>
      <c r="AA38" s="1040"/>
      <c r="AB38" s="1044"/>
      <c r="AC38" s="1045"/>
      <c r="AD38" s="1046"/>
      <c r="AE38" s="932"/>
      <c r="AF38" s="932"/>
      <c r="AG38" s="932"/>
      <c r="AH38" s="932"/>
      <c r="AI38" s="932"/>
      <c r="AJ38" s="932"/>
      <c r="AK38" s="932"/>
      <c r="AL38" s="407"/>
      <c r="AM38" s="932"/>
      <c r="AN38" s="932"/>
      <c r="AO38" s="93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0"/>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16"/>
      <c r="H40" s="1017"/>
      <c r="I40" s="1017"/>
      <c r="J40" s="1017"/>
      <c r="K40" s="1017"/>
      <c r="L40" s="1017"/>
      <c r="M40" s="1017"/>
      <c r="N40" s="1017"/>
      <c r="O40" s="1018"/>
      <c r="P40" s="1024"/>
      <c r="Q40" s="1024"/>
      <c r="R40" s="1024"/>
      <c r="S40" s="1024"/>
      <c r="T40" s="1024"/>
      <c r="U40" s="1024"/>
      <c r="V40" s="1024"/>
      <c r="W40" s="1024"/>
      <c r="X40" s="1025"/>
      <c r="Y40" s="446" t="s">
        <v>54</v>
      </c>
      <c r="Z40" s="1029"/>
      <c r="AA40" s="1030"/>
      <c r="AB40" s="522"/>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2"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37"/>
      <c r="Z44" s="823"/>
      <c r="AA44" s="824"/>
      <c r="AB44" s="1041" t="s">
        <v>11</v>
      </c>
      <c r="AC44" s="1042"/>
      <c r="AD44" s="1043"/>
      <c r="AE44" s="1047" t="s">
        <v>389</v>
      </c>
      <c r="AF44" s="1047"/>
      <c r="AG44" s="1047"/>
      <c r="AH44" s="1047"/>
      <c r="AI44" s="1047" t="s">
        <v>411</v>
      </c>
      <c r="AJ44" s="1047"/>
      <c r="AK44" s="1047"/>
      <c r="AL44" s="556"/>
      <c r="AM44" s="1047" t="s">
        <v>508</v>
      </c>
      <c r="AN44" s="1047"/>
      <c r="AO44" s="104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38"/>
      <c r="Z45" s="1039"/>
      <c r="AA45" s="1040"/>
      <c r="AB45" s="1044"/>
      <c r="AC45" s="1045"/>
      <c r="AD45" s="1046"/>
      <c r="AE45" s="932"/>
      <c r="AF45" s="932"/>
      <c r="AG45" s="932"/>
      <c r="AH45" s="932"/>
      <c r="AI45" s="932"/>
      <c r="AJ45" s="932"/>
      <c r="AK45" s="932"/>
      <c r="AL45" s="407"/>
      <c r="AM45" s="932"/>
      <c r="AN45" s="932"/>
      <c r="AO45" s="93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0"/>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16"/>
      <c r="H47" s="1017"/>
      <c r="I47" s="1017"/>
      <c r="J47" s="1017"/>
      <c r="K47" s="1017"/>
      <c r="L47" s="1017"/>
      <c r="M47" s="1017"/>
      <c r="N47" s="1017"/>
      <c r="O47" s="1018"/>
      <c r="P47" s="1024"/>
      <c r="Q47" s="1024"/>
      <c r="R47" s="1024"/>
      <c r="S47" s="1024"/>
      <c r="T47" s="1024"/>
      <c r="U47" s="1024"/>
      <c r="V47" s="1024"/>
      <c r="W47" s="1024"/>
      <c r="X47" s="1025"/>
      <c r="Y47" s="446" t="s">
        <v>54</v>
      </c>
      <c r="Z47" s="1029"/>
      <c r="AA47" s="1030"/>
      <c r="AB47" s="522"/>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2"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37"/>
      <c r="Z51" s="823"/>
      <c r="AA51" s="824"/>
      <c r="AB51" s="556" t="s">
        <v>11</v>
      </c>
      <c r="AC51" s="1042"/>
      <c r="AD51" s="1043"/>
      <c r="AE51" s="1047" t="s">
        <v>389</v>
      </c>
      <c r="AF51" s="1047"/>
      <c r="AG51" s="1047"/>
      <c r="AH51" s="1047"/>
      <c r="AI51" s="1047" t="s">
        <v>411</v>
      </c>
      <c r="AJ51" s="1047"/>
      <c r="AK51" s="1047"/>
      <c r="AL51" s="556"/>
      <c r="AM51" s="1047" t="s">
        <v>508</v>
      </c>
      <c r="AN51" s="1047"/>
      <c r="AO51" s="104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38"/>
      <c r="Z52" s="1039"/>
      <c r="AA52" s="1040"/>
      <c r="AB52" s="1044"/>
      <c r="AC52" s="1045"/>
      <c r="AD52" s="1046"/>
      <c r="AE52" s="932"/>
      <c r="AF52" s="932"/>
      <c r="AG52" s="932"/>
      <c r="AH52" s="932"/>
      <c r="AI52" s="932"/>
      <c r="AJ52" s="932"/>
      <c r="AK52" s="932"/>
      <c r="AL52" s="407"/>
      <c r="AM52" s="932"/>
      <c r="AN52" s="932"/>
      <c r="AO52" s="93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0"/>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16"/>
      <c r="H54" s="1017"/>
      <c r="I54" s="1017"/>
      <c r="J54" s="1017"/>
      <c r="K54" s="1017"/>
      <c r="L54" s="1017"/>
      <c r="M54" s="1017"/>
      <c r="N54" s="1017"/>
      <c r="O54" s="1018"/>
      <c r="P54" s="1024"/>
      <c r="Q54" s="1024"/>
      <c r="R54" s="1024"/>
      <c r="S54" s="1024"/>
      <c r="T54" s="1024"/>
      <c r="U54" s="1024"/>
      <c r="V54" s="1024"/>
      <c r="W54" s="1024"/>
      <c r="X54" s="1025"/>
      <c r="Y54" s="446" t="s">
        <v>54</v>
      </c>
      <c r="Z54" s="1029"/>
      <c r="AA54" s="1030"/>
      <c r="AB54" s="522"/>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2"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37"/>
      <c r="Z58" s="823"/>
      <c r="AA58" s="824"/>
      <c r="AB58" s="1041" t="s">
        <v>11</v>
      </c>
      <c r="AC58" s="1042"/>
      <c r="AD58" s="1043"/>
      <c r="AE58" s="1047" t="s">
        <v>389</v>
      </c>
      <c r="AF58" s="1047"/>
      <c r="AG58" s="1047"/>
      <c r="AH58" s="1047"/>
      <c r="AI58" s="1047" t="s">
        <v>411</v>
      </c>
      <c r="AJ58" s="1047"/>
      <c r="AK58" s="1047"/>
      <c r="AL58" s="556"/>
      <c r="AM58" s="1047" t="s">
        <v>508</v>
      </c>
      <c r="AN58" s="1047"/>
      <c r="AO58" s="104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38"/>
      <c r="Z59" s="1039"/>
      <c r="AA59" s="1040"/>
      <c r="AB59" s="1044"/>
      <c r="AC59" s="1045"/>
      <c r="AD59" s="1046"/>
      <c r="AE59" s="932"/>
      <c r="AF59" s="932"/>
      <c r="AG59" s="932"/>
      <c r="AH59" s="932"/>
      <c r="AI59" s="932"/>
      <c r="AJ59" s="932"/>
      <c r="AK59" s="932"/>
      <c r="AL59" s="407"/>
      <c r="AM59" s="932"/>
      <c r="AN59" s="932"/>
      <c r="AO59" s="93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0"/>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16"/>
      <c r="H61" s="1017"/>
      <c r="I61" s="1017"/>
      <c r="J61" s="1017"/>
      <c r="K61" s="1017"/>
      <c r="L61" s="1017"/>
      <c r="M61" s="1017"/>
      <c r="N61" s="1017"/>
      <c r="O61" s="1018"/>
      <c r="P61" s="1024"/>
      <c r="Q61" s="1024"/>
      <c r="R61" s="1024"/>
      <c r="S61" s="1024"/>
      <c r="T61" s="1024"/>
      <c r="U61" s="1024"/>
      <c r="V61" s="1024"/>
      <c r="W61" s="1024"/>
      <c r="X61" s="1025"/>
      <c r="Y61" s="446" t="s">
        <v>54</v>
      </c>
      <c r="Z61" s="1029"/>
      <c r="AA61" s="1030"/>
      <c r="AB61" s="522"/>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2"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37"/>
      <c r="Z65" s="823"/>
      <c r="AA65" s="824"/>
      <c r="AB65" s="1041" t="s">
        <v>11</v>
      </c>
      <c r="AC65" s="1042"/>
      <c r="AD65" s="1043"/>
      <c r="AE65" s="1047" t="s">
        <v>389</v>
      </c>
      <c r="AF65" s="1047"/>
      <c r="AG65" s="1047"/>
      <c r="AH65" s="1047"/>
      <c r="AI65" s="1047" t="s">
        <v>411</v>
      </c>
      <c r="AJ65" s="1047"/>
      <c r="AK65" s="1047"/>
      <c r="AL65" s="556"/>
      <c r="AM65" s="1047" t="s">
        <v>508</v>
      </c>
      <c r="AN65" s="1047"/>
      <c r="AO65" s="104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38"/>
      <c r="Z66" s="1039"/>
      <c r="AA66" s="1040"/>
      <c r="AB66" s="1044"/>
      <c r="AC66" s="1045"/>
      <c r="AD66" s="1046"/>
      <c r="AE66" s="932"/>
      <c r="AF66" s="932"/>
      <c r="AG66" s="932"/>
      <c r="AH66" s="932"/>
      <c r="AI66" s="932"/>
      <c r="AJ66" s="932"/>
      <c r="AK66" s="932"/>
      <c r="AL66" s="407"/>
      <c r="AM66" s="932"/>
      <c r="AN66" s="932"/>
      <c r="AO66" s="93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0"/>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16"/>
      <c r="H68" s="1017"/>
      <c r="I68" s="1017"/>
      <c r="J68" s="1017"/>
      <c r="K68" s="1017"/>
      <c r="L68" s="1017"/>
      <c r="M68" s="1017"/>
      <c r="N68" s="1017"/>
      <c r="O68" s="1018"/>
      <c r="P68" s="1024"/>
      <c r="Q68" s="1024"/>
      <c r="R68" s="1024"/>
      <c r="S68" s="1024"/>
      <c r="T68" s="1024"/>
      <c r="U68" s="1024"/>
      <c r="V68" s="1024"/>
      <c r="W68" s="1024"/>
      <c r="X68" s="1025"/>
      <c r="Y68" s="446" t="s">
        <v>54</v>
      </c>
      <c r="Z68" s="1029"/>
      <c r="AA68" s="1030"/>
      <c r="AB68" s="522"/>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9"/>
      <c r="H69" s="1020"/>
      <c r="I69" s="1020"/>
      <c r="J69" s="1020"/>
      <c r="K69" s="1020"/>
      <c r="L69" s="1020"/>
      <c r="M69" s="1020"/>
      <c r="N69" s="1020"/>
      <c r="O69" s="1021"/>
      <c r="P69" s="1026"/>
      <c r="Q69" s="1026"/>
      <c r="R69" s="1026"/>
      <c r="S69" s="1026"/>
      <c r="T69" s="1026"/>
      <c r="U69" s="1026"/>
      <c r="V69" s="1026"/>
      <c r="W69" s="1026"/>
      <c r="X69" s="1027"/>
      <c r="Y69" s="446" t="s">
        <v>13</v>
      </c>
      <c r="Z69" s="1029"/>
      <c r="AA69" s="103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09" t="s">
        <v>17</v>
      </c>
      <c r="H3" s="666"/>
      <c r="I3" s="666"/>
      <c r="J3" s="666"/>
      <c r="K3" s="666"/>
      <c r="L3" s="665" t="s">
        <v>18</v>
      </c>
      <c r="M3" s="666"/>
      <c r="N3" s="666"/>
      <c r="O3" s="666"/>
      <c r="P3" s="666"/>
      <c r="Q3" s="666"/>
      <c r="R3" s="666"/>
      <c r="S3" s="666"/>
      <c r="T3" s="666"/>
      <c r="U3" s="666"/>
      <c r="V3" s="666"/>
      <c r="W3" s="666"/>
      <c r="X3" s="667"/>
      <c r="Y3" s="651" t="s">
        <v>19</v>
      </c>
      <c r="Z3" s="652"/>
      <c r="AA3" s="652"/>
      <c r="AB3" s="796"/>
      <c r="AC3" s="809"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60"/>
      <c r="B4" s="1061"/>
      <c r="C4" s="1061"/>
      <c r="D4" s="1061"/>
      <c r="E4" s="1061"/>
      <c r="F4" s="106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60"/>
      <c r="B5" s="1061"/>
      <c r="C5" s="1061"/>
      <c r="D5" s="1061"/>
      <c r="E5" s="1061"/>
      <c r="F5" s="106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60"/>
      <c r="B6" s="1061"/>
      <c r="C6" s="1061"/>
      <c r="D6" s="1061"/>
      <c r="E6" s="1061"/>
      <c r="F6" s="106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60"/>
      <c r="B7" s="1061"/>
      <c r="C7" s="1061"/>
      <c r="D7" s="1061"/>
      <c r="E7" s="1061"/>
      <c r="F7" s="106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60"/>
      <c r="B8" s="1061"/>
      <c r="C8" s="1061"/>
      <c r="D8" s="1061"/>
      <c r="E8" s="1061"/>
      <c r="F8" s="106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60"/>
      <c r="B9" s="1061"/>
      <c r="C9" s="1061"/>
      <c r="D9" s="1061"/>
      <c r="E9" s="1061"/>
      <c r="F9" s="106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60"/>
      <c r="B10" s="1061"/>
      <c r="C10" s="1061"/>
      <c r="D10" s="1061"/>
      <c r="E10" s="1061"/>
      <c r="F10" s="106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60"/>
      <c r="B11" s="1061"/>
      <c r="C11" s="1061"/>
      <c r="D11" s="1061"/>
      <c r="E11" s="1061"/>
      <c r="F11" s="106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60"/>
      <c r="B12" s="1061"/>
      <c r="C12" s="1061"/>
      <c r="D12" s="1061"/>
      <c r="E12" s="1061"/>
      <c r="F12" s="106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60"/>
      <c r="B13" s="1061"/>
      <c r="C13" s="1061"/>
      <c r="D13" s="1061"/>
      <c r="E13" s="1061"/>
      <c r="F13" s="106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60"/>
      <c r="B14" s="1061"/>
      <c r="C14" s="1061"/>
      <c r="D14" s="1061"/>
      <c r="E14" s="1061"/>
      <c r="F14" s="1062"/>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60"/>
      <c r="B15" s="1061"/>
      <c r="C15" s="1061"/>
      <c r="D15" s="1061"/>
      <c r="E15" s="1061"/>
      <c r="F15" s="106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60"/>
      <c r="B16" s="1061"/>
      <c r="C16" s="1061"/>
      <c r="D16" s="1061"/>
      <c r="E16" s="1061"/>
      <c r="F16" s="1062"/>
      <c r="G16" s="809"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9"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60"/>
      <c r="B17" s="1061"/>
      <c r="C17" s="1061"/>
      <c r="D17" s="1061"/>
      <c r="E17" s="1061"/>
      <c r="F17" s="106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60"/>
      <c r="B18" s="1061"/>
      <c r="C18" s="1061"/>
      <c r="D18" s="1061"/>
      <c r="E18" s="1061"/>
      <c r="F18" s="106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60"/>
      <c r="B19" s="1061"/>
      <c r="C19" s="1061"/>
      <c r="D19" s="1061"/>
      <c r="E19" s="1061"/>
      <c r="F19" s="106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60"/>
      <c r="B20" s="1061"/>
      <c r="C20" s="1061"/>
      <c r="D20" s="1061"/>
      <c r="E20" s="1061"/>
      <c r="F20" s="106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60"/>
      <c r="B21" s="1061"/>
      <c r="C21" s="1061"/>
      <c r="D21" s="1061"/>
      <c r="E21" s="1061"/>
      <c r="F21" s="106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60"/>
      <c r="B22" s="1061"/>
      <c r="C22" s="1061"/>
      <c r="D22" s="1061"/>
      <c r="E22" s="1061"/>
      <c r="F22" s="106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60"/>
      <c r="B23" s="1061"/>
      <c r="C23" s="1061"/>
      <c r="D23" s="1061"/>
      <c r="E23" s="1061"/>
      <c r="F23" s="106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60"/>
      <c r="B24" s="1061"/>
      <c r="C24" s="1061"/>
      <c r="D24" s="1061"/>
      <c r="E24" s="1061"/>
      <c r="F24" s="106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60"/>
      <c r="B25" s="1061"/>
      <c r="C25" s="1061"/>
      <c r="D25" s="1061"/>
      <c r="E25" s="1061"/>
      <c r="F25" s="106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60"/>
      <c r="B26" s="1061"/>
      <c r="C26" s="1061"/>
      <c r="D26" s="1061"/>
      <c r="E26" s="1061"/>
      <c r="F26" s="106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60"/>
      <c r="B27" s="1061"/>
      <c r="C27" s="1061"/>
      <c r="D27" s="1061"/>
      <c r="E27" s="1061"/>
      <c r="F27" s="1062"/>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60"/>
      <c r="B28" s="1061"/>
      <c r="C28" s="1061"/>
      <c r="D28" s="1061"/>
      <c r="E28" s="1061"/>
      <c r="F28" s="106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60"/>
      <c r="B29" s="1061"/>
      <c r="C29" s="1061"/>
      <c r="D29" s="1061"/>
      <c r="E29" s="1061"/>
      <c r="F29" s="1062"/>
      <c r="G29" s="809"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9"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60"/>
      <c r="B30" s="1061"/>
      <c r="C30" s="1061"/>
      <c r="D30" s="1061"/>
      <c r="E30" s="1061"/>
      <c r="F30" s="106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60"/>
      <c r="B31" s="1061"/>
      <c r="C31" s="1061"/>
      <c r="D31" s="1061"/>
      <c r="E31" s="1061"/>
      <c r="F31" s="106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60"/>
      <c r="B32" s="1061"/>
      <c r="C32" s="1061"/>
      <c r="D32" s="1061"/>
      <c r="E32" s="1061"/>
      <c r="F32" s="106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60"/>
      <c r="B33" s="1061"/>
      <c r="C33" s="1061"/>
      <c r="D33" s="1061"/>
      <c r="E33" s="1061"/>
      <c r="F33" s="106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60"/>
      <c r="B34" s="1061"/>
      <c r="C34" s="1061"/>
      <c r="D34" s="1061"/>
      <c r="E34" s="1061"/>
      <c r="F34" s="106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60"/>
      <c r="B35" s="1061"/>
      <c r="C35" s="1061"/>
      <c r="D35" s="1061"/>
      <c r="E35" s="1061"/>
      <c r="F35" s="106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60"/>
      <c r="B36" s="1061"/>
      <c r="C36" s="1061"/>
      <c r="D36" s="1061"/>
      <c r="E36" s="1061"/>
      <c r="F36" s="106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60"/>
      <c r="B37" s="1061"/>
      <c r="C37" s="1061"/>
      <c r="D37" s="1061"/>
      <c r="E37" s="1061"/>
      <c r="F37" s="106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60"/>
      <c r="B38" s="1061"/>
      <c r="C38" s="1061"/>
      <c r="D38" s="1061"/>
      <c r="E38" s="1061"/>
      <c r="F38" s="106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60"/>
      <c r="B39" s="1061"/>
      <c r="C39" s="1061"/>
      <c r="D39" s="1061"/>
      <c r="E39" s="1061"/>
      <c r="F39" s="106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60"/>
      <c r="B40" s="1061"/>
      <c r="C40" s="1061"/>
      <c r="D40" s="1061"/>
      <c r="E40" s="1061"/>
      <c r="F40" s="1062"/>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60"/>
      <c r="B41" s="1061"/>
      <c r="C41" s="1061"/>
      <c r="D41" s="1061"/>
      <c r="E41" s="1061"/>
      <c r="F41" s="106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60"/>
      <c r="B42" s="1061"/>
      <c r="C42" s="1061"/>
      <c r="D42" s="1061"/>
      <c r="E42" s="1061"/>
      <c r="F42" s="1062"/>
      <c r="G42" s="809"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9"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60"/>
      <c r="B43" s="1061"/>
      <c r="C43" s="1061"/>
      <c r="D43" s="1061"/>
      <c r="E43" s="1061"/>
      <c r="F43" s="106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60"/>
      <c r="B44" s="1061"/>
      <c r="C44" s="1061"/>
      <c r="D44" s="1061"/>
      <c r="E44" s="1061"/>
      <c r="F44" s="106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60"/>
      <c r="B45" s="1061"/>
      <c r="C45" s="1061"/>
      <c r="D45" s="1061"/>
      <c r="E45" s="1061"/>
      <c r="F45" s="106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60"/>
      <c r="B46" s="1061"/>
      <c r="C46" s="1061"/>
      <c r="D46" s="1061"/>
      <c r="E46" s="1061"/>
      <c r="F46" s="106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60"/>
      <c r="B47" s="1061"/>
      <c r="C47" s="1061"/>
      <c r="D47" s="1061"/>
      <c r="E47" s="1061"/>
      <c r="F47" s="106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60"/>
      <c r="B48" s="1061"/>
      <c r="C48" s="1061"/>
      <c r="D48" s="1061"/>
      <c r="E48" s="1061"/>
      <c r="F48" s="106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60"/>
      <c r="B49" s="1061"/>
      <c r="C49" s="1061"/>
      <c r="D49" s="1061"/>
      <c r="E49" s="1061"/>
      <c r="F49" s="106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60"/>
      <c r="B50" s="1061"/>
      <c r="C50" s="1061"/>
      <c r="D50" s="1061"/>
      <c r="E50" s="1061"/>
      <c r="F50" s="106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60"/>
      <c r="B51" s="1061"/>
      <c r="C51" s="1061"/>
      <c r="D51" s="1061"/>
      <c r="E51" s="1061"/>
      <c r="F51" s="106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60"/>
      <c r="B52" s="1061"/>
      <c r="C52" s="1061"/>
      <c r="D52" s="1061"/>
      <c r="E52" s="1061"/>
      <c r="F52" s="106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60"/>
      <c r="B56" s="1061"/>
      <c r="C56" s="1061"/>
      <c r="D56" s="1061"/>
      <c r="E56" s="1061"/>
      <c r="F56" s="1062"/>
      <c r="G56" s="809"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9"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60"/>
      <c r="B57" s="1061"/>
      <c r="C57" s="1061"/>
      <c r="D57" s="1061"/>
      <c r="E57" s="1061"/>
      <c r="F57" s="106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60"/>
      <c r="B58" s="1061"/>
      <c r="C58" s="1061"/>
      <c r="D58" s="1061"/>
      <c r="E58" s="1061"/>
      <c r="F58" s="106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60"/>
      <c r="B59" s="1061"/>
      <c r="C59" s="1061"/>
      <c r="D59" s="1061"/>
      <c r="E59" s="1061"/>
      <c r="F59" s="106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60"/>
      <c r="B60" s="1061"/>
      <c r="C60" s="1061"/>
      <c r="D60" s="1061"/>
      <c r="E60" s="1061"/>
      <c r="F60" s="106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60"/>
      <c r="B61" s="1061"/>
      <c r="C61" s="1061"/>
      <c r="D61" s="1061"/>
      <c r="E61" s="1061"/>
      <c r="F61" s="106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60"/>
      <c r="B62" s="1061"/>
      <c r="C62" s="1061"/>
      <c r="D62" s="1061"/>
      <c r="E62" s="1061"/>
      <c r="F62" s="106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60"/>
      <c r="B63" s="1061"/>
      <c r="C63" s="1061"/>
      <c r="D63" s="1061"/>
      <c r="E63" s="1061"/>
      <c r="F63" s="106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60"/>
      <c r="B64" s="1061"/>
      <c r="C64" s="1061"/>
      <c r="D64" s="1061"/>
      <c r="E64" s="1061"/>
      <c r="F64" s="106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60"/>
      <c r="B65" s="1061"/>
      <c r="C65" s="1061"/>
      <c r="D65" s="1061"/>
      <c r="E65" s="1061"/>
      <c r="F65" s="106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60"/>
      <c r="B66" s="1061"/>
      <c r="C66" s="1061"/>
      <c r="D66" s="1061"/>
      <c r="E66" s="1061"/>
      <c r="F66" s="106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60"/>
      <c r="B67" s="1061"/>
      <c r="C67" s="1061"/>
      <c r="D67" s="1061"/>
      <c r="E67" s="1061"/>
      <c r="F67" s="1062"/>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60"/>
      <c r="B68" s="1061"/>
      <c r="C68" s="1061"/>
      <c r="D68" s="1061"/>
      <c r="E68" s="1061"/>
      <c r="F68" s="106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60"/>
      <c r="B69" s="1061"/>
      <c r="C69" s="1061"/>
      <c r="D69" s="1061"/>
      <c r="E69" s="1061"/>
      <c r="F69" s="1062"/>
      <c r="G69" s="809"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9"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60"/>
      <c r="B70" s="1061"/>
      <c r="C70" s="1061"/>
      <c r="D70" s="1061"/>
      <c r="E70" s="1061"/>
      <c r="F70" s="106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60"/>
      <c r="B71" s="1061"/>
      <c r="C71" s="1061"/>
      <c r="D71" s="1061"/>
      <c r="E71" s="1061"/>
      <c r="F71" s="106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60"/>
      <c r="B72" s="1061"/>
      <c r="C72" s="1061"/>
      <c r="D72" s="1061"/>
      <c r="E72" s="1061"/>
      <c r="F72" s="106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60"/>
      <c r="B73" s="1061"/>
      <c r="C73" s="1061"/>
      <c r="D73" s="1061"/>
      <c r="E73" s="1061"/>
      <c r="F73" s="106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60"/>
      <c r="B74" s="1061"/>
      <c r="C74" s="1061"/>
      <c r="D74" s="1061"/>
      <c r="E74" s="1061"/>
      <c r="F74" s="106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60"/>
      <c r="B75" s="1061"/>
      <c r="C75" s="1061"/>
      <c r="D75" s="1061"/>
      <c r="E75" s="1061"/>
      <c r="F75" s="106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60"/>
      <c r="B76" s="1061"/>
      <c r="C76" s="1061"/>
      <c r="D76" s="1061"/>
      <c r="E76" s="1061"/>
      <c r="F76" s="106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60"/>
      <c r="B77" s="1061"/>
      <c r="C77" s="1061"/>
      <c r="D77" s="1061"/>
      <c r="E77" s="1061"/>
      <c r="F77" s="106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60"/>
      <c r="B78" s="1061"/>
      <c r="C78" s="1061"/>
      <c r="D78" s="1061"/>
      <c r="E78" s="1061"/>
      <c r="F78" s="106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60"/>
      <c r="B79" s="1061"/>
      <c r="C79" s="1061"/>
      <c r="D79" s="1061"/>
      <c r="E79" s="1061"/>
      <c r="F79" s="106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60"/>
      <c r="B80" s="1061"/>
      <c r="C80" s="1061"/>
      <c r="D80" s="1061"/>
      <c r="E80" s="1061"/>
      <c r="F80" s="1062"/>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60"/>
      <c r="B81" s="1061"/>
      <c r="C81" s="1061"/>
      <c r="D81" s="1061"/>
      <c r="E81" s="1061"/>
      <c r="F81" s="106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60"/>
      <c r="B82" s="1061"/>
      <c r="C82" s="1061"/>
      <c r="D82" s="1061"/>
      <c r="E82" s="1061"/>
      <c r="F82" s="1062"/>
      <c r="G82" s="809"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9"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60"/>
      <c r="B83" s="1061"/>
      <c r="C83" s="1061"/>
      <c r="D83" s="1061"/>
      <c r="E83" s="1061"/>
      <c r="F83" s="106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60"/>
      <c r="B84" s="1061"/>
      <c r="C84" s="1061"/>
      <c r="D84" s="1061"/>
      <c r="E84" s="1061"/>
      <c r="F84" s="106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60"/>
      <c r="B85" s="1061"/>
      <c r="C85" s="1061"/>
      <c r="D85" s="1061"/>
      <c r="E85" s="1061"/>
      <c r="F85" s="106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60"/>
      <c r="B86" s="1061"/>
      <c r="C86" s="1061"/>
      <c r="D86" s="1061"/>
      <c r="E86" s="1061"/>
      <c r="F86" s="106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60"/>
      <c r="B87" s="1061"/>
      <c r="C87" s="1061"/>
      <c r="D87" s="1061"/>
      <c r="E87" s="1061"/>
      <c r="F87" s="106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60"/>
      <c r="B88" s="1061"/>
      <c r="C88" s="1061"/>
      <c r="D88" s="1061"/>
      <c r="E88" s="1061"/>
      <c r="F88" s="106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60"/>
      <c r="B89" s="1061"/>
      <c r="C89" s="1061"/>
      <c r="D89" s="1061"/>
      <c r="E89" s="1061"/>
      <c r="F89" s="106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60"/>
      <c r="B90" s="1061"/>
      <c r="C90" s="1061"/>
      <c r="D90" s="1061"/>
      <c r="E90" s="1061"/>
      <c r="F90" s="106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60"/>
      <c r="B91" s="1061"/>
      <c r="C91" s="1061"/>
      <c r="D91" s="1061"/>
      <c r="E91" s="1061"/>
      <c r="F91" s="106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60"/>
      <c r="B92" s="1061"/>
      <c r="C92" s="1061"/>
      <c r="D92" s="1061"/>
      <c r="E92" s="1061"/>
      <c r="F92" s="106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60"/>
      <c r="B93" s="1061"/>
      <c r="C93" s="1061"/>
      <c r="D93" s="1061"/>
      <c r="E93" s="1061"/>
      <c r="F93" s="1062"/>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60"/>
      <c r="B94" s="1061"/>
      <c r="C94" s="1061"/>
      <c r="D94" s="1061"/>
      <c r="E94" s="1061"/>
      <c r="F94" s="106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60"/>
      <c r="B95" s="1061"/>
      <c r="C95" s="1061"/>
      <c r="D95" s="1061"/>
      <c r="E95" s="1061"/>
      <c r="F95" s="1062"/>
      <c r="G95" s="809"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9"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60"/>
      <c r="B96" s="1061"/>
      <c r="C96" s="1061"/>
      <c r="D96" s="1061"/>
      <c r="E96" s="1061"/>
      <c r="F96" s="106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60"/>
      <c r="B97" s="1061"/>
      <c r="C97" s="1061"/>
      <c r="D97" s="1061"/>
      <c r="E97" s="1061"/>
      <c r="F97" s="106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60"/>
      <c r="B98" s="1061"/>
      <c r="C98" s="1061"/>
      <c r="D98" s="1061"/>
      <c r="E98" s="1061"/>
      <c r="F98" s="106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60"/>
      <c r="B99" s="1061"/>
      <c r="C99" s="1061"/>
      <c r="D99" s="1061"/>
      <c r="E99" s="1061"/>
      <c r="F99" s="106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60"/>
      <c r="B100" s="1061"/>
      <c r="C100" s="1061"/>
      <c r="D100" s="1061"/>
      <c r="E100" s="1061"/>
      <c r="F100" s="106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60"/>
      <c r="B101" s="1061"/>
      <c r="C101" s="1061"/>
      <c r="D101" s="1061"/>
      <c r="E101" s="1061"/>
      <c r="F101" s="106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60"/>
      <c r="B102" s="1061"/>
      <c r="C102" s="1061"/>
      <c r="D102" s="1061"/>
      <c r="E102" s="1061"/>
      <c r="F102" s="106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60"/>
      <c r="B103" s="1061"/>
      <c r="C103" s="1061"/>
      <c r="D103" s="1061"/>
      <c r="E103" s="1061"/>
      <c r="F103" s="106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60"/>
      <c r="B104" s="1061"/>
      <c r="C104" s="1061"/>
      <c r="D104" s="1061"/>
      <c r="E104" s="1061"/>
      <c r="F104" s="106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60"/>
      <c r="B105" s="1061"/>
      <c r="C105" s="1061"/>
      <c r="D105" s="1061"/>
      <c r="E105" s="1061"/>
      <c r="F105" s="106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60"/>
      <c r="B109" s="1061"/>
      <c r="C109" s="1061"/>
      <c r="D109" s="1061"/>
      <c r="E109" s="1061"/>
      <c r="F109" s="1062"/>
      <c r="G109" s="809"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60"/>
      <c r="B110" s="1061"/>
      <c r="C110" s="1061"/>
      <c r="D110" s="1061"/>
      <c r="E110" s="1061"/>
      <c r="F110" s="106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60"/>
      <c r="B111" s="1061"/>
      <c r="C111" s="1061"/>
      <c r="D111" s="1061"/>
      <c r="E111" s="1061"/>
      <c r="F111" s="106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60"/>
      <c r="B112" s="1061"/>
      <c r="C112" s="1061"/>
      <c r="D112" s="1061"/>
      <c r="E112" s="1061"/>
      <c r="F112" s="106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60"/>
      <c r="B113" s="1061"/>
      <c r="C113" s="1061"/>
      <c r="D113" s="1061"/>
      <c r="E113" s="1061"/>
      <c r="F113" s="106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60"/>
      <c r="B114" s="1061"/>
      <c r="C114" s="1061"/>
      <c r="D114" s="1061"/>
      <c r="E114" s="1061"/>
      <c r="F114" s="106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60"/>
      <c r="B115" s="1061"/>
      <c r="C115" s="1061"/>
      <c r="D115" s="1061"/>
      <c r="E115" s="1061"/>
      <c r="F115" s="106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60"/>
      <c r="B116" s="1061"/>
      <c r="C116" s="1061"/>
      <c r="D116" s="1061"/>
      <c r="E116" s="1061"/>
      <c r="F116" s="106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60"/>
      <c r="B117" s="1061"/>
      <c r="C117" s="1061"/>
      <c r="D117" s="1061"/>
      <c r="E117" s="1061"/>
      <c r="F117" s="106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60"/>
      <c r="B118" s="1061"/>
      <c r="C118" s="1061"/>
      <c r="D118" s="1061"/>
      <c r="E118" s="1061"/>
      <c r="F118" s="106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60"/>
      <c r="B119" s="1061"/>
      <c r="C119" s="1061"/>
      <c r="D119" s="1061"/>
      <c r="E119" s="1061"/>
      <c r="F119" s="106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60"/>
      <c r="B120" s="1061"/>
      <c r="C120" s="1061"/>
      <c r="D120" s="1061"/>
      <c r="E120" s="1061"/>
      <c r="F120" s="1062"/>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60"/>
      <c r="B121" s="1061"/>
      <c r="C121" s="1061"/>
      <c r="D121" s="1061"/>
      <c r="E121" s="1061"/>
      <c r="F121" s="106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60"/>
      <c r="B122" s="1061"/>
      <c r="C122" s="1061"/>
      <c r="D122" s="1061"/>
      <c r="E122" s="1061"/>
      <c r="F122" s="1062"/>
      <c r="G122" s="809"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60"/>
      <c r="B123" s="1061"/>
      <c r="C123" s="1061"/>
      <c r="D123" s="1061"/>
      <c r="E123" s="1061"/>
      <c r="F123" s="106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60"/>
      <c r="B124" s="1061"/>
      <c r="C124" s="1061"/>
      <c r="D124" s="1061"/>
      <c r="E124" s="1061"/>
      <c r="F124" s="106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60"/>
      <c r="B125" s="1061"/>
      <c r="C125" s="1061"/>
      <c r="D125" s="1061"/>
      <c r="E125" s="1061"/>
      <c r="F125" s="106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60"/>
      <c r="B126" s="1061"/>
      <c r="C126" s="1061"/>
      <c r="D126" s="1061"/>
      <c r="E126" s="1061"/>
      <c r="F126" s="106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60"/>
      <c r="B127" s="1061"/>
      <c r="C127" s="1061"/>
      <c r="D127" s="1061"/>
      <c r="E127" s="1061"/>
      <c r="F127" s="106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60"/>
      <c r="B128" s="1061"/>
      <c r="C128" s="1061"/>
      <c r="D128" s="1061"/>
      <c r="E128" s="1061"/>
      <c r="F128" s="106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60"/>
      <c r="B129" s="1061"/>
      <c r="C129" s="1061"/>
      <c r="D129" s="1061"/>
      <c r="E129" s="1061"/>
      <c r="F129" s="106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60"/>
      <c r="B130" s="1061"/>
      <c r="C130" s="1061"/>
      <c r="D130" s="1061"/>
      <c r="E130" s="1061"/>
      <c r="F130" s="106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60"/>
      <c r="B131" s="1061"/>
      <c r="C131" s="1061"/>
      <c r="D131" s="1061"/>
      <c r="E131" s="1061"/>
      <c r="F131" s="106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60"/>
      <c r="B132" s="1061"/>
      <c r="C132" s="1061"/>
      <c r="D132" s="1061"/>
      <c r="E132" s="1061"/>
      <c r="F132" s="106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60"/>
      <c r="B133" s="1061"/>
      <c r="C133" s="1061"/>
      <c r="D133" s="1061"/>
      <c r="E133" s="1061"/>
      <c r="F133" s="1062"/>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60"/>
      <c r="B134" s="1061"/>
      <c r="C134" s="1061"/>
      <c r="D134" s="1061"/>
      <c r="E134" s="1061"/>
      <c r="F134" s="106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60"/>
      <c r="B135" s="1061"/>
      <c r="C135" s="1061"/>
      <c r="D135" s="1061"/>
      <c r="E135" s="1061"/>
      <c r="F135" s="1062"/>
      <c r="G135" s="809"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60"/>
      <c r="B136" s="1061"/>
      <c r="C136" s="1061"/>
      <c r="D136" s="1061"/>
      <c r="E136" s="1061"/>
      <c r="F136" s="106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60"/>
      <c r="B137" s="1061"/>
      <c r="C137" s="1061"/>
      <c r="D137" s="1061"/>
      <c r="E137" s="1061"/>
      <c r="F137" s="106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60"/>
      <c r="B138" s="1061"/>
      <c r="C138" s="1061"/>
      <c r="D138" s="1061"/>
      <c r="E138" s="1061"/>
      <c r="F138" s="106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60"/>
      <c r="B139" s="1061"/>
      <c r="C139" s="1061"/>
      <c r="D139" s="1061"/>
      <c r="E139" s="1061"/>
      <c r="F139" s="106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60"/>
      <c r="B140" s="1061"/>
      <c r="C140" s="1061"/>
      <c r="D140" s="1061"/>
      <c r="E140" s="1061"/>
      <c r="F140" s="106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60"/>
      <c r="B141" s="1061"/>
      <c r="C141" s="1061"/>
      <c r="D141" s="1061"/>
      <c r="E141" s="1061"/>
      <c r="F141" s="106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60"/>
      <c r="B142" s="1061"/>
      <c r="C142" s="1061"/>
      <c r="D142" s="1061"/>
      <c r="E142" s="1061"/>
      <c r="F142" s="106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60"/>
      <c r="B143" s="1061"/>
      <c r="C143" s="1061"/>
      <c r="D143" s="1061"/>
      <c r="E143" s="1061"/>
      <c r="F143" s="106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60"/>
      <c r="B144" s="1061"/>
      <c r="C144" s="1061"/>
      <c r="D144" s="1061"/>
      <c r="E144" s="1061"/>
      <c r="F144" s="106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60"/>
      <c r="B145" s="1061"/>
      <c r="C145" s="1061"/>
      <c r="D145" s="1061"/>
      <c r="E145" s="1061"/>
      <c r="F145" s="106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60"/>
      <c r="B146" s="1061"/>
      <c r="C146" s="1061"/>
      <c r="D146" s="1061"/>
      <c r="E146" s="1061"/>
      <c r="F146" s="1062"/>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60"/>
      <c r="B147" s="1061"/>
      <c r="C147" s="1061"/>
      <c r="D147" s="1061"/>
      <c r="E147" s="1061"/>
      <c r="F147" s="106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60"/>
      <c r="B148" s="1061"/>
      <c r="C148" s="1061"/>
      <c r="D148" s="1061"/>
      <c r="E148" s="1061"/>
      <c r="F148" s="1062"/>
      <c r="G148" s="809"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60"/>
      <c r="B149" s="1061"/>
      <c r="C149" s="1061"/>
      <c r="D149" s="1061"/>
      <c r="E149" s="1061"/>
      <c r="F149" s="106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60"/>
      <c r="B150" s="1061"/>
      <c r="C150" s="1061"/>
      <c r="D150" s="1061"/>
      <c r="E150" s="1061"/>
      <c r="F150" s="106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60"/>
      <c r="B151" s="1061"/>
      <c r="C151" s="1061"/>
      <c r="D151" s="1061"/>
      <c r="E151" s="1061"/>
      <c r="F151" s="106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60"/>
      <c r="B152" s="1061"/>
      <c r="C152" s="1061"/>
      <c r="D152" s="1061"/>
      <c r="E152" s="1061"/>
      <c r="F152" s="106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60"/>
      <c r="B153" s="1061"/>
      <c r="C153" s="1061"/>
      <c r="D153" s="1061"/>
      <c r="E153" s="1061"/>
      <c r="F153" s="106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60"/>
      <c r="B154" s="1061"/>
      <c r="C154" s="1061"/>
      <c r="D154" s="1061"/>
      <c r="E154" s="1061"/>
      <c r="F154" s="106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60"/>
      <c r="B155" s="1061"/>
      <c r="C155" s="1061"/>
      <c r="D155" s="1061"/>
      <c r="E155" s="1061"/>
      <c r="F155" s="106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60"/>
      <c r="B156" s="1061"/>
      <c r="C156" s="1061"/>
      <c r="D156" s="1061"/>
      <c r="E156" s="1061"/>
      <c r="F156" s="106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60"/>
      <c r="B157" s="1061"/>
      <c r="C157" s="1061"/>
      <c r="D157" s="1061"/>
      <c r="E157" s="1061"/>
      <c r="F157" s="106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60"/>
      <c r="B158" s="1061"/>
      <c r="C158" s="1061"/>
      <c r="D158" s="1061"/>
      <c r="E158" s="1061"/>
      <c r="F158" s="106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60"/>
      <c r="B162" s="1061"/>
      <c r="C162" s="1061"/>
      <c r="D162" s="1061"/>
      <c r="E162" s="1061"/>
      <c r="F162" s="1062"/>
      <c r="G162" s="809"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60"/>
      <c r="B163" s="1061"/>
      <c r="C163" s="1061"/>
      <c r="D163" s="1061"/>
      <c r="E163" s="1061"/>
      <c r="F163" s="106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60"/>
      <c r="B164" s="1061"/>
      <c r="C164" s="1061"/>
      <c r="D164" s="1061"/>
      <c r="E164" s="1061"/>
      <c r="F164" s="106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60"/>
      <c r="B165" s="1061"/>
      <c r="C165" s="1061"/>
      <c r="D165" s="1061"/>
      <c r="E165" s="1061"/>
      <c r="F165" s="106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60"/>
      <c r="B166" s="1061"/>
      <c r="C166" s="1061"/>
      <c r="D166" s="1061"/>
      <c r="E166" s="1061"/>
      <c r="F166" s="106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60"/>
      <c r="B167" s="1061"/>
      <c r="C167" s="1061"/>
      <c r="D167" s="1061"/>
      <c r="E167" s="1061"/>
      <c r="F167" s="106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60"/>
      <c r="B168" s="1061"/>
      <c r="C168" s="1061"/>
      <c r="D168" s="1061"/>
      <c r="E168" s="1061"/>
      <c r="F168" s="106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60"/>
      <c r="B169" s="1061"/>
      <c r="C169" s="1061"/>
      <c r="D169" s="1061"/>
      <c r="E169" s="1061"/>
      <c r="F169" s="106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60"/>
      <c r="B170" s="1061"/>
      <c r="C170" s="1061"/>
      <c r="D170" s="1061"/>
      <c r="E170" s="1061"/>
      <c r="F170" s="106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60"/>
      <c r="B171" s="1061"/>
      <c r="C171" s="1061"/>
      <c r="D171" s="1061"/>
      <c r="E171" s="1061"/>
      <c r="F171" s="106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60"/>
      <c r="B172" s="1061"/>
      <c r="C172" s="1061"/>
      <c r="D172" s="1061"/>
      <c r="E172" s="1061"/>
      <c r="F172" s="106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60"/>
      <c r="B173" s="1061"/>
      <c r="C173" s="1061"/>
      <c r="D173" s="1061"/>
      <c r="E173" s="1061"/>
      <c r="F173" s="1062"/>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60"/>
      <c r="B174" s="1061"/>
      <c r="C174" s="1061"/>
      <c r="D174" s="1061"/>
      <c r="E174" s="1061"/>
      <c r="F174" s="106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60"/>
      <c r="B175" s="1061"/>
      <c r="C175" s="1061"/>
      <c r="D175" s="1061"/>
      <c r="E175" s="1061"/>
      <c r="F175" s="1062"/>
      <c r="G175" s="809"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60"/>
      <c r="B176" s="1061"/>
      <c r="C176" s="1061"/>
      <c r="D176" s="1061"/>
      <c r="E176" s="1061"/>
      <c r="F176" s="106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60"/>
      <c r="B177" s="1061"/>
      <c r="C177" s="1061"/>
      <c r="D177" s="1061"/>
      <c r="E177" s="1061"/>
      <c r="F177" s="106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60"/>
      <c r="B178" s="1061"/>
      <c r="C178" s="1061"/>
      <c r="D178" s="1061"/>
      <c r="E178" s="1061"/>
      <c r="F178" s="106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60"/>
      <c r="B179" s="1061"/>
      <c r="C179" s="1061"/>
      <c r="D179" s="1061"/>
      <c r="E179" s="1061"/>
      <c r="F179" s="106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60"/>
      <c r="B180" s="1061"/>
      <c r="C180" s="1061"/>
      <c r="D180" s="1061"/>
      <c r="E180" s="1061"/>
      <c r="F180" s="106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60"/>
      <c r="B181" s="1061"/>
      <c r="C181" s="1061"/>
      <c r="D181" s="1061"/>
      <c r="E181" s="1061"/>
      <c r="F181" s="106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60"/>
      <c r="B182" s="1061"/>
      <c r="C182" s="1061"/>
      <c r="D182" s="1061"/>
      <c r="E182" s="1061"/>
      <c r="F182" s="106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60"/>
      <c r="B183" s="1061"/>
      <c r="C183" s="1061"/>
      <c r="D183" s="1061"/>
      <c r="E183" s="1061"/>
      <c r="F183" s="106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60"/>
      <c r="B184" s="1061"/>
      <c r="C184" s="1061"/>
      <c r="D184" s="1061"/>
      <c r="E184" s="1061"/>
      <c r="F184" s="106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60"/>
      <c r="B185" s="1061"/>
      <c r="C185" s="1061"/>
      <c r="D185" s="1061"/>
      <c r="E185" s="1061"/>
      <c r="F185" s="106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60"/>
      <c r="B186" s="1061"/>
      <c r="C186" s="1061"/>
      <c r="D186" s="1061"/>
      <c r="E186" s="1061"/>
      <c r="F186" s="1062"/>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60"/>
      <c r="B187" s="1061"/>
      <c r="C187" s="1061"/>
      <c r="D187" s="1061"/>
      <c r="E187" s="1061"/>
      <c r="F187" s="106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60"/>
      <c r="B188" s="1061"/>
      <c r="C188" s="1061"/>
      <c r="D188" s="1061"/>
      <c r="E188" s="1061"/>
      <c r="F188" s="1062"/>
      <c r="G188" s="809"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60"/>
      <c r="B189" s="1061"/>
      <c r="C189" s="1061"/>
      <c r="D189" s="1061"/>
      <c r="E189" s="1061"/>
      <c r="F189" s="106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60"/>
      <c r="B190" s="1061"/>
      <c r="C190" s="1061"/>
      <c r="D190" s="1061"/>
      <c r="E190" s="1061"/>
      <c r="F190" s="106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60"/>
      <c r="B191" s="1061"/>
      <c r="C191" s="1061"/>
      <c r="D191" s="1061"/>
      <c r="E191" s="1061"/>
      <c r="F191" s="106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60"/>
      <c r="B192" s="1061"/>
      <c r="C192" s="1061"/>
      <c r="D192" s="1061"/>
      <c r="E192" s="1061"/>
      <c r="F192" s="106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60"/>
      <c r="B193" s="1061"/>
      <c r="C193" s="1061"/>
      <c r="D193" s="1061"/>
      <c r="E193" s="1061"/>
      <c r="F193" s="106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60"/>
      <c r="B194" s="1061"/>
      <c r="C194" s="1061"/>
      <c r="D194" s="1061"/>
      <c r="E194" s="1061"/>
      <c r="F194" s="106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60"/>
      <c r="B195" s="1061"/>
      <c r="C195" s="1061"/>
      <c r="D195" s="1061"/>
      <c r="E195" s="1061"/>
      <c r="F195" s="106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60"/>
      <c r="B196" s="1061"/>
      <c r="C196" s="1061"/>
      <c r="D196" s="1061"/>
      <c r="E196" s="1061"/>
      <c r="F196" s="106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60"/>
      <c r="B197" s="1061"/>
      <c r="C197" s="1061"/>
      <c r="D197" s="1061"/>
      <c r="E197" s="1061"/>
      <c r="F197" s="106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60"/>
      <c r="B198" s="1061"/>
      <c r="C198" s="1061"/>
      <c r="D198" s="1061"/>
      <c r="E198" s="1061"/>
      <c r="F198" s="106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60"/>
      <c r="B199" s="1061"/>
      <c r="C199" s="1061"/>
      <c r="D199" s="1061"/>
      <c r="E199" s="1061"/>
      <c r="F199" s="1062"/>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60"/>
      <c r="B200" s="1061"/>
      <c r="C200" s="1061"/>
      <c r="D200" s="1061"/>
      <c r="E200" s="1061"/>
      <c r="F200" s="106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60"/>
      <c r="B201" s="1061"/>
      <c r="C201" s="1061"/>
      <c r="D201" s="1061"/>
      <c r="E201" s="1061"/>
      <c r="F201" s="1062"/>
      <c r="G201" s="809"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60"/>
      <c r="B202" s="1061"/>
      <c r="C202" s="1061"/>
      <c r="D202" s="1061"/>
      <c r="E202" s="1061"/>
      <c r="F202" s="106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60"/>
      <c r="B203" s="1061"/>
      <c r="C203" s="1061"/>
      <c r="D203" s="1061"/>
      <c r="E203" s="1061"/>
      <c r="F203" s="106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60"/>
      <c r="B204" s="1061"/>
      <c r="C204" s="1061"/>
      <c r="D204" s="1061"/>
      <c r="E204" s="1061"/>
      <c r="F204" s="106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60"/>
      <c r="B205" s="1061"/>
      <c r="C205" s="1061"/>
      <c r="D205" s="1061"/>
      <c r="E205" s="1061"/>
      <c r="F205" s="106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60"/>
      <c r="B206" s="1061"/>
      <c r="C206" s="1061"/>
      <c r="D206" s="1061"/>
      <c r="E206" s="1061"/>
      <c r="F206" s="106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60"/>
      <c r="B207" s="1061"/>
      <c r="C207" s="1061"/>
      <c r="D207" s="1061"/>
      <c r="E207" s="1061"/>
      <c r="F207" s="106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60"/>
      <c r="B208" s="1061"/>
      <c r="C208" s="1061"/>
      <c r="D208" s="1061"/>
      <c r="E208" s="1061"/>
      <c r="F208" s="106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60"/>
      <c r="B209" s="1061"/>
      <c r="C209" s="1061"/>
      <c r="D209" s="1061"/>
      <c r="E209" s="1061"/>
      <c r="F209" s="106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60"/>
      <c r="B210" s="1061"/>
      <c r="C210" s="1061"/>
      <c r="D210" s="1061"/>
      <c r="E210" s="1061"/>
      <c r="F210" s="106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60"/>
      <c r="B211" s="1061"/>
      <c r="C211" s="1061"/>
      <c r="D211" s="1061"/>
      <c r="E211" s="1061"/>
      <c r="F211" s="106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60"/>
      <c r="B215" s="1061"/>
      <c r="C215" s="1061"/>
      <c r="D215" s="1061"/>
      <c r="E215" s="1061"/>
      <c r="F215" s="1062"/>
      <c r="G215" s="809"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60"/>
      <c r="B216" s="1061"/>
      <c r="C216" s="1061"/>
      <c r="D216" s="1061"/>
      <c r="E216" s="1061"/>
      <c r="F216" s="106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60"/>
      <c r="B217" s="1061"/>
      <c r="C217" s="1061"/>
      <c r="D217" s="1061"/>
      <c r="E217" s="1061"/>
      <c r="F217" s="106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60"/>
      <c r="B218" s="1061"/>
      <c r="C218" s="1061"/>
      <c r="D218" s="1061"/>
      <c r="E218" s="1061"/>
      <c r="F218" s="106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60"/>
      <c r="B219" s="1061"/>
      <c r="C219" s="1061"/>
      <c r="D219" s="1061"/>
      <c r="E219" s="1061"/>
      <c r="F219" s="106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60"/>
      <c r="B220" s="1061"/>
      <c r="C220" s="1061"/>
      <c r="D220" s="1061"/>
      <c r="E220" s="1061"/>
      <c r="F220" s="106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60"/>
      <c r="B221" s="1061"/>
      <c r="C221" s="1061"/>
      <c r="D221" s="1061"/>
      <c r="E221" s="1061"/>
      <c r="F221" s="106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60"/>
      <c r="B222" s="1061"/>
      <c r="C222" s="1061"/>
      <c r="D222" s="1061"/>
      <c r="E222" s="1061"/>
      <c r="F222" s="106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60"/>
      <c r="B223" s="1061"/>
      <c r="C223" s="1061"/>
      <c r="D223" s="1061"/>
      <c r="E223" s="1061"/>
      <c r="F223" s="106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60"/>
      <c r="B224" s="1061"/>
      <c r="C224" s="1061"/>
      <c r="D224" s="1061"/>
      <c r="E224" s="1061"/>
      <c r="F224" s="106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60"/>
      <c r="B225" s="1061"/>
      <c r="C225" s="1061"/>
      <c r="D225" s="1061"/>
      <c r="E225" s="1061"/>
      <c r="F225" s="106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60"/>
      <c r="B226" s="1061"/>
      <c r="C226" s="1061"/>
      <c r="D226" s="1061"/>
      <c r="E226" s="1061"/>
      <c r="F226" s="1062"/>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60"/>
      <c r="B227" s="1061"/>
      <c r="C227" s="1061"/>
      <c r="D227" s="1061"/>
      <c r="E227" s="1061"/>
      <c r="F227" s="106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60"/>
      <c r="B228" s="1061"/>
      <c r="C228" s="1061"/>
      <c r="D228" s="1061"/>
      <c r="E228" s="1061"/>
      <c r="F228" s="1062"/>
      <c r="G228" s="809"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60"/>
      <c r="B229" s="1061"/>
      <c r="C229" s="1061"/>
      <c r="D229" s="1061"/>
      <c r="E229" s="1061"/>
      <c r="F229" s="106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60"/>
      <c r="B230" s="1061"/>
      <c r="C230" s="1061"/>
      <c r="D230" s="1061"/>
      <c r="E230" s="1061"/>
      <c r="F230" s="106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60"/>
      <c r="B231" s="1061"/>
      <c r="C231" s="1061"/>
      <c r="D231" s="1061"/>
      <c r="E231" s="1061"/>
      <c r="F231" s="106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60"/>
      <c r="B232" s="1061"/>
      <c r="C232" s="1061"/>
      <c r="D232" s="1061"/>
      <c r="E232" s="1061"/>
      <c r="F232" s="106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60"/>
      <c r="B233" s="1061"/>
      <c r="C233" s="1061"/>
      <c r="D233" s="1061"/>
      <c r="E233" s="1061"/>
      <c r="F233" s="106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60"/>
      <c r="B234" s="1061"/>
      <c r="C234" s="1061"/>
      <c r="D234" s="1061"/>
      <c r="E234" s="1061"/>
      <c r="F234" s="106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60"/>
      <c r="B235" s="1061"/>
      <c r="C235" s="1061"/>
      <c r="D235" s="1061"/>
      <c r="E235" s="1061"/>
      <c r="F235" s="106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60"/>
      <c r="B236" s="1061"/>
      <c r="C236" s="1061"/>
      <c r="D236" s="1061"/>
      <c r="E236" s="1061"/>
      <c r="F236" s="106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60"/>
      <c r="B237" s="1061"/>
      <c r="C237" s="1061"/>
      <c r="D237" s="1061"/>
      <c r="E237" s="1061"/>
      <c r="F237" s="106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60"/>
      <c r="B238" s="1061"/>
      <c r="C238" s="1061"/>
      <c r="D238" s="1061"/>
      <c r="E238" s="1061"/>
      <c r="F238" s="106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60"/>
      <c r="B239" s="1061"/>
      <c r="C239" s="1061"/>
      <c r="D239" s="1061"/>
      <c r="E239" s="1061"/>
      <c r="F239" s="1062"/>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60"/>
      <c r="B240" s="1061"/>
      <c r="C240" s="1061"/>
      <c r="D240" s="1061"/>
      <c r="E240" s="1061"/>
      <c r="F240" s="106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60"/>
      <c r="B241" s="1061"/>
      <c r="C241" s="1061"/>
      <c r="D241" s="1061"/>
      <c r="E241" s="1061"/>
      <c r="F241" s="1062"/>
      <c r="G241" s="809"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60"/>
      <c r="B242" s="1061"/>
      <c r="C242" s="1061"/>
      <c r="D242" s="1061"/>
      <c r="E242" s="1061"/>
      <c r="F242" s="106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60"/>
      <c r="B243" s="1061"/>
      <c r="C243" s="1061"/>
      <c r="D243" s="1061"/>
      <c r="E243" s="1061"/>
      <c r="F243" s="106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60"/>
      <c r="B244" s="1061"/>
      <c r="C244" s="1061"/>
      <c r="D244" s="1061"/>
      <c r="E244" s="1061"/>
      <c r="F244" s="106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60"/>
      <c r="B245" s="1061"/>
      <c r="C245" s="1061"/>
      <c r="D245" s="1061"/>
      <c r="E245" s="1061"/>
      <c r="F245" s="106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60"/>
      <c r="B246" s="1061"/>
      <c r="C246" s="1061"/>
      <c r="D246" s="1061"/>
      <c r="E246" s="1061"/>
      <c r="F246" s="106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60"/>
      <c r="B247" s="1061"/>
      <c r="C247" s="1061"/>
      <c r="D247" s="1061"/>
      <c r="E247" s="1061"/>
      <c r="F247" s="106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60"/>
      <c r="B248" s="1061"/>
      <c r="C248" s="1061"/>
      <c r="D248" s="1061"/>
      <c r="E248" s="1061"/>
      <c r="F248" s="106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60"/>
      <c r="B249" s="1061"/>
      <c r="C249" s="1061"/>
      <c r="D249" s="1061"/>
      <c r="E249" s="1061"/>
      <c r="F249" s="106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60"/>
      <c r="B250" s="1061"/>
      <c r="C250" s="1061"/>
      <c r="D250" s="1061"/>
      <c r="E250" s="1061"/>
      <c r="F250" s="106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60"/>
      <c r="B251" s="1061"/>
      <c r="C251" s="1061"/>
      <c r="D251" s="1061"/>
      <c r="E251" s="1061"/>
      <c r="F251" s="106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60"/>
      <c r="B252" s="1061"/>
      <c r="C252" s="1061"/>
      <c r="D252" s="1061"/>
      <c r="E252" s="1061"/>
      <c r="F252" s="1062"/>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60"/>
      <c r="B253" s="1061"/>
      <c r="C253" s="1061"/>
      <c r="D253" s="1061"/>
      <c r="E253" s="1061"/>
      <c r="F253" s="106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60"/>
      <c r="B254" s="1061"/>
      <c r="C254" s="1061"/>
      <c r="D254" s="1061"/>
      <c r="E254" s="1061"/>
      <c r="F254" s="1062"/>
      <c r="G254" s="809"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60"/>
      <c r="B255" s="1061"/>
      <c r="C255" s="1061"/>
      <c r="D255" s="1061"/>
      <c r="E255" s="1061"/>
      <c r="F255" s="106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60"/>
      <c r="B256" s="1061"/>
      <c r="C256" s="1061"/>
      <c r="D256" s="1061"/>
      <c r="E256" s="1061"/>
      <c r="F256" s="106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60"/>
      <c r="B257" s="1061"/>
      <c r="C257" s="1061"/>
      <c r="D257" s="1061"/>
      <c r="E257" s="1061"/>
      <c r="F257" s="106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60"/>
      <c r="B258" s="1061"/>
      <c r="C258" s="1061"/>
      <c r="D258" s="1061"/>
      <c r="E258" s="1061"/>
      <c r="F258" s="106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60"/>
      <c r="B259" s="1061"/>
      <c r="C259" s="1061"/>
      <c r="D259" s="1061"/>
      <c r="E259" s="1061"/>
      <c r="F259" s="106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60"/>
      <c r="B260" s="1061"/>
      <c r="C260" s="1061"/>
      <c r="D260" s="1061"/>
      <c r="E260" s="1061"/>
      <c r="F260" s="106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60"/>
      <c r="B261" s="1061"/>
      <c r="C261" s="1061"/>
      <c r="D261" s="1061"/>
      <c r="E261" s="1061"/>
      <c r="F261" s="106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60"/>
      <c r="B262" s="1061"/>
      <c r="C262" s="1061"/>
      <c r="D262" s="1061"/>
      <c r="E262" s="1061"/>
      <c r="F262" s="106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60"/>
      <c r="B263" s="1061"/>
      <c r="C263" s="1061"/>
      <c r="D263" s="1061"/>
      <c r="E263" s="1061"/>
      <c r="F263" s="106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60"/>
      <c r="B264" s="1061"/>
      <c r="C264" s="1061"/>
      <c r="D264" s="1061"/>
      <c r="E264" s="1061"/>
      <c r="F264" s="106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しほ</dc:creator>
  <cp:lastModifiedBy>防衛省</cp:lastModifiedBy>
  <cp:lastPrinted>2021-06-23T11:42:13Z</cp:lastPrinted>
  <dcterms:created xsi:type="dcterms:W3CDTF">2012-03-13T00:50:25Z</dcterms:created>
  <dcterms:modified xsi:type="dcterms:W3CDTF">2021-07-08T13:17:04Z</dcterms:modified>
</cp:coreProperties>
</file>