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0007～0008、0099)\"/>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134" i="3"/>
  <c r="AY369" i="3"/>
  <c r="AY616" i="3"/>
  <c r="AY459" i="3"/>
  <c r="AY645" i="3"/>
  <c r="AY271" i="3"/>
  <c r="AY417" i="3"/>
  <c r="AY235"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<sst xmlns="http://schemas.openxmlformats.org/spreadsheetml/2006/main" count="2364" uniqueCount="708">
  <si>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</si>
  <si>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</si>
  <si>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</si>
  <si>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</si>
  <si>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</si>
  <si>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</si>
  <si>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</si>
  <si>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</si>
  <si>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</si>
  <si>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</si>
  <si>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</si>
  <si>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</si>
  <si>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</si>
  <si>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</si>
  <si>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</si>
  <si>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</si>
  <si>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</si>
  <si>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</si>
  <si>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</si>
  <si>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</si>
  <si>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</si>
  <si>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</si>
  <si>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</si>
  <si>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</si>
  <si>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</si>
  <si>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</si>
  <si>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</si>
  <si>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</si>
  <si>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</si>
  <si>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</si>
  <si>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</si>
  <si>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</si>
  <si>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</si>
  <si>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</si>
  <si>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</si>
  <si>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</si>
  <si>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</si>
  <si>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</si>
  <si>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</si>
  <si>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</si>
  <si>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</si>
  <si>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</si>
  <si>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</si>
  <si>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</si>
  <si>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</si>
  <si>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</si>
  <si>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</si>
  <si>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</si>
  <si>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</si>
  <si>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</si>
  <si>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</si>
  <si>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</si>
  <si>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</si>
  <si>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</si>
  <si>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</si>
  <si>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</si>
  <si>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</si>
  <si>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</si>
  <si>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</si>
  <si>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</si>
  <si>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</si>
  <si>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</si>
  <si>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</si>
  <si>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</si>
  <si>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</si>
  <si>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</si>
  <si>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</si>
  <si>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</si>
  <si>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</si>
  <si>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</si>
  <si>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</si>
  <si>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</si>
  <si>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</si>
  <si>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</si>
  <si>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</si>
  <si>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</si>
  <si>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</si>
  <si>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</si>
  <si>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</si>
  <si>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</si>
  <si>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</si>
  <si>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</si>
  <si>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</si>
  <si>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</si>
  <si>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</si>
  <si>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</si>
  <si>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</si>
  <si>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</si>
  <si>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</si>
  <si>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</si>
  <si>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</si>
  <si>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</si>
  <si>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</si>
  <si>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</si>
  <si>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</si>
  <si>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</si>
  <si>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</si>
  <si>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</si>
  <si>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</si>
  <si>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</si>
  <si>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</si>
  <si>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</si>
  <si>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</si>
  <si>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</si>
  <si>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</si>
  <si>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</si>
  <si>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</si>
  <si>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</si>
  <si>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</si>
  <si>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</si>
  <si>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</si>
  <si>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</si>
  <si>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</si>
  <si>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</si>
  <si>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</si>
  <si>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</si>
  <si>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</si>
  <si>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</si>
  <si>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</si>
  <si>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</si>
  <si>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</si>
  <si>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</si>
  <si>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</si>
  <si>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</si>
  <si>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</si>
  <si>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</si>
  <si>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</si>
  <si>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</si>
  <si>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</si>
  <si>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</si>
  <si>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</si>
  <si>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</si>
  <si>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</si>
  <si>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</si>
  <si>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</si>
  <si>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</si>
  <si>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</si>
  <si>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</si>
  <si>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</si>
  <si>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</si>
  <si>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</si>
  <si>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</si>
  <si>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</si>
  <si>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</si>
  <si>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</si>
  <si>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</si>
  <si>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</si>
  <si>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</si>
  <si>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</si>
  <si>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</si>
  <si>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</si>
  <si>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</si>
  <si>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</si>
  <si>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</si>
  <si>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</si>
  <si>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</si>
  <si>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</si>
  <si>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</si>
  <si>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</si>
  <si>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</si>
  <si>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</si>
  <si>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</si>
  <si>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</si>
  <si>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</si>
  <si>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</si>
  <si>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</si>
  <si>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</si>
  <si>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</si>
  <si>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</si>
  <si>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</si>
  <si>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</si>
  <si>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</si>
  <si>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</si>
  <si>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</si>
  <si>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</si>
  <si>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</si>
  <si>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</si>
  <si>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</si>
  <si>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</si>
  <si>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</si>
  <si>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</si>
  <si>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</si>
  <si>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</si>
  <si>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</si>
  <si>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</si>
  <si>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</si>
  <si>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</si>
  <si>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</si>
  <si>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</si>
  <si>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</si>
  <si>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</si>
  <si>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</si>
  <si>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</si>
  <si>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</si>
  <si>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</si>
  <si>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</si>
  <si>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</si>
  <si>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</si>
  <si>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</si>
  <si>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</si>
  <si>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</si>
  <si>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</si>
  <si>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</si>
  <si>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</si>
  <si>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</si>
  <si>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</si>
  <si>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</si>
  <si>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</si>
  <si>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</si>
  <si>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</si>
  <si>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</si>
  <si>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</si>
  <si>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</si>
  <si>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</si>
  <si>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</si>
  <si>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</si>
  <si>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</si>
  <si>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</si>
  <si>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</si>
  <si>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</si>
  <si>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</si>
  <si>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</si>
  <si>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</si>
  <si>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</si>
  <si>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</si>
  <si>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</si>
  <si>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</si>
  <si>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</si>
  <si>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</si>
  <si>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</si>
  <si>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</si>
  <si>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</si>
  <si>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</si>
  <si>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</si>
  <si>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</si>
  <si>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</si>
  <si>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</si>
  <si>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</si>
  <si>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</si>
  <si>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</si>
  <si>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</si>
  <si>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</si>
  <si>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</si>
  <si>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</si>
  <si>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</si>
  <si>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</si>
  <si>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</si>
  <si>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</si>
  <si>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</si>
  <si>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</si>
  <si>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</si>
  <si>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</si>
  <si>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</si>
  <si>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</si>
  <si>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</si>
  <si>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</si>
  <si>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</si>
  <si>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</si>
  <si>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</si>
  <si>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</si>
  <si>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</si>
  <si>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</si>
  <si>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</si>
  <si>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</si>
  <si>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</si>
  <si>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</si>
  <si>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</si>
  <si>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</si>
  <si>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</si>
  <si>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</si>
  <si>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</si>
  <si>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</si>
  <si>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</si>
  <si>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</si>
  <si>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</si>
  <si>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</si>
  <si>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</si>
  <si>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</si>
  <si>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</si>
  <si>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</si>
  <si>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</si>
  <si>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</si>
  <si>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</si>
  <si>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</si>
  <si>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</si>
  <si>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</si>
  <si>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</si>
  <si>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</si>
  <si>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</si>
  <si>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</si>
  <si>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</si>
  <si>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</si>
  <si>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</si>
  <si>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</si>
  <si>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</si>
  <si>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</si>
  <si>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</si>
  <si>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</si>
  <si>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</si>
  <si>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</si>
  <si>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</si>
  <si>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</si>
  <si>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</si>
  <si>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</si>
  <si>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</si>
  <si>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</si>
  <si>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</si>
  <si>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</si>
  <si>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</si>
  <si>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</si>
  <si>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</si>
  <si>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</si>
  <si>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</si>
  <si>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</si>
  <si>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</si>
  <si>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</si>
  <si>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</si>
  <si>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</si>
  <si>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</si>
  <si>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</si>
  <si>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</si>
  <si>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</si>
  <si>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</si>
  <si>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</si>
  <si>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</si>
  <si>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</si>
  <si>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</si>
  <si>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</si>
  <si>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</si>
  <si>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</si>
  <si>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</si>
  <si>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</si>
  <si>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</si>
  <si>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</si>
  <si>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</si>
  <si>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</si>
  <si>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</si>
  <si>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</si>
  <si>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</si>
  <si>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</si>
  <si>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</si>
  <si>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</si>
  <si>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</si>
  <si>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</si>
  <si>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</si>
  <si>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</si>
  <si>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</si>
  <si>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</si>
  <si>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</si>
  <si>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</si>
  <si>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</si>
  <si>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</si>
  <si>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</si>
  <si>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</si>
  <si>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</si>
  <si>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</si>
  <si>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</si>
  <si>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</si>
  <si>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</si>
  <si>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</si>
  <si>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</si>
  <si>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</si>
  <si>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</si>
  <si>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</si>
  <si>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</si>
  <si>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</si>
  <si>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</si>
  <si>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</si>
  <si>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</si>
  <si>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</si>
  <si>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</si>
  <si>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</si>
  <si>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</si>
  <si>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</si>
  <si>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</si>
  <si>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</si>
  <si>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</si>
  <si>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</si>
  <si>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</si>
  <si>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</si>
  <si>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</si>
  <si>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</si>
  <si>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</si>
  <si>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</si>
  <si>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</si>
  <si>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</si>
  <si>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</si>
  <si>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</si>
  <si>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</si>
  <si>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</si>
  <si>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</si>
  <si>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</si>
  <si>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</si>
  <si>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</si>
  <si>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</si>
  <si>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</si>
  <si>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</si>
  <si>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</si>
  <si>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</si>
  <si>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</si>
  <si>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</si>
  <si>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</si>
  <si>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</si>
  <si>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</si>
  <si>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</si>
  <si>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</si>
  <si>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</si>
  <si>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</si>
  <si>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</si>
  <si>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</si>
  <si>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</si>
  <si>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</si>
  <si>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</si>
  <si>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</si>
  <si>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</si>
  <si>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</si>
  <si>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</si>
  <si>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</si>
  <si>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</si>
  <si>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</si>
  <si>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</si>
  <si>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</si>
  <si>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</si>
  <si>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</si>
  <si>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</si>
  <si>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</si>
  <si>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</si>
  <si>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</si>
  <si>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</si>
  <si>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</si>
  <si>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</si>
  <si>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</si>
  <si>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</si>
  <si>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</si>
  <si>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</si>
  <si>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</si>
  <si>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</si>
  <si>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</si>
  <si>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</si>
  <si>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</si>
  <si>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</si>
  <si>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</si>
  <si>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</si>
  <si>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</si>
  <si>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</si>
  <si>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</si>
  <si>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</si>
  <si>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</si>
  <si>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</si>
  <si>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</si>
  <si>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</si>
  <si>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</si>
  <si>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</si>
  <si>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</si>
  <si>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</si>
  <si>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</si>
  <si>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</si>
  <si>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</si>
  <si>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</si>
  <si>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</si>
  <si>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</si>
  <si>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</si>
  <si>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</si>
  <si>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</si>
  <si>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</si>
  <si>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</si>
  <si>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</si>
  <si>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</si>
  <si>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</si>
  <si>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</si>
  <si>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</si>
  <si>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</si>
  <si>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</si>
  <si>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</si>
  <si>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</si>
  <si>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</si>
  <si>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</si>
  <si>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</si>
  <si>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</si>
  <si>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</si>
  <si>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</si>
  <si>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</si>
  <si>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</si>
  <si>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</si>
  <si>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</si>
  <si>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</si>
  <si>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</si>
  <si>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</si>
  <si>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</si>
  <si>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</si>
  <si>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</si>
  <si>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</si>
  <si>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</si>
  <si>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</si>
  <si>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</si>
  <si>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</si>
  <si>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</si>
  <si>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</si>
  <si>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</si>
  <si>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</si>
  <si>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</si>
  <si>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</si>
  <si>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</si>
  <si>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</si>
  <si>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</si>
  <si>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</si>
  <si>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</si>
  <si>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</si>
  <si>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</si>
  <si>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</si>
  <si>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</si>
  <si>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</si>
  <si>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</si>
  <si>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</si>
  <si>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</si>
  <si>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</si>
  <si>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</si>
  <si>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</si>
  <si>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</si>
  <si>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</si>
  <si>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</si>
  <si>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</si>
  <si>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</si>
  <si>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</si>
  <si>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</si>
  <si>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</si>
  <si>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</si>
  <si>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</si>
  <si>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</si>
  <si>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</si>
  <si>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</si>
  <si>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</si>
  <si>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</si>
  <si>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</si>
  <si>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</si>
  <si>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</si>
  <si>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</si>
  <si>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</si>
  <si>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</si>
  <si>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</si>
  <si>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</si>
  <si>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</si>
  <si>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</si>
  <si>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</si>
  <si>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</si>
  <si>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</si>
  <si>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</si>
  <si>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</si>
  <si>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</si>
  <si>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</si>
  <si>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</si>
  <si>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</si>
  <si>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</si>
  <si>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</si>
  <si>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</si>
  <si>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</si>
  <si>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</si>
  <si>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</si>
  <si>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</si>
  <si>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</si>
  <si>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</si>
  <si>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</si>
  <si>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</si>
  <si>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</si>
  <si>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</si>
  <si>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</si>
  <si>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</si>
  <si>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</si>
  <si>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</si>
  <si>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</si>
  <si>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</si>
  <si>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</si>
  <si>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</si>
  <si>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</si>
  <si>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</si>
  <si>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</si>
  <si>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</si>
  <si>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</si>
  <si>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</si>
  <si>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</si>
  <si>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</si>
  <si>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</si>
  <si>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</si>
  <si>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</si>
  <si>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</si>
  <si>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</si>
  <si>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</si>
  <si>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</si>
  <si>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</si>
  <si>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</si>
  <si>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</si>
  <si>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</si>
  <si>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</si>
  <si>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</si>
  <si>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</si>
  <si>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</si>
  <si>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</si>
  <si>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</si>
  <si>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</si>
  <si>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</si>
  <si>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</si>
  <si>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</si>
  <si>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</si>
  <si>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</si>
  <si>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</si>
  <si>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</si>
  <si>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</si>
  <si>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</si>
  <si>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</si>
  <si>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</si>
  <si>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</si>
  <si>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</si>
  <si>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</si>
  <si>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</si>
  <si>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</si>
  <si>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</si>
  <si>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</si>
  <si>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</si>
  <si>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</si>
  <si>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</si>
  <si>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</si>
  <si>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</si>
  <si>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</si>
  <si>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</si>
  <si>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</si>
  <si>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</si>
  <si>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</si>
  <si>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</si>
  <si>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</si>
  <si>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</si>
  <si>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</si>
  <si>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</si>
  <si>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事業監理官　奥山　剛</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</si>
  <si>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</si>
  <si>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</si>
  <si>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</si>
  <si>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</si>
  <si>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</si>
  <si>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</si>
  <si>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生物事態対処に必要な消耗品等を取得し、即応基盤の維持を図る。</t>
  </si>
  <si>
    <t>主要な生物対処用消耗品等の取得割合</t>
  </si>
  <si>
    <t>中期防衛力整備計画（平成３１年度～平成３５年度）（平成３０年１２月１８日国家安全保障会議決定及び閣議決定）</t>
  </si>
  <si>
    <t>個</t>
  </si>
  <si>
    <t>執行額（Ｘ）／主要な生物対処用器材の消耗品等の取得数（Ｙ）</t>
    <phoneticPr fontId="5"/>
  </si>
  <si>
    <t>百万円／個</t>
  </si>
  <si>
    <t>　Ｘ/Ｙ</t>
    <phoneticPr fontId="5"/>
  </si>
  <si>
    <t>263/366</t>
  </si>
  <si>
    <t>280/2087</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</si>
  <si>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</si>
  <si>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</si>
  <si>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</si>
  <si>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</si>
  <si>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</si>
  <si>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</si>
  <si>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</si>
  <si>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歳出改革等に向けた取組の加速・拡大</t>
  </si>
  <si>
    <t>億円（契約ベース）</t>
  </si>
  <si>
    <t>0253</t>
  </si>
  <si>
    <t>0207</t>
  </si>
  <si>
    <t>0195</t>
  </si>
  <si>
    <t>0213</t>
  </si>
  <si>
    <t>0180</t>
  </si>
  <si>
    <t>0122</t>
  </si>
  <si>
    <t>0064</t>
  </si>
  <si>
    <t>0061</t>
  </si>
  <si>
    <t>防衛省（0058）</t>
  </si>
  <si>
    <t>○</t>
  </si>
  <si>
    <t>事業監理官（宇宙・地上装備担当）</t>
    <rPh sb="6" eb="8">
      <t>ウチュウ</t>
    </rPh>
    <rPh sb="9" eb="11">
      <t>チジョウ</t>
    </rPh>
    <rPh sb="11" eb="13">
      <t>ソウビ</t>
    </rPh>
    <rPh sb="13" eb="15">
      <t>タントウ</t>
    </rPh>
    <phoneticPr fontId="5"/>
  </si>
  <si>
    <t>生物事態対処において、ＮＢＣ偵察車で使用する生物剤を識別するための試薬セット等を取得する。
NBC：Nuclear Biological and Chemical</t>
    <phoneticPr fontId="5"/>
  </si>
  <si>
    <t>-</t>
    <phoneticPr fontId="5"/>
  </si>
  <si>
    <t>56/558</t>
    <phoneticPr fontId="5"/>
  </si>
  <si>
    <t>生物事態対処において国民の安全・安心に寄与するため、生物対処装備品の維持に必要な消耗性の付属品等を取得し、即応性発揮の維持を図る。</t>
    <phoneticPr fontId="5"/>
  </si>
  <si>
    <t>公共調達の改革</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</si>
  <si>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</si>
  <si>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</si>
  <si>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</si>
  <si>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調達に際しては、公募により参加者を多く募り、競争性を確保している。競争性のない随意契約については、公募の結果によるものであり、支出先の選定は妥当である。
なお、米陸軍省については専用品のためFMS契約となり、競争性の余地は無く、支出先の選定は妥当である。</t>
    <rPh sb="33" eb="36">
      <t>キョウソウセイ</t>
    </rPh>
    <rPh sb="39" eb="41">
      <t>ズイイ</t>
    </rPh>
    <rPh sb="41" eb="43">
      <t>ケイヤク</t>
    </rPh>
    <rPh sb="49" eb="51">
      <t>コウボ</t>
    </rPh>
    <rPh sb="52" eb="54">
      <t>ケッカ</t>
    </rPh>
    <rPh sb="63" eb="65">
      <t>シシュツ</t>
    </rPh>
    <rPh sb="65" eb="66">
      <t>サキ</t>
    </rPh>
    <rPh sb="67" eb="69">
      <t>センテイ</t>
    </rPh>
    <rPh sb="70" eb="72">
      <t>ダトウ</t>
    </rPh>
    <rPh sb="80" eb="81">
      <t>ベイ</t>
    </rPh>
    <rPh sb="81" eb="84">
      <t>リクグンショウ</t>
    </rPh>
    <rPh sb="98" eb="100">
      <t>ケイヤク</t>
    </rPh>
    <rPh sb="104" eb="107">
      <t>キョウソウセイ</t>
    </rPh>
    <rPh sb="108" eb="110">
      <t>ヨチ</t>
    </rPh>
    <rPh sb="111" eb="112">
      <t>ナ</t>
    </rPh>
    <rPh sb="114" eb="117">
      <t>シシュツサキ</t>
    </rPh>
    <rPh sb="118" eb="120">
      <t>センテイ</t>
    </rPh>
    <rPh sb="121" eb="123">
      <t>ダトウ</t>
    </rPh>
    <phoneticPr fontId="5"/>
  </si>
  <si>
    <t>無</t>
  </si>
  <si>
    <t>契約相手方に対して契約内容以外の要求を行っていないため、負担関係は妥当である。</t>
    <phoneticPr fontId="5"/>
  </si>
  <si>
    <t>調達に際しては、公募により参加者をより多く募り、競争性を確保するとともに、コストの低減を従前より図っており、単位当たりコスト等の水準は妥当である。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</si>
  <si>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</si>
  <si>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</si>
  <si>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</si>
  <si>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各種事態等への即応・実効的対処能力の向上に寄与しており、成果目標に見合っている。</t>
    <rPh sb="0" eb="2">
      <t>カクシュ</t>
    </rPh>
    <rPh sb="2" eb="4">
      <t>ジタイ</t>
    </rPh>
    <rPh sb="4" eb="5">
      <t>トウ</t>
    </rPh>
    <rPh sb="7" eb="9">
      <t>ソクオウ</t>
    </rPh>
    <rPh sb="10" eb="13">
      <t>ジッコウテキ</t>
    </rPh>
    <rPh sb="13" eb="15">
      <t>タイショ</t>
    </rPh>
    <rPh sb="15" eb="17">
      <t>ノウリョク</t>
    </rPh>
    <rPh sb="18" eb="20">
      <t>コウジョウ</t>
    </rPh>
    <rPh sb="21" eb="23">
      <t>キヨ</t>
    </rPh>
    <rPh sb="28" eb="30">
      <t>セイカ</t>
    </rPh>
    <rPh sb="30" eb="32">
      <t>モクヒョウ</t>
    </rPh>
    <rPh sb="33" eb="35">
      <t>ミア</t>
    </rPh>
    <phoneticPr fontId="5"/>
  </si>
  <si>
    <t>活動実績は見込みに見合ったものと判断している。</t>
    <phoneticPr fontId="5"/>
  </si>
  <si>
    <t>各種訓練等で十分に活用されている。</t>
    <rPh sb="0" eb="2">
      <t>カクシュ</t>
    </rPh>
    <rPh sb="2" eb="4">
      <t>クンレン</t>
    </rPh>
    <rPh sb="4" eb="5">
      <t>トウ</t>
    </rPh>
    <rPh sb="6" eb="8">
      <t>ジュウブン</t>
    </rPh>
    <rPh sb="9" eb="11">
      <t>カツヨウ</t>
    </rPh>
    <phoneticPr fontId="5"/>
  </si>
  <si>
    <t>本事業は、陸上自衛隊の各種事態への即応性や実効的対処能力の向上等を図る事業であり、ひいては国民の安心・安全に寄与するものであり、国民や社会のニーズを的確に反映している。</t>
    <phoneticPr fontId="5"/>
  </si>
  <si>
    <t>１　必要性
　　生物防護器資材の維持に必要な消耗性の付属品等を取得し、生物事態対処における即応性を確立し、国民の安全･安心に寄与するために必要である。
２　効率性
　　公募を実施することにより競争性の確保に努めており、効率的である。
３　有効性
　　生物防護器資材の維持に必要な経費を取得することで、生物事態対処における即応性の確立が可能となり、国民の安全・安心に寄与するため有効である。
４　総合評価
　　本事業について、効率的な予算執行に努めつつ、適正に実施している。</t>
    <phoneticPr fontId="5"/>
  </si>
  <si>
    <t>　引き続き、契約実績の分析及びコスト低減方策の検討等を行い、効率的な予算要求、執行に努める。</t>
    <phoneticPr fontId="5"/>
  </si>
  <si>
    <t>A.帝国繊維（株）</t>
    <phoneticPr fontId="5"/>
  </si>
  <si>
    <t>テストストリップスＡ（１箱２５個入）ほか７件</t>
    <phoneticPr fontId="5"/>
  </si>
  <si>
    <t>テストストリップス　Ｔ</t>
    <phoneticPr fontId="5"/>
  </si>
  <si>
    <t>諸器材等維持費</t>
    <phoneticPr fontId="5"/>
  </si>
  <si>
    <t>NBC偵察車用生物剤識別チケット</t>
    <phoneticPr fontId="5"/>
  </si>
  <si>
    <t>米陸軍省</t>
    <phoneticPr fontId="5"/>
  </si>
  <si>
    <t>B</t>
  </si>
  <si>
    <t>-</t>
    <phoneticPr fontId="5"/>
  </si>
  <si>
    <t>60/225</t>
    <phoneticPr fontId="5"/>
  </si>
  <si>
    <t>生物防護器資材</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</si>
  <si>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</si>
  <si>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</si>
  <si>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</si>
  <si>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主要な生物対処用器材の消耗品等の取得数</t>
    <phoneticPr fontId="5"/>
  </si>
  <si>
    <t>生物事態対処において国民の安全・安心に寄与するため、生物対処装備品の維持に必要な消耗性の付属品等を取得し、即応性発揮の維持を図る。</t>
    <phoneticPr fontId="5"/>
  </si>
  <si>
    <t>-</t>
    <phoneticPr fontId="5"/>
  </si>
  <si>
    <t>帝國繊維（株）</t>
    <rPh sb="1" eb="2">
      <t>クニ</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</si>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</sst>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176892</xdr:colOff>
      <xdr:row>750</xdr:row>
      <xdr:rowOff>68036</xdr:rowOff>
    </xdr:from>
    <xdr:to>
      <xdr:col>49</xdr:col>
      <xdr:colOff>210352</xdr:colOff>
      <xdr:row>762</xdr:row>
      <xdr:rowOff>68035</xdr:rowOff>
    </xdr:to>
    <xdr:pic>
      <xdr:nvPicPr>
        <xdr:cNvPr id="2" name="図 1"/>
        <xdr:cNvPicPr>
          <a:picLocks noChangeAspect="1"/>
        </xdr:cNvPicPr>
      </xdr:nvPicPr>
      <xdr:blipFill>
        <a:blip xmlns:r="http://schemas.openxmlformats.org/officeDocument/2006/relationships" r:embed="rId1"/>
        <a:stretch>
          <a:fillRect/>
        </a:stretch>
      </xdr:blipFill>
      <xdr:spPr>
        <a:xfrm>
          <a:off x="1605642" y="52673250"/>
          <a:ext cx="8605960" cy="424542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9" zoomScale="80" zoomScaleNormal="75" zoomScaleSheetLayoutView="80" zoomScalePageLayoutView="85" workbookViewId="0">
      <selection activeCell="E697" sqref="E697:AX6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629</v>
      </c>
      <c r="AK2" s="922"/>
      <c r="AL2" s="922"/>
      <c r="AM2" s="922"/>
      <c r="AN2" s="83" t="s">
        <v>325</v>
      </c>
      <c r="AO2" s="922">
        <v>20</v>
      </c>
      <c r="AP2" s="922"/>
      <c r="AQ2" s="922"/>
      <c r="AR2" s="84" t="s">
        <v>628</v>
      </c>
      <c r="AS2" s="928">
        <v>8</v>
      </c>
      <c r="AT2" s="928"/>
      <c r="AU2" s="928"/>
      <c r="AV2" s="83" t="str">
        <f>IF(AW2="","","-")</f>
        <v/>
      </c>
      <c r="AW2" s="888"/>
      <c r="AX2" s="888"/>
    </row>
    <row r="3" spans="1:50" ht="21" customHeight="1" thickBot="1" x14ac:dyDescent="0.2">
      <c r="A3" s="844" t="s">
        <v>621</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630</v>
      </c>
      <c r="AK3" s="846"/>
      <c r="AL3" s="846"/>
      <c r="AM3" s="846"/>
      <c r="AN3" s="846"/>
      <c r="AO3" s="846"/>
      <c r="AP3" s="846"/>
      <c r="AQ3" s="846"/>
      <c r="AR3" s="846"/>
      <c r="AS3" s="846"/>
      <c r="AT3" s="846"/>
      <c r="AU3" s="846"/>
      <c r="AV3" s="846"/>
      <c r="AW3" s="846"/>
      <c r="AX3" s="24" t="s">
        <v>64</v>
      </c>
    </row>
    <row r="4" spans="1:50" ht="24.75" customHeight="1" x14ac:dyDescent="0.15">
      <c r="A4" s="690" t="s">
        <v>25</v>
      </c>
      <c r="B4" s="691"/>
      <c r="C4" s="691"/>
      <c r="D4" s="691"/>
      <c r="E4" s="691"/>
      <c r="F4" s="691"/>
      <c r="G4" s="668" t="s">
        <v>698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16" t="s">
        <v>633</v>
      </c>
      <c r="H5" s="817"/>
      <c r="I5" s="817"/>
      <c r="J5" s="817"/>
      <c r="K5" s="817"/>
      <c r="L5" s="817"/>
      <c r="M5" s="818" t="s">
        <v>65</v>
      </c>
      <c r="N5" s="819"/>
      <c r="O5" s="819"/>
      <c r="P5" s="819"/>
      <c r="Q5" s="819"/>
      <c r="R5" s="820"/>
      <c r="S5" s="821" t="s">
        <v>634</v>
      </c>
      <c r="T5" s="817"/>
      <c r="U5" s="817"/>
      <c r="V5" s="817"/>
      <c r="W5" s="817"/>
      <c r="X5" s="822"/>
      <c r="Y5" s="684" t="s">
        <v>3</v>
      </c>
      <c r="Z5" s="527"/>
      <c r="AA5" s="527"/>
      <c r="AB5" s="527"/>
      <c r="AC5" s="527"/>
      <c r="AD5" s="528"/>
      <c r="AE5" s="685" t="s">
        <v>667</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0" t="s">
        <v>308</v>
      </c>
      <c r="Z7" s="424"/>
      <c r="AA7" s="424"/>
      <c r="AB7" s="424"/>
      <c r="AC7" s="424"/>
      <c r="AD7" s="901"/>
      <c r="AE7" s="889" t="s">
        <v>636</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9" t="s">
        <v>208</v>
      </c>
      <c r="B8" s="480"/>
      <c r="C8" s="480"/>
      <c r="D8" s="480"/>
      <c r="E8" s="480"/>
      <c r="F8" s="481"/>
      <c r="G8" s="923" t="str">
        <f>入力規則等!A27</f>
        <v>-</v>
      </c>
      <c r="H8" s="706"/>
      <c r="I8" s="706"/>
      <c r="J8" s="706"/>
      <c r="K8" s="706"/>
      <c r="L8" s="706"/>
      <c r="M8" s="706"/>
      <c r="N8" s="706"/>
      <c r="O8" s="706"/>
      <c r="P8" s="706"/>
      <c r="Q8" s="706"/>
      <c r="R8" s="706"/>
      <c r="S8" s="706"/>
      <c r="T8" s="706"/>
      <c r="U8" s="706"/>
      <c r="V8" s="706"/>
      <c r="W8" s="706"/>
      <c r="X8" s="924"/>
      <c r="Y8" s="823" t="s">
        <v>209</v>
      </c>
      <c r="Z8" s="824"/>
      <c r="AA8" s="824"/>
      <c r="AB8" s="824"/>
      <c r="AC8" s="824"/>
      <c r="AD8" s="825"/>
      <c r="AE8" s="705" t="str">
        <f>入力規則等!K13</f>
        <v>防衛関係</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6" t="s">
        <v>23</v>
      </c>
      <c r="B9" s="827"/>
      <c r="C9" s="827"/>
      <c r="D9" s="827"/>
      <c r="E9" s="827"/>
      <c r="F9" s="827"/>
      <c r="G9" s="828" t="s">
        <v>703</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6" t="s">
        <v>29</v>
      </c>
      <c r="B10" s="647"/>
      <c r="C10" s="647"/>
      <c r="D10" s="647"/>
      <c r="E10" s="647"/>
      <c r="F10" s="647"/>
      <c r="G10" s="737" t="s">
        <v>668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1" t="s">
        <v>24</v>
      </c>
      <c r="B12" s="942"/>
      <c r="C12" s="942"/>
      <c r="D12" s="942"/>
      <c r="E12" s="942"/>
      <c r="F12" s="943"/>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15">
      <c r="A13" s="600"/>
      <c r="B13" s="601"/>
      <c r="C13" s="601"/>
      <c r="D13" s="601"/>
      <c r="E13" s="601"/>
      <c r="F13" s="602"/>
      <c r="G13" s="709" t="s">
        <v>6</v>
      </c>
      <c r="H13" s="710"/>
      <c r="I13" s="747" t="s">
        <v>7</v>
      </c>
      <c r="J13" s="748"/>
      <c r="K13" s="748"/>
      <c r="L13" s="748"/>
      <c r="M13" s="748"/>
      <c r="N13" s="748"/>
      <c r="O13" s="749"/>
      <c r="P13" s="643">
        <v>296</v>
      </c>
      <c r="Q13" s="644"/>
      <c r="R13" s="644"/>
      <c r="S13" s="644"/>
      <c r="T13" s="644"/>
      <c r="U13" s="644"/>
      <c r="V13" s="645"/>
      <c r="W13" s="643">
        <v>287</v>
      </c>
      <c r="X13" s="644"/>
      <c r="Y13" s="644"/>
      <c r="Z13" s="644"/>
      <c r="AA13" s="644"/>
      <c r="AB13" s="644"/>
      <c r="AC13" s="645"/>
      <c r="AD13" s="643">
        <v>58</v>
      </c>
      <c r="AE13" s="644"/>
      <c r="AF13" s="644"/>
      <c r="AG13" s="644"/>
      <c r="AH13" s="644"/>
      <c r="AI13" s="644"/>
      <c r="AJ13" s="645"/>
      <c r="AK13" s="643">
        <v>60</v>
      </c>
      <c r="AL13" s="644"/>
      <c r="AM13" s="644"/>
      <c r="AN13" s="644"/>
      <c r="AO13" s="644"/>
      <c r="AP13" s="644"/>
      <c r="AQ13" s="645"/>
      <c r="AR13" s="897"/>
      <c r="AS13" s="898"/>
      <c r="AT13" s="898"/>
      <c r="AU13" s="898"/>
      <c r="AV13" s="898"/>
      <c r="AW13" s="898"/>
      <c r="AX13" s="899"/>
    </row>
    <row r="14" spans="1:50" ht="21" customHeight="1" x14ac:dyDescent="0.15">
      <c r="A14" s="600"/>
      <c r="B14" s="601"/>
      <c r="C14" s="601"/>
      <c r="D14" s="601"/>
      <c r="E14" s="601"/>
      <c r="F14" s="602"/>
      <c r="G14" s="711"/>
      <c r="H14" s="712"/>
      <c r="I14" s="697" t="s">
        <v>8</v>
      </c>
      <c r="J14" s="745"/>
      <c r="K14" s="745"/>
      <c r="L14" s="745"/>
      <c r="M14" s="745"/>
      <c r="N14" s="745"/>
      <c r="O14" s="746"/>
      <c r="P14" s="643" t="s">
        <v>637</v>
      </c>
      <c r="Q14" s="644"/>
      <c r="R14" s="644"/>
      <c r="S14" s="644"/>
      <c r="T14" s="644"/>
      <c r="U14" s="644"/>
      <c r="V14" s="645"/>
      <c r="W14" s="643" t="s">
        <v>637</v>
      </c>
      <c r="X14" s="644"/>
      <c r="Y14" s="644"/>
      <c r="Z14" s="644"/>
      <c r="AA14" s="644"/>
      <c r="AB14" s="644"/>
      <c r="AC14" s="645"/>
      <c r="AD14" s="643" t="s">
        <v>637</v>
      </c>
      <c r="AE14" s="644"/>
      <c r="AF14" s="644"/>
      <c r="AG14" s="644"/>
      <c r="AH14" s="644"/>
      <c r="AI14" s="644"/>
      <c r="AJ14" s="645"/>
      <c r="AK14" s="643" t="s">
        <v>669</v>
      </c>
      <c r="AL14" s="644"/>
      <c r="AM14" s="644"/>
      <c r="AN14" s="644"/>
      <c r="AO14" s="644"/>
      <c r="AP14" s="644"/>
      <c r="AQ14" s="645"/>
      <c r="AR14" s="771"/>
      <c r="AS14" s="771"/>
      <c r="AT14" s="771"/>
      <c r="AU14" s="771"/>
      <c r="AV14" s="771"/>
      <c r="AW14" s="771"/>
      <c r="AX14" s="772"/>
    </row>
    <row r="15" spans="1:50" ht="21" customHeight="1" x14ac:dyDescent="0.15">
      <c r="A15" s="600"/>
      <c r="B15" s="601"/>
      <c r="C15" s="601"/>
      <c r="D15" s="601"/>
      <c r="E15" s="601"/>
      <c r="F15" s="602"/>
      <c r="G15" s="711"/>
      <c r="H15" s="712"/>
      <c r="I15" s="697" t="s">
        <v>50</v>
      </c>
      <c r="J15" s="698"/>
      <c r="K15" s="698"/>
      <c r="L15" s="698"/>
      <c r="M15" s="698"/>
      <c r="N15" s="698"/>
      <c r="O15" s="699"/>
      <c r="P15" s="643" t="s">
        <v>637</v>
      </c>
      <c r="Q15" s="644"/>
      <c r="R15" s="644"/>
      <c r="S15" s="644"/>
      <c r="T15" s="644"/>
      <c r="U15" s="644"/>
      <c r="V15" s="645"/>
      <c r="W15" s="643" t="s">
        <v>637</v>
      </c>
      <c r="X15" s="644"/>
      <c r="Y15" s="644"/>
      <c r="Z15" s="644"/>
      <c r="AA15" s="644"/>
      <c r="AB15" s="644"/>
      <c r="AC15" s="645"/>
      <c r="AD15" s="643" t="s">
        <v>637</v>
      </c>
      <c r="AE15" s="644"/>
      <c r="AF15" s="644"/>
      <c r="AG15" s="644"/>
      <c r="AH15" s="644"/>
      <c r="AI15" s="644"/>
      <c r="AJ15" s="645"/>
      <c r="AK15" s="643" t="s">
        <v>669</v>
      </c>
      <c r="AL15" s="644"/>
      <c r="AM15" s="644"/>
      <c r="AN15" s="644"/>
      <c r="AO15" s="644"/>
      <c r="AP15" s="644"/>
      <c r="AQ15" s="645"/>
      <c r="AR15" s="643" t="s">
        <v>696</v>
      </c>
      <c r="AS15" s="644"/>
      <c r="AT15" s="644"/>
      <c r="AU15" s="644"/>
      <c r="AV15" s="644"/>
      <c r="AW15" s="644"/>
      <c r="AX15" s="786"/>
    </row>
    <row r="16" spans="1:50" ht="21" customHeight="1" x14ac:dyDescent="0.15">
      <c r="A16" s="600"/>
      <c r="B16" s="601"/>
      <c r="C16" s="601"/>
      <c r="D16" s="601"/>
      <c r="E16" s="601"/>
      <c r="F16" s="602"/>
      <c r="G16" s="711"/>
      <c r="H16" s="712"/>
      <c r="I16" s="697" t="s">
        <v>51</v>
      </c>
      <c r="J16" s="698"/>
      <c r="K16" s="698"/>
      <c r="L16" s="698"/>
      <c r="M16" s="698"/>
      <c r="N16" s="698"/>
      <c r="O16" s="699"/>
      <c r="P16" s="643" t="s">
        <v>637</v>
      </c>
      <c r="Q16" s="644"/>
      <c r="R16" s="644"/>
      <c r="S16" s="644"/>
      <c r="T16" s="644"/>
      <c r="U16" s="644"/>
      <c r="V16" s="645"/>
      <c r="W16" s="643" t="s">
        <v>637</v>
      </c>
      <c r="X16" s="644"/>
      <c r="Y16" s="644"/>
      <c r="Z16" s="644"/>
      <c r="AA16" s="644"/>
      <c r="AB16" s="644"/>
      <c r="AC16" s="645"/>
      <c r="AD16" s="643" t="s">
        <v>637</v>
      </c>
      <c r="AE16" s="644"/>
      <c r="AF16" s="644"/>
      <c r="AG16" s="644"/>
      <c r="AH16" s="644"/>
      <c r="AI16" s="644"/>
      <c r="AJ16" s="645"/>
      <c r="AK16" s="643" t="s">
        <v>669</v>
      </c>
      <c r="AL16" s="644"/>
      <c r="AM16" s="644"/>
      <c r="AN16" s="644"/>
      <c r="AO16" s="644"/>
      <c r="AP16" s="644"/>
      <c r="AQ16" s="645"/>
      <c r="AR16" s="740"/>
      <c r="AS16" s="741"/>
      <c r="AT16" s="741"/>
      <c r="AU16" s="741"/>
      <c r="AV16" s="741"/>
      <c r="AW16" s="741"/>
      <c r="AX16" s="742"/>
    </row>
    <row r="17" spans="1:50" ht="24.75" customHeight="1" x14ac:dyDescent="0.15">
      <c r="A17" s="600"/>
      <c r="B17" s="601"/>
      <c r="C17" s="601"/>
      <c r="D17" s="601"/>
      <c r="E17" s="601"/>
      <c r="F17" s="602"/>
      <c r="G17" s="711"/>
      <c r="H17" s="712"/>
      <c r="I17" s="697" t="s">
        <v>49</v>
      </c>
      <c r="J17" s="745"/>
      <c r="K17" s="745"/>
      <c r="L17" s="745"/>
      <c r="M17" s="745"/>
      <c r="N17" s="745"/>
      <c r="O17" s="746"/>
      <c r="P17" s="643" t="s">
        <v>637</v>
      </c>
      <c r="Q17" s="644"/>
      <c r="R17" s="644"/>
      <c r="S17" s="644"/>
      <c r="T17" s="644"/>
      <c r="U17" s="644"/>
      <c r="V17" s="645"/>
      <c r="W17" s="643" t="s">
        <v>637</v>
      </c>
      <c r="X17" s="644"/>
      <c r="Y17" s="644"/>
      <c r="Z17" s="644"/>
      <c r="AA17" s="644"/>
      <c r="AB17" s="644"/>
      <c r="AC17" s="645"/>
      <c r="AD17" s="643" t="s">
        <v>637</v>
      </c>
      <c r="AE17" s="644"/>
      <c r="AF17" s="644"/>
      <c r="AG17" s="644"/>
      <c r="AH17" s="644"/>
      <c r="AI17" s="644"/>
      <c r="AJ17" s="645"/>
      <c r="AK17" s="643" t="s">
        <v>669</v>
      </c>
      <c r="AL17" s="644"/>
      <c r="AM17" s="644"/>
      <c r="AN17" s="644"/>
      <c r="AO17" s="644"/>
      <c r="AP17" s="644"/>
      <c r="AQ17" s="645"/>
      <c r="AR17" s="895"/>
      <c r="AS17" s="895"/>
      <c r="AT17" s="895"/>
      <c r="AU17" s="895"/>
      <c r="AV17" s="895"/>
      <c r="AW17" s="895"/>
      <c r="AX17" s="896"/>
    </row>
    <row r="18" spans="1:50" ht="24.75" customHeight="1" x14ac:dyDescent="0.15">
      <c r="A18" s="600"/>
      <c r="B18" s="601"/>
      <c r="C18" s="601"/>
      <c r="D18" s="601"/>
      <c r="E18" s="601"/>
      <c r="F18" s="602"/>
      <c r="G18" s="713"/>
      <c r="H18" s="714"/>
      <c r="I18" s="702" t="s">
        <v>20</v>
      </c>
      <c r="J18" s="703"/>
      <c r="K18" s="703"/>
      <c r="L18" s="703"/>
      <c r="M18" s="703"/>
      <c r="N18" s="703"/>
      <c r="O18" s="704"/>
      <c r="P18" s="855">
        <f>SUM(P13:V17)</f>
        <v>296</v>
      </c>
      <c r="Q18" s="856"/>
      <c r="R18" s="856"/>
      <c r="S18" s="856"/>
      <c r="T18" s="856"/>
      <c r="U18" s="856"/>
      <c r="V18" s="857"/>
      <c r="W18" s="855">
        <f>SUM(W13:AC17)</f>
        <v>287</v>
      </c>
      <c r="X18" s="856"/>
      <c r="Y18" s="856"/>
      <c r="Z18" s="856"/>
      <c r="AA18" s="856"/>
      <c r="AB18" s="856"/>
      <c r="AC18" s="857"/>
      <c r="AD18" s="855">
        <f>SUM(AD13:AJ17)</f>
        <v>58</v>
      </c>
      <c r="AE18" s="856"/>
      <c r="AF18" s="856"/>
      <c r="AG18" s="856"/>
      <c r="AH18" s="856"/>
      <c r="AI18" s="856"/>
      <c r="AJ18" s="857"/>
      <c r="AK18" s="855">
        <f>SUM(AK13:AQ17)</f>
        <v>60</v>
      </c>
      <c r="AL18" s="856"/>
      <c r="AM18" s="856"/>
      <c r="AN18" s="856"/>
      <c r="AO18" s="856"/>
      <c r="AP18" s="856"/>
      <c r="AQ18" s="857"/>
      <c r="AR18" s="855">
        <f>SUM(AR13:AX17)</f>
        <v>0</v>
      </c>
      <c r="AS18" s="856"/>
      <c r="AT18" s="856"/>
      <c r="AU18" s="856"/>
      <c r="AV18" s="856"/>
      <c r="AW18" s="856"/>
      <c r="AX18" s="858"/>
    </row>
    <row r="19" spans="1:50" ht="24.75" customHeight="1" x14ac:dyDescent="0.15">
      <c r="A19" s="600"/>
      <c r="B19" s="601"/>
      <c r="C19" s="601"/>
      <c r="D19" s="601"/>
      <c r="E19" s="601"/>
      <c r="F19" s="602"/>
      <c r="G19" s="853" t="s">
        <v>9</v>
      </c>
      <c r="H19" s="854"/>
      <c r="I19" s="854"/>
      <c r="J19" s="854"/>
      <c r="K19" s="854"/>
      <c r="L19" s="854"/>
      <c r="M19" s="854"/>
      <c r="N19" s="854"/>
      <c r="O19" s="854"/>
      <c r="P19" s="643">
        <v>263</v>
      </c>
      <c r="Q19" s="644"/>
      <c r="R19" s="644"/>
      <c r="S19" s="644"/>
      <c r="T19" s="644"/>
      <c r="U19" s="644"/>
      <c r="V19" s="645"/>
      <c r="W19" s="643">
        <v>280</v>
      </c>
      <c r="X19" s="644"/>
      <c r="Y19" s="644"/>
      <c r="Z19" s="644"/>
      <c r="AA19" s="644"/>
      <c r="AB19" s="644"/>
      <c r="AC19" s="645"/>
      <c r="AD19" s="643">
        <v>56</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3" t="s">
        <v>10</v>
      </c>
      <c r="H20" s="854"/>
      <c r="I20" s="854"/>
      <c r="J20" s="854"/>
      <c r="K20" s="854"/>
      <c r="L20" s="854"/>
      <c r="M20" s="854"/>
      <c r="N20" s="854"/>
      <c r="O20" s="854"/>
      <c r="P20" s="301">
        <f>IF(P18=0, "-", SUM(P19)/P18)</f>
        <v>0.88851351351351349</v>
      </c>
      <c r="Q20" s="301"/>
      <c r="R20" s="301"/>
      <c r="S20" s="301"/>
      <c r="T20" s="301"/>
      <c r="U20" s="301"/>
      <c r="V20" s="301"/>
      <c r="W20" s="301">
        <f t="shared" ref="W20" si="0">IF(W18=0, "-", SUM(W19)/W18)</f>
        <v>0.97560975609756095</v>
      </c>
      <c r="X20" s="301"/>
      <c r="Y20" s="301"/>
      <c r="Z20" s="301"/>
      <c r="AA20" s="301"/>
      <c r="AB20" s="301"/>
      <c r="AC20" s="301"/>
      <c r="AD20" s="301">
        <f t="shared" ref="AD20" si="1">IF(AD18=0, "-", SUM(AD19)/AD18)</f>
        <v>0.96551724137931039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0.88851351351351349</v>
      </c>
      <c r="Q21" s="301"/>
      <c r="R21" s="301"/>
      <c r="S21" s="301"/>
      <c r="T21" s="301"/>
      <c r="U21" s="301"/>
      <c r="V21" s="301"/>
      <c r="W21" s="301">
        <f t="shared" ref="W21" si="2">IF(W19=0, "-", SUM(W19)/SUM(W13,W14))</f>
        <v>0.97560975609756095</v>
      </c>
      <c r="X21" s="301"/>
      <c r="Y21" s="301"/>
      <c r="Z21" s="301"/>
      <c r="AA21" s="301"/>
      <c r="AB21" s="301"/>
      <c r="AC21" s="301"/>
      <c r="AD21" s="301">
        <f t="shared" ref="AD21" si="3">IF(AD19=0, "-", SUM(AD19)/SUM(AD13,AD14))</f>
        <v>0.96551724137931039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0" t="s">
        <v>626</v>
      </c>
      <c r="B22" s="951"/>
      <c r="C22" s="951"/>
      <c r="D22" s="951"/>
      <c r="E22" s="951"/>
      <c r="F22" s="952"/>
      <c r="G22" s="946" t="s">
        <v>254</v>
      </c>
      <c r="H22" s="207"/>
      <c r="I22" s="207"/>
      <c r="J22" s="207"/>
      <c r="K22" s="207"/>
      <c r="L22" s="207"/>
      <c r="M22" s="207"/>
      <c r="N22" s="207"/>
      <c r="O22" s="208"/>
      <c r="P22" s="911" t="s">
        <v>624</v>
      </c>
      <c r="Q22" s="207"/>
      <c r="R22" s="207"/>
      <c r="S22" s="207"/>
      <c r="T22" s="207"/>
      <c r="U22" s="207"/>
      <c r="V22" s="208"/>
      <c r="W22" s="911" t="s">
        <v>625</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638</v>
      </c>
      <c r="H23" s="948"/>
      <c r="I23" s="948"/>
      <c r="J23" s="948"/>
      <c r="K23" s="948"/>
      <c r="L23" s="948"/>
      <c r="M23" s="948"/>
      <c r="N23" s="948"/>
      <c r="O23" s="949"/>
      <c r="P23" s="897">
        <v>60</v>
      </c>
      <c r="Q23" s="898"/>
      <c r="R23" s="898"/>
      <c r="S23" s="898"/>
      <c r="T23" s="898"/>
      <c r="U23" s="898"/>
      <c r="V23" s="912"/>
      <c r="W23" s="897"/>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t="s">
        <v>637</v>
      </c>
      <c r="H24" s="914"/>
      <c r="I24" s="914"/>
      <c r="J24" s="914"/>
      <c r="K24" s="914"/>
      <c r="L24" s="914"/>
      <c r="M24" s="914"/>
      <c r="N24" s="914"/>
      <c r="O24" s="915"/>
      <c r="P24" s="643" t="s">
        <v>669</v>
      </c>
      <c r="Q24" s="644"/>
      <c r="R24" s="644"/>
      <c r="S24" s="644"/>
      <c r="T24" s="644"/>
      <c r="U24" s="644"/>
      <c r="V24" s="645"/>
      <c r="W24" s="643" t="s">
        <v>669</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t="s">
        <v>637</v>
      </c>
      <c r="H25" s="914"/>
      <c r="I25" s="914"/>
      <c r="J25" s="914"/>
      <c r="K25" s="914"/>
      <c r="L25" s="914"/>
      <c r="M25" s="914"/>
      <c r="N25" s="914"/>
      <c r="O25" s="915"/>
      <c r="P25" s="643" t="s">
        <v>669</v>
      </c>
      <c r="Q25" s="644"/>
      <c r="R25" s="644"/>
      <c r="S25" s="644"/>
      <c r="T25" s="644"/>
      <c r="U25" s="644"/>
      <c r="V25" s="645"/>
      <c r="W25" s="643" t="s">
        <v>669</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t="s">
        <v>637</v>
      </c>
      <c r="H26" s="914"/>
      <c r="I26" s="914"/>
      <c r="J26" s="914"/>
      <c r="K26" s="914"/>
      <c r="L26" s="914"/>
      <c r="M26" s="914"/>
      <c r="N26" s="914"/>
      <c r="O26" s="915"/>
      <c r="P26" s="643" t="s">
        <v>669</v>
      </c>
      <c r="Q26" s="644"/>
      <c r="R26" s="644"/>
      <c r="S26" s="644"/>
      <c r="T26" s="644"/>
      <c r="U26" s="644"/>
      <c r="V26" s="645"/>
      <c r="W26" s="643" t="s">
        <v>669</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t="s">
        <v>637</v>
      </c>
      <c r="H27" s="914"/>
      <c r="I27" s="914"/>
      <c r="J27" s="914"/>
      <c r="K27" s="914"/>
      <c r="L27" s="914"/>
      <c r="M27" s="914"/>
      <c r="N27" s="914"/>
      <c r="O27" s="915"/>
      <c r="P27" s="643" t="s">
        <v>669</v>
      </c>
      <c r="Q27" s="644"/>
      <c r="R27" s="644"/>
      <c r="S27" s="644"/>
      <c r="T27" s="644"/>
      <c r="U27" s="644"/>
      <c r="V27" s="645"/>
      <c r="W27" s="643" t="s">
        <v>669</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3">
        <f>AK13</f>
        <v>60</v>
      </c>
      <c r="Q29" s="644"/>
      <c r="R29" s="644"/>
      <c r="S29" s="644"/>
      <c r="T29" s="644"/>
      <c r="U29" s="644"/>
      <c r="V29" s="645"/>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50" t="s">
        <v>184</v>
      </c>
      <c r="AR30" s="751"/>
      <c r="AS30" s="751"/>
      <c r="AT30" s="752"/>
      <c r="AU30" s="757" t="s">
        <v>133</v>
      </c>
      <c r="AV30" s="757"/>
      <c r="AW30" s="757"/>
      <c r="AX30" s="89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3"/>
      <c r="AJ31" s="893"/>
      <c r="AK31" s="893"/>
      <c r="AL31" s="392"/>
      <c r="AM31" s="893"/>
      <c r="AN31" s="893"/>
      <c r="AO31" s="893"/>
      <c r="AP31" s="392"/>
      <c r="AQ31" s="235">
        <v>3</v>
      </c>
      <c r="AR31" s="186"/>
      <c r="AS31" s="121" t="s">
        <v>185</v>
      </c>
      <c r="AT31" s="122"/>
      <c r="AU31" s="185" t="s">
        <v>637</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290</v>
      </c>
      <c r="AC32" s="445"/>
      <c r="AD32" s="445"/>
      <c r="AE32" s="203">
        <v>100</v>
      </c>
      <c r="AF32" s="204"/>
      <c r="AG32" s="204"/>
      <c r="AH32" s="204"/>
      <c r="AI32" s="203">
        <v>100</v>
      </c>
      <c r="AJ32" s="204"/>
      <c r="AK32" s="204"/>
      <c r="AL32" s="204"/>
      <c r="AM32" s="203">
        <v>100</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100</v>
      </c>
      <c r="AF33" s="204"/>
      <c r="AG33" s="204"/>
      <c r="AH33" s="204"/>
      <c r="AI33" s="203">
        <v>100</v>
      </c>
      <c r="AJ33" s="204"/>
      <c r="AK33" s="204"/>
      <c r="AL33" s="204"/>
      <c r="AM33" s="203">
        <v>100</v>
      </c>
      <c r="AN33" s="204"/>
      <c r="AO33" s="204"/>
      <c r="AP33" s="204"/>
      <c r="AQ33" s="321">
        <v>100</v>
      </c>
      <c r="AR33" s="193"/>
      <c r="AS33" s="193"/>
      <c r="AT33" s="322"/>
      <c r="AU33" s="204" t="s">
        <v>637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7"/>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5"/>
      <c r="AY79">
        <f>COUNTIF($AR$79,"☑")</f>
        <v>0</v>
      </c>
    </row>
    <row r="80" spans="1:51" ht="18.75" hidden="1"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62"/>
      <c r="H82" s="662"/>
      <c r="I82" s="662"/>
      <c r="J82" s="662"/>
      <c r="K82" s="662"/>
      <c r="L82" s="662"/>
      <c r="M82" s="662"/>
      <c r="N82" s="662"/>
      <c r="O82" s="662"/>
      <c r="P82" s="662"/>
      <c r="Q82" s="662"/>
      <c r="R82" s="662"/>
      <c r="S82" s="662"/>
      <c r="T82" s="662"/>
      <c r="U82" s="662"/>
      <c r="V82" s="662"/>
      <c r="W82" s="662"/>
      <c r="X82" s="662"/>
      <c r="Y82" s="662"/>
      <c r="Z82" s="662"/>
      <c r="AA82" s="663"/>
      <c r="AB82" s="86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2"/>
      <c r="AY82">
        <f t="shared" ref="AY82:AY89" si="10">$AY$80</f>
        <v>0</v>
      </c>
    </row>
    <row r="83" spans="1:60" ht="22.5" hidden="1" customHeight="1" x14ac:dyDescent="0.15">
      <c r="A83" s="842"/>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6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64"/>
      <c r="AY83">
        <f t="shared" si="10"/>
        <v>0</v>
      </c>
    </row>
    <row r="84" spans="1:60" ht="19.5" hidden="1" customHeight="1" x14ac:dyDescent="0.15">
      <c r="A84" s="842"/>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65"/>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66"/>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702</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46</v>
      </c>
      <c r="AF101" s="267"/>
      <c r="AG101" s="267"/>
      <c r="AH101" s="267"/>
      <c r="AI101" s="267">
        <v>56</v>
      </c>
      <c r="AJ101" s="267"/>
      <c r="AK101" s="267"/>
      <c r="AL101" s="267"/>
      <c r="AM101" s="267">
        <v>10</v>
      </c>
      <c r="AN101" s="267"/>
      <c r="AO101" s="267"/>
      <c r="AP101" s="267"/>
      <c r="AQ101" s="267" t="s">
        <v>669</v>
      </c>
      <c r="AR101" s="267"/>
      <c r="AS101" s="267"/>
      <c r="AT101" s="267"/>
      <c r="AU101" s="203" t="s">
        <v>669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46</v>
      </c>
      <c r="AF102" s="267"/>
      <c r="AG102" s="267"/>
      <c r="AH102" s="267"/>
      <c r="AI102" s="267">
        <v>56</v>
      </c>
      <c r="AJ102" s="267"/>
      <c r="AK102" s="267"/>
      <c r="AL102" s="267"/>
      <c r="AM102" s="267">
        <v>10</v>
      </c>
      <c r="AN102" s="267"/>
      <c r="AO102" s="267"/>
      <c r="AP102" s="267"/>
      <c r="AQ102" s="267">
        <v>11</v>
      </c>
      <c r="AR102" s="267"/>
      <c r="AS102" s="267"/>
      <c r="AT102" s="267"/>
      <c r="AU102" s="210" t="s">
        <v>701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0.7</v>
      </c>
      <c r="AF116" s="267"/>
      <c r="AG116" s="267"/>
      <c r="AH116" s="267"/>
      <c r="AI116" s="267">
        <v>0.1</v>
      </c>
      <c r="AJ116" s="267"/>
      <c r="AK116" s="267"/>
      <c r="AL116" s="267"/>
      <c r="AM116" s="267">
        <v>0.1003584229390681</v>
      </c>
      <c r="AN116" s="267"/>
      <c r="AO116" s="267"/>
      <c r="AP116" s="267"/>
      <c r="AQ116" s="203">
        <v>0.26666666666666666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646</v>
      </c>
      <c r="AF117" s="535"/>
      <c r="AG117" s="535"/>
      <c r="AH117" s="535"/>
      <c r="AI117" s="535" t="s">
        <v>647</v>
      </c>
      <c r="AJ117" s="535"/>
      <c r="AK117" s="535"/>
      <c r="AL117" s="535"/>
      <c r="AM117" s="535" t="s">
        <v>670</v>
      </c>
      <c r="AN117" s="535"/>
      <c r="AO117" s="535"/>
      <c r="AP117" s="535"/>
      <c r="AQ117" s="535" t="s">
        <v>697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8"/>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4"/>
      <c r="Z127" s="905"/>
      <c r="AA127" s="906"/>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hidden="1"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669</v>
      </c>
      <c r="AN134" s="193"/>
      <c r="AO134" s="193"/>
      <c r="AP134" s="193"/>
      <c r="AQ134" s="192" t="s">
        <v>637</v>
      </c>
      <c r="AR134" s="193"/>
      <c r="AS134" s="193"/>
      <c r="AT134" s="193"/>
      <c r="AU134" s="192" t="s">
        <v>637</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669</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650</v>
      </c>
      <c r="H154" s="93"/>
      <c r="I154" s="93"/>
      <c r="J154" s="93"/>
      <c r="K154" s="93"/>
      <c r="L154" s="93"/>
      <c r="M154" s="93"/>
      <c r="N154" s="93"/>
      <c r="O154" s="93"/>
      <c r="P154" s="94"/>
      <c r="Q154" s="113" t="s">
        <v>651</v>
      </c>
      <c r="R154" s="93"/>
      <c r="S154" s="93"/>
      <c r="T154" s="93"/>
      <c r="U154" s="93"/>
      <c r="V154" s="93"/>
      <c r="W154" s="93"/>
      <c r="X154" s="93"/>
      <c r="Y154" s="93"/>
      <c r="Z154" s="93"/>
      <c r="AA154" s="275"/>
      <c r="AB154" s="129" t="s">
        <v>652</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0"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653</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637</v>
      </c>
      <c r="AR193" s="185"/>
      <c r="AS193" s="121" t="s">
        <v>185</v>
      </c>
      <c r="AT193" s="122"/>
      <c r="AU193" s="186" t="s">
        <v>637</v>
      </c>
      <c r="AV193" s="186"/>
      <c r="AW193" s="121" t="s">
        <v>175</v>
      </c>
      <c r="AX193" s="181"/>
      <c r="AY193">
        <f>$AY$192</f>
        <v>1</v>
      </c>
    </row>
    <row r="194" spans="1:51" ht="39.75" hidden="1" customHeight="1" x14ac:dyDescent="0.15">
      <c r="A194" s="175"/>
      <c r="B194" s="172"/>
      <c r="C194" s="166"/>
      <c r="D194" s="172"/>
      <c r="E194" s="166"/>
      <c r="F194" s="167"/>
      <c r="G194" s="92" t="s">
        <v>637</v>
      </c>
      <c r="H194" s="93"/>
      <c r="I194" s="93"/>
      <c r="J194" s="93"/>
      <c r="K194" s="93"/>
      <c r="L194" s="93"/>
      <c r="M194" s="93"/>
      <c r="N194" s="93"/>
      <c r="O194" s="93"/>
      <c r="P194" s="93"/>
      <c r="Q194" s="93"/>
      <c r="R194" s="93"/>
      <c r="S194" s="93"/>
      <c r="T194" s="93"/>
      <c r="U194" s="93"/>
      <c r="V194" s="93"/>
      <c r="W194" s="93"/>
      <c r="X194" s="94"/>
      <c r="Y194" s="187" t="s">
        <v>199</v>
      </c>
      <c r="Z194" s="188"/>
      <c r="AA194" s="189"/>
      <c r="AB194" s="190" t="s">
        <v>637</v>
      </c>
      <c r="AC194" s="191"/>
      <c r="AD194" s="191"/>
      <c r="AE194" s="192" t="s">
        <v>637</v>
      </c>
      <c r="AF194" s="193"/>
      <c r="AG194" s="193"/>
      <c r="AH194" s="193"/>
      <c r="AI194" s="192" t="s">
        <v>637</v>
      </c>
      <c r="AJ194" s="193"/>
      <c r="AK194" s="193"/>
      <c r="AL194" s="193"/>
      <c r="AM194" s="192" t="s">
        <v>669</v>
      </c>
      <c r="AN194" s="193"/>
      <c r="AO194" s="193"/>
      <c r="AP194" s="193"/>
      <c r="AQ194" s="192" t="s">
        <v>637</v>
      </c>
      <c r="AR194" s="193"/>
      <c r="AS194" s="193"/>
      <c r="AT194" s="193"/>
      <c r="AU194" s="192" t="s">
        <v>637</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637</v>
      </c>
      <c r="AC195" s="199"/>
      <c r="AD195" s="199"/>
      <c r="AE195" s="192" t="s">
        <v>637</v>
      </c>
      <c r="AF195" s="193"/>
      <c r="AG195" s="193"/>
      <c r="AH195" s="193"/>
      <c r="AI195" s="192" t="s">
        <v>637</v>
      </c>
      <c r="AJ195" s="193"/>
      <c r="AK195" s="193"/>
      <c r="AL195" s="193"/>
      <c r="AM195" s="192" t="s">
        <v>669</v>
      </c>
      <c r="AN195" s="193"/>
      <c r="AO195" s="193"/>
      <c r="AP195" s="193"/>
      <c r="AQ195" s="192" t="s">
        <v>637</v>
      </c>
      <c r="AR195" s="193"/>
      <c r="AS195" s="193"/>
      <c r="AT195" s="193"/>
      <c r="AU195" s="192" t="s">
        <v>637</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654</v>
      </c>
      <c r="H214" s="93"/>
      <c r="I214" s="93"/>
      <c r="J214" s="93"/>
      <c r="K214" s="93"/>
      <c r="L214" s="93"/>
      <c r="M214" s="93"/>
      <c r="N214" s="93"/>
      <c r="O214" s="93"/>
      <c r="P214" s="94"/>
      <c r="Q214" s="101" t="s">
        <v>651</v>
      </c>
      <c r="R214" s="102"/>
      <c r="S214" s="102"/>
      <c r="T214" s="102"/>
      <c r="U214" s="102"/>
      <c r="V214" s="102"/>
      <c r="W214" s="102"/>
      <c r="X214" s="102"/>
      <c r="Y214" s="102"/>
      <c r="Z214" s="102"/>
      <c r="AA214" s="103"/>
      <c r="AB214" s="129" t="s">
        <v>652</v>
      </c>
      <c r="AC214" s="130"/>
      <c r="AD214" s="130"/>
      <c r="AE214" s="135" t="s">
        <v>637</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180"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700</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80"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671</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09"/>
      <c r="E430" s="160" t="s">
        <v>318</v>
      </c>
      <c r="F430" s="875"/>
      <c r="G430" s="876" t="s">
        <v>204</v>
      </c>
      <c r="H430" s="111"/>
      <c r="I430" s="111"/>
      <c r="J430" s="877" t="s">
        <v>655</v>
      </c>
      <c r="K430" s="878"/>
      <c r="L430" s="878"/>
      <c r="M430" s="878"/>
      <c r="N430" s="878"/>
      <c r="O430" s="878"/>
      <c r="P430" s="878"/>
      <c r="Q430" s="878"/>
      <c r="R430" s="878"/>
      <c r="S430" s="878"/>
      <c r="T430" s="879"/>
      <c r="U430" s="572" t="s">
        <v>672</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637</v>
      </c>
      <c r="AR432" s="186"/>
      <c r="AS432" s="121" t="s">
        <v>185</v>
      </c>
      <c r="AT432" s="122"/>
      <c r="AU432" s="186">
        <v>5</v>
      </c>
      <c r="AV432" s="186"/>
      <c r="AW432" s="121" t="s">
        <v>175</v>
      </c>
      <c r="AX432" s="181"/>
      <c r="AY432">
        <f>$AY$431</f>
        <v>1</v>
      </c>
    </row>
    <row r="433" spans="1:51" ht="34.5" customHeight="1" x14ac:dyDescent="0.15">
      <c r="A433" s="175"/>
      <c r="B433" s="172"/>
      <c r="C433" s="166"/>
      <c r="D433" s="172"/>
      <c r="E433" s="323"/>
      <c r="F433" s="324"/>
      <c r="G433" s="92" t="s">
        <v>706</v>
      </c>
      <c r="H433" s="93"/>
      <c r="I433" s="93"/>
      <c r="J433" s="93"/>
      <c r="K433" s="93"/>
      <c r="L433" s="93"/>
      <c r="M433" s="93"/>
      <c r="N433" s="93"/>
      <c r="O433" s="93"/>
      <c r="P433" s="93"/>
      <c r="Q433" s="93"/>
      <c r="R433" s="93"/>
      <c r="S433" s="93"/>
      <c r="T433" s="93"/>
      <c r="U433" s="93"/>
      <c r="V433" s="93"/>
      <c r="W433" s="93"/>
      <c r="X433" s="94"/>
      <c r="Y433" s="187" t="s">
        <v>12</v>
      </c>
      <c r="Z433" s="188"/>
      <c r="AA433" s="189"/>
      <c r="AB433" s="199" t="s">
        <v>656</v>
      </c>
      <c r="AC433" s="199"/>
      <c r="AD433" s="199"/>
      <c r="AE433" s="321">
        <v>4159</v>
      </c>
      <c r="AF433" s="193"/>
      <c r="AG433" s="193"/>
      <c r="AH433" s="193"/>
      <c r="AI433" s="321">
        <v>4313</v>
      </c>
      <c r="AJ433" s="193"/>
      <c r="AK433" s="193"/>
      <c r="AL433" s="193"/>
      <c r="AM433" s="321">
        <v>4168</v>
      </c>
      <c r="AN433" s="193"/>
      <c r="AO433" s="193"/>
      <c r="AP433" s="322"/>
      <c r="AQ433" s="321" t="s">
        <v>637</v>
      </c>
      <c r="AR433" s="193"/>
      <c r="AS433" s="193"/>
      <c r="AT433" s="322"/>
      <c r="AU433" s="193" t="s">
        <v>637</v>
      </c>
      <c r="AV433" s="193"/>
      <c r="AW433" s="193"/>
      <c r="AX433" s="194"/>
      <c r="AY433">
        <f t="shared" ref="AY433:AY435" si="63">$AY$431</f>
        <v>1</v>
      </c>
    </row>
    <row r="434" spans="1:51" ht="34.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c r="AN434" s="193"/>
      <c r="AO434" s="193"/>
      <c r="AP434" s="322"/>
      <c r="AQ434" s="321" t="s">
        <v>637</v>
      </c>
      <c r="AR434" s="193"/>
      <c r="AS434" s="193"/>
      <c r="AT434" s="322"/>
      <c r="AU434" s="193" t="s">
        <v>637</v>
      </c>
      <c r="AV434" s="193"/>
      <c r="AW434" s="193"/>
      <c r="AX434" s="194"/>
      <c r="AY434">
        <f t="shared" si="63"/>
        <v>1</v>
      </c>
    </row>
    <row r="435" spans="1:51" ht="34.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637</v>
      </c>
      <c r="AR457" s="186"/>
      <c r="AS457" s="121" t="s">
        <v>185</v>
      </c>
      <c r="AT457" s="122"/>
      <c r="AU457" s="186">
        <v>5</v>
      </c>
      <c r="AV457" s="186"/>
      <c r="AW457" s="121" t="s">
        <v>175</v>
      </c>
      <c r="AX457" s="181"/>
      <c r="AY457">
        <f>$AY$456</f>
        <v>1</v>
      </c>
    </row>
    <row r="458" spans="1:51" ht="30" customHeight="1" x14ac:dyDescent="0.15">
      <c r="A458" s="175"/>
      <c r="B458" s="172"/>
      <c r="C458" s="166"/>
      <c r="D458" s="172"/>
      <c r="E458" s="323"/>
      <c r="F458" s="324"/>
      <c r="G458" s="92" t="s">
        <v>707</v>
      </c>
      <c r="H458" s="93"/>
      <c r="I458" s="93"/>
      <c r="J458" s="93"/>
      <c r="K458" s="93"/>
      <c r="L458" s="93"/>
      <c r="M458" s="93"/>
      <c r="N458" s="93"/>
      <c r="O458" s="93"/>
      <c r="P458" s="93"/>
      <c r="Q458" s="93"/>
      <c r="R458" s="93"/>
      <c r="S458" s="93"/>
      <c r="T458" s="93"/>
      <c r="U458" s="93"/>
      <c r="V458" s="93"/>
      <c r="W458" s="93"/>
      <c r="X458" s="94"/>
      <c r="Y458" s="187" t="s">
        <v>12</v>
      </c>
      <c r="Z458" s="188"/>
      <c r="AA458" s="189"/>
      <c r="AB458" s="199" t="s">
        <v>656</v>
      </c>
      <c r="AC458" s="199"/>
      <c r="AD458" s="199"/>
      <c r="AE458" s="321">
        <v>4159</v>
      </c>
      <c r="AF458" s="193"/>
      <c r="AG458" s="193"/>
      <c r="AH458" s="193"/>
      <c r="AI458" s="321">
        <v>4313</v>
      </c>
      <c r="AJ458" s="193"/>
      <c r="AK458" s="193"/>
      <c r="AL458" s="193"/>
      <c r="AM458" s="321">
        <v>4168</v>
      </c>
      <c r="AN458" s="193"/>
      <c r="AO458" s="193"/>
      <c r="AP458" s="322"/>
      <c r="AQ458" s="321" t="s">
        <v>637</v>
      </c>
      <c r="AR458" s="193"/>
      <c r="AS458" s="193"/>
      <c r="AT458" s="322"/>
      <c r="AU458" s="193" t="s">
        <v>637</v>
      </c>
      <c r="AV458" s="193"/>
      <c r="AW458" s="193"/>
      <c r="AX458" s="194"/>
      <c r="AY458">
        <f t="shared" ref="AY458:AY460" si="68">$AY$456</f>
        <v>1</v>
      </c>
    </row>
    <row r="459" spans="1:51" ht="30"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c r="AN459" s="193"/>
      <c r="AO459" s="193"/>
      <c r="AP459" s="322"/>
      <c r="AQ459" s="321" t="s">
        <v>637</v>
      </c>
      <c r="AR459" s="193"/>
      <c r="AS459" s="193"/>
      <c r="AT459" s="322"/>
      <c r="AU459" s="193" t="s">
        <v>637</v>
      </c>
      <c r="AV459" s="193"/>
      <c r="AW459" s="193"/>
      <c r="AX459" s="194"/>
      <c r="AY459">
        <f t="shared" si="68"/>
        <v>1</v>
      </c>
    </row>
    <row r="460" spans="1:51" ht="30"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673</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54" customHeight="1" x14ac:dyDescent="0.15">
      <c r="A702" s="847" t="s">
        <v>139</v>
      </c>
      <c r="B702" s="848"/>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666</v>
      </c>
      <c r="AE702" s="327"/>
      <c r="AF702" s="327"/>
      <c r="AG702" s="364" t="s">
        <v>686</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07" t="s">
        <v>666</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65.25"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666</v>
      </c>
      <c r="AE704" s="766"/>
      <c r="AF704" s="766"/>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798" t="s">
        <v>40</v>
      </c>
      <c r="D705" s="79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0"/>
      <c r="AD705" s="700" t="s">
        <v>666</v>
      </c>
      <c r="AE705" s="701"/>
      <c r="AF705" s="701"/>
      <c r="AG705" s="113" t="s">
        <v>676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77"/>
      <c r="D706" s="778"/>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677</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79"/>
      <c r="D707" s="780"/>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2" t="s">
        <v>677</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666</v>
      </c>
      <c r="AE708" s="588"/>
      <c r="AF708" s="588"/>
      <c r="AG708" s="725" t="s">
        <v>678</v>
      </c>
      <c r="AH708" s="726"/>
      <c r="AI708" s="726"/>
      <c r="AJ708" s="726"/>
      <c r="AK708" s="726"/>
      <c r="AL708" s="726"/>
      <c r="AM708" s="726"/>
      <c r="AN708" s="726"/>
      <c r="AO708" s="726"/>
      <c r="AP708" s="726"/>
      <c r="AQ708" s="726"/>
      <c r="AR708" s="726"/>
      <c r="AS708" s="726"/>
      <c r="AT708" s="726"/>
      <c r="AU708" s="726"/>
      <c r="AV708" s="726"/>
      <c r="AW708" s="726"/>
      <c r="AX708" s="727"/>
    </row>
    <row r="709" spans="1:50" ht="42"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680</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666</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65" t="s">
        <v>680</v>
      </c>
      <c r="AE712" s="766"/>
      <c r="AF712" s="766"/>
      <c r="AG712" s="89" t="s">
        <v>325</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8"/>
      <c r="B713" s="630"/>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7" t="s">
        <v>680</v>
      </c>
      <c r="AE713" s="308"/>
      <c r="AF713" s="649"/>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87" t="s">
        <v>666</v>
      </c>
      <c r="AE714" s="788"/>
      <c r="AF714" s="789"/>
      <c r="AG714" s="592" t="s">
        <v>682</v>
      </c>
      <c r="AH714" s="593"/>
      <c r="AI714" s="593"/>
      <c r="AJ714" s="593"/>
      <c r="AK714" s="593"/>
      <c r="AL714" s="593"/>
      <c r="AM714" s="593"/>
      <c r="AN714" s="593"/>
      <c r="AO714" s="593"/>
      <c r="AP714" s="593"/>
      <c r="AQ714" s="593"/>
      <c r="AR714" s="593"/>
      <c r="AS714" s="593"/>
      <c r="AT714" s="593"/>
      <c r="AU714" s="593"/>
      <c r="AV714" s="593"/>
      <c r="AW714" s="593"/>
      <c r="AX714" s="594"/>
    </row>
    <row r="715" spans="1:50" ht="27" customHeight="1" x14ac:dyDescent="0.15">
      <c r="A715" s="626"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666</v>
      </c>
      <c r="AE715" s="588"/>
      <c r="AF715" s="642"/>
      <c r="AG715" s="725" t="s">
        <v>683</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680</v>
      </c>
      <c r="AE716" s="613"/>
      <c r="AF716" s="613"/>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666</v>
      </c>
      <c r="AE717" s="308"/>
      <c r="AF717" s="308"/>
      <c r="AG717" s="89" t="s">
        <v>684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592" t="s">
        <v>685</v>
      </c>
      <c r="AH718" s="593"/>
      <c r="AI718" s="593"/>
      <c r="AJ718" s="593"/>
      <c r="AK718" s="593"/>
      <c r="AL718" s="593"/>
      <c r="AM718" s="593"/>
      <c r="AN718" s="593"/>
      <c r="AO718" s="593"/>
      <c r="AP718" s="593"/>
      <c r="AQ718" s="593"/>
      <c r="AR718" s="593"/>
      <c r="AS718" s="593"/>
      <c r="AT718" s="593"/>
      <c r="AU718" s="593"/>
      <c r="AV718" s="593"/>
      <c r="AW718" s="593"/>
      <c r="AX718" s="594"/>
    </row>
    <row r="719" spans="1:50" ht="41.25" customHeight="1" x14ac:dyDescent="0.15">
      <c r="A719" s="759" t="s">
        <v>57</v>
      </c>
      <c r="B719" s="760"/>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7" t="s">
        <v>680</v>
      </c>
      <c r="AE719" s="588"/>
      <c r="AF719" s="588"/>
      <c r="AG719" s="113" t="s">
        <v>669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1.75" customHeight="1" x14ac:dyDescent="0.15">
      <c r="A726" s="626" t="s">
        <v>47</v>
      </c>
      <c r="B726" s="782"/>
      <c r="C726" s="792" t="s">
        <v>52</v>
      </c>
      <c r="D726" s="814"/>
      <c r="E726" s="814"/>
      <c r="F726" s="815"/>
      <c r="G726" s="561" t="s">
        <v>687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20" t="s">
        <v>704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9"/>
      <c r="B731" s="660"/>
      <c r="C731" s="660"/>
      <c r="D731" s="660"/>
      <c r="E731" s="661"/>
      <c r="F731" s="715" t="s">
        <v>704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9"/>
      <c r="B733" s="660"/>
      <c r="C733" s="660"/>
      <c r="D733" s="660"/>
      <c r="E733" s="661"/>
      <c r="F733" s="623" t="s">
        <v>704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68" t="s">
        <v>591</v>
      </c>
      <c r="B737" s="196"/>
      <c r="C737" s="196"/>
      <c r="D737" s="197"/>
      <c r="E737" s="932" t="s">
        <v>657</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6" t="s">
        <v>316</v>
      </c>
      <c r="B738" s="346"/>
      <c r="C738" s="346"/>
      <c r="D738" s="346"/>
      <c r="E738" s="932" t="s">
        <v>658</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6" t="s">
        <v>315</v>
      </c>
      <c r="B739" s="346"/>
      <c r="C739" s="346"/>
      <c r="D739" s="346"/>
      <c r="E739" s="932" t="s">
        <v>659</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6" t="s">
        <v>314</v>
      </c>
      <c r="B740" s="346"/>
      <c r="C740" s="346"/>
      <c r="D740" s="346"/>
      <c r="E740" s="932" t="s">
        <v>660</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6" t="s">
        <v>313</v>
      </c>
      <c r="B741" s="346"/>
      <c r="C741" s="346"/>
      <c r="D741" s="346"/>
      <c r="E741" s="932" t="s">
        <v>661</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6" t="s">
        <v>312</v>
      </c>
      <c r="B742" s="346"/>
      <c r="C742" s="346"/>
      <c r="D742" s="346"/>
      <c r="E742" s="932" t="s">
        <v>662</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6" t="s">
        <v>311</v>
      </c>
      <c r="B743" s="346"/>
      <c r="C743" s="346"/>
      <c r="D743" s="346"/>
      <c r="E743" s="932" t="s">
        <v>663</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6" t="s">
        <v>310</v>
      </c>
      <c r="B744" s="346"/>
      <c r="C744" s="346"/>
      <c r="D744" s="346"/>
      <c r="E744" s="932" t="s">
        <v>664</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6" t="s">
        <v>309</v>
      </c>
      <c r="B745" s="346"/>
      <c r="C745" s="346"/>
      <c r="D745" s="346"/>
      <c r="E745" s="969" t="s">
        <v>665</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6" t="s">
        <v>464</v>
      </c>
      <c r="B746" s="346"/>
      <c r="C746" s="346"/>
      <c r="D746" s="346"/>
      <c r="E746" s="938" t="s">
        <v>630</v>
      </c>
      <c r="F746" s="936"/>
      <c r="G746" s="936"/>
      <c r="H746" s="85" t="str">
        <f>IF(E746="","","-")</f>
        <v>-</v>
      </c>
      <c r="I746" s="936"/>
      <c r="J746" s="936"/>
      <c r="K746" s="85" t="str">
        <f>IF(I746="","","-")</f>
        <v/>
      </c>
      <c r="L746" s="937">
        <v>54</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6" t="s">
        <v>428</v>
      </c>
      <c r="B747" s="346"/>
      <c r="C747" s="346"/>
      <c r="D747" s="346"/>
      <c r="E747" s="938" t="s">
        <v>630</v>
      </c>
      <c r="F747" s="936"/>
      <c r="G747" s="936"/>
      <c r="H747" s="85" t="str">
        <f>IF(E747="","","-")</f>
        <v>-</v>
      </c>
      <c r="I747" s="936"/>
      <c r="J747" s="936"/>
      <c r="K747" s="85" t="str">
        <f>IF(I747="","","-")</f>
        <v/>
      </c>
      <c r="L747" s="937">
        <v>6</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4.9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4.9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4.9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4.9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78" t="s">
        <v>689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7"/>
      <c r="B788" s="618"/>
      <c r="C788" s="618"/>
      <c r="D788" s="618"/>
      <c r="E788" s="618"/>
      <c r="F788" s="619"/>
      <c r="G788" s="792"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1"/>
      <c r="AC788" s="792"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638</v>
      </c>
      <c r="H789" s="657"/>
      <c r="I789" s="657"/>
      <c r="J789" s="657"/>
      <c r="K789" s="658"/>
      <c r="L789" s="650" t="s">
        <v>690</v>
      </c>
      <c r="M789" s="651"/>
      <c r="N789" s="651"/>
      <c r="O789" s="651"/>
      <c r="P789" s="651"/>
      <c r="Q789" s="651"/>
      <c r="R789" s="651"/>
      <c r="S789" s="651"/>
      <c r="T789" s="651"/>
      <c r="U789" s="651"/>
      <c r="V789" s="651"/>
      <c r="W789" s="651"/>
      <c r="X789" s="652"/>
      <c r="Y789" s="367">
        <v>13</v>
      </c>
      <c r="Z789" s="368"/>
      <c r="AA789" s="368"/>
      <c r="AB789" s="785"/>
      <c r="AC789" s="656" t="s">
        <v>692</v>
      </c>
      <c r="AD789" s="657"/>
      <c r="AE789" s="657"/>
      <c r="AF789" s="657"/>
      <c r="AG789" s="658"/>
      <c r="AH789" s="650" t="s">
        <v>693</v>
      </c>
      <c r="AI789" s="651"/>
      <c r="AJ789" s="651"/>
      <c r="AK789" s="651"/>
      <c r="AL789" s="651"/>
      <c r="AM789" s="651"/>
      <c r="AN789" s="651"/>
      <c r="AO789" s="651"/>
      <c r="AP789" s="651"/>
      <c r="AQ789" s="651"/>
      <c r="AR789" s="651"/>
      <c r="AS789" s="651"/>
      <c r="AT789" s="652"/>
      <c r="AU789" s="367">
        <v>38</v>
      </c>
      <c r="AV789" s="368"/>
      <c r="AW789" s="368"/>
      <c r="AX789" s="369"/>
    </row>
    <row r="790" spans="1:51" ht="24.75" customHeight="1" x14ac:dyDescent="0.15">
      <c r="A790" s="617"/>
      <c r="B790" s="618"/>
      <c r="C790" s="618"/>
      <c r="D790" s="618"/>
      <c r="E790" s="618"/>
      <c r="F790" s="619"/>
      <c r="G790" s="589"/>
      <c r="H790" s="590"/>
      <c r="I790" s="590"/>
      <c r="J790" s="590"/>
      <c r="K790" s="591"/>
      <c r="L790" s="581" t="s">
        <v>691</v>
      </c>
      <c r="M790" s="582"/>
      <c r="N790" s="582"/>
      <c r="O790" s="582"/>
      <c r="P790" s="582"/>
      <c r="Q790" s="582"/>
      <c r="R790" s="582"/>
      <c r="S790" s="582"/>
      <c r="T790" s="582"/>
      <c r="U790" s="582"/>
      <c r="V790" s="582"/>
      <c r="W790" s="582"/>
      <c r="X790" s="583"/>
      <c r="Y790" s="584">
        <v>5</v>
      </c>
      <c r="Z790" s="585"/>
      <c r="AA790" s="585"/>
      <c r="AB790" s="598"/>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7"/>
      <c r="B791" s="618"/>
      <c r="C791" s="618"/>
      <c r="D791" s="618"/>
      <c r="E791" s="618"/>
      <c r="F791" s="619"/>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8"/>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7"/>
      <c r="B792" s="618"/>
      <c r="C792" s="618"/>
      <c r="D792" s="618"/>
      <c r="E792" s="618"/>
      <c r="F792" s="619"/>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8"/>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7"/>
      <c r="B793" s="618"/>
      <c r="C793" s="618"/>
      <c r="D793" s="618"/>
      <c r="E793" s="618"/>
      <c r="F793" s="619"/>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8"/>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7"/>
      <c r="B794" s="618"/>
      <c r="C794" s="618"/>
      <c r="D794" s="618"/>
      <c r="E794" s="618"/>
      <c r="F794" s="619"/>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8"/>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7"/>
      <c r="B795" s="618"/>
      <c r="C795" s="618"/>
      <c r="D795" s="618"/>
      <c r="E795" s="618"/>
      <c r="F795" s="619"/>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8"/>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7"/>
      <c r="B796" s="618"/>
      <c r="C796" s="618"/>
      <c r="D796" s="618"/>
      <c r="E796" s="618"/>
      <c r="F796" s="619"/>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8"/>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7"/>
      <c r="B797" s="618"/>
      <c r="C797" s="618"/>
      <c r="D797" s="618"/>
      <c r="E797" s="618"/>
      <c r="F797" s="619"/>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8"/>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7"/>
      <c r="B798" s="618"/>
      <c r="C798" s="618"/>
      <c r="D798" s="618"/>
      <c r="E798" s="618"/>
      <c r="F798" s="619"/>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8"/>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7"/>
      <c r="B799" s="618"/>
      <c r="C799" s="618"/>
      <c r="D799" s="618"/>
      <c r="E799" s="618"/>
      <c r="F799" s="619"/>
      <c r="G799" s="803" t="s">
        <v>20</v>
      </c>
      <c r="H799" s="804"/>
      <c r="I799" s="804"/>
      <c r="J799" s="804"/>
      <c r="K799" s="804"/>
      <c r="L799" s="805"/>
      <c r="M799" s="806"/>
      <c r="N799" s="806"/>
      <c r="O799" s="806"/>
      <c r="P799" s="806"/>
      <c r="Q799" s="806"/>
      <c r="R799" s="806"/>
      <c r="S799" s="806"/>
      <c r="T799" s="806"/>
      <c r="U799" s="806"/>
      <c r="V799" s="806"/>
      <c r="W799" s="806"/>
      <c r="X799" s="807"/>
      <c r="Y799" s="808">
        <f>SUM(Y789:AB798)</f>
        <v>18</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38</v>
      </c>
      <c r="AV799" s="809"/>
      <c r="AW799" s="809"/>
      <c r="AX799" s="811"/>
    </row>
    <row r="800" spans="1:51" ht="24.75" hidden="1" customHeight="1" x14ac:dyDescent="0.15">
      <c r="A800" s="617"/>
      <c r="B800" s="618"/>
      <c r="C800" s="618"/>
      <c r="D800" s="618"/>
      <c r="E800" s="618"/>
      <c r="F800" s="619"/>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7"/>
      <c r="B801" s="618"/>
      <c r="C801" s="618"/>
      <c r="D801" s="618"/>
      <c r="E801" s="618"/>
      <c r="F801" s="619"/>
      <c r="G801" s="792"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1"/>
      <c r="AC801" s="792"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7"/>
      <c r="Z802" s="368"/>
      <c r="AA802" s="368"/>
      <c r="AB802" s="785"/>
      <c r="AC802" s="656"/>
      <c r="AD802" s="657"/>
      <c r="AE802" s="657"/>
      <c r="AF802" s="657"/>
      <c r="AG802" s="658"/>
      <c r="AH802" s="650"/>
      <c r="AI802" s="651"/>
      <c r="AJ802" s="651"/>
      <c r="AK802" s="651"/>
      <c r="AL802" s="651"/>
      <c r="AM802" s="651"/>
      <c r="AN802" s="651"/>
      <c r="AO802" s="651"/>
      <c r="AP802" s="651"/>
      <c r="AQ802" s="651"/>
      <c r="AR802" s="651"/>
      <c r="AS802" s="651"/>
      <c r="AT802" s="652"/>
      <c r="AU802" s="367"/>
      <c r="AV802" s="368"/>
      <c r="AW802" s="368"/>
      <c r="AX802" s="369"/>
      <c r="AY802">
        <f t="shared" ref="AY802:AY812" si="115">$AY$800</f>
        <v>0</v>
      </c>
    </row>
    <row r="803" spans="1:51" ht="24.75" hidden="1" customHeight="1" x14ac:dyDescent="0.15">
      <c r="A803" s="617"/>
      <c r="B803" s="618"/>
      <c r="C803" s="618"/>
      <c r="D803" s="618"/>
      <c r="E803" s="618"/>
      <c r="F803" s="619"/>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8"/>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7"/>
      <c r="B804" s="618"/>
      <c r="C804" s="618"/>
      <c r="D804" s="618"/>
      <c r="E804" s="618"/>
      <c r="F804" s="619"/>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8"/>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7"/>
      <c r="B805" s="618"/>
      <c r="C805" s="618"/>
      <c r="D805" s="618"/>
      <c r="E805" s="618"/>
      <c r="F805" s="619"/>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8"/>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7"/>
      <c r="B806" s="618"/>
      <c r="C806" s="618"/>
      <c r="D806" s="618"/>
      <c r="E806" s="618"/>
      <c r="F806" s="619"/>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8"/>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7"/>
      <c r="B807" s="618"/>
      <c r="C807" s="618"/>
      <c r="D807" s="618"/>
      <c r="E807" s="618"/>
      <c r="F807" s="619"/>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8"/>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7"/>
      <c r="B808" s="618"/>
      <c r="C808" s="618"/>
      <c r="D808" s="618"/>
      <c r="E808" s="618"/>
      <c r="F808" s="619"/>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8"/>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7"/>
      <c r="B809" s="618"/>
      <c r="C809" s="618"/>
      <c r="D809" s="618"/>
      <c r="E809" s="618"/>
      <c r="F809" s="619"/>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8"/>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7"/>
      <c r="B810" s="618"/>
      <c r="C810" s="618"/>
      <c r="D810" s="618"/>
      <c r="E810" s="618"/>
      <c r="F810" s="619"/>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8"/>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7"/>
      <c r="B811" s="618"/>
      <c r="C811" s="618"/>
      <c r="D811" s="618"/>
      <c r="E811" s="618"/>
      <c r="F811" s="619"/>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8"/>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7"/>
      <c r="B812" s="618"/>
      <c r="C812" s="618"/>
      <c r="D812" s="618"/>
      <c r="E812" s="618"/>
      <c r="F812" s="619"/>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7"/>
      <c r="B813" s="618"/>
      <c r="C813" s="618"/>
      <c r="D813" s="618"/>
      <c r="E813" s="618"/>
      <c r="F813" s="619"/>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7"/>
      <c r="B814" s="618"/>
      <c r="C814" s="618"/>
      <c r="D814" s="618"/>
      <c r="E814" s="618"/>
      <c r="F814" s="619"/>
      <c r="G814" s="792"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1"/>
      <c r="AC814" s="792"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7"/>
      <c r="Z815" s="368"/>
      <c r="AA815" s="368"/>
      <c r="AB815" s="785"/>
      <c r="AC815" s="656"/>
      <c r="AD815" s="657"/>
      <c r="AE815" s="657"/>
      <c r="AF815" s="657"/>
      <c r="AG815" s="658"/>
      <c r="AH815" s="650"/>
      <c r="AI815" s="651"/>
      <c r="AJ815" s="651"/>
      <c r="AK815" s="651"/>
      <c r="AL815" s="651"/>
      <c r="AM815" s="651"/>
      <c r="AN815" s="651"/>
      <c r="AO815" s="651"/>
      <c r="AP815" s="651"/>
      <c r="AQ815" s="651"/>
      <c r="AR815" s="651"/>
      <c r="AS815" s="651"/>
      <c r="AT815" s="652"/>
      <c r="AU815" s="367"/>
      <c r="AV815" s="368"/>
      <c r="AW815" s="368"/>
      <c r="AX815" s="369"/>
      <c r="AY815">
        <f t="shared" ref="AY815:AY825" si="116">$AY$813</f>
        <v>0</v>
      </c>
    </row>
    <row r="816" spans="1:51" ht="24.75" hidden="1" customHeight="1" x14ac:dyDescent="0.15">
      <c r="A816" s="617"/>
      <c r="B816" s="618"/>
      <c r="C816" s="618"/>
      <c r="D816" s="618"/>
      <c r="E816" s="618"/>
      <c r="F816" s="619"/>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8"/>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7"/>
      <c r="B817" s="618"/>
      <c r="C817" s="618"/>
      <c r="D817" s="618"/>
      <c r="E817" s="618"/>
      <c r="F817" s="619"/>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8"/>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7"/>
      <c r="B818" s="618"/>
      <c r="C818" s="618"/>
      <c r="D818" s="618"/>
      <c r="E818" s="618"/>
      <c r="F818" s="619"/>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8"/>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7"/>
      <c r="B819" s="618"/>
      <c r="C819" s="618"/>
      <c r="D819" s="618"/>
      <c r="E819" s="618"/>
      <c r="F819" s="619"/>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8"/>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7"/>
      <c r="B820" s="618"/>
      <c r="C820" s="618"/>
      <c r="D820" s="618"/>
      <c r="E820" s="618"/>
      <c r="F820" s="619"/>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8"/>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7"/>
      <c r="B821" s="618"/>
      <c r="C821" s="618"/>
      <c r="D821" s="618"/>
      <c r="E821" s="618"/>
      <c r="F821" s="619"/>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8"/>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7"/>
      <c r="B822" s="618"/>
      <c r="C822" s="618"/>
      <c r="D822" s="618"/>
      <c r="E822" s="618"/>
      <c r="F822" s="619"/>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8"/>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7"/>
      <c r="B823" s="618"/>
      <c r="C823" s="618"/>
      <c r="D823" s="618"/>
      <c r="E823" s="618"/>
      <c r="F823" s="619"/>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8"/>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7"/>
      <c r="B824" s="618"/>
      <c r="C824" s="618"/>
      <c r="D824" s="618"/>
      <c r="E824" s="618"/>
      <c r="F824" s="619"/>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8"/>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7"/>
      <c r="B825" s="618"/>
      <c r="C825" s="618"/>
      <c r="D825" s="618"/>
      <c r="E825" s="618"/>
      <c r="F825" s="619"/>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7"/>
      <c r="B826" s="618"/>
      <c r="C826" s="618"/>
      <c r="D826" s="618"/>
      <c r="E826" s="618"/>
      <c r="F826" s="619"/>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7"/>
      <c r="B827" s="618"/>
      <c r="C827" s="618"/>
      <c r="D827" s="618"/>
      <c r="E827" s="618"/>
      <c r="F827" s="619"/>
      <c r="G827" s="792"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1"/>
      <c r="AC827" s="792"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7"/>
      <c r="Z828" s="368"/>
      <c r="AA828" s="368"/>
      <c r="AB828" s="785"/>
      <c r="AC828" s="656"/>
      <c r="AD828" s="657"/>
      <c r="AE828" s="657"/>
      <c r="AF828" s="657"/>
      <c r="AG828" s="658"/>
      <c r="AH828" s="650"/>
      <c r="AI828" s="651"/>
      <c r="AJ828" s="651"/>
      <c r="AK828" s="651"/>
      <c r="AL828" s="651"/>
      <c r="AM828" s="651"/>
      <c r="AN828" s="651"/>
      <c r="AO828" s="651"/>
      <c r="AP828" s="651"/>
      <c r="AQ828" s="651"/>
      <c r="AR828" s="651"/>
      <c r="AS828" s="651"/>
      <c r="AT828" s="652"/>
      <c r="AU828" s="367"/>
      <c r="AV828" s="368"/>
      <c r="AW828" s="368"/>
      <c r="AX828" s="369"/>
      <c r="AY828">
        <f t="shared" ref="AY828:AY838" si="117">$AY$826</f>
        <v>0</v>
      </c>
    </row>
    <row r="829" spans="1:51" ht="24.75" hidden="1" customHeight="1" x14ac:dyDescent="0.15">
      <c r="A829" s="617"/>
      <c r="B829" s="618"/>
      <c r="C829" s="618"/>
      <c r="D829" s="618"/>
      <c r="E829" s="618"/>
      <c r="F829" s="619"/>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8"/>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7"/>
      <c r="B830" s="618"/>
      <c r="C830" s="618"/>
      <c r="D830" s="618"/>
      <c r="E830" s="618"/>
      <c r="F830" s="619"/>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8"/>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7"/>
      <c r="B831" s="618"/>
      <c r="C831" s="618"/>
      <c r="D831" s="618"/>
      <c r="E831" s="618"/>
      <c r="F831" s="619"/>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8"/>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7"/>
      <c r="B832" s="618"/>
      <c r="C832" s="618"/>
      <c r="D832" s="618"/>
      <c r="E832" s="618"/>
      <c r="F832" s="619"/>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8"/>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7"/>
      <c r="B833" s="618"/>
      <c r="C833" s="618"/>
      <c r="D833" s="618"/>
      <c r="E833" s="618"/>
      <c r="F833" s="619"/>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8"/>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7"/>
      <c r="B834" s="618"/>
      <c r="C834" s="618"/>
      <c r="D834" s="618"/>
      <c r="E834" s="618"/>
      <c r="F834" s="619"/>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8"/>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7"/>
      <c r="B835" s="618"/>
      <c r="C835" s="618"/>
      <c r="D835" s="618"/>
      <c r="E835" s="618"/>
      <c r="F835" s="619"/>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8"/>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7"/>
      <c r="B836" s="618"/>
      <c r="C836" s="618"/>
      <c r="D836" s="618"/>
      <c r="E836" s="618"/>
      <c r="F836" s="619"/>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8"/>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7"/>
      <c r="B837" s="618"/>
      <c r="C837" s="618"/>
      <c r="D837" s="618"/>
      <c r="E837" s="618"/>
      <c r="F837" s="619"/>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8"/>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7"/>
      <c r="B838" s="618"/>
      <c r="C838" s="618"/>
      <c r="D838" s="618"/>
      <c r="E838" s="618"/>
      <c r="F838" s="619"/>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705</v>
      </c>
      <c r="D845" s="328"/>
      <c r="E845" s="328"/>
      <c r="F845" s="328"/>
      <c r="G845" s="328"/>
      <c r="H845" s="328"/>
      <c r="I845" s="328"/>
      <c r="J845" s="329">
        <v>7010001034840</v>
      </c>
      <c r="K845" s="330"/>
      <c r="L845" s="330"/>
      <c r="M845" s="330"/>
      <c r="N845" s="330"/>
      <c r="O845" s="330"/>
      <c r="P845" s="344" t="s">
        <v>690</v>
      </c>
      <c r="Q845" s="331"/>
      <c r="R845" s="331"/>
      <c r="S845" s="331"/>
      <c r="T845" s="331"/>
      <c r="U845" s="331"/>
      <c r="V845" s="331"/>
      <c r="W845" s="331"/>
      <c r="X845" s="331"/>
      <c r="Y845" s="332">
        <v>13</v>
      </c>
      <c r="Z845" s="333"/>
      <c r="AA845" s="333"/>
      <c r="AB845" s="334"/>
      <c r="AC845" s="335" t="s">
        <v>296</v>
      </c>
      <c r="AD845" s="336"/>
      <c r="AE845" s="336"/>
      <c r="AF845" s="336"/>
      <c r="AG845" s="336"/>
      <c r="AH845" s="351" t="s">
        <v>669</v>
      </c>
      <c r="AI845" s="352"/>
      <c r="AJ845" s="352"/>
      <c r="AK845" s="352"/>
      <c r="AL845" s="339">
        <v>100</v>
      </c>
      <c r="AM845" s="340"/>
      <c r="AN845" s="340"/>
      <c r="AO845" s="341"/>
      <c r="AP845" s="342" t="s">
        <v>669</v>
      </c>
      <c r="AQ845" s="342"/>
      <c r="AR845" s="342"/>
      <c r="AS845" s="342"/>
      <c r="AT845" s="342"/>
      <c r="AU845" s="342"/>
      <c r="AV845" s="342"/>
      <c r="AW845" s="342"/>
      <c r="AX845" s="342"/>
    </row>
    <row r="846" spans="1:51" ht="30" customHeight="1" x14ac:dyDescent="0.15">
      <c r="A846" s="355">
        <v>2</v>
      </c>
      <c r="B846" s="355">
        <v>1</v>
      </c>
      <c r="C846" s="343" t="s">
        <v>705</v>
      </c>
      <c r="D846" s="328"/>
      <c r="E846" s="328"/>
      <c r="F846" s="328"/>
      <c r="G846" s="328"/>
      <c r="H846" s="328"/>
      <c r="I846" s="328"/>
      <c r="J846" s="329">
        <v>7010001034840</v>
      </c>
      <c r="K846" s="330"/>
      <c r="L846" s="330"/>
      <c r="M846" s="330"/>
      <c r="N846" s="330"/>
      <c r="O846" s="330"/>
      <c r="P846" s="344" t="s">
        <v>691</v>
      </c>
      <c r="Q846" s="331"/>
      <c r="R846" s="331"/>
      <c r="S846" s="331"/>
      <c r="T846" s="331"/>
      <c r="U846" s="331"/>
      <c r="V846" s="331"/>
      <c r="W846" s="331"/>
      <c r="X846" s="331"/>
      <c r="Y846" s="332">
        <v>5</v>
      </c>
      <c r="Z846" s="333"/>
      <c r="AA846" s="333"/>
      <c r="AB846" s="334"/>
      <c r="AC846" s="335" t="s">
        <v>296</v>
      </c>
      <c r="AD846" s="336"/>
      <c r="AE846" s="336"/>
      <c r="AF846" s="336"/>
      <c r="AG846" s="336"/>
      <c r="AH846" s="351" t="s">
        <v>669</v>
      </c>
      <c r="AI846" s="352"/>
      <c r="AJ846" s="352"/>
      <c r="AK846" s="352"/>
      <c r="AL846" s="339">
        <v>100</v>
      </c>
      <c r="AM846" s="340"/>
      <c r="AN846" s="340"/>
      <c r="AO846" s="341"/>
      <c r="AP846" s="342" t="s">
        <v>669</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694</v>
      </c>
      <c r="D878" s="328"/>
      <c r="E878" s="328"/>
      <c r="F878" s="328"/>
      <c r="G878" s="328"/>
      <c r="H878" s="328"/>
      <c r="I878" s="328"/>
      <c r="J878" s="329" t="s">
        <v>669</v>
      </c>
      <c r="K878" s="330"/>
      <c r="L878" s="330"/>
      <c r="M878" s="330"/>
      <c r="N878" s="330"/>
      <c r="O878" s="330"/>
      <c r="P878" s="344" t="s">
        <v>693</v>
      </c>
      <c r="Q878" s="331"/>
      <c r="R878" s="331"/>
      <c r="S878" s="331"/>
      <c r="T878" s="331"/>
      <c r="U878" s="331"/>
      <c r="V878" s="331"/>
      <c r="W878" s="331"/>
      <c r="X878" s="331"/>
      <c r="Y878" s="332">
        <v>38</v>
      </c>
      <c r="Z878" s="333"/>
      <c r="AA878" s="333"/>
      <c r="AB878" s="334"/>
      <c r="AC878" s="335" t="s">
        <v>298</v>
      </c>
      <c r="AD878" s="336"/>
      <c r="AE878" s="336"/>
      <c r="AF878" s="336"/>
      <c r="AG878" s="336"/>
      <c r="AH878" s="351" t="s">
        <v>669</v>
      </c>
      <c r="AI878" s="352"/>
      <c r="AJ878" s="352"/>
      <c r="AK878" s="352"/>
      <c r="AL878" s="339">
        <v>100</v>
      </c>
      <c r="AM878" s="340"/>
      <c r="AN878" s="340"/>
      <c r="AO878" s="341"/>
      <c r="AP878" s="342" t="s">
        <v>669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43"/>
      <c r="D911" s="328"/>
      <c r="E911" s="328"/>
      <c r="F911" s="328"/>
      <c r="G911" s="328"/>
      <c r="H911" s="328"/>
      <c r="I911" s="328"/>
      <c r="J911" s="329"/>
      <c r="K911" s="330"/>
      <c r="L911" s="330"/>
      <c r="M911" s="330"/>
      <c r="N911" s="330"/>
      <c r="O911" s="330"/>
      <c r="P911" s="344"/>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695</v>
      </c>
      <c r="D1110" s="353"/>
      <c r="E1110" s="135" t="s">
        <v>694</v>
      </c>
      <c r="F1110" s="354"/>
      <c r="G1110" s="354"/>
      <c r="H1110" s="354"/>
      <c r="I1110" s="354"/>
      <c r="J1110" s="329" t="s">
        <v>669</v>
      </c>
      <c r="K1110" s="330"/>
      <c r="L1110" s="330"/>
      <c r="M1110" s="330"/>
      <c r="N1110" s="330"/>
      <c r="O1110" s="330"/>
      <c r="P1110" s="344" t="s">
        <v>693</v>
      </c>
      <c r="Q1110" s="331"/>
      <c r="R1110" s="331"/>
      <c r="S1110" s="331"/>
      <c r="T1110" s="331"/>
      <c r="U1110" s="331"/>
      <c r="V1110" s="331"/>
      <c r="W1110" s="331"/>
      <c r="X1110" s="331"/>
      <c r="Y1110" s="332">
        <v>25</v>
      </c>
      <c r="Z1110" s="333"/>
      <c r="AA1110" s="333"/>
      <c r="AB1110" s="334"/>
      <c r="AC1110" s="335" t="s">
        <v>298</v>
      </c>
      <c r="AD1110" s="336"/>
      <c r="AE1110" s="336"/>
      <c r="AF1110" s="336"/>
      <c r="AG1110" s="336"/>
      <c r="AH1110" s="337" t="s">
        <v>669</v>
      </c>
      <c r="AI1110" s="338"/>
      <c r="AJ1110" s="338"/>
      <c r="AK1110" s="338"/>
      <c r="AL1110" s="339">
        <v>100</v>
      </c>
      <c r="AM1110" s="340"/>
      <c r="AN1110" s="340"/>
      <c r="AO1110" s="341"/>
      <c r="AP1110" s="342" t="s">
        <v>669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246" max="49" man="1"/>
    <brk id="725" max="49" man="1"/>
    <brk id="747" max="49" man="1"/>
    <brk id="110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S8" sqref="S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666</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石野 貴之</dc:creator>
  <cp:lastModifiedBy>執行調査係長</cp:lastModifiedBy>
  <cp:lastPrinted>2021-03-08T07:58:12Z</cp:lastPrinted>
  <dcterms:created xsi:type="dcterms:W3CDTF">2012-03-13T00:50:25Z</dcterms:created>
  <dcterms:modified xsi:type="dcterms:W3CDTF">2021-07-08T13:21:06Z</dcterms:modified>
</cp:coreProperties>
</file>