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6" i="3"/>
  <c r="AY369" i="3"/>
  <c r="AY616" i="3"/>
  <c r="AY50"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<sst xmlns="http://schemas.openxmlformats.org/spreadsheetml/2006/main" count="3102" uniqueCount="781">
  <si>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</si>
  <si>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</si>
  <si>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</si>
  <si>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</si>
  <si>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</si>
  <si>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</si>
  <si>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</si>
  <si>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</si>
  <si>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</si>
  <si>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</si>
  <si>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</si>
  <si>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</si>
  <si>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</si>
  <si>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</si>
  <si>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</si>
  <si>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</si>
  <si>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</si>
  <si>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</si>
  <si>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</si>
  <si>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</si>
  <si>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</si>
  <si>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</si>
  <si>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</si>
  <si>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</si>
  <si>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</si>
  <si>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</si>
  <si>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</si>
  <si>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</si>
  <si>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</si>
  <si>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</si>
  <si>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</si>
  <si>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</si>
  <si>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</si>
  <si>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</si>
  <si>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</si>
  <si>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</si>
  <si>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</si>
  <si>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</si>
  <si>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</si>
  <si>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</si>
  <si>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</si>
  <si>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</si>
  <si>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</si>
  <si>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</si>
  <si>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</si>
  <si>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</si>
  <si>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</si>
  <si>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</si>
  <si>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</si>
  <si>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</si>
  <si>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</si>
  <si>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</si>
  <si>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</si>
  <si>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</si>
  <si>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</si>
  <si>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</si>
  <si>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</si>
  <si>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</si>
  <si>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</si>
  <si>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</si>
  <si>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</si>
  <si>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</si>
  <si>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</si>
  <si>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</si>
  <si>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</si>
  <si>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</si>
  <si>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</si>
  <si>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</si>
  <si>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</si>
  <si>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</si>
  <si>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</si>
  <si>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</si>
  <si>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</si>
  <si>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</si>
  <si>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</si>
  <si>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</si>
  <si>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</si>
  <si>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</si>
  <si>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</si>
  <si>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</si>
  <si>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</si>
  <si>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</si>
  <si>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</si>
  <si>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</si>
  <si>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</si>
  <si>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</si>
  <si>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</si>
  <si>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</si>
  <si>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</si>
  <si>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</si>
  <si>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</si>
  <si>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</si>
  <si>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</si>
  <si>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</si>
  <si>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</si>
  <si>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</si>
  <si>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</si>
  <si>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</si>
  <si>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</si>
  <si>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</si>
  <si>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</si>
  <si>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</si>
  <si>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</si>
  <si>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</si>
  <si>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</si>
  <si>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</si>
  <si>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</si>
  <si>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</si>
  <si>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</si>
  <si>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</si>
  <si>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</si>
  <si>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</si>
  <si>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</si>
  <si>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</si>
  <si>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</si>
  <si>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</si>
  <si>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</si>
  <si>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</si>
  <si>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</si>
  <si>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</si>
  <si>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</si>
  <si>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</si>
  <si>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</si>
  <si>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</si>
  <si>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</si>
  <si>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</si>
  <si>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</si>
  <si>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</si>
  <si>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</si>
  <si>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</si>
  <si>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</si>
  <si>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</si>
  <si>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</si>
  <si>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</si>
  <si>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</si>
  <si>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</si>
  <si>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</si>
  <si>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</si>
  <si>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</si>
  <si>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</si>
  <si>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</si>
  <si>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</si>
  <si>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</si>
  <si>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</si>
  <si>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</si>
  <si>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</si>
  <si>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</si>
  <si>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</si>
  <si>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</si>
  <si>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</si>
  <si>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</si>
  <si>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</si>
  <si>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</si>
  <si>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</si>
  <si>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</si>
  <si>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</si>
  <si>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</si>
  <si>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</si>
  <si>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</si>
  <si>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</si>
  <si>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</si>
  <si>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</si>
  <si>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</si>
  <si>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</si>
  <si>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</si>
  <si>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</si>
  <si>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</si>
  <si>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</si>
  <si>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</si>
  <si>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</si>
  <si>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</si>
  <si>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</si>
  <si>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</si>
  <si>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</si>
  <si>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</si>
  <si>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</si>
  <si>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</si>
  <si>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</si>
  <si>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</si>
  <si>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</si>
  <si>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</si>
  <si>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</si>
  <si>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</si>
  <si>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</si>
  <si>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</si>
  <si>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</si>
  <si>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</si>
  <si>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</si>
  <si>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</si>
  <si>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</si>
  <si>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</si>
  <si>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</si>
  <si>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</si>
  <si>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</si>
  <si>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</si>
  <si>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</si>
  <si>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</si>
  <si>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</si>
  <si>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</si>
  <si>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</si>
  <si>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</si>
  <si>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</si>
  <si>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</si>
  <si>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</si>
  <si>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</si>
  <si>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</si>
  <si>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</si>
  <si>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</si>
  <si>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</si>
  <si>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</si>
  <si>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</si>
  <si>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</si>
  <si>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</si>
  <si>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</si>
  <si>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</si>
  <si>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</si>
  <si>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</si>
  <si>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</si>
  <si>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</si>
  <si>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</si>
  <si>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</si>
  <si>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</si>
  <si>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</si>
  <si>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</si>
  <si>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</si>
  <si>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</si>
  <si>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</si>
  <si>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</si>
  <si>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</si>
  <si>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</si>
  <si>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</si>
  <si>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</si>
  <si>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</si>
  <si>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</si>
  <si>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</si>
  <si>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</si>
  <si>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</si>
  <si>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</si>
  <si>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</si>
  <si>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</si>
  <si>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</si>
  <si>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</si>
  <si>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</si>
  <si>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</si>
  <si>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</si>
  <si>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</si>
  <si>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</si>
  <si>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</si>
  <si>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</si>
  <si>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</si>
  <si>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</si>
  <si>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</si>
  <si>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</si>
  <si>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</si>
  <si>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</si>
  <si>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</si>
  <si>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</si>
  <si>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</si>
  <si>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</si>
  <si>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</si>
  <si>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</si>
  <si>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</si>
  <si>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</si>
  <si>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</si>
  <si>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</si>
  <si>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</si>
  <si>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</si>
  <si>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</si>
  <si>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</si>
  <si>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</si>
  <si>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</si>
  <si>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</si>
  <si>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</si>
  <si>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</si>
  <si>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</si>
  <si>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</si>
  <si>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</si>
  <si>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</si>
  <si>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</si>
  <si>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</si>
  <si>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</si>
  <si>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</si>
  <si>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</si>
  <si>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</si>
  <si>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</si>
  <si>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</si>
  <si>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</si>
  <si>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</si>
  <si>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</si>
  <si>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</si>
  <si>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</si>
  <si>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</si>
  <si>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</si>
  <si>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</si>
  <si>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</si>
  <si>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</si>
  <si>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</si>
  <si>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</si>
  <si>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</si>
  <si>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</si>
  <si>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</si>
  <si>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</si>
  <si>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</si>
  <si>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</si>
  <si>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</si>
  <si>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</si>
  <si>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</si>
  <si>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</si>
  <si>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</si>
  <si>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</si>
  <si>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</si>
  <si>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</si>
  <si>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</si>
  <si>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</si>
  <si>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</si>
  <si>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</si>
  <si>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</si>
  <si>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</si>
  <si>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</si>
  <si>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</si>
  <si>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</si>
  <si>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</si>
  <si>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</si>
  <si>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</si>
  <si>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</si>
  <si>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</si>
  <si>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</si>
  <si>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</si>
  <si>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</si>
  <si>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</si>
  <si>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</si>
  <si>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</si>
  <si>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</si>
  <si>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</si>
  <si>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</si>
  <si>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</si>
  <si>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</si>
  <si>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</si>
  <si>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</si>
  <si>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</si>
  <si>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</si>
  <si>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</si>
  <si>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</si>
  <si>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</si>
  <si>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</si>
  <si>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</si>
  <si>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</si>
  <si>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</si>
  <si>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</si>
  <si>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</si>
  <si>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</si>
  <si>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</si>
  <si>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</si>
  <si>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</si>
  <si>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</si>
  <si>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</si>
  <si>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</si>
  <si>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</si>
  <si>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</si>
  <si>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</si>
  <si>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</si>
  <si>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</si>
  <si>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</si>
  <si>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</si>
  <si>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</si>
  <si>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</si>
  <si>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</si>
  <si>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</si>
  <si>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</si>
  <si>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</si>
  <si>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</si>
  <si>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</si>
  <si>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</si>
  <si>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</si>
  <si>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</si>
  <si>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</si>
  <si>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</si>
  <si>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</si>
  <si>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</si>
  <si>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</si>
  <si>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</si>
  <si>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</si>
  <si>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</si>
  <si>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</si>
  <si>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</si>
  <si>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</si>
  <si>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</si>
  <si>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</si>
  <si>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</si>
  <si>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</si>
  <si>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</si>
  <si>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</si>
  <si>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</si>
  <si>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</si>
  <si>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</si>
  <si>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</si>
  <si>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</si>
  <si>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</si>
  <si>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</si>
  <si>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</si>
  <si>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</si>
  <si>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</si>
  <si>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</si>
  <si>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</si>
  <si>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</si>
  <si>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</si>
  <si>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</si>
  <si>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</si>
  <si>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</si>
  <si>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</si>
  <si>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</si>
  <si>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</si>
  <si>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</si>
  <si>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</si>
  <si>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</si>
  <si>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</si>
  <si>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</si>
  <si>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</si>
  <si>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</si>
  <si>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</si>
  <si>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</si>
  <si>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</si>
  <si>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</si>
  <si>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</si>
  <si>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</si>
  <si>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</si>
  <si>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</si>
  <si>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</si>
  <si>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</si>
  <si>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</si>
  <si>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</si>
  <si>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</si>
  <si>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</si>
  <si>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</si>
  <si>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</si>
  <si>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</si>
  <si>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</si>
  <si>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</si>
  <si>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</si>
  <si>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</si>
  <si>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</si>
  <si>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</si>
  <si>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</si>
  <si>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</si>
  <si>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</si>
  <si>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</si>
  <si>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</si>
  <si>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</si>
  <si>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</si>
  <si>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</si>
  <si>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</si>
  <si>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</si>
  <si>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</si>
  <si>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</si>
  <si>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</si>
  <si>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</si>
  <si>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</si>
  <si>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</si>
  <si>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</si>
  <si>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</si>
  <si>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</si>
  <si>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</si>
  <si>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</si>
  <si>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</si>
  <si>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</si>
  <si>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</si>
  <si>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</si>
  <si>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</si>
  <si>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</si>
  <si>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</si>
  <si>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</si>
  <si>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</si>
  <si>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</si>
  <si>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</si>
  <si>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</si>
  <si>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</si>
  <si>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</si>
  <si>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</si>
  <si>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</si>
  <si>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</si>
  <si>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</si>
  <si>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</si>
  <si>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</si>
  <si>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</si>
  <si>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</si>
  <si>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</si>
  <si>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</si>
  <si>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</si>
  <si>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</si>
  <si>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</si>
  <si>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</si>
  <si>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</si>
  <si>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</si>
  <si>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</si>
  <si>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</si>
  <si>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</si>
  <si>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</si>
  <si>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</si>
  <si>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</si>
  <si>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</si>
  <si>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</si>
  <si>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</si>
  <si>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</si>
  <si>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</si>
  <si>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</si>
  <si>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</si>
  <si>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</si>
  <si>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</si>
  <si>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</si>
  <si>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</si>
  <si>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</si>
  <si>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</si>
  <si>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</si>
  <si>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</si>
  <si>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</si>
  <si>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</si>
  <si>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</si>
  <si>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</si>
  <si>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</si>
  <si>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</si>
  <si>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</si>
  <si>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</si>
  <si>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</si>
  <si>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</si>
  <si>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</si>
  <si>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</si>
  <si>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</si>
  <si>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</si>
  <si>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</si>
  <si>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</si>
  <si>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</si>
  <si>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</si>
  <si>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</si>
  <si>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</si>
  <si>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</si>
  <si>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</si>
  <si>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</si>
  <si>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</si>
  <si>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</si>
  <si>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</si>
  <si>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</si>
  <si>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</si>
  <si>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</si>
  <si>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</si>
  <si>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</si>
  <si>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</si>
  <si>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</si>
  <si>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</si>
  <si>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</si>
  <si>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</si>
  <si>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</si>
  <si>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</si>
  <si>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</si>
  <si>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</si>
  <si>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</si>
  <si>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</si>
  <si>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</si>
  <si>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</si>
  <si>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</si>
  <si>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</si>
  <si>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</si>
  <si>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</si>
  <si>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</si>
  <si>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</si>
  <si>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</si>
  <si>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</si>
  <si>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</si>
  <si>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</si>
  <si>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</si>
  <si>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</si>
  <si>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</si>
  <si>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</si>
  <si>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</si>
  <si>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</si>
  <si>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</si>
  <si>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</si>
  <si>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</si>
  <si>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</si>
  <si>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</si>
  <si>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</si>
  <si>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</si>
  <si>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</si>
  <si>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</si>
  <si>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</si>
  <si>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</si>
  <si>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</si>
  <si>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</si>
  <si>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</si>
  <si>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</si>
  <si>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</si>
  <si>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</si>
  <si>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</si>
  <si>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</si>
  <si>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</si>
  <si>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</si>
  <si>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</si>
  <si>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</si>
  <si>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</si>
  <si>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</si>
  <si>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</si>
  <si>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</si>
  <si>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</si>
  <si>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</si>
  <si>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</si>
  <si>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</si>
  <si>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</si>
  <si>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</si>
  <si>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</si>
  <si>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</si>
  <si>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</si>
  <si>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</si>
  <si>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</si>
  <si>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</si>
  <si>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</si>
  <si>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</si>
  <si>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</si>
  <si>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</si>
  <si>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</si>
  <si>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</si>
  <si>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</si>
  <si>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</si>
  <si>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</si>
  <si>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</si>
  <si>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</si>
  <si>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</si>
  <si>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</si>
  <si>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</si>
  <si>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</si>
  <si>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</si>
  <si>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</si>
  <si>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</si>
  <si>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</si>
  <si>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</si>
  <si>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</si>
  <si>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</si>
  <si>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</si>
  <si>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</si>
  <si>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</si>
  <si>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</si>
  <si>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</si>
  <si>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</si>
  <si>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</si>
  <si>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</si>
  <si>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</si>
  <si>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</si>
  <si>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</si>
  <si>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</si>
  <si>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</si>
  <si>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</si>
  <si>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</si>
  <si>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</si>
  <si>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</si>
  <si>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</si>
  <si>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</si>
  <si>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</si>
  <si>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</si>
  <si>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</si>
  <si>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</si>
  <si>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</si>
  <si>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</si>
  <si>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</si>
  <si>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</si>
  <si>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</si>
  <si>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</si>
  <si>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</si>
  <si>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</si>
  <si>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</si>
  <si>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</si>
  <si>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</si>
  <si>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</si>
  <si>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</si>
  <si>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</si>
  <si>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</si>
  <si>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</si>
  <si>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</si>
  <si>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</si>
  <si>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</si>
  <si>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</si>
  <si>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</si>
  <si>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</si>
  <si>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</si>
  <si>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</si>
  <si>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</si>
  <si>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</si>
  <si>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</si>
  <si>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</si>
  <si>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</si>
  <si>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</si>
  <si>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</si>
  <si>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</si>
  <si>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</si>
  <si>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</si>
  <si>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</si>
  <si>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</si>
  <si>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</si>
  <si>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</si>
  <si>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</si>
  <si>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</si>
  <si>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</si>
  <si>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</si>
  <si>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</si>
  <si>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</si>
  <si>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</si>
  <si>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</si>
  <si>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</si>
  <si>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</si>
  <si>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</si>
  <si>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</si>
  <si>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</si>
  <si>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</si>
  <si>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</si>
  <si>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</si>
  <si>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</si>
  <si>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</si>
  <si>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</si>
  <si>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</si>
  <si>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情報システム等の取得に関する検討</t>
  </si>
  <si>
    <t>整備計画局</t>
  </si>
  <si>
    <t>防衛計画課</t>
  </si>
  <si>
    <t>防衛計画課長
坂本　大祐</t>
  </si>
  <si>
    <t>○</t>
  </si>
  <si>
    <t>防衛省設置法第4条第1項第13号</t>
  </si>
  <si>
    <t>平成31年度以降に係る防衛計画の大綱について
中期防衛力整備計画（平成31年度～平成35年度）について</t>
  </si>
  <si>
    <t>　防衛省として、国の他の諸施策との調和を図りつつ、一層の効率化・合理化を徹底した防衛力整備に努めるため、情報通信基盤においても必要な機能・能力を維持・強化しつつ、可能な限り効率化を図る必要がある。このため、指揮通信系システム等の事業化及び調達プロセスに係る検討を行うに際して、専門的な観点からの技術支援を受けることを目的とする。</t>
  </si>
  <si>
    <t>　より効率的な指揮通信系システム等の整備に資するため、これらの換装、システム設計、プログラム設計・製造及び総合試験にかかる事業の評価や、要件定義、仕様書作成などのプロセスにかかる検討を技術的な観点から支援する。</t>
  </si>
  <si>
    <t>-</t>
  </si>
  <si>
    <t>-</t>
    <phoneticPr fontId="5"/>
  </si>
  <si>
    <t>装備品取得等業務効率化推進庁費</t>
  </si>
  <si>
    <t>　より効率的な指揮通信系システム等の整備に資するため、技術的な観点から検討を支援するものであることから、目標を定量化することは困難である。</t>
  </si>
  <si>
    <t xml:space="preserve">指揮通信系システム等事業の構造を見直す。
</t>
  </si>
  <si>
    <t>・レンタル方式からリース方式への移行の適否。
・維持にかかるＳＬＡの適正性の検証。
・データベースソフトのライセンス（使用権）を管理する検討。
(※）ＳＬＡ：Service Level Agreement</t>
    <phoneticPr fontId="5"/>
  </si>
  <si>
    <t>件</t>
    <rPh sb="0" eb="1">
      <t>ケン</t>
    </rPh>
    <phoneticPr fontId="5"/>
  </si>
  <si>
    <t>時間</t>
    <rPh sb="0" eb="2">
      <t>ジカン</t>
    </rPh>
    <phoneticPr fontId="5"/>
  </si>
  <si>
    <t>百万円/個</t>
  </si>
  <si>
    <t>　　Ⅹ／Ｙ</t>
  </si>
  <si>
    <t>143/5</t>
  </si>
  <si>
    <t>Ⅰ－２　我が国自身の防衛体制の強化（防衛力の中心的な構成要素の強化における優先事項）</t>
  </si>
  <si>
    <t>Ⅰ－２－（４）　装備調達の最適化</t>
  </si>
  <si>
    <t>防衛力整備の効率化・合理化に資するものであるため妥当と考える。</t>
  </si>
  <si>
    <t>防衛省の情報システムが対象となるため委ねることはできないと考える。</t>
  </si>
  <si>
    <t>防衛力整備の効率化・合理化に資するため妥当と考える。</t>
  </si>
  <si>
    <t>本契約は、一般競争入札を経て契約を締結しており、公示前に複数者から見積を徴取し、見積額の妥当性の検証及び要求内容等における競争性阻害要因の確認を実施している。結果的に１者応札となったが、透明性及び公平性は保たれているものと思料する。また、役務内容の履行確認を行ったうえで、契約相手方に対して契約金額の支払いを実施していることから、支出先の選定は妥当である。</t>
  </si>
  <si>
    <t>有</t>
  </si>
  <si>
    <t>無</t>
  </si>
  <si>
    <t>効率化・合理化による受益者は防衛省となるため妥当と考える。</t>
  </si>
  <si>
    <t>指揮通信系システム等は重要度の高いシステムであるため妥当と考える。</t>
  </si>
  <si>
    <t>‐</t>
  </si>
  <si>
    <t>防衛省の情報システムに対象を限定しているため妥当と考える。</t>
  </si>
  <si>
    <t>技術的な支援に限定しているため妥当と考える。</t>
  </si>
  <si>
    <t>極めて高度な専門性を要するが、一般競争入札を採用しており妥当と考える。</t>
  </si>
  <si>
    <t>見込みに見合った技術支援を受けており妥当と考える。</t>
  </si>
  <si>
    <t>防衛省の情報システムの整備に反映されており妥当と考える。</t>
  </si>
  <si>
    <t>【必要性】
　本件は、これまで価格低減が難しいとされてきた複雑なプログラムを独自製造する指揮通信系の情報システム等を対象とし、国内市場や諸外国の軍事組織に比して効率的かつ整合のとれた整備を追求するため、民間の極めて高水準の専門的識能を活用し、保持すべき機能を減ずることなく換装にかかる経費低減の資とするものである。
【効果】
　防衛省の指揮通信系の情報システム等にかかる経費を効率的かつ効果的に使用することが可能となった。
　（指揮通信系の情報システム等の積算内訳を専門的知見により分析し、所要工数の見直し等により、経費の縮減を行った。）
【総合評価】
　専門的な知見を有する民間企業の支援を受けることで、防衛省の保有する指揮通信系の情報システム等の換装にかかる経費を極限することが可能となった。</t>
  </si>
  <si>
    <t>　一般競争入札を経て契約を締結しているものの、応札業者は１者であることから、競争性拡大の方策を検討していく。</t>
  </si>
  <si>
    <t>A.日本アイ・ビー・エム</t>
  </si>
  <si>
    <t>技術支援</t>
  </si>
  <si>
    <t>日本アイ・ビー・エム（株）</t>
  </si>
  <si>
    <t>一般競争契約
（最低価格）</t>
  </si>
  <si>
    <t>131.8/5</t>
    <phoneticPr fontId="5"/>
  </si>
  <si>
    <t>139.3/5</t>
    <phoneticPr fontId="5"/>
  </si>
  <si>
    <t>140.4/5</t>
    <phoneticPr fontId="5"/>
  </si>
  <si>
    <t>○活動指標
　効率化計画作成支援、換装等を実施する事業の妥当性評価及び予算の執行や事業の実施に関する評価及び検討等
○活動実績
　・プロジェクトマネージャー：1,492時間
　・コンサルタント：3,320時間</t>
    <phoneticPr fontId="5"/>
  </si>
  <si>
    <t>執行額（Ｘ）／対象となる指揮通信系システム（Ｙ）　　　　　　　　　　　　　　</t>
    <phoneticPr fontId="5"/>
  </si>
  <si>
    <t>令和５年度</t>
    <rPh sb="0" eb="2">
      <t>レイワ</t>
    </rPh>
    <phoneticPr fontId="5"/>
  </si>
  <si>
    <t>　今後の防衛力整備にかかる指揮通信系システム等の事業において、必要な機能・能力を維持・強化しつつ可能な限り効率化を図る検討を行うため、技術的な観点から実行可能性の判断やより効率的な方策の提案を目標とする。</t>
    <phoneticPr fontId="5"/>
  </si>
  <si>
    <t>　防衛省として、国の他の諸施策との調和を図りつつ、一層の効率化・合理化を徹底した防衛力整備に努めるため、情報通信基盤においても必要な機能・能力を維持・強化しつつ、可能な限り効率化を図る必要がある。このため、指揮通信系システム等の事業化及び調達プロセスに係る検討を行うに際して、専門的な観点からの技術支援を受けることを目的とする。</t>
    <phoneticPr fontId="5"/>
  </si>
  <si>
    <t>長期契約を含めた計画的な取得方法の活用及びＰＢＬの包括契約の拡大を含む維持整備効率化</t>
    <rPh sb="0" eb="2">
      <t>チョウキ</t>
    </rPh>
    <rPh sb="2" eb="4">
      <t>ケイヤク</t>
    </rPh>
    <rPh sb="5" eb="6">
      <t>フク</t>
    </rPh>
    <rPh sb="8" eb="11">
      <t>ケイカクテキ</t>
    </rPh>
    <rPh sb="12" eb="14">
      <t>シュトク</t>
    </rPh>
    <rPh sb="14" eb="16">
      <t>ホウホウ</t>
    </rPh>
    <rPh sb="17" eb="19">
      <t>カツヨウ</t>
    </rPh>
    <rPh sb="19" eb="20">
      <t>オヨ</t>
    </rPh>
    <rPh sb="25" eb="27">
      <t>ホウカツ</t>
    </rPh>
    <rPh sb="27" eb="29">
      <t>ケイヤク</t>
    </rPh>
    <rPh sb="30" eb="32">
      <t>カクダイ</t>
    </rPh>
    <rPh sb="33" eb="34">
      <t>フク</t>
    </rPh>
    <rPh sb="35" eb="37">
      <t>イジ</t>
    </rPh>
    <rPh sb="37" eb="39">
      <t>セイビ</t>
    </rPh>
    <rPh sb="39" eb="41">
      <t>コウリツ</t>
    </rPh>
    <rPh sb="41" eb="42">
      <t>カ</t>
    </rPh>
    <phoneticPr fontId="5"/>
  </si>
  <si>
    <t>装備品等の効果的・効率的な取得の推進による装備調達の最適化</t>
    <phoneticPr fontId="5"/>
  </si>
  <si>
    <t xml:space="preserve">●令和元年度においては装備品のまとめ買い等の施策により、約４，１５９億円の縮減を図った。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
</t>
    <phoneticPr fontId="5"/>
  </si>
  <si>
    <t>-</t>
    <phoneticPr fontId="5"/>
  </si>
  <si>
    <t>-</t>
    <phoneticPr fontId="5"/>
  </si>
  <si>
    <t>・外部有識者抽出点検の対象外である。</t>
    <phoneticPr fontId="5"/>
  </si>
  <si>
    <t>・一般競争入札を実施しているものの結果的に一者応札となっていることから、応札者拡大のための検討を実施し、競争性の向上に努められたい。</t>
    <phoneticPr fontId="5"/>
  </si>
  <si>
    <t>0287</t>
    <phoneticPr fontId="5"/>
  </si>
  <si>
    <t>0291</t>
    <phoneticPr fontId="5"/>
  </si>
  <si>
    <t>0285</t>
    <phoneticPr fontId="5"/>
  </si>
  <si>
    <t>執行等改善</t>
  </si>
  <si>
    <t>・応札者拡大のため、役務期間を見直した。</t>
    <rPh sb="10" eb="12">
      <t>エキム</t>
    </rPh>
    <rPh sb="12" eb="14">
      <t>キカン</t>
    </rPh>
    <rPh sb="15" eb="17">
      <t>ミナオ</t>
    </rPh>
    <phoneticPr fontId="5"/>
  </si>
  <si>
    <t>-</t>
    <phoneticPr fontId="5"/>
  </si>
  <si>
    <t>情報システム等の取得に関する検討</t>
    <phoneticPr fontId="5"/>
  </si>
  <si>
    <t>役務期間の見直しに伴うもの。</t>
    <rPh sb="0" eb="2">
      <t>エキム</t>
    </rPh>
    <rPh sb="2" eb="4">
      <t>キカン</t>
    </rPh>
    <rPh sb="5" eb="7">
      <t>ミナオ</t>
    </rPh>
    <rPh sb="9" eb="10">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</si>
</sst>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148934</xdr:colOff>
      <xdr:row>748</xdr:row>
      <xdr:rowOff>193074</xdr:rowOff>
    </xdr:from>
    <xdr:to>
      <xdr:col>37</xdr:col>
      <xdr:colOff>11344</xdr:colOff>
      <xdr:row>750</xdr:row>
      <xdr:rowOff>83105</xdr:rowOff>
    </xdr:to>
    <xdr:sp macro="" textlink="">
      <xdr:nvSpPr>
        <xdr:cNvPr id="2" name="正方形/長方形 1"/>
        <xdr:cNvSpPr/>
      </xdr:nvSpPr>
      <xdr:spPr>
        <a:xfrm>
          <a:off x="3749384" y="47646624"/>
          <a:ext cx="3662885" cy="594881"/>
        </a:xfrm>
        <a:prstGeom prst="rect">
          <a:avLst/>
        </a:prstGeom>
        <a:solidFill>
          <a:sysClr val="window" lastClr="FFFFFF"/>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防衛省</a:t>
          </a:r>
          <a:endParaRPr kumimoji="1" lang="en-US" altLang="ja-JP" sz="1100">
            <a:solidFill>
              <a:sysClr val="windowText" lastClr="000000"/>
            </a:solidFill>
          </a:endParaRPr>
        </a:p>
        <a:p>
          <a:pPr algn="l"/>
          <a:r>
            <a:rPr kumimoji="1" lang="ja-JP" altLang="en-US" sz="1100">
              <a:solidFill>
                <a:sysClr val="windowText" lastClr="000000"/>
              </a:solidFill>
            </a:rPr>
            <a:t>１３９．３百万円</a:t>
          </a:r>
        </a:p>
      </xdr:txBody>
    </xdr:sp>
    <xdr:clientData/>
  </xdr:twoCellAnchor>
  <xdr:twoCellAnchor>
    <xdr:from>
      <xdr:col>21</xdr:col>
      <xdr:colOff>173026</xdr:colOff>
      <xdr:row>754</xdr:row>
      <xdr:rowOff>8504</xdr:rowOff>
    </xdr:from>
    <xdr:to>
      <xdr:col>33</xdr:col>
      <xdr:colOff>202721</xdr:colOff>
      <xdr:row>755</xdr:row>
      <xdr:rowOff>247368</xdr:rowOff>
    </xdr:to>
    <xdr:sp macro="" textlink="">
      <xdr:nvSpPr>
        <xdr:cNvPr id="3" name="正方形/長方形 2"/>
        <xdr:cNvSpPr/>
      </xdr:nvSpPr>
      <xdr:spPr>
        <a:xfrm>
          <a:off x="4459276" y="45252254"/>
          <a:ext cx="2478981" cy="587547"/>
        </a:xfrm>
        <a:prstGeom prst="rect">
          <a:avLst/>
        </a:prstGeom>
        <a:solidFill>
          <a:sysClr val="window" lastClr="FFFFFF"/>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日本アイ・ビー・エム（株）</a:t>
          </a:r>
          <a:endParaRPr kumimoji="1" lang="en-US" altLang="ja-JP" sz="1100">
            <a:solidFill>
              <a:sysClr val="windowText" lastClr="000000"/>
            </a:solidFill>
          </a:endParaRPr>
        </a:p>
        <a:p>
          <a:pPr algn="l"/>
          <a:r>
            <a:rPr kumimoji="1" lang="ja-JP" altLang="en-US" sz="1100">
              <a:solidFill>
                <a:sysClr val="windowText" lastClr="000000"/>
              </a:solidFill>
            </a:rPr>
            <a:t>１３９．３百万円</a:t>
          </a:r>
        </a:p>
      </xdr:txBody>
    </xdr:sp>
    <xdr:clientData/>
  </xdr:twoCellAnchor>
  <xdr:twoCellAnchor>
    <xdr:from>
      <xdr:col>28</xdr:col>
      <xdr:colOff>8504</xdr:colOff>
      <xdr:row>750</xdr:row>
      <xdr:rowOff>74600</xdr:rowOff>
    </xdr:from>
    <xdr:to>
      <xdr:col>28</xdr:col>
      <xdr:colOff>20609</xdr:colOff>
      <xdr:row>754</xdr:row>
      <xdr:rowOff>8504</xdr:rowOff>
    </xdr:to>
    <xdr:cxnSp macro="">
      <xdr:nvCxnSpPr>
        <xdr:cNvPr id="4" name="直線コネクタ 3"/>
        <xdr:cNvCxnSpPr/>
      </xdr:nvCxnSpPr>
      <xdr:spPr>
        <a:xfrm flipH="1">
          <a:off x="5723504" y="43923618"/>
          <a:ext cx="12105" cy="1328636"/>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77230</xdr:colOff>
      <xdr:row>752</xdr:row>
      <xdr:rowOff>235008</xdr:rowOff>
    </xdr:from>
    <xdr:to>
      <xdr:col>34</xdr:col>
      <xdr:colOff>131579</xdr:colOff>
      <xdr:row>754</xdr:row>
      <xdr:rowOff>125040</xdr:rowOff>
    </xdr:to>
    <xdr:sp macro="" textlink="">
      <xdr:nvSpPr>
        <xdr:cNvPr id="5" name="正方形/長方形 4"/>
        <xdr:cNvSpPr/>
      </xdr:nvSpPr>
      <xdr:spPr>
        <a:xfrm>
          <a:off x="2730623" y="44781392"/>
          <a:ext cx="4340599" cy="5873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p>
      </xdr:txBody>
    </xdr:sp>
    <xdr:clientData/>
  </xdr:twoCellAnchor>
  <xdr:twoCellAnchor>
    <xdr:from>
      <xdr:col>15</xdr:col>
      <xdr:colOff>0</xdr:colOff>
      <xdr:row>759</xdr:row>
      <xdr:rowOff>12872</xdr:rowOff>
    </xdr:from>
    <xdr:to>
      <xdr:col>45</xdr:col>
      <xdr:colOff>44392</xdr:colOff>
      <xdr:row>760</xdr:row>
      <xdr:rowOff>246192</xdr:rowOff>
    </xdr:to>
    <xdr:sp macro="" textlink="">
      <xdr:nvSpPr>
        <xdr:cNvPr id="6" name="Text Box 8"/>
        <xdr:cNvSpPr txBox="1">
          <a:spLocks noChangeArrowheads="1"/>
        </xdr:cNvSpPr>
      </xdr:nvSpPr>
      <xdr:spPr bwMode="auto">
        <a:xfrm>
          <a:off x="3000375" y="51343097"/>
          <a:ext cx="6045142" cy="58574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システムの換装、システム設計、プログラム設計、製造及び総合試験にかかる事業評価、要件定義、仕様書作成などのプロセスに係る検討を実施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80" sqref="G80:AA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714</v>
      </c>
      <c r="AK2" s="939"/>
      <c r="AL2" s="939"/>
      <c r="AM2" s="939"/>
      <c r="AN2" s="98" t="s">
        <v>408</v>
      </c>
      <c r="AO2" s="939">
        <v>20</v>
      </c>
      <c r="AP2" s="939"/>
      <c r="AQ2" s="939"/>
      <c r="AR2" s="99" t="s">
        <v>713</v>
      </c>
      <c r="AS2" s="945">
        <v>252</v>
      </c>
      <c r="AT2" s="945"/>
      <c r="AU2" s="945"/>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779</v>
      </c>
      <c r="H4" s="681" t="s">
        <v>716</v>
      </c>
      <c r="I4" s="681" t="s">
        <v>716</v>
      </c>
      <c r="J4" s="681" t="s">
        <v>716</v>
      </c>
      <c r="K4" s="681" t="s">
        <v>716</v>
      </c>
      <c r="L4" s="681" t="s">
        <v>716</v>
      </c>
      <c r="M4" s="681" t="s">
        <v>716</v>
      </c>
      <c r="N4" s="681" t="s">
        <v>716</v>
      </c>
      <c r="O4" s="681" t="s">
        <v>716</v>
      </c>
      <c r="P4" s="681" t="s">
        <v>716</v>
      </c>
      <c r="Q4" s="681" t="s">
        <v>716</v>
      </c>
      <c r="R4" s="681" t="s">
        <v>716</v>
      </c>
      <c r="S4" s="681" t="s">
        <v>716</v>
      </c>
      <c r="T4" s="681" t="s">
        <v>716</v>
      </c>
      <c r="U4" s="681" t="s">
        <v>716</v>
      </c>
      <c r="V4" s="681" t="s">
        <v>716</v>
      </c>
      <c r="W4" s="681" t="s">
        <v>716</v>
      </c>
      <c r="X4" s="681" t="s">
        <v>716</v>
      </c>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445</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0" t="str">
        <f>入力規則等!A27</f>
        <v>-</v>
      </c>
      <c r="H8" s="718"/>
      <c r="I8" s="718"/>
      <c r="J8" s="718"/>
      <c r="K8" s="718"/>
      <c r="L8" s="718"/>
      <c r="M8" s="718"/>
      <c r="N8" s="718"/>
      <c r="O8" s="718"/>
      <c r="P8" s="718"/>
      <c r="Q8" s="718"/>
      <c r="R8" s="718"/>
      <c r="S8" s="718"/>
      <c r="T8" s="718"/>
      <c r="U8" s="718"/>
      <c r="V8" s="718"/>
      <c r="W8" s="718"/>
      <c r="X8" s="941"/>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765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146.5</v>
      </c>
      <c r="Q13" s="656"/>
      <c r="R13" s="656"/>
      <c r="S13" s="656"/>
      <c r="T13" s="656"/>
      <c r="U13" s="656"/>
      <c r="V13" s="657"/>
      <c r="W13" s="655">
        <v>145</v>
      </c>
      <c r="X13" s="656"/>
      <c r="Y13" s="656"/>
      <c r="Z13" s="656"/>
      <c r="AA13" s="656"/>
      <c r="AB13" s="656"/>
      <c r="AC13" s="657"/>
      <c r="AD13" s="655">
        <v>145</v>
      </c>
      <c r="AE13" s="656"/>
      <c r="AF13" s="656"/>
      <c r="AG13" s="656"/>
      <c r="AH13" s="656"/>
      <c r="AI13" s="656"/>
      <c r="AJ13" s="657"/>
      <c r="AK13" s="655">
        <v>145</v>
      </c>
      <c r="AL13" s="656"/>
      <c r="AM13" s="656"/>
      <c r="AN13" s="656"/>
      <c r="AO13" s="656"/>
      <c r="AP13" s="656"/>
      <c r="AQ13" s="657"/>
      <c r="AR13" s="915">
        <v>121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-14.7</v>
      </c>
      <c r="Q14" s="656"/>
      <c r="R14" s="656"/>
      <c r="S14" s="656"/>
      <c r="T14" s="656"/>
      <c r="U14" s="656"/>
      <c r="V14" s="657"/>
      <c r="W14" s="655" t="s">
        <v>726</v>
      </c>
      <c r="X14" s="656"/>
      <c r="Y14" s="656"/>
      <c r="Z14" s="656"/>
      <c r="AA14" s="656"/>
      <c r="AB14" s="656"/>
      <c r="AC14" s="657"/>
      <c r="AD14" s="655" t="s">
        <v>726</v>
      </c>
      <c r="AE14" s="656"/>
      <c r="AF14" s="656"/>
      <c r="AG14" s="656"/>
      <c r="AH14" s="656"/>
      <c r="AI14" s="656"/>
      <c r="AJ14" s="657"/>
      <c r="AK14" s="655" t="s">
        <v>726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726</v>
      </c>
      <c r="Q15" s="656"/>
      <c r="R15" s="656"/>
      <c r="S15" s="656"/>
      <c r="T15" s="656"/>
      <c r="U15" s="656"/>
      <c r="V15" s="657"/>
      <c r="W15" s="655" t="s">
        <v>726</v>
      </c>
      <c r="X15" s="656"/>
      <c r="Y15" s="656"/>
      <c r="Z15" s="656"/>
      <c r="AA15" s="656"/>
      <c r="AB15" s="656"/>
      <c r="AC15" s="657"/>
      <c r="AD15" s="655" t="s">
        <v>726</v>
      </c>
      <c r="AE15" s="656"/>
      <c r="AF15" s="656"/>
      <c r="AG15" s="656"/>
      <c r="AH15" s="656"/>
      <c r="AI15" s="656"/>
      <c r="AJ15" s="657"/>
      <c r="AK15" s="655" t="s">
        <v>726</v>
      </c>
      <c r="AL15" s="656"/>
      <c r="AM15" s="656"/>
      <c r="AN15" s="656"/>
      <c r="AO15" s="656"/>
      <c r="AP15" s="656"/>
      <c r="AQ15" s="657"/>
      <c r="AR15" s="655" t="s">
        <v>770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726</v>
      </c>
      <c r="Q16" s="656"/>
      <c r="R16" s="656"/>
      <c r="S16" s="656"/>
      <c r="T16" s="656"/>
      <c r="U16" s="656"/>
      <c r="V16" s="657"/>
      <c r="W16" s="655" t="s">
        <v>726</v>
      </c>
      <c r="X16" s="656"/>
      <c r="Y16" s="656"/>
      <c r="Z16" s="656"/>
      <c r="AA16" s="656"/>
      <c r="AB16" s="656"/>
      <c r="AC16" s="657"/>
      <c r="AD16" s="655" t="s">
        <v>726</v>
      </c>
      <c r="AE16" s="656"/>
      <c r="AF16" s="656"/>
      <c r="AG16" s="656"/>
      <c r="AH16" s="656"/>
      <c r="AI16" s="656"/>
      <c r="AJ16" s="657"/>
      <c r="AK16" s="655" t="s">
        <v>726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726</v>
      </c>
      <c r="Q17" s="656"/>
      <c r="R17" s="656"/>
      <c r="S17" s="656"/>
      <c r="T17" s="656"/>
      <c r="U17" s="656"/>
      <c r="V17" s="657"/>
      <c r="W17" s="655" t="s">
        <v>726</v>
      </c>
      <c r="X17" s="656"/>
      <c r="Y17" s="656"/>
      <c r="Z17" s="656"/>
      <c r="AA17" s="656"/>
      <c r="AB17" s="656"/>
      <c r="AC17" s="657"/>
      <c r="AD17" s="655" t="s">
        <v>726</v>
      </c>
      <c r="AE17" s="656"/>
      <c r="AF17" s="656"/>
      <c r="AG17" s="656"/>
      <c r="AH17" s="656"/>
      <c r="AI17" s="656"/>
      <c r="AJ17" s="657"/>
      <c r="AK17" s="655" t="s">
        <v>726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131.80000000000001</v>
      </c>
      <c r="Q18" s="874"/>
      <c r="R18" s="874"/>
      <c r="S18" s="874"/>
      <c r="T18" s="874"/>
      <c r="U18" s="874"/>
      <c r="V18" s="875"/>
      <c r="W18" s="873">
        <f>SUM(W13:AC17)</f>
        <v>145</v>
      </c>
      <c r="X18" s="874"/>
      <c r="Y18" s="874"/>
      <c r="Z18" s="874"/>
      <c r="AA18" s="874"/>
      <c r="AB18" s="874"/>
      <c r="AC18" s="875"/>
      <c r="AD18" s="873">
        <f>SUM(AD13:AJ17)</f>
        <v>145</v>
      </c>
      <c r="AE18" s="874"/>
      <c r="AF18" s="874"/>
      <c r="AG18" s="874"/>
      <c r="AH18" s="874"/>
      <c r="AI18" s="874"/>
      <c r="AJ18" s="875"/>
      <c r="AK18" s="873">
        <f>SUM(AK13:AQ17)</f>
        <v>145</v>
      </c>
      <c r="AL18" s="874"/>
      <c r="AM18" s="874"/>
      <c r="AN18" s="874"/>
      <c r="AO18" s="874"/>
      <c r="AP18" s="874"/>
      <c r="AQ18" s="875"/>
      <c r="AR18" s="873">
        <f>SUM(AR13:AX17)</f>
        <v>121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131.80000000000001</v>
      </c>
      <c r="Q19" s="656"/>
      <c r="R19" s="656"/>
      <c r="S19" s="656"/>
      <c r="T19" s="656"/>
      <c r="U19" s="656"/>
      <c r="V19" s="657"/>
      <c r="W19" s="655">
        <v>143</v>
      </c>
      <c r="X19" s="656"/>
      <c r="Y19" s="656"/>
      <c r="Z19" s="656"/>
      <c r="AA19" s="656"/>
      <c r="AB19" s="656"/>
      <c r="AC19" s="657"/>
      <c r="AD19" s="655">
        <v>139.30000000000001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0.98620689655172411</v>
      </c>
      <c r="X20" s="316"/>
      <c r="Y20" s="316"/>
      <c r="Z20" s="316"/>
      <c r="AA20" s="316"/>
      <c r="AB20" s="316"/>
      <c r="AC20" s="316"/>
      <c r="AD20" s="316">
        <f t="shared" ref="AD20" si="1">IF(AD18=0, "-", SUM(AD19)/AD18)</f>
        <v>0.96068965517241389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0.98620689655172411</v>
      </c>
      <c r="X21" s="316"/>
      <c r="Y21" s="316"/>
      <c r="Z21" s="316"/>
      <c r="AA21" s="316"/>
      <c r="AB21" s="316"/>
      <c r="AC21" s="316"/>
      <c r="AD21" s="316">
        <f t="shared" ref="AD21" si="3">IF(AD19=0, "-", SUM(AD19)/SUM(AD13,AD14))</f>
        <v>0.96068965517241389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727</v>
      </c>
      <c r="H23" s="966"/>
      <c r="I23" s="966"/>
      <c r="J23" s="966"/>
      <c r="K23" s="966"/>
      <c r="L23" s="966"/>
      <c r="M23" s="966"/>
      <c r="N23" s="966"/>
      <c r="O23" s="967"/>
      <c r="P23" s="655">
        <v>145</v>
      </c>
      <c r="Q23" s="656"/>
      <c r="R23" s="656"/>
      <c r="S23" s="656"/>
      <c r="T23" s="656"/>
      <c r="U23" s="656"/>
      <c r="V23" s="657"/>
      <c r="W23" s="915">
        <v>121</v>
      </c>
      <c r="X23" s="916"/>
      <c r="Y23" s="916"/>
      <c r="Z23" s="916"/>
      <c r="AA23" s="916"/>
      <c r="AB23" s="916"/>
      <c r="AC23" s="953"/>
      <c r="AD23" s="978" t="s">
        <v>780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0" t="s">
        <v>770</v>
      </c>
      <c r="H24" s="931"/>
      <c r="I24" s="931"/>
      <c r="J24" s="931"/>
      <c r="K24" s="931"/>
      <c r="L24" s="931"/>
      <c r="M24" s="931"/>
      <c r="N24" s="931"/>
      <c r="O24" s="932"/>
      <c r="P24" s="655" t="s">
        <v>770</v>
      </c>
      <c r="Q24" s="656"/>
      <c r="R24" s="656"/>
      <c r="S24" s="656"/>
      <c r="T24" s="656"/>
      <c r="U24" s="656"/>
      <c r="V24" s="657"/>
      <c r="W24" s="655" t="s">
        <v>408</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0" t="s">
        <v>770</v>
      </c>
      <c r="H25" s="931"/>
      <c r="I25" s="931"/>
      <c r="J25" s="931"/>
      <c r="K25" s="931"/>
      <c r="L25" s="931"/>
      <c r="M25" s="931"/>
      <c r="N25" s="931"/>
      <c r="O25" s="932"/>
      <c r="P25" s="655" t="s">
        <v>770</v>
      </c>
      <c r="Q25" s="656"/>
      <c r="R25" s="656"/>
      <c r="S25" s="656"/>
      <c r="T25" s="656"/>
      <c r="U25" s="656"/>
      <c r="V25" s="657"/>
      <c r="W25" s="655" t="s">
        <v>408</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0" t="s">
        <v>770</v>
      </c>
      <c r="H26" s="931"/>
      <c r="I26" s="931"/>
      <c r="J26" s="931"/>
      <c r="K26" s="931"/>
      <c r="L26" s="931"/>
      <c r="M26" s="931"/>
      <c r="N26" s="931"/>
      <c r="O26" s="932"/>
      <c r="P26" s="655" t="s">
        <v>770</v>
      </c>
      <c r="Q26" s="656"/>
      <c r="R26" s="656"/>
      <c r="S26" s="656"/>
      <c r="T26" s="656"/>
      <c r="U26" s="656"/>
      <c r="V26" s="657"/>
      <c r="W26" s="655" t="s">
        <v>408</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0" t="s">
        <v>770</v>
      </c>
      <c r="H27" s="931"/>
      <c r="I27" s="931"/>
      <c r="J27" s="931"/>
      <c r="K27" s="931"/>
      <c r="L27" s="931"/>
      <c r="M27" s="931"/>
      <c r="N27" s="931"/>
      <c r="O27" s="932"/>
      <c r="P27" s="655" t="s">
        <v>770</v>
      </c>
      <c r="Q27" s="656"/>
      <c r="R27" s="656"/>
      <c r="S27" s="656"/>
      <c r="T27" s="656"/>
      <c r="U27" s="656"/>
      <c r="V27" s="657"/>
      <c r="W27" s="655" t="s">
        <v>408</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3" t="s">
        <v>337</v>
      </c>
      <c r="H28" s="934"/>
      <c r="I28" s="934"/>
      <c r="J28" s="934"/>
      <c r="K28" s="934"/>
      <c r="L28" s="934"/>
      <c r="M28" s="934"/>
      <c r="N28" s="934"/>
      <c r="O28" s="935"/>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6" t="s">
        <v>334</v>
      </c>
      <c r="H29" s="937"/>
      <c r="I29" s="937"/>
      <c r="J29" s="937"/>
      <c r="K29" s="937"/>
      <c r="L29" s="937"/>
      <c r="M29" s="937"/>
      <c r="N29" s="937"/>
      <c r="O29" s="938"/>
      <c r="P29" s="655">
        <f>AK13</f>
        <v>145</v>
      </c>
      <c r="Q29" s="656"/>
      <c r="R29" s="656"/>
      <c r="S29" s="656"/>
      <c r="T29" s="656"/>
      <c r="U29" s="656"/>
      <c r="V29" s="657"/>
      <c r="W29" s="946">
        <f>AR13</f>
        <v>121</v>
      </c>
      <c r="X29" s="947"/>
      <c r="Y29" s="947"/>
      <c r="Z29" s="947"/>
      <c r="AA29" s="947"/>
      <c r="AB29" s="947"/>
      <c r="AC29" s="948"/>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769</v>
      </c>
      <c r="AR31" s="201"/>
      <c r="AS31" s="136" t="s">
        <v>233</v>
      </c>
      <c r="AT31" s="137"/>
      <c r="AU31" s="200" t="s">
        <v>769</v>
      </c>
      <c r="AV31" s="200"/>
      <c r="AW31" s="392" t="s">
        <v>179</v>
      </c>
      <c r="AX31" s="393"/>
    </row>
    <row r="32" spans="1:50" ht="23.25" customHeight="1" x14ac:dyDescent="0.15">
      <c r="A32" s="397"/>
      <c r="B32" s="395"/>
      <c r="C32" s="395"/>
      <c r="D32" s="395"/>
      <c r="E32" s="395"/>
      <c r="F32" s="396"/>
      <c r="G32" s="563" t="s">
        <v>769</v>
      </c>
      <c r="H32" s="564"/>
      <c r="I32" s="564"/>
      <c r="J32" s="564"/>
      <c r="K32" s="564"/>
      <c r="L32" s="564"/>
      <c r="M32" s="564"/>
      <c r="N32" s="564"/>
      <c r="O32" s="565"/>
      <c r="P32" s="108" t="s">
        <v>769</v>
      </c>
      <c r="Q32" s="108"/>
      <c r="R32" s="108"/>
      <c r="S32" s="108"/>
      <c r="T32" s="108"/>
      <c r="U32" s="108"/>
      <c r="V32" s="108"/>
      <c r="W32" s="108"/>
      <c r="X32" s="109"/>
      <c r="Y32" s="470" t="s">
        <v>12</v>
      </c>
      <c r="Z32" s="530"/>
      <c r="AA32" s="531"/>
      <c r="AB32" s="460" t="s">
        <v>769</v>
      </c>
      <c r="AC32" s="460"/>
      <c r="AD32" s="460"/>
      <c r="AE32" s="218" t="s">
        <v>769</v>
      </c>
      <c r="AF32" s="219"/>
      <c r="AG32" s="219"/>
      <c r="AH32" s="219"/>
      <c r="AI32" s="218" t="s">
        <v>769</v>
      </c>
      <c r="AJ32" s="219"/>
      <c r="AK32" s="219"/>
      <c r="AL32" s="219"/>
      <c r="AM32" s="218" t="s">
        <v>769</v>
      </c>
      <c r="AN32" s="219"/>
      <c r="AO32" s="219"/>
      <c r="AP32" s="219"/>
      <c r="AQ32" s="336" t="s">
        <v>769</v>
      </c>
      <c r="AR32" s="208"/>
      <c r="AS32" s="208"/>
      <c r="AT32" s="337"/>
      <c r="AU32" s="219" t="s">
        <v>769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769</v>
      </c>
      <c r="AC33" s="522"/>
      <c r="AD33" s="522"/>
      <c r="AE33" s="218" t="s">
        <v>769</v>
      </c>
      <c r="AF33" s="219"/>
      <c r="AG33" s="219"/>
      <c r="AH33" s="219"/>
      <c r="AI33" s="218" t="s">
        <v>769</v>
      </c>
      <c r="AJ33" s="219"/>
      <c r="AK33" s="219"/>
      <c r="AL33" s="219"/>
      <c r="AM33" s="218" t="s">
        <v>769</v>
      </c>
      <c r="AN33" s="219"/>
      <c r="AO33" s="219"/>
      <c r="AP33" s="219"/>
      <c r="AQ33" s="336" t="s">
        <v>769</v>
      </c>
      <c r="AR33" s="208"/>
      <c r="AS33" s="208"/>
      <c r="AT33" s="337"/>
      <c r="AU33" s="219" t="s">
        <v>769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769</v>
      </c>
      <c r="AF34" s="219"/>
      <c r="AG34" s="219"/>
      <c r="AH34" s="219"/>
      <c r="AI34" s="218" t="s">
        <v>769</v>
      </c>
      <c r="AJ34" s="219"/>
      <c r="AK34" s="219"/>
      <c r="AL34" s="219"/>
      <c r="AM34" s="218" t="s">
        <v>769</v>
      </c>
      <c r="AN34" s="219"/>
      <c r="AO34" s="219"/>
      <c r="AP34" s="219"/>
      <c r="AQ34" s="336" t="s">
        <v>769</v>
      </c>
      <c r="AR34" s="208"/>
      <c r="AS34" s="208"/>
      <c r="AT34" s="337"/>
      <c r="AU34" s="219" t="s">
        <v>769</v>
      </c>
      <c r="AV34" s="219"/>
      <c r="AW34" s="219"/>
      <c r="AX34" s="221"/>
    </row>
    <row r="35" spans="1:51" ht="23.25" customHeight="1" x14ac:dyDescent="0.15">
      <c r="A35" s="228" t="s">
        <v>382</v>
      </c>
      <c r="B35" s="229"/>
      <c r="C35" s="229"/>
      <c r="D35" s="229"/>
      <c r="E35" s="229"/>
      <c r="F35" s="230"/>
      <c r="G35" s="234" t="s">
        <v>769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24"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728</v>
      </c>
      <c r="H82" s="674"/>
      <c r="I82" s="674"/>
      <c r="J82" s="674"/>
      <c r="K82" s="674"/>
      <c r="L82" s="674"/>
      <c r="M82" s="674"/>
      <c r="N82" s="674"/>
      <c r="O82" s="674"/>
      <c r="P82" s="674"/>
      <c r="Q82" s="674"/>
      <c r="R82" s="674"/>
      <c r="S82" s="674"/>
      <c r="T82" s="674"/>
      <c r="U82" s="674"/>
      <c r="V82" s="674"/>
      <c r="W82" s="674"/>
      <c r="X82" s="674"/>
      <c r="Y82" s="674"/>
      <c r="Z82" s="674"/>
      <c r="AA82" s="675"/>
      <c r="AB82" s="879" t="s">
        <v>764</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5</v>
      </c>
      <c r="AR86" s="200"/>
      <c r="AS86" s="136" t="s">
        <v>233</v>
      </c>
      <c r="AT86" s="137"/>
      <c r="AU86" s="200" t="s">
        <v>726</v>
      </c>
      <c r="AV86" s="200"/>
      <c r="AW86" s="392" t="s">
        <v>179</v>
      </c>
      <c r="AX86" s="393"/>
      <c r="AY86">
        <f t="shared" si="10"/>
        <v>1</v>
      </c>
      <c r="AZ86" s="10"/>
      <c r="BA86" s="10"/>
      <c r="BB86" s="10"/>
      <c r="BC86" s="10"/>
      <c r="BD86" s="10"/>
      <c r="BE86" s="10"/>
      <c r="BF86" s="10"/>
      <c r="BG86" s="10"/>
      <c r="BH86" s="10"/>
    </row>
    <row r="87" spans="1:60" ht="50.1" customHeight="1" x14ac:dyDescent="0.15">
      <c r="A87" s="860"/>
      <c r="B87" s="424"/>
      <c r="C87" s="424"/>
      <c r="D87" s="424"/>
      <c r="E87" s="424"/>
      <c r="F87" s="425"/>
      <c r="G87" s="107" t="s">
        <v>729</v>
      </c>
      <c r="H87" s="108"/>
      <c r="I87" s="108"/>
      <c r="J87" s="108"/>
      <c r="K87" s="108"/>
      <c r="L87" s="108"/>
      <c r="M87" s="108"/>
      <c r="N87" s="108"/>
      <c r="O87" s="109"/>
      <c r="P87" s="108" t="s">
        <v>730</v>
      </c>
      <c r="Q87" s="513"/>
      <c r="R87" s="513"/>
      <c r="S87" s="513"/>
      <c r="T87" s="513"/>
      <c r="U87" s="513"/>
      <c r="V87" s="513"/>
      <c r="W87" s="513"/>
      <c r="X87" s="514"/>
      <c r="Y87" s="560" t="s">
        <v>62</v>
      </c>
      <c r="Z87" s="561"/>
      <c r="AA87" s="562"/>
      <c r="AB87" s="460" t="s">
        <v>731</v>
      </c>
      <c r="AC87" s="460"/>
      <c r="AD87" s="460"/>
      <c r="AE87" s="218">
        <v>5</v>
      </c>
      <c r="AF87" s="219"/>
      <c r="AG87" s="219"/>
      <c r="AH87" s="219"/>
      <c r="AI87" s="218">
        <v>5</v>
      </c>
      <c r="AJ87" s="219"/>
      <c r="AK87" s="219"/>
      <c r="AL87" s="219"/>
      <c r="AM87" s="218">
        <v>5</v>
      </c>
      <c r="AN87" s="219"/>
      <c r="AO87" s="219"/>
      <c r="AP87" s="219"/>
      <c r="AQ87" s="336" t="s">
        <v>726</v>
      </c>
      <c r="AR87" s="208"/>
      <c r="AS87" s="208"/>
      <c r="AT87" s="337"/>
      <c r="AU87" s="219" t="s">
        <v>726</v>
      </c>
      <c r="AV87" s="219"/>
      <c r="AW87" s="219"/>
      <c r="AX87" s="221"/>
      <c r="AY87">
        <f t="shared" si="10"/>
        <v>1</v>
      </c>
    </row>
    <row r="88" spans="1:60" ht="50.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731</v>
      </c>
      <c r="AC88" s="522"/>
      <c r="AD88" s="522"/>
      <c r="AE88" s="218">
        <v>5</v>
      </c>
      <c r="AF88" s="219"/>
      <c r="AG88" s="219"/>
      <c r="AH88" s="219"/>
      <c r="AI88" s="218">
        <v>5</v>
      </c>
      <c r="AJ88" s="219"/>
      <c r="AK88" s="219"/>
      <c r="AL88" s="219"/>
      <c r="AM88" s="218">
        <v>5</v>
      </c>
      <c r="AN88" s="219"/>
      <c r="AO88" s="219"/>
      <c r="AP88" s="219"/>
      <c r="AQ88" s="336">
        <v>5</v>
      </c>
      <c r="AR88" s="208"/>
      <c r="AS88" s="208"/>
      <c r="AT88" s="337"/>
      <c r="AU88" s="219" t="s">
        <v>726</v>
      </c>
      <c r="AV88" s="219"/>
      <c r="AW88" s="219"/>
      <c r="AX88" s="221"/>
      <c r="AY88">
        <f t="shared" si="10"/>
        <v>1</v>
      </c>
      <c r="AZ88" s="10"/>
      <c r="BA88" s="10"/>
      <c r="BB88" s="10"/>
      <c r="BC88" s="10"/>
    </row>
    <row r="89" spans="1:60" ht="50.1"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100</v>
      </c>
      <c r="AF89" s="226"/>
      <c r="AG89" s="226"/>
      <c r="AH89" s="226"/>
      <c r="AI89" s="225">
        <v>100</v>
      </c>
      <c r="AJ89" s="226"/>
      <c r="AK89" s="226"/>
      <c r="AL89" s="226"/>
      <c r="AM89" s="225">
        <v>100</v>
      </c>
      <c r="AN89" s="226"/>
      <c r="AO89" s="226"/>
      <c r="AP89" s="226"/>
      <c r="AQ89" s="336" t="s">
        <v>726</v>
      </c>
      <c r="AR89" s="208"/>
      <c r="AS89" s="208"/>
      <c r="AT89" s="337"/>
      <c r="AU89" s="219" t="s">
        <v>726</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50.1" customHeight="1" x14ac:dyDescent="0.15">
      <c r="A101" s="418"/>
      <c r="B101" s="419"/>
      <c r="C101" s="419"/>
      <c r="D101" s="419"/>
      <c r="E101" s="419"/>
      <c r="F101" s="420"/>
      <c r="G101" s="108" t="s">
        <v>761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v>4928</v>
      </c>
      <c r="AF101" s="282"/>
      <c r="AG101" s="282"/>
      <c r="AH101" s="282"/>
      <c r="AI101" s="282">
        <v>4812</v>
      </c>
      <c r="AJ101" s="282"/>
      <c r="AK101" s="282"/>
      <c r="AL101" s="282"/>
      <c r="AM101" s="282">
        <v>4812</v>
      </c>
      <c r="AN101" s="282"/>
      <c r="AO101" s="282"/>
      <c r="AP101" s="282"/>
      <c r="AQ101" s="282">
        <v>4760</v>
      </c>
      <c r="AR101" s="282"/>
      <c r="AS101" s="282"/>
      <c r="AT101" s="282"/>
      <c r="AU101" s="218" t="s">
        <v>778</v>
      </c>
      <c r="AV101" s="219"/>
      <c r="AW101" s="219"/>
      <c r="AX101" s="221"/>
    </row>
    <row r="102" spans="1:60" ht="50.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v>4928</v>
      </c>
      <c r="AF102" s="282"/>
      <c r="AG102" s="282"/>
      <c r="AH102" s="282"/>
      <c r="AI102" s="282">
        <v>4812</v>
      </c>
      <c r="AJ102" s="282"/>
      <c r="AK102" s="282"/>
      <c r="AL102" s="282"/>
      <c r="AM102" s="282">
        <v>4812</v>
      </c>
      <c r="AN102" s="282"/>
      <c r="AO102" s="282"/>
      <c r="AP102" s="282"/>
      <c r="AQ102" s="282">
        <v>4760</v>
      </c>
      <c r="AR102" s="282"/>
      <c r="AS102" s="282"/>
      <c r="AT102" s="282"/>
      <c r="AU102" s="225">
        <v>4232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762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26.4</v>
      </c>
      <c r="AF116" s="282"/>
      <c r="AG116" s="282"/>
      <c r="AH116" s="282"/>
      <c r="AI116" s="282">
        <v>28.629000000000001</v>
      </c>
      <c r="AJ116" s="282"/>
      <c r="AK116" s="282"/>
      <c r="AL116" s="282"/>
      <c r="AM116" s="282">
        <v>27.9</v>
      </c>
      <c r="AN116" s="282"/>
      <c r="AO116" s="282"/>
      <c r="AP116" s="282"/>
      <c r="AQ116" s="218">
        <v>28.1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758</v>
      </c>
      <c r="AF117" s="550"/>
      <c r="AG117" s="550"/>
      <c r="AH117" s="550"/>
      <c r="AI117" s="550" t="s">
        <v>735</v>
      </c>
      <c r="AJ117" s="550"/>
      <c r="AK117" s="550"/>
      <c r="AL117" s="550"/>
      <c r="AM117" s="550" t="s">
        <v>759</v>
      </c>
      <c r="AN117" s="550"/>
      <c r="AO117" s="550"/>
      <c r="AP117" s="550"/>
      <c r="AQ117" s="550" t="s">
        <v>760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770</v>
      </c>
      <c r="AR133" s="200"/>
      <c r="AS133" s="136" t="s">
        <v>233</v>
      </c>
      <c r="AT133" s="137"/>
      <c r="AU133" s="201" t="s">
        <v>770</v>
      </c>
      <c r="AV133" s="201"/>
      <c r="AW133" s="136" t="s">
        <v>179</v>
      </c>
      <c r="AX133" s="196"/>
      <c r="AY133">
        <f>$AY$132</f>
        <v>1</v>
      </c>
    </row>
    <row r="134" spans="1:51" ht="39.75" customHeight="1" x14ac:dyDescent="0.15">
      <c r="A134" s="190"/>
      <c r="B134" s="187"/>
      <c r="C134" s="181"/>
      <c r="D134" s="187"/>
      <c r="E134" s="181"/>
      <c r="F134" s="182"/>
      <c r="G134" s="107" t="s">
        <v>770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770</v>
      </c>
      <c r="AC134" s="206"/>
      <c r="AD134" s="206"/>
      <c r="AE134" s="207" t="s">
        <v>770</v>
      </c>
      <c r="AF134" s="208"/>
      <c r="AG134" s="208"/>
      <c r="AH134" s="208"/>
      <c r="AI134" s="207" t="s">
        <v>770</v>
      </c>
      <c r="AJ134" s="208"/>
      <c r="AK134" s="208"/>
      <c r="AL134" s="208"/>
      <c r="AM134" s="207" t="s">
        <v>770</v>
      </c>
      <c r="AN134" s="208"/>
      <c r="AO134" s="208"/>
      <c r="AP134" s="208"/>
      <c r="AQ134" s="207" t="s">
        <v>770</v>
      </c>
      <c r="AR134" s="208"/>
      <c r="AS134" s="208"/>
      <c r="AT134" s="208"/>
      <c r="AU134" s="207" t="s">
        <v>770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770</v>
      </c>
      <c r="AC135" s="214"/>
      <c r="AD135" s="214"/>
      <c r="AE135" s="207" t="s">
        <v>770</v>
      </c>
      <c r="AF135" s="208"/>
      <c r="AG135" s="208"/>
      <c r="AH135" s="208"/>
      <c r="AI135" s="207" t="s">
        <v>770</v>
      </c>
      <c r="AJ135" s="208"/>
      <c r="AK135" s="208"/>
      <c r="AL135" s="208"/>
      <c r="AM135" s="207" t="s">
        <v>770</v>
      </c>
      <c r="AN135" s="208"/>
      <c r="AO135" s="208"/>
      <c r="AP135" s="208"/>
      <c r="AQ135" s="207" t="s">
        <v>770</v>
      </c>
      <c r="AR135" s="208"/>
      <c r="AS135" s="208"/>
      <c r="AT135" s="208"/>
      <c r="AU135" s="207" t="s">
        <v>770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767</v>
      </c>
      <c r="H154" s="108"/>
      <c r="I154" s="108"/>
      <c r="J154" s="108"/>
      <c r="K154" s="108"/>
      <c r="L154" s="108"/>
      <c r="M154" s="108"/>
      <c r="N154" s="108"/>
      <c r="O154" s="108"/>
      <c r="P154" s="109"/>
      <c r="Q154" s="128" t="s">
        <v>766</v>
      </c>
      <c r="R154" s="108"/>
      <c r="S154" s="108"/>
      <c r="T154" s="108"/>
      <c r="U154" s="108"/>
      <c r="V154" s="108"/>
      <c r="W154" s="108"/>
      <c r="X154" s="108"/>
      <c r="Y154" s="108"/>
      <c r="Z154" s="108"/>
      <c r="AA154" s="290"/>
      <c r="AB154" s="144" t="s">
        <v>763</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71.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3.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725</v>
      </c>
      <c r="K430" s="896"/>
      <c r="L430" s="896"/>
      <c r="M430" s="896"/>
      <c r="N430" s="896"/>
      <c r="O430" s="896"/>
      <c r="P430" s="896"/>
      <c r="Q430" s="896"/>
      <c r="R430" s="896"/>
      <c r="S430" s="896"/>
      <c r="T430" s="897"/>
      <c r="U430" s="587" t="s">
        <v>726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770</v>
      </c>
      <c r="AF432" s="201"/>
      <c r="AG432" s="136" t="s">
        <v>233</v>
      </c>
      <c r="AH432" s="137"/>
      <c r="AI432" s="335"/>
      <c r="AJ432" s="335"/>
      <c r="AK432" s="335"/>
      <c r="AL432" s="157"/>
      <c r="AM432" s="335"/>
      <c r="AN432" s="335"/>
      <c r="AO432" s="335"/>
      <c r="AP432" s="157"/>
      <c r="AQ432" s="250" t="s">
        <v>770</v>
      </c>
      <c r="AR432" s="201"/>
      <c r="AS432" s="136" t="s">
        <v>233</v>
      </c>
      <c r="AT432" s="137"/>
      <c r="AU432" s="201" t="s">
        <v>770</v>
      </c>
      <c r="AV432" s="201"/>
      <c r="AW432" s="136" t="s">
        <v>179</v>
      </c>
      <c r="AX432" s="196"/>
      <c r="AY432">
        <f>$AY$431</f>
        <v>1</v>
      </c>
    </row>
    <row r="433" spans="1:51" ht="23.25" customHeight="1" x14ac:dyDescent="0.15">
      <c r="A433" s="190"/>
      <c r="B433" s="187"/>
      <c r="C433" s="181"/>
      <c r="D433" s="187"/>
      <c r="E433" s="338"/>
      <c r="F433" s="339"/>
      <c r="G433" s="107" t="s">
        <v>770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770</v>
      </c>
      <c r="AC433" s="214"/>
      <c r="AD433" s="214"/>
      <c r="AE433" s="336" t="s">
        <v>770</v>
      </c>
      <c r="AF433" s="208"/>
      <c r="AG433" s="208"/>
      <c r="AH433" s="208"/>
      <c r="AI433" s="336" t="s">
        <v>770</v>
      </c>
      <c r="AJ433" s="208"/>
      <c r="AK433" s="208"/>
      <c r="AL433" s="208"/>
      <c r="AM433" s="336" t="s">
        <v>770</v>
      </c>
      <c r="AN433" s="208"/>
      <c r="AO433" s="208"/>
      <c r="AP433" s="337"/>
      <c r="AQ433" s="336" t="s">
        <v>770</v>
      </c>
      <c r="AR433" s="208"/>
      <c r="AS433" s="208"/>
      <c r="AT433" s="337"/>
      <c r="AU433" s="208" t="s">
        <v>770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770</v>
      </c>
      <c r="AC434" s="206"/>
      <c r="AD434" s="206"/>
      <c r="AE434" s="336" t="s">
        <v>770</v>
      </c>
      <c r="AF434" s="208"/>
      <c r="AG434" s="208"/>
      <c r="AH434" s="337"/>
      <c r="AI434" s="336" t="s">
        <v>770</v>
      </c>
      <c r="AJ434" s="208"/>
      <c r="AK434" s="208"/>
      <c r="AL434" s="208"/>
      <c r="AM434" s="336" t="s">
        <v>770</v>
      </c>
      <c r="AN434" s="208"/>
      <c r="AO434" s="208"/>
      <c r="AP434" s="337"/>
      <c r="AQ434" s="336" t="s">
        <v>770</v>
      </c>
      <c r="AR434" s="208"/>
      <c r="AS434" s="208"/>
      <c r="AT434" s="337"/>
      <c r="AU434" s="208" t="s">
        <v>770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770</v>
      </c>
      <c r="AF435" s="208"/>
      <c r="AG435" s="208"/>
      <c r="AH435" s="337"/>
      <c r="AI435" s="336" t="s">
        <v>770</v>
      </c>
      <c r="AJ435" s="208"/>
      <c r="AK435" s="208"/>
      <c r="AL435" s="208"/>
      <c r="AM435" s="336" t="s">
        <v>770</v>
      </c>
      <c r="AN435" s="208"/>
      <c r="AO435" s="208"/>
      <c r="AP435" s="337"/>
      <c r="AQ435" s="336" t="s">
        <v>770</v>
      </c>
      <c r="AR435" s="208"/>
      <c r="AS435" s="208"/>
      <c r="AT435" s="337"/>
      <c r="AU435" s="208" t="s">
        <v>770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770</v>
      </c>
      <c r="AF693" s="201"/>
      <c r="AG693" s="136" t="s">
        <v>233</v>
      </c>
      <c r="AH693" s="137"/>
      <c r="AI693" s="335"/>
      <c r="AJ693" s="335"/>
      <c r="AK693" s="335"/>
      <c r="AL693" s="157"/>
      <c r="AM693" s="335"/>
      <c r="AN693" s="335"/>
      <c r="AO693" s="335"/>
      <c r="AP693" s="157"/>
      <c r="AQ693" s="250" t="s">
        <v>770</v>
      </c>
      <c r="AR693" s="201"/>
      <c r="AS693" s="136" t="s">
        <v>233</v>
      </c>
      <c r="AT693" s="137"/>
      <c r="AU693" s="201" t="s">
        <v>770</v>
      </c>
      <c r="AV693" s="201"/>
      <c r="AW693" s="136" t="s">
        <v>179</v>
      </c>
      <c r="AX693" s="196"/>
      <c r="AY693">
        <f>$AY$692</f>
        <v>1</v>
      </c>
    </row>
    <row r="694" spans="1:51" ht="23.25" customHeight="1" x14ac:dyDescent="0.15">
      <c r="A694" s="190"/>
      <c r="B694" s="187"/>
      <c r="C694" s="181"/>
      <c r="D694" s="187"/>
      <c r="E694" s="338"/>
      <c r="F694" s="339"/>
      <c r="G694" s="107" t="s">
        <v>770</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770</v>
      </c>
      <c r="AC694" s="214"/>
      <c r="AD694" s="214"/>
      <c r="AE694" s="336" t="s">
        <v>770</v>
      </c>
      <c r="AF694" s="208"/>
      <c r="AG694" s="208"/>
      <c r="AH694" s="208"/>
      <c r="AI694" s="336" t="s">
        <v>770</v>
      </c>
      <c r="AJ694" s="208"/>
      <c r="AK694" s="208"/>
      <c r="AL694" s="208"/>
      <c r="AM694" s="336" t="s">
        <v>770</v>
      </c>
      <c r="AN694" s="208"/>
      <c r="AO694" s="208"/>
      <c r="AP694" s="337"/>
      <c r="AQ694" s="336" t="s">
        <v>770</v>
      </c>
      <c r="AR694" s="208"/>
      <c r="AS694" s="208"/>
      <c r="AT694" s="337"/>
      <c r="AU694" s="208" t="s">
        <v>770</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770</v>
      </c>
      <c r="AC695" s="206"/>
      <c r="AD695" s="206"/>
      <c r="AE695" s="336" t="s">
        <v>770</v>
      </c>
      <c r="AF695" s="208"/>
      <c r="AG695" s="208"/>
      <c r="AH695" s="337"/>
      <c r="AI695" s="336" t="s">
        <v>770</v>
      </c>
      <c r="AJ695" s="208"/>
      <c r="AK695" s="208"/>
      <c r="AL695" s="208"/>
      <c r="AM695" s="336" t="s">
        <v>770</v>
      </c>
      <c r="AN695" s="208"/>
      <c r="AO695" s="208"/>
      <c r="AP695" s="337"/>
      <c r="AQ695" s="336" t="s">
        <v>770</v>
      </c>
      <c r="AR695" s="208"/>
      <c r="AS695" s="208"/>
      <c r="AT695" s="337"/>
      <c r="AU695" s="208" t="s">
        <v>770</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770</v>
      </c>
      <c r="AF696" s="208"/>
      <c r="AG696" s="208"/>
      <c r="AH696" s="337"/>
      <c r="AI696" s="336" t="s">
        <v>770</v>
      </c>
      <c r="AJ696" s="208"/>
      <c r="AK696" s="208"/>
      <c r="AL696" s="208"/>
      <c r="AM696" s="336" t="s">
        <v>770</v>
      </c>
      <c r="AN696" s="208"/>
      <c r="AO696" s="208"/>
      <c r="AP696" s="337"/>
      <c r="AQ696" s="336" t="s">
        <v>770</v>
      </c>
      <c r="AR696" s="208"/>
      <c r="AS696" s="208"/>
      <c r="AT696" s="337"/>
      <c r="AU696" s="208" t="s">
        <v>770</v>
      </c>
      <c r="AV696" s="208"/>
      <c r="AW696" s="208"/>
      <c r="AX696" s="209"/>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32.2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0.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33"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43.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41.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720</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41.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1.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8.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720</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41.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725</v>
      </c>
      <c r="AH710" s="105"/>
      <c r="AI710" s="105"/>
      <c r="AJ710" s="105"/>
      <c r="AK710" s="105"/>
      <c r="AL710" s="105"/>
      <c r="AM710" s="105"/>
      <c r="AN710" s="105"/>
      <c r="AO710" s="105"/>
      <c r="AP710" s="105"/>
      <c r="AQ710" s="105"/>
      <c r="AR710" s="105"/>
      <c r="AS710" s="105"/>
      <c r="AT710" s="105"/>
      <c r="AU710" s="105"/>
      <c r="AV710" s="105"/>
      <c r="AW710" s="105"/>
      <c r="AX710" s="106"/>
    </row>
    <row r="711" spans="1:50" ht="27.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725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746</v>
      </c>
      <c r="AE713" s="323"/>
      <c r="AF713" s="661"/>
      <c r="AG713" s="104" t="s">
        <v>725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720</v>
      </c>
      <c r="AE714" s="803"/>
      <c r="AF714" s="804"/>
      <c r="AG714" s="734" t="s">
        <v>748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746</v>
      </c>
      <c r="AE715" s="603"/>
      <c r="AF715" s="654"/>
      <c r="AG715" s="740" t="s">
        <v>725</v>
      </c>
      <c r="AH715" s="741"/>
      <c r="AI715" s="741"/>
      <c r="AJ715" s="741"/>
      <c r="AK715" s="741"/>
      <c r="AL715" s="741"/>
      <c r="AM715" s="741"/>
      <c r="AN715" s="741"/>
      <c r="AO715" s="741"/>
      <c r="AP715" s="741"/>
      <c r="AQ715" s="741"/>
      <c r="AR715" s="741"/>
      <c r="AS715" s="741"/>
      <c r="AT715" s="741"/>
      <c r="AU715" s="741"/>
      <c r="AV715" s="741"/>
      <c r="AW715" s="741"/>
      <c r="AX715" s="742"/>
    </row>
    <row r="716" spans="1:50" ht="36.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720</v>
      </c>
      <c r="AE716" s="625"/>
      <c r="AF716" s="625"/>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726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95" customHeight="1" x14ac:dyDescent="0.15">
      <c r="A726" s="638" t="s">
        <v>48</v>
      </c>
      <c r="B726" s="797"/>
      <c r="C726" s="810" t="s">
        <v>53</v>
      </c>
      <c r="D726" s="832"/>
      <c r="E726" s="832"/>
      <c r="F726" s="833"/>
      <c r="G726" s="576" t="s">
        <v>752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772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776</v>
      </c>
      <c r="B733" s="672"/>
      <c r="C733" s="672"/>
      <c r="D733" s="672"/>
      <c r="E733" s="673"/>
      <c r="F733" s="635" t="s">
        <v>777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770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49"/>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1" t="s">
        <v>399</v>
      </c>
      <c r="B738" s="361"/>
      <c r="C738" s="361"/>
      <c r="D738" s="361"/>
      <c r="E738" s="949"/>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1" t="s">
        <v>398</v>
      </c>
      <c r="B739" s="361"/>
      <c r="C739" s="361"/>
      <c r="D739" s="361"/>
      <c r="E739" s="949"/>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1" t="s">
        <v>397</v>
      </c>
      <c r="B740" s="361"/>
      <c r="C740" s="361"/>
      <c r="D740" s="361"/>
      <c r="E740" s="949"/>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1" t="s">
        <v>396</v>
      </c>
      <c r="B741" s="361"/>
      <c r="C741" s="361"/>
      <c r="D741" s="361"/>
      <c r="E741" s="949"/>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1" t="s">
        <v>395</v>
      </c>
      <c r="B742" s="361"/>
      <c r="C742" s="361"/>
      <c r="D742" s="361"/>
      <c r="E742" s="949"/>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1" t="s">
        <v>394</v>
      </c>
      <c r="B743" s="361"/>
      <c r="C743" s="361"/>
      <c r="D743" s="361"/>
      <c r="E743" s="949" t="s">
        <v>773</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1" t="s">
        <v>393</v>
      </c>
      <c r="B744" s="361"/>
      <c r="C744" s="361"/>
      <c r="D744" s="361"/>
      <c r="E744" s="949" t="s">
        <v>774</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1" t="s">
        <v>392</v>
      </c>
      <c r="B745" s="361"/>
      <c r="C745" s="361"/>
      <c r="D745" s="361"/>
      <c r="E745" s="987" t="s">
        <v>775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49"/>
      <c r="AP745" s="950"/>
      <c r="AQ745" s="950"/>
      <c r="AR745" s="950"/>
      <c r="AS745" s="950"/>
      <c r="AT745" s="950"/>
      <c r="AU745" s="950"/>
      <c r="AV745" s="950"/>
      <c r="AW745" s="950"/>
      <c r="AX745" s="951"/>
    </row>
    <row r="746" spans="1:51" ht="24.75" customHeight="1" x14ac:dyDescent="0.15">
      <c r="A746" s="361" t="s">
        <v>549</v>
      </c>
      <c r="B746" s="361"/>
      <c r="C746" s="361"/>
      <c r="D746" s="361"/>
      <c r="E746" s="956" t="s">
        <v>715</v>
      </c>
      <c r="F746" s="954"/>
      <c r="G746" s="954"/>
      <c r="H746" s="100" t="str">
        <f>IF(E746="","","-")</f>
        <v>-</v>
      </c>
      <c r="I746" s="954"/>
      <c r="J746" s="954"/>
      <c r="K746" s="100" t="str">
        <f>IF(I746="","","-")</f>
        <v/>
      </c>
      <c r="L746" s="955">
        <v>276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715</v>
      </c>
      <c r="F747" s="954"/>
      <c r="G747" s="954"/>
      <c r="H747" s="100" t="str">
        <f>IF(E747="","","-")</f>
        <v>-</v>
      </c>
      <c r="I747" s="954"/>
      <c r="J747" s="954"/>
      <c r="K747" s="100" t="str">
        <f>IF(I747="","","-")</f>
        <v/>
      </c>
      <c r="L747" s="955">
        <v>273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754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727</v>
      </c>
      <c r="H789" s="669"/>
      <c r="I789" s="669"/>
      <c r="J789" s="669"/>
      <c r="K789" s="670"/>
      <c r="L789" s="662" t="s">
        <v>755</v>
      </c>
      <c r="M789" s="663"/>
      <c r="N789" s="663"/>
      <c r="O789" s="663"/>
      <c r="P789" s="663"/>
      <c r="Q789" s="663"/>
      <c r="R789" s="663"/>
      <c r="S789" s="663"/>
      <c r="T789" s="663"/>
      <c r="U789" s="663"/>
      <c r="V789" s="663"/>
      <c r="W789" s="663"/>
      <c r="X789" s="664"/>
      <c r="Y789" s="382">
        <v>139.30000000000001</v>
      </c>
      <c r="Z789" s="383"/>
      <c r="AA789" s="383"/>
      <c r="AB789" s="800"/>
      <c r="AC789" s="668" t="s">
        <v>770</v>
      </c>
      <c r="AD789" s="669"/>
      <c r="AE789" s="669"/>
      <c r="AF789" s="669"/>
      <c r="AG789" s="670"/>
      <c r="AH789" s="662" t="s">
        <v>770</v>
      </c>
      <c r="AI789" s="663"/>
      <c r="AJ789" s="663"/>
      <c r="AK789" s="663"/>
      <c r="AL789" s="663"/>
      <c r="AM789" s="663"/>
      <c r="AN789" s="663"/>
      <c r="AO789" s="663"/>
      <c r="AP789" s="663"/>
      <c r="AQ789" s="663"/>
      <c r="AR789" s="663"/>
      <c r="AS789" s="663"/>
      <c r="AT789" s="664"/>
      <c r="AU789" s="382" t="s">
        <v>770</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139.30000000000001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756</v>
      </c>
      <c r="D845" s="343"/>
      <c r="E845" s="343"/>
      <c r="F845" s="343"/>
      <c r="G845" s="343"/>
      <c r="H845" s="343"/>
      <c r="I845" s="343"/>
      <c r="J845" s="344">
        <v>1010001128061</v>
      </c>
      <c r="K845" s="345"/>
      <c r="L845" s="345"/>
      <c r="M845" s="345"/>
      <c r="N845" s="345"/>
      <c r="O845" s="345"/>
      <c r="P845" s="346" t="s">
        <v>755</v>
      </c>
      <c r="Q845" s="346"/>
      <c r="R845" s="346"/>
      <c r="S845" s="346"/>
      <c r="T845" s="346"/>
      <c r="U845" s="346"/>
      <c r="V845" s="346"/>
      <c r="W845" s="346"/>
      <c r="X845" s="346"/>
      <c r="Y845" s="347">
        <v>139.30000000000001</v>
      </c>
      <c r="Z845" s="348"/>
      <c r="AA845" s="348"/>
      <c r="AB845" s="349"/>
      <c r="AC845" s="350" t="s">
        <v>757</v>
      </c>
      <c r="AD845" s="351"/>
      <c r="AE845" s="351"/>
      <c r="AF845" s="351"/>
      <c r="AG845" s="351"/>
      <c r="AH845" s="366">
        <v>1</v>
      </c>
      <c r="AI845" s="367"/>
      <c r="AJ845" s="367"/>
      <c r="AK845" s="367"/>
      <c r="AL845" s="354">
        <v>96.6</v>
      </c>
      <c r="AM845" s="355"/>
      <c r="AN845" s="355"/>
      <c r="AO845" s="356"/>
      <c r="AP845" s="357" t="s">
        <v>725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725</v>
      </c>
      <c r="F1110" s="369"/>
      <c r="G1110" s="369"/>
      <c r="H1110" s="369"/>
      <c r="I1110" s="369"/>
      <c r="J1110" s="344" t="s">
        <v>725</v>
      </c>
      <c r="K1110" s="345"/>
      <c r="L1110" s="345"/>
      <c r="M1110" s="345"/>
      <c r="N1110" s="345"/>
      <c r="O1110" s="345"/>
      <c r="P1110" s="346" t="s">
        <v>725</v>
      </c>
      <c r="Q1110" s="346"/>
      <c r="R1110" s="346"/>
      <c r="S1110" s="346"/>
      <c r="T1110" s="346"/>
      <c r="U1110" s="346"/>
      <c r="V1110" s="346"/>
      <c r="W1110" s="346"/>
      <c r="X1110" s="346"/>
      <c r="Y1110" s="347" t="s">
        <v>725</v>
      </c>
      <c r="Z1110" s="348"/>
      <c r="AA1110" s="348"/>
      <c r="AB1110" s="349"/>
      <c r="AC1110" s="350"/>
      <c r="AD1110" s="351"/>
      <c r="AE1110" s="351"/>
      <c r="AF1110" s="351"/>
      <c r="AG1110" s="351"/>
      <c r="AH1110" s="352" t="s">
        <v>725</v>
      </c>
      <c r="AI1110" s="353"/>
      <c r="AJ1110" s="353"/>
      <c r="AK1110" s="353"/>
      <c r="AL1110" s="354" t="s">
        <v>725</v>
      </c>
      <c r="AM1110" s="355"/>
      <c r="AN1110" s="355"/>
      <c r="AO1110" s="356"/>
      <c r="AP1110" s="357" t="s">
        <v>725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74">
    <cfRule type="expression" dxfId="2497" priority="6629">
      <formula>IF(AND(AL847&gt;=0, RIGHT(TEXT(AL847,"0.#"),1)&lt;&gt;"."),TRUE,FALSE)</formula>
    </cfRule>
    <cfRule type="expression" dxfId="2496" priority="6630">
      <formula>IF(AND(AL847&gt;=0, RIGHT(TEXT(AL847,"0.#"),1)="."),TRUE,FALSE)</formula>
    </cfRule>
    <cfRule type="expression" dxfId="2495" priority="6631">
      <formula>IF(AND(AL847&lt;0, RIGHT(TEXT(AL847,"0.#"),1)&lt;&gt;"."),TRUE,FALSE)</formula>
    </cfRule>
    <cfRule type="expression" dxfId="2494" priority="6632">
      <formula>IF(AND(AL847&lt;0, 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0:Y907">
    <cfRule type="expression" dxfId="2057" priority="2073">
      <formula>IF(RIGHT(TEXT(Y880,"0.#"),1)=".",FALSE,TRUE)</formula>
    </cfRule>
    <cfRule type="expression" dxfId="2056" priority="2074">
      <formula>IF(RIGHT(TEXT(Y880,"0.#"),1)=".",TRUE,FALSE)</formula>
    </cfRule>
  </conditionalFormatting>
  <conditionalFormatting sqref="Y878:Y879">
    <cfRule type="expression" dxfId="2055" priority="2067">
      <formula>IF(RIGHT(TEXT(Y878,"0.#"),1)=".",FALSE,TRUE)</formula>
    </cfRule>
    <cfRule type="expression" dxfId="2054" priority="2068">
      <formula>IF(RIGHT(TEXT(Y878,"0.#"),1)=".",TRUE,FALSE)</formula>
    </cfRule>
  </conditionalFormatting>
  <conditionalFormatting sqref="Y913:Y940">
    <cfRule type="expression" dxfId="2053" priority="2061">
      <formula>IF(RIGHT(TEXT(Y913,"0.#"),1)=".",FALSE,TRUE)</formula>
    </cfRule>
    <cfRule type="expression" dxfId="2052" priority="2062">
      <formula>IF(RIGHT(TEXT(Y913,"0.#"),1)=".",TRUE,FALSE)</formula>
    </cfRule>
  </conditionalFormatting>
  <conditionalFormatting sqref="Y911:Y912">
    <cfRule type="expression" dxfId="2051" priority="2055">
      <formula>IF(RIGHT(TEXT(Y911,"0.#"),1)=".",FALSE,TRUE)</formula>
    </cfRule>
    <cfRule type="expression" dxfId="2050" priority="2056">
      <formula>IF(RIGHT(TEXT(Y911,"0.#"),1)=".",TRUE,FALSE)</formula>
    </cfRule>
  </conditionalFormatting>
  <conditionalFormatting sqref="Y946:Y973">
    <cfRule type="expression" dxfId="2049" priority="2049">
      <formula>IF(RIGHT(TEXT(Y946,"0.#"),1)=".",FALSE,TRUE)</formula>
    </cfRule>
    <cfRule type="expression" dxfId="2048" priority="2050">
      <formula>IF(RIGHT(TEXT(Y946,"0.#"),1)=".",TRUE,FALSE)</formula>
    </cfRule>
  </conditionalFormatting>
  <conditionalFormatting sqref="Y944:Y945">
    <cfRule type="expression" dxfId="2047" priority="2043">
      <formula>IF(RIGHT(TEXT(Y944,"0.#"),1)=".",FALSE,TRUE)</formula>
    </cfRule>
    <cfRule type="expression" dxfId="2046" priority="2044">
      <formula>IF(RIGHT(TEXT(Y944,"0.#"),1)=".",TRUE,FALSE)</formula>
    </cfRule>
  </conditionalFormatting>
  <conditionalFormatting sqref="Y979:Y1006">
    <cfRule type="expression" dxfId="2045" priority="2037">
      <formula>IF(RIGHT(TEXT(Y979,"0.#"),1)=".",FALSE,TRUE)</formula>
    </cfRule>
    <cfRule type="expression" dxfId="2044" priority="2038">
      <formula>IF(RIGHT(TEXT(Y979,"0.#"),1)=".",TRUE,FALSE)</formula>
    </cfRule>
  </conditionalFormatting>
  <conditionalFormatting sqref="Y977:Y978">
    <cfRule type="expression" dxfId="2043" priority="2031">
      <formula>IF(RIGHT(TEXT(Y977,"0.#"),1)=".",FALSE,TRUE)</formula>
    </cfRule>
    <cfRule type="expression" dxfId="2042" priority="2032">
      <formula>IF(RIGHT(TEXT(Y977,"0.#"),1)=".",TRUE,FALSE)</formula>
    </cfRule>
  </conditionalFormatting>
  <conditionalFormatting sqref="Y1012:Y1039">
    <cfRule type="expression" dxfId="2041" priority="2025">
      <formula>IF(RIGHT(TEXT(Y1012,"0.#"),1)=".",FALSE,TRUE)</formula>
    </cfRule>
    <cfRule type="expression" dxfId="2040" priority="2026">
      <formula>IF(RIGHT(TEXT(Y1012,"0.#"),1)=".",TRUE,FALSE)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23:V23">
    <cfRule type="expression" dxfId="703" priority="3">
      <formula>IF(RIGHT(TEXT(P23,"0.#"),1)=".",FALSE,TRUE)</formula>
    </cfRule>
    <cfRule type="expression" dxfId="702" priority="4">
      <formula>IF(RIGHT(TEXT(P23,"0.#"),1)=".",TRUE,FALSE)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17"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竹澤 大</dc:creator>
  <cp:lastModifiedBy>防衛省</cp:lastModifiedBy>
  <cp:lastPrinted>2021-07-27T09:43:41Z</cp:lastPrinted>
  <dcterms:created xsi:type="dcterms:W3CDTF">2012-03-13T00:50:25Z</dcterms:created>
  <dcterms:modified xsi:type="dcterms:W3CDTF">2021-09-03T09:52:12Z</dcterms:modified>
</cp:coreProperties>
</file>