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D19" i="3" l="1"/>
  <c r="W19" i="3" l="1"/>
  <c r="AM116" i="3"/>
  <c r="AQ116"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615" i="3"/>
  <c r="AY255" i="3"/>
  <c r="AY645" i="3"/>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<sst xmlns="http://schemas.openxmlformats.org/spreadsheetml/2006/main" count="3124" uniqueCount="797">
  <si>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</si>
  <si>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</si>
  <si>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</si>
  <si>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</si>
  <si>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</si>
  <si>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</si>
  <si>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</si>
  <si>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</si>
  <si>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</si>
  <si>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</si>
  <si>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</si>
  <si>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</si>
  <si>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</si>
  <si>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</si>
  <si>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</si>
  <si>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</si>
  <si>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</si>
  <si>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</si>
  <si>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</si>
  <si>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</si>
  <si>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</si>
  <si>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</si>
  <si>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</si>
  <si>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</si>
  <si>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</si>
  <si>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</si>
  <si>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</si>
  <si>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</si>
  <si>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</si>
  <si>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</si>
  <si>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</si>
  <si>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</si>
  <si>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</si>
  <si>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</si>
  <si>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</si>
  <si>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</si>
  <si>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</si>
  <si>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</si>
  <si>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</si>
  <si>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</si>
  <si>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</si>
  <si>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</si>
  <si>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</si>
  <si>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</si>
  <si>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</si>
  <si>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</si>
  <si>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</si>
  <si>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</si>
  <si>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</si>
  <si>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</si>
  <si>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</si>
  <si>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</si>
  <si>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</si>
  <si>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</si>
  <si>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</si>
  <si>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</si>
  <si>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</si>
  <si>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</si>
  <si>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</si>
  <si>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</si>
  <si>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</si>
  <si>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</si>
  <si>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</si>
  <si>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</si>
  <si>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</si>
  <si>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</si>
  <si>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</si>
  <si>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</si>
  <si>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</si>
  <si>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</si>
  <si>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</si>
  <si>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</si>
  <si>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</si>
  <si>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</si>
  <si>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</si>
  <si>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</si>
  <si>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</si>
  <si>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</si>
  <si>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</si>
  <si>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</si>
  <si>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</si>
  <si>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</si>
  <si>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</si>
  <si>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</si>
  <si>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</si>
  <si>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</si>
  <si>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</si>
  <si>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</si>
  <si>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</si>
  <si>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</si>
  <si>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</si>
  <si>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</si>
  <si>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</si>
  <si>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</si>
  <si>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</si>
  <si>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</si>
  <si>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</si>
  <si>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</si>
  <si>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</si>
  <si>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</si>
  <si>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</si>
  <si>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</si>
  <si>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</si>
  <si>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</si>
  <si>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</si>
  <si>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</si>
  <si>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</si>
  <si>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</si>
  <si>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</si>
  <si>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</si>
  <si>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</si>
  <si>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</si>
  <si>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</si>
  <si>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</si>
  <si>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</si>
  <si>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</si>
  <si>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</si>
  <si>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</si>
  <si>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</si>
  <si>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</si>
  <si>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</si>
  <si>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</si>
  <si>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</si>
  <si>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</si>
  <si>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</si>
  <si>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</si>
  <si>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</si>
  <si>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</si>
  <si>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</si>
  <si>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</si>
  <si>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</si>
  <si>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</si>
  <si>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</si>
  <si>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</si>
  <si>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</si>
  <si>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</si>
  <si>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</si>
  <si>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</si>
  <si>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</si>
  <si>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</si>
  <si>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</si>
  <si>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</si>
  <si>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</si>
  <si>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</si>
  <si>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</si>
  <si>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</si>
  <si>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</si>
  <si>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</si>
  <si>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</si>
  <si>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</si>
  <si>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</si>
  <si>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</si>
  <si>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</si>
  <si>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</si>
  <si>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</si>
  <si>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</si>
  <si>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</si>
  <si>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</si>
  <si>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</si>
  <si>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</si>
  <si>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</si>
  <si>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</si>
  <si>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</si>
  <si>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</si>
  <si>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</si>
  <si>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</si>
  <si>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</si>
  <si>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</si>
  <si>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</si>
  <si>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</si>
  <si>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</si>
  <si>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</si>
  <si>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</si>
  <si>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</si>
  <si>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</si>
  <si>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</si>
  <si>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</si>
  <si>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</si>
  <si>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</si>
  <si>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</si>
  <si>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</si>
  <si>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</si>
  <si>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</si>
  <si>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</si>
  <si>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</si>
  <si>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</si>
  <si>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</si>
  <si>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</si>
  <si>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</si>
  <si>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</si>
  <si>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</si>
  <si>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</si>
  <si>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</si>
  <si>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</si>
  <si>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</si>
  <si>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</si>
  <si>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</si>
  <si>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</si>
  <si>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</si>
  <si>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</si>
  <si>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</si>
  <si>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</si>
  <si>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</si>
  <si>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</si>
  <si>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</si>
  <si>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</si>
  <si>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</si>
  <si>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</si>
  <si>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</si>
  <si>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</si>
  <si>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</si>
  <si>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</si>
  <si>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</si>
  <si>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</si>
  <si>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</si>
  <si>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</si>
  <si>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</si>
  <si>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</si>
  <si>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</si>
  <si>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</si>
  <si>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</si>
  <si>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</si>
  <si>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</si>
  <si>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</si>
  <si>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</si>
  <si>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</si>
  <si>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</si>
  <si>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</si>
  <si>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</si>
  <si>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</si>
  <si>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</si>
  <si>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</si>
  <si>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</si>
  <si>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</si>
  <si>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</si>
  <si>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</si>
  <si>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</si>
  <si>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</si>
  <si>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</si>
  <si>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</si>
  <si>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</si>
  <si>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</si>
  <si>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</si>
  <si>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</si>
  <si>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</si>
  <si>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</si>
  <si>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</si>
  <si>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</si>
  <si>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</si>
  <si>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</si>
  <si>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</si>
  <si>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</si>
  <si>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</si>
  <si>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</si>
  <si>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</si>
  <si>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</si>
  <si>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</si>
  <si>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</si>
  <si>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</si>
  <si>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</si>
  <si>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</si>
  <si>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</si>
  <si>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</si>
  <si>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</si>
  <si>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</si>
  <si>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</si>
  <si>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</si>
  <si>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</si>
  <si>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</si>
  <si>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</si>
  <si>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</si>
  <si>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</si>
  <si>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</si>
  <si>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</si>
  <si>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</si>
  <si>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</si>
  <si>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</si>
  <si>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</si>
  <si>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</si>
  <si>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</si>
  <si>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</si>
  <si>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</si>
  <si>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</si>
  <si>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</si>
  <si>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</si>
  <si>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</si>
  <si>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</si>
  <si>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</si>
  <si>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</si>
  <si>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</si>
  <si>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</si>
  <si>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</si>
  <si>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</si>
  <si>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</si>
  <si>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</si>
  <si>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</si>
  <si>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</si>
  <si>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</si>
  <si>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</si>
  <si>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</si>
  <si>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</si>
  <si>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</si>
  <si>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</si>
  <si>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</si>
  <si>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</si>
  <si>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</si>
  <si>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</si>
  <si>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</si>
  <si>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</si>
  <si>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</si>
  <si>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</si>
  <si>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</si>
  <si>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</si>
  <si>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</si>
  <si>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</si>
  <si>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</si>
  <si>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</si>
  <si>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</si>
  <si>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</si>
  <si>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</si>
  <si>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</si>
  <si>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</si>
  <si>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</si>
  <si>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</si>
  <si>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</si>
  <si>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</si>
  <si>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</si>
  <si>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</si>
  <si>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</si>
  <si>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</si>
  <si>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</si>
  <si>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</si>
  <si>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</si>
  <si>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</si>
  <si>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</si>
  <si>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</si>
  <si>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</si>
  <si>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</si>
  <si>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</si>
  <si>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</si>
  <si>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</si>
  <si>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</si>
  <si>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</si>
  <si>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</si>
  <si>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</si>
  <si>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</si>
  <si>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</si>
  <si>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</si>
  <si>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</si>
  <si>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</si>
  <si>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</si>
  <si>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</si>
  <si>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</si>
  <si>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</si>
  <si>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</si>
  <si>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</si>
  <si>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</si>
  <si>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</si>
  <si>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</si>
  <si>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</si>
  <si>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</si>
  <si>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</si>
  <si>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</si>
  <si>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</si>
  <si>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</si>
  <si>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</si>
  <si>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</si>
  <si>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</si>
  <si>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</si>
  <si>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</si>
  <si>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</si>
  <si>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</si>
  <si>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</si>
  <si>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</si>
  <si>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</si>
  <si>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</si>
  <si>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</si>
  <si>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</si>
  <si>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</si>
  <si>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</si>
  <si>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</si>
  <si>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</si>
  <si>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</si>
  <si>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</si>
  <si>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</si>
  <si>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</si>
  <si>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</si>
  <si>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</si>
  <si>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</si>
  <si>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</si>
  <si>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</si>
  <si>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</si>
  <si>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</si>
  <si>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</si>
  <si>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</si>
  <si>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</si>
  <si>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</si>
  <si>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</si>
  <si>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</si>
  <si>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</si>
  <si>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</si>
  <si>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</si>
  <si>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</si>
  <si>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</si>
  <si>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</si>
  <si>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</si>
  <si>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</si>
  <si>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</si>
  <si>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</si>
  <si>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</si>
  <si>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</si>
  <si>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</si>
  <si>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</si>
  <si>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</si>
  <si>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</si>
  <si>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</si>
  <si>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</si>
  <si>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</si>
  <si>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</si>
  <si>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</si>
  <si>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</si>
  <si>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</si>
  <si>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</si>
  <si>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</si>
  <si>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</si>
  <si>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</si>
  <si>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</si>
  <si>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</si>
  <si>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</si>
  <si>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</si>
  <si>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</si>
  <si>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</si>
  <si>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</si>
  <si>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</si>
  <si>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</si>
  <si>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</si>
  <si>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</si>
  <si>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</si>
  <si>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</si>
  <si>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</si>
  <si>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</si>
  <si>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</si>
  <si>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</si>
  <si>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</si>
  <si>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</si>
  <si>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</si>
  <si>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</si>
  <si>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</si>
  <si>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</si>
  <si>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</si>
  <si>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</si>
  <si>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</si>
  <si>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</si>
  <si>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</si>
  <si>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</si>
  <si>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</si>
  <si>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</si>
  <si>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</si>
  <si>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</si>
  <si>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</si>
  <si>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</si>
  <si>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</si>
  <si>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</si>
  <si>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</si>
  <si>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</si>
  <si>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</si>
  <si>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</si>
  <si>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</si>
  <si>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</si>
  <si>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</si>
  <si>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</si>
  <si>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</si>
  <si>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</si>
  <si>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</si>
  <si>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</si>
  <si>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</si>
  <si>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</si>
  <si>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</si>
  <si>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</si>
  <si>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</si>
  <si>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</si>
  <si>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</si>
  <si>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</si>
  <si>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</si>
  <si>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</si>
  <si>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</si>
  <si>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</si>
  <si>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</si>
  <si>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</si>
  <si>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</si>
  <si>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</si>
  <si>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</si>
  <si>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</si>
  <si>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</si>
  <si>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</si>
  <si>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</si>
  <si>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</si>
  <si>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</si>
  <si>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</si>
  <si>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</si>
  <si>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</si>
  <si>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</si>
  <si>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</si>
  <si>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</si>
  <si>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</si>
  <si>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</si>
  <si>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</si>
  <si>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</si>
  <si>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</si>
  <si>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</si>
  <si>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</si>
  <si>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</si>
  <si>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</si>
  <si>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</si>
  <si>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</si>
  <si>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</si>
  <si>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</si>
  <si>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</si>
  <si>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</si>
  <si>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</si>
  <si>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</si>
  <si>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</si>
  <si>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</si>
  <si>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</si>
  <si>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</si>
  <si>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</si>
  <si>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</si>
  <si>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</si>
  <si>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</si>
  <si>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</si>
  <si>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</si>
  <si>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</si>
  <si>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</si>
  <si>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</si>
  <si>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</si>
  <si>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</si>
  <si>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</si>
  <si>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</si>
  <si>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</si>
  <si>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</si>
  <si>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</si>
  <si>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</si>
  <si>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</si>
  <si>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</si>
  <si>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</si>
  <si>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</si>
  <si>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</si>
  <si>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</si>
  <si>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</si>
  <si>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</si>
  <si>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</si>
  <si>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</si>
  <si>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</si>
  <si>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</si>
  <si>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</si>
  <si>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</si>
  <si>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</si>
  <si>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</si>
  <si>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</si>
  <si>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</si>
  <si>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</si>
  <si>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</si>
  <si>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</si>
  <si>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</si>
  <si>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</si>
  <si>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</si>
  <si>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</si>
  <si>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</si>
  <si>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</si>
  <si>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</si>
  <si>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</si>
  <si>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</si>
  <si>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</si>
  <si>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</si>
  <si>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</si>
  <si>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</si>
  <si>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</si>
  <si>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</si>
  <si>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</si>
  <si>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</si>
  <si>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</si>
  <si>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</si>
  <si>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</si>
  <si>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</si>
  <si>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</si>
  <si>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</si>
  <si>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</si>
  <si>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</si>
  <si>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</si>
  <si>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</si>
  <si>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</si>
  <si>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</si>
  <si>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</si>
  <si>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</si>
  <si>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</si>
  <si>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</si>
  <si>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</si>
  <si>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</si>
  <si>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</si>
  <si>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</si>
  <si>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</si>
  <si>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</si>
  <si>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</si>
  <si>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</si>
  <si>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</si>
  <si>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</si>
  <si>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</si>
  <si>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</si>
  <si>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</si>
  <si>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</si>
  <si>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</si>
  <si>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</si>
  <si>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</si>
  <si>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</si>
  <si>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</si>
  <si>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</si>
  <si>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</si>
  <si>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</si>
  <si>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</si>
  <si>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</si>
  <si>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</si>
  <si>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</si>
  <si>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</si>
  <si>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</si>
  <si>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</si>
  <si>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</si>
  <si>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</si>
  <si>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</si>
  <si>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</si>
  <si>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</si>
  <si>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</si>
  <si>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</si>
  <si>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</si>
  <si>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</si>
  <si>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</si>
  <si>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</si>
  <si>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</si>
  <si>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</si>
  <si>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</si>
  <si>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</si>
  <si>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</si>
  <si>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</si>
  <si>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</si>
  <si>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</si>
  <si>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</si>
  <si>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</si>
  <si>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</si>
  <si>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</si>
  <si>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</si>
  <si>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</si>
  <si>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</si>
  <si>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</si>
  <si>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</si>
  <si>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</si>
  <si>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</si>
  <si>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</si>
  <si>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</si>
  <si>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</si>
  <si>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</si>
  <si>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</si>
  <si>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</si>
  <si>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</si>
  <si>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</si>
  <si>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</si>
  <si>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</si>
  <si>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</si>
  <si>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</si>
  <si>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</si>
  <si>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</si>
  <si>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</si>
  <si>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</si>
  <si>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</si>
  <si>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</si>
  <si>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</si>
  <si>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</si>
  <si>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</si>
  <si>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</si>
  <si>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</si>
  <si>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</si>
  <si>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</si>
  <si>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</si>
  <si>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</si>
  <si>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</si>
  <si>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</si>
  <si>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</si>
  <si>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</si>
  <si>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</si>
  <si>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</si>
  <si>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</si>
  <si>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</si>
  <si>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</si>
  <si>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</si>
  <si>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</si>
  <si>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</si>
  <si>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</si>
  <si>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</si>
  <si>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</si>
  <si>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</si>
  <si>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</si>
  <si>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</si>
  <si>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</si>
  <si>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</si>
  <si>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</si>
  <si>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</si>
  <si>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</si>
  <si>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</si>
  <si>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</si>
  <si>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</si>
  <si>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</si>
  <si>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</si>
  <si>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</si>
  <si>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</si>
  <si>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</si>
  <si>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</si>
  <si>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</si>
  <si>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rPh sb="0" eb="2">
      <t>ボウエイ</t>
    </rPh>
    <rPh sb="2" eb="3">
      <t>ショウ</t>
    </rPh>
    <phoneticPr fontId="5"/>
  </si>
  <si>
    <t>誘導弾の開発試作</t>
    <rPh sb="0" eb="2">
      <t>ユウドウ</t>
    </rPh>
    <rPh sb="2" eb="3">
      <t>ダン</t>
    </rPh>
    <rPh sb="4" eb="6">
      <t>カイハツ</t>
    </rPh>
    <rPh sb="6" eb="8">
      <t>シサク</t>
    </rPh>
    <phoneticPr fontId="5"/>
  </si>
  <si>
    <t>防衛装備庁</t>
    <rPh sb="0" eb="2">
      <t>ボウエイ</t>
    </rPh>
    <rPh sb="2" eb="4">
      <t>ソウビ</t>
    </rPh>
    <rPh sb="4" eb="5">
      <t>チョウ</t>
    </rPh>
    <phoneticPr fontId="5"/>
  </si>
  <si>
    <t>事業監理官（誘導武器・統合装備担当）</t>
    <rPh sb="0" eb="2">
      <t>ジギョウ</t>
    </rPh>
    <rPh sb="2" eb="4">
      <t>カンリ</t>
    </rPh>
    <rPh sb="4" eb="5">
      <t>カン</t>
    </rPh>
    <rPh sb="6" eb="8">
      <t>ユウドウ</t>
    </rPh>
    <rPh sb="8" eb="10">
      <t>ブキ</t>
    </rPh>
    <rPh sb="11" eb="13">
      <t>トウゴウ</t>
    </rPh>
    <rPh sb="13" eb="15">
      <t>ソウビ</t>
    </rPh>
    <rPh sb="15" eb="17">
      <t>タントウ</t>
    </rPh>
    <phoneticPr fontId="5"/>
  </si>
  <si>
    <t>○</t>
  </si>
  <si>
    <t>防衛省設置法第４条第１項第１４号</t>
    <rPh sb="0" eb="2">
      <t>ボウエイ</t>
    </rPh>
    <rPh sb="2" eb="3">
      <t>ショウ</t>
    </rPh>
    <rPh sb="3" eb="6">
      <t>セッチホウ</t>
    </rPh>
    <rPh sb="6" eb="7">
      <t>ダイ</t>
    </rPh>
    <rPh sb="8" eb="9">
      <t>ジョウ</t>
    </rPh>
    <rPh sb="9" eb="10">
      <t>ダイ</t>
    </rPh>
    <rPh sb="11" eb="12">
      <t>コウ</t>
    </rPh>
    <rPh sb="12" eb="13">
      <t>ダイ</t>
    </rPh>
    <rPh sb="15" eb="16">
      <t>ゴウ</t>
    </rPh>
    <phoneticPr fontId="5"/>
  </si>
  <si>
    <t>平成３１年度以降に係る防衛計画の大綱、中期防衛力整備計画（平成３１年度～平成３５年度）（平成３０年１２月１８日国家安全保障会議決定及び閣議決定）</t>
    <phoneticPr fontId="5"/>
  </si>
  <si>
    <t>最先端の技術を活用することで、我が国の国土防衛に不可欠な様々な誘導弾（島嶼防衛用高速滑空弾、多目的誘導弾システム（改）、新艦対空誘導弾、12式地対艦誘導弾（改）及び哨戒機用新空対艦誘導弾、ＡＳＭ－３（改））の開発を目的としている。</t>
    <phoneticPr fontId="5"/>
  </si>
  <si>
    <t>当該事業では、平成２９年度から様々な誘導弾の開発試作事業として、システム設計、基本設計及び関連試験等を実施するとともに構成要素等を試作し、最終的には開発目標品の発射弾等を試作することで技術試験を実施し、開発を終了する予定である。</t>
    <phoneticPr fontId="5"/>
  </si>
  <si>
    <t>試作品費</t>
    <rPh sb="0" eb="3">
      <t>シサクヒン</t>
    </rPh>
    <rPh sb="3" eb="4">
      <t>ヒ</t>
    </rPh>
    <phoneticPr fontId="5"/>
  </si>
  <si>
    <t>必要な誘導弾の開発を実施</t>
    <rPh sb="0" eb="2">
      <t>ヒツヨウ</t>
    </rPh>
    <rPh sb="3" eb="5">
      <t>ユウドウ</t>
    </rPh>
    <rPh sb="5" eb="6">
      <t>ダン</t>
    </rPh>
    <rPh sb="7" eb="9">
      <t>カイハツ</t>
    </rPh>
    <rPh sb="10" eb="12">
      <t>ジッシ</t>
    </rPh>
    <phoneticPr fontId="5"/>
  </si>
  <si>
    <t>開発試作の完了数</t>
    <rPh sb="0" eb="2">
      <t>カイハツ</t>
    </rPh>
    <rPh sb="2" eb="4">
      <t>シサク</t>
    </rPh>
    <rPh sb="5" eb="7">
      <t>カンリョウ</t>
    </rPh>
    <rPh sb="7" eb="8">
      <t>スウ</t>
    </rPh>
    <phoneticPr fontId="5"/>
  </si>
  <si>
    <t>件</t>
    <rPh sb="0" eb="1">
      <t>ケン</t>
    </rPh>
    <phoneticPr fontId="5"/>
  </si>
  <si>
    <t>-</t>
  </si>
  <si>
    <t>-</t>
    <phoneticPr fontId="5"/>
  </si>
  <si>
    <t>令和２年度業務計画実施計画</t>
    <rPh sb="0" eb="2">
      <t>レイワ</t>
    </rPh>
    <rPh sb="3" eb="5">
      <t>ネンド</t>
    </rPh>
    <rPh sb="5" eb="7">
      <t>ギョウム</t>
    </rPh>
    <rPh sb="7" eb="9">
      <t>ケイカク</t>
    </rPh>
    <rPh sb="9" eb="11">
      <t>ジッシ</t>
    </rPh>
    <rPh sb="11" eb="13">
      <t>ケイカク</t>
    </rPh>
    <phoneticPr fontId="5"/>
  </si>
  <si>
    <t>試作請負の調達件数</t>
    <rPh sb="0" eb="2">
      <t>シサク</t>
    </rPh>
    <rPh sb="2" eb="4">
      <t>ウケオイ</t>
    </rPh>
    <rPh sb="5" eb="7">
      <t>チョウタツ</t>
    </rPh>
    <rPh sb="7" eb="9">
      <t>ケンスウ</t>
    </rPh>
    <phoneticPr fontId="5"/>
  </si>
  <si>
    <t>式</t>
    <rPh sb="0" eb="1">
      <t>シキ</t>
    </rPh>
    <phoneticPr fontId="5"/>
  </si>
  <si>
    <t>執行額（Ｘ）／調達件数（Ｙ）　　　　　　</t>
    <rPh sb="0" eb="2">
      <t>シッコウ</t>
    </rPh>
    <rPh sb="2" eb="3">
      <t>ガク</t>
    </rPh>
    <rPh sb="7" eb="9">
      <t>チョウタツ</t>
    </rPh>
    <rPh sb="9" eb="11">
      <t>ケンスウ</t>
    </rPh>
    <phoneticPr fontId="5"/>
  </si>
  <si>
    <t>百万円/式</t>
    <rPh sb="0" eb="3">
      <t>ヒャクマンエン</t>
    </rPh>
    <rPh sb="4" eb="5">
      <t>シキ</t>
    </rPh>
    <phoneticPr fontId="5"/>
  </si>
  <si>
    <t>　　　Ｘ/Ｙ</t>
    <phoneticPr fontId="5"/>
  </si>
  <si>
    <t>令和５年度</t>
    <rPh sb="0" eb="2">
      <t>レイワ</t>
    </rPh>
    <rPh sb="3" eb="5">
      <t>ネンド</t>
    </rPh>
    <phoneticPr fontId="5"/>
  </si>
  <si>
    <t>自衛隊の装備品等の研究開発は、我が国の防衛力整備において重要な事業でありニーズを反映している。</t>
    <phoneticPr fontId="5"/>
  </si>
  <si>
    <t>近年、我が国の安全保障上、脅威となる諸外国の装備品の高性能化・多様化に伴い、我が国の誘導弾の性能向上は急務であり、必要かつ適切な事業である。</t>
    <phoneticPr fontId="5"/>
  </si>
  <si>
    <t>有</t>
  </si>
  <si>
    <t>無</t>
  </si>
  <si>
    <t>‐</t>
  </si>
  <si>
    <t>試作品の構成の一部に、官給品、民生品を活用することにより、本試作費の経費削減を図っている。</t>
    <rPh sb="0" eb="3">
      <t>シサクヒン</t>
    </rPh>
    <rPh sb="4" eb="6">
      <t>コウセイ</t>
    </rPh>
    <rPh sb="7" eb="9">
      <t>イチブ</t>
    </rPh>
    <rPh sb="11" eb="13">
      <t>カンキュウ</t>
    </rPh>
    <rPh sb="13" eb="14">
      <t>ヒン</t>
    </rPh>
    <rPh sb="15" eb="17">
      <t>ミンセイ</t>
    </rPh>
    <rPh sb="17" eb="18">
      <t>ヒン</t>
    </rPh>
    <rPh sb="19" eb="21">
      <t>カツヨウ</t>
    </rPh>
    <rPh sb="29" eb="30">
      <t>ホン</t>
    </rPh>
    <rPh sb="30" eb="32">
      <t>シサク</t>
    </rPh>
    <rPh sb="32" eb="33">
      <t>ヒ</t>
    </rPh>
    <rPh sb="34" eb="36">
      <t>ケイヒ</t>
    </rPh>
    <rPh sb="36" eb="38">
      <t>サクゲン</t>
    </rPh>
    <rPh sb="39" eb="40">
      <t>ハカ</t>
    </rPh>
    <phoneticPr fontId="5"/>
  </si>
  <si>
    <t>本事業以外の用途で予算の目的外使用は行っておらず、真に必要なものに限定されている。</t>
    <rPh sb="0" eb="1">
      <t>ホン</t>
    </rPh>
    <rPh sb="1" eb="3">
      <t>ジギョウ</t>
    </rPh>
    <rPh sb="3" eb="5">
      <t>イガイ</t>
    </rPh>
    <rPh sb="6" eb="8">
      <t>ヨウト</t>
    </rPh>
    <rPh sb="9" eb="11">
      <t>ヨサン</t>
    </rPh>
    <rPh sb="12" eb="14">
      <t>モクテキ</t>
    </rPh>
    <rPh sb="14" eb="15">
      <t>ガイ</t>
    </rPh>
    <rPh sb="15" eb="17">
      <t>シヨウ</t>
    </rPh>
    <rPh sb="18" eb="19">
      <t>オコナ</t>
    </rPh>
    <rPh sb="25" eb="26">
      <t>シン</t>
    </rPh>
    <rPh sb="27" eb="29">
      <t>ヒツヨウ</t>
    </rPh>
    <rPh sb="33" eb="35">
      <t>ゲンテイ</t>
    </rPh>
    <phoneticPr fontId="5"/>
  </si>
  <si>
    <t>民生品の積極的活用及び過去の技術的成果の活用により、経費削減につなげている。</t>
  </si>
  <si>
    <t>-</t>
    <phoneticPr fontId="5"/>
  </si>
  <si>
    <t>官給品、民生品の活用や過去の技術的成果の活用による経費の低減を実施し、経費の抑制が適切になされていた。引き続き同様の取り組みを継続して実施していく。</t>
    <phoneticPr fontId="5"/>
  </si>
  <si>
    <t>防衛省</t>
  </si>
  <si>
    <t>試作品費</t>
    <rPh sb="0" eb="3">
      <t>シサクヒン</t>
    </rPh>
    <rPh sb="3" eb="4">
      <t>ヒ</t>
    </rPh>
    <phoneticPr fontId="5"/>
  </si>
  <si>
    <t>試作に係る設計及び製造等</t>
    <rPh sb="0" eb="2">
      <t>シサク</t>
    </rPh>
    <rPh sb="3" eb="4">
      <t>カカワ</t>
    </rPh>
    <rPh sb="5" eb="7">
      <t>セッケイ</t>
    </rPh>
    <rPh sb="7" eb="8">
      <t>オヨ</t>
    </rPh>
    <rPh sb="9" eb="11">
      <t>セイゾウ</t>
    </rPh>
    <rPh sb="11" eb="12">
      <t>トウ</t>
    </rPh>
    <phoneticPr fontId="5"/>
  </si>
  <si>
    <t>１２式地対艦誘導弾（改）及び哨戒機用新空対艦誘導弾（その１）</t>
    <rPh sb="2" eb="3">
      <t>シキ</t>
    </rPh>
    <rPh sb="3" eb="4">
      <t>チ</t>
    </rPh>
    <rPh sb="4" eb="6">
      <t>タイカン</t>
    </rPh>
    <rPh sb="6" eb="8">
      <t>ユウドウ</t>
    </rPh>
    <rPh sb="8" eb="9">
      <t>ダン</t>
    </rPh>
    <rPh sb="10" eb="11">
      <t>カイ</t>
    </rPh>
    <rPh sb="12" eb="13">
      <t>オヨ</t>
    </rPh>
    <rPh sb="14" eb="16">
      <t>ショウカイ</t>
    </rPh>
    <rPh sb="16" eb="18">
      <t>キヨウ</t>
    </rPh>
    <rPh sb="18" eb="19">
      <t>シン</t>
    </rPh>
    <rPh sb="19" eb="20">
      <t>クウ</t>
    </rPh>
    <rPh sb="20" eb="21">
      <t>タイ</t>
    </rPh>
    <rPh sb="21" eb="22">
      <t>カン</t>
    </rPh>
    <rPh sb="22" eb="24">
      <t>ユウドウ</t>
    </rPh>
    <rPh sb="24" eb="25">
      <t>ダン</t>
    </rPh>
    <phoneticPr fontId="5"/>
  </si>
  <si>
    <t>国庫債務負担行為等</t>
  </si>
  <si>
    <t>-</t>
    <phoneticPr fontId="5"/>
  </si>
  <si>
    <t>三菱電機株式会社</t>
    <rPh sb="0" eb="2">
      <t>ミツビシ</t>
    </rPh>
    <rPh sb="2" eb="4">
      <t>デンキ</t>
    </rPh>
    <rPh sb="4" eb="8">
      <t>カブシキガイシャ</t>
    </rPh>
    <phoneticPr fontId="5"/>
  </si>
  <si>
    <t>三菱重工業株式会社</t>
    <rPh sb="0" eb="2">
      <t>ミツビシ</t>
    </rPh>
    <rPh sb="2" eb="5">
      <t>ジュウコウギョウ</t>
    </rPh>
    <rPh sb="5" eb="9">
      <t>カブシキガイシャ</t>
    </rPh>
    <phoneticPr fontId="5"/>
  </si>
  <si>
    <t>ＡＳＭ－３（改）（その１）</t>
    <rPh sb="6" eb="7">
      <t>カイ</t>
    </rPh>
    <phoneticPr fontId="5"/>
  </si>
  <si>
    <t>多目的誘導弾システム（改）（その２）</t>
    <phoneticPr fontId="5"/>
  </si>
  <si>
    <t>川崎重工業株式会社</t>
    <rPh sb="0" eb="2">
      <t>カワサキ</t>
    </rPh>
    <rPh sb="2" eb="5">
      <t>ジュウコウギョウ</t>
    </rPh>
    <rPh sb="5" eb="9">
      <t>カブシキガイシャ</t>
    </rPh>
    <phoneticPr fontId="5"/>
  </si>
  <si>
    <t>本契約の履行に当たっては、これまでの研究開発成果が必要であり、研究開発主体が研究開発過程を通じて同一でなければ研究開発の目的達成に著しい支障が生ずるおそれがあり、これらを満たすのは契約相手方である三菱重工業(株)のみであるため。（根拠法令：会計法第２９条の３第４項、予決令第１０２条の４第３号）</t>
    <phoneticPr fontId="5"/>
  </si>
  <si>
    <t>-</t>
    <phoneticPr fontId="5"/>
  </si>
  <si>
    <t>本契約の履行に当たっては、これまでの研究開発成果が必要であり、研究開発主体が研究開発過程を通じて同一でなければ研究開発の目的達成に著しい支障が生ずるおそれがあり、これらを満たすのは契約相手方である川崎重工業(株)のみであるため。（根拠法令：会計法第２９条の３第４項、予決令第１０２条の４第３号）</t>
    <rPh sb="98" eb="100">
      <t>カワサキ</t>
    </rPh>
    <rPh sb="100" eb="103">
      <t>ジュウコウギョウ</t>
    </rPh>
    <phoneticPr fontId="5"/>
  </si>
  <si>
    <t>15,372/2</t>
    <phoneticPr fontId="5"/>
  </si>
  <si>
    <t>17,291/2</t>
    <phoneticPr fontId="5"/>
  </si>
  <si>
    <t>本契約の履行に当たっては、本件の履行に必要な知識、技術及び設備等を有していることが必要不可欠である。公募を実施した結果、これらを満たしたのは契約相手方である三菱重工業(株)のみであるため。（根拠法令：会計法第２９条の３第４項、予決令第１０２条の４第３号）</t>
    <rPh sb="50" eb="52">
      <t>コウボ</t>
    </rPh>
    <rPh sb="53" eb="55">
      <t>ジッシ</t>
    </rPh>
    <rPh sb="57" eb="59">
      <t>ケッカ</t>
    </rPh>
    <phoneticPr fontId="5"/>
  </si>
  <si>
    <t>事業監理官（誘導武器・統合装備担当）海老根　巧</t>
    <rPh sb="18" eb="21">
      <t>エビネ</t>
    </rPh>
    <rPh sb="22" eb="23">
      <t>タクミ</t>
    </rPh>
    <phoneticPr fontId="5"/>
  </si>
  <si>
    <t>見込みに対し計画的に進めた結果、活動実績は、見合ったものとなっている。</t>
    <rPh sb="0" eb="2">
      <t>ミコ</t>
    </rPh>
    <rPh sb="4" eb="5">
      <t>タイ</t>
    </rPh>
    <rPh sb="6" eb="9">
      <t>ケイカクテキ</t>
    </rPh>
    <rPh sb="10" eb="11">
      <t>スス</t>
    </rPh>
    <rPh sb="13" eb="15">
      <t>ケッカ</t>
    </rPh>
    <rPh sb="16" eb="18">
      <t>カツドウ</t>
    </rPh>
    <rPh sb="18" eb="20">
      <t>ジッセキ</t>
    </rPh>
    <rPh sb="22" eb="24">
      <t>ミア</t>
    </rPh>
    <phoneticPr fontId="5"/>
  </si>
  <si>
    <t>-</t>
    <phoneticPr fontId="5"/>
  </si>
  <si>
    <t>【必要性】
　近年、我が国の安全保障上、脅威となる諸外国の装備品の高性能化・多様化に伴い、我が国の誘導弾の性能向上は急務であり、そのニーズが防衛省に限られることから、防衛省が実施する必要がある。
【効率性】
　官給品、民生品の活用及び過去の技術的成果の活用により、経費削減を図っている。
【有効性】
　開発試作は計画どおりに進捗していることから、引き続き開発を進め、成果目標を達成する必要がある。
【総合評価】
　本事業は我が国の安全保障上必要であると認められ、効率的な予算執行に努めつつ、適正に実施している。</t>
    <rPh sb="145" eb="148">
      <t>ユウコウセイ</t>
    </rPh>
    <rPh sb="151" eb="153">
      <t>カイハツ</t>
    </rPh>
    <rPh sb="153" eb="155">
      <t>シサク</t>
    </rPh>
    <rPh sb="156" eb="158">
      <t>ケイカク</t>
    </rPh>
    <rPh sb="162" eb="164">
      <t>シンチョク</t>
    </rPh>
    <rPh sb="173" eb="174">
      <t>ヒ</t>
    </rPh>
    <rPh sb="175" eb="176">
      <t>ツヅ</t>
    </rPh>
    <rPh sb="177" eb="179">
      <t>カイハツ</t>
    </rPh>
    <rPh sb="180" eb="181">
      <t>スス</t>
    </rPh>
    <rPh sb="183" eb="185">
      <t>セイカ</t>
    </rPh>
    <rPh sb="185" eb="187">
      <t>モクヒョウ</t>
    </rPh>
    <rPh sb="188" eb="190">
      <t>タッセイ</t>
    </rPh>
    <rPh sb="192" eb="194">
      <t>ヒツヨウ</t>
    </rPh>
    <phoneticPr fontId="5"/>
  </si>
  <si>
    <t>公共調達の適正化（平成１８年８月２５日）に基づき、競争性、透明性の確保に努め、適切に実施している。
ＡＳＭ－３（改）（その１）の契約については、本件の履行に必要な知識、技術及び設備等を有していることが必要不可欠であることから、公募を実施した。
島嶼防衛用高速滑空弾の要素技術（その３）の研究試作及び多目的誘導弾システム（改）（その２）の契約については、これまでの研究開発成果が必要であり、研究開発主体が研究開発過程を通じて同一でなければ研究開発の目的達成に著しい支障が生ずるおそれがあるため、随意契約とした。</t>
    <rPh sb="72" eb="74">
      <t>ホンケン</t>
    </rPh>
    <rPh sb="75" eb="77">
      <t>リコウ</t>
    </rPh>
    <rPh sb="78" eb="80">
      <t>ヒツヨウ</t>
    </rPh>
    <rPh sb="81" eb="83">
      <t>チシキ</t>
    </rPh>
    <rPh sb="84" eb="86">
      <t>ギジュツ</t>
    </rPh>
    <rPh sb="86" eb="87">
      <t>オヨ</t>
    </rPh>
    <rPh sb="88" eb="90">
      <t>セツビ</t>
    </rPh>
    <rPh sb="90" eb="91">
      <t>トウ</t>
    </rPh>
    <rPh sb="92" eb="93">
      <t>ユウ</t>
    </rPh>
    <rPh sb="102" eb="105">
      <t>フカケツ</t>
    </rPh>
    <rPh sb="143" eb="145">
      <t>ケンキュウ</t>
    </rPh>
    <rPh sb="145" eb="147">
      <t>シサク</t>
    </rPh>
    <rPh sb="147" eb="148">
      <t>オヨ</t>
    </rPh>
    <phoneticPr fontId="5"/>
  </si>
  <si>
    <t>新艦対空誘導弾（その２）</t>
    <rPh sb="0" eb="1">
      <t>シン</t>
    </rPh>
    <rPh sb="1" eb="2">
      <t>カン</t>
    </rPh>
    <rPh sb="2" eb="3">
      <t>タイ</t>
    </rPh>
    <rPh sb="3" eb="4">
      <t>クウ</t>
    </rPh>
    <rPh sb="4" eb="6">
      <t>ユウドウ</t>
    </rPh>
    <rPh sb="6" eb="7">
      <t>ダン</t>
    </rPh>
    <phoneticPr fontId="5"/>
  </si>
  <si>
    <t>新艦対空誘導弾（その１）</t>
    <rPh sb="0" eb="1">
      <t>シン</t>
    </rPh>
    <rPh sb="1" eb="2">
      <t>カン</t>
    </rPh>
    <rPh sb="2" eb="3">
      <t>タイ</t>
    </rPh>
    <rPh sb="3" eb="4">
      <t>クウ</t>
    </rPh>
    <rPh sb="4" eb="6">
      <t>ユウドウ</t>
    </rPh>
    <rPh sb="6" eb="7">
      <t>ダン</t>
    </rPh>
    <phoneticPr fontId="5"/>
  </si>
  <si>
    <t>-</t>
    <phoneticPr fontId="5"/>
  </si>
  <si>
    <t>三菱電機株式会社</t>
    <rPh sb="0" eb="2">
      <t>ミツビシ</t>
    </rPh>
    <rPh sb="2" eb="4">
      <t>デンキ</t>
    </rPh>
    <rPh sb="4" eb="8">
      <t>カブシキガイシャ</t>
    </rPh>
    <phoneticPr fontId="5"/>
  </si>
  <si>
    <t>島嶼防衛用高速滑空弾の要素技術（その３）の研究試作</t>
    <rPh sb="21" eb="23">
      <t>ケンキュウ</t>
    </rPh>
    <rPh sb="23" eb="25">
      <t>シサク</t>
    </rPh>
    <phoneticPr fontId="5"/>
  </si>
  <si>
    <t>-</t>
    <phoneticPr fontId="5"/>
  </si>
  <si>
    <t>本事業は自衛隊で運用する様々な誘導弾の開発であるため、秘匿性が高く、防衛省が独自に開発する必要があるため、民間における技術の発展は期待できず、民間委託は不可能であることから、防衛省が実施すべき事業である。</t>
    <rPh sb="41" eb="43">
      <t>カイハツ</t>
    </rPh>
    <phoneticPr fontId="5"/>
  </si>
  <si>
    <t>A.三菱重工業（株）</t>
    <rPh sb="2" eb="4">
      <t>ミツビシ</t>
    </rPh>
    <rPh sb="4" eb="7">
      <t>ジュウコウギョウ</t>
    </rPh>
    <rPh sb="7" eb="10">
      <t>カブ</t>
    </rPh>
    <phoneticPr fontId="5"/>
  </si>
  <si>
    <t>Ⅰ－２　我が国自身の防衛体制の強化（防衛力の中心的な構成要素の強化における優先事項）</t>
    <phoneticPr fontId="5"/>
  </si>
  <si>
    <t>Ⅰ－２－（３）　技術基盤の強化</t>
    <phoneticPr fontId="5"/>
  </si>
  <si>
    <t>-</t>
    <phoneticPr fontId="5"/>
  </si>
  <si>
    <t>研究開発のプロセスの合理化等による、研究開発期間の大幅な短縮</t>
    <phoneticPr fontId="5"/>
  </si>
  <si>
    <t>ブロック化、モジュール化等の新たな手法の活用</t>
    <phoneticPr fontId="5"/>
  </si>
  <si>
    <t>令和５年度</t>
    <phoneticPr fontId="5"/>
  </si>
  <si>
    <t>●ブロック化：島嶼防衛用高速滑空弾の研究試作（その１）を実施した。また、研究試作（その２）を令和２年３月３１日に１３９億円で契約した。
●モジュール化：モジュール化ＵＵＶの研究について令和２年３月に研究試作（その１）の契約を締結した。
●その他：委託調査として、欧州の軍耐空性規則等について調査を実施した。</t>
    <phoneticPr fontId="5"/>
  </si>
  <si>
    <t>最先端の技術を活用することで、我が国の国土防衛に不可欠な様々な誘導弾（島嶼防衛用高速滑空弾、多目的誘導弾システム（改）、新艦対空誘導弾、12式地対艦誘導弾（改）及び哨戒機用新空対艦誘導弾、ＡＳＭ－３（改））の開発を目的としている。</t>
    <phoneticPr fontId="5"/>
  </si>
  <si>
    <t>Ⅰ－１　我が国自身の防衛体制の強化（領域横断作戦に必要な能力の強化における優先事項）</t>
    <phoneticPr fontId="5"/>
  </si>
  <si>
    <t>Ⅰ－１－（２）　従来の領域における能力の強化</t>
    <phoneticPr fontId="5"/>
  </si>
  <si>
    <t>スタンドオフ防衛能力の強化</t>
    <phoneticPr fontId="5"/>
  </si>
  <si>
    <t>島嶼防衛用高速滑空弾等の研究開発</t>
    <phoneticPr fontId="5"/>
  </si>
  <si>
    <t>●令和元年度は、研究試作（その１）を実施した。
●研究試作（その２）を令和２年３月３１日に１３９億円で契約した。</t>
    <phoneticPr fontId="5"/>
  </si>
  <si>
    <t>-</t>
    <phoneticPr fontId="5"/>
  </si>
  <si>
    <t>・外部有識者抽出点検の対象外である。</t>
    <phoneticPr fontId="5"/>
  </si>
  <si>
    <t>・随意契約に当たっては可能な限り詳細な見積内容を入手してコスト縮減の余地を検証し、厳格な原価査定や適切な価格交渉等により、更なる価格の妥当性向上に努められたい。</t>
    <phoneticPr fontId="5"/>
  </si>
  <si>
    <t>歳出化経費の年割額の減</t>
    <rPh sb="10" eb="11">
      <t>ゲン</t>
    </rPh>
    <phoneticPr fontId="5"/>
  </si>
  <si>
    <t>引き続きコスト縮減の余地を検証し、厳格な原価精査や適切な価格交渉等を行い、更なる価格の妥当性向上に努める。</t>
    <phoneticPr fontId="5"/>
  </si>
  <si>
    <t>-</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</si>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</sst>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0</xdr:colOff>
      <xdr:row>749</xdr:row>
      <xdr:rowOff>0</xdr:rowOff>
    </xdr:from>
    <xdr:to>
      <xdr:col>32</xdr:col>
      <xdr:colOff>103442</xdr:colOff>
      <xdr:row>763</xdr:row>
      <xdr:rowOff>231321</xdr:rowOff>
    </xdr:to>
    <xdr:grpSp>
      <xdr:nvGrpSpPr>
        <xdr:cNvPr id="19" name="グループ化 18"/>
        <xdr:cNvGrpSpPr/>
      </xdr:nvGrpSpPr>
      <xdr:grpSpPr>
        <a:xfrm>
          <a:off x="3238500" y="53363813"/>
          <a:ext cx="3341942" cy="5231946"/>
          <a:chOff x="3252788" y="646510"/>
          <a:chExt cx="3400417" cy="5112026"/>
        </a:xfrm>
      </xdr:grpSpPr>
      <xdr:sp macro="" textlink="">
        <xdr:nvSpPr>
          <xdr:cNvPr id="20" name="Rectangle 7"/>
          <xdr:cNvSpPr>
            <a:spLocks noChangeArrowheads="1"/>
          </xdr:cNvSpPr>
        </xdr:nvSpPr>
        <xdr:spPr bwMode="auto">
          <a:xfrm>
            <a:off x="3288508" y="646510"/>
            <a:ext cx="3259496" cy="1176452"/>
          </a:xfrm>
          <a:prstGeom prst="rect">
            <a:avLst/>
          </a:prstGeom>
          <a:solidFill>
            <a:srgbClr val="FFFFFF"/>
          </a:solidFill>
          <a:ln w="28575">
            <a:solidFill>
              <a:srgbClr val="000000"/>
            </a:solidFill>
            <a:miter lim="800000"/>
            <a:headEnd/>
            <a:tailEnd/>
          </a:ln>
        </xdr:spPr>
        <xdr:txBody>
          <a:bodyPr wrap="square" lIns="45720" tIns="27432" rIns="45720" bIns="27432" anchor="ctr"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a:ln>
                  <a:noFill/>
                </a:ln>
                <a:solidFill>
                  <a:srgbClr val="000000"/>
                </a:solidFill>
                <a:effectLst/>
                <a:uLnTx/>
                <a:uFillTx/>
                <a:latin typeface="ＭＳ Ｐゴシック"/>
                <a:ea typeface="ＭＳ Ｐゴシック"/>
              </a:rPr>
              <a:t>防衛省</a:t>
            </a:r>
          </a:p>
          <a:p>
            <a:pPr marL="0" marR="0" lvl="0" indent="0" algn="ctr" defTabSz="914400" rtl="0" eaLnBrk="1" fontAlgn="auto" latinLnBrk="0" hangingPunct="1">
              <a:lnSpc>
                <a:spcPts val="2300"/>
              </a:lnSpc>
              <a:spcBef>
                <a:spcPts val="0"/>
              </a:spcBef>
              <a:spcAft>
                <a:spcPts val="0"/>
              </a:spcAft>
              <a:buClrTx/>
              <a:buSzTx/>
              <a:buFontTx/>
              <a:buNone/>
              <a:tabLst/>
              <a:defRPr sz="1000"/>
            </a:pPr>
            <a:endParaRPr kumimoji="0" lang="en-US" altLang="ja-JP" sz="2000" b="0" i="0" u="none" strike="noStrike" kern="0" cap="none" spc="0" normalizeH="0" baseline="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300"/>
              </a:lnSpc>
              <a:spcBef>
                <a:spcPts val="0"/>
              </a:spcBef>
              <a:spcAft>
                <a:spcPts val="0"/>
              </a:spcAft>
              <a:buClrTx/>
              <a:buSzTx/>
              <a:buFontTx/>
              <a:buNone/>
              <a:tabLst/>
              <a:defRPr sz="1000"/>
            </a:pPr>
            <a:r>
              <a:rPr kumimoji="0" lang="ja-JP" altLang="en-US" sz="2000" b="0" i="0" u="none" strike="noStrike" kern="0" cap="none" spc="0" normalizeH="0" baseline="0">
                <a:ln>
                  <a:noFill/>
                </a:ln>
                <a:solidFill>
                  <a:srgbClr val="000000"/>
                </a:solidFill>
                <a:effectLst/>
                <a:uLnTx/>
                <a:uFillTx/>
                <a:latin typeface="ＭＳ Ｐゴシック"/>
                <a:ea typeface="ＭＳ Ｐゴシック"/>
              </a:rPr>
              <a:t>１５，３７２百万円</a:t>
            </a:r>
          </a:p>
        </xdr:txBody>
      </xdr:sp>
      <xdr:sp macro="" textlink="">
        <xdr:nvSpPr>
          <xdr:cNvPr id="23" name="Line 11"/>
          <xdr:cNvSpPr>
            <a:spLocks noChangeShapeType="1"/>
          </xdr:cNvSpPr>
        </xdr:nvSpPr>
        <xdr:spPr bwMode="auto">
          <a:xfrm>
            <a:off x="4878504" y="2394800"/>
            <a:ext cx="0" cy="558573"/>
          </a:xfrm>
          <a:prstGeom prst="line">
            <a:avLst/>
          </a:prstGeom>
          <a:noFill/>
          <a:ln w="28575">
            <a:solidFill>
              <a:srgbClr val="000000"/>
            </a:solidFill>
            <a:round/>
            <a:headEnd/>
            <a:tailEnd type="triangle" w="med" len="med"/>
          </a:ln>
          <a:extLst>
            <a:ext uri="{909E8E84-426E-40DD-AFC4-6F175D3DCCD1}">
              <a14:hiddenFill xmlns:a14="http://schemas.microsoft.com/office/drawing/2010/main">
                <a:noFill/>
              </a14:hiddenFill>
            </a:ext>
          </a:extLst>
        </xdr:spPr>
        <xdr:txBody>
          <a:bodyPr wrap="square"/>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endParaRPr lang="ja-JP" altLang="en-US"/>
          </a:p>
        </xdr:txBody>
      </xdr:sp>
      <xdr:sp macro="" textlink="">
        <xdr:nvSpPr>
          <xdr:cNvPr id="24" name="Rectangle 7"/>
          <xdr:cNvSpPr>
            <a:spLocks noChangeArrowheads="1"/>
          </xdr:cNvSpPr>
        </xdr:nvSpPr>
        <xdr:spPr bwMode="auto">
          <a:xfrm>
            <a:off x="3275809" y="3506959"/>
            <a:ext cx="3259496" cy="1182005"/>
          </a:xfrm>
          <a:prstGeom prst="rect">
            <a:avLst/>
          </a:prstGeom>
          <a:solidFill>
            <a:srgbClr val="FFFFFF"/>
          </a:solidFill>
          <a:ln w="28575">
            <a:solidFill>
              <a:srgbClr val="000000"/>
            </a:solidFill>
            <a:miter lim="800000"/>
            <a:headEnd/>
            <a:tailEnd/>
          </a:ln>
        </xdr:spPr>
        <xdr:txBody>
          <a:bodyPr wrap="square" lIns="45720" tIns="27432" rIns="45720" bIns="27432" anchor="ctr"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a:ln>
                  <a:noFill/>
                </a:ln>
                <a:solidFill>
                  <a:srgbClr val="000000"/>
                </a:solidFill>
                <a:effectLst/>
                <a:uLnTx/>
                <a:uFillTx/>
                <a:latin typeface="ＭＳ Ｐゴシック"/>
                <a:ea typeface="ＭＳ Ｐゴシック"/>
              </a:rPr>
              <a:t>Ａ．民間会社　２社</a:t>
            </a:r>
            <a:endParaRPr kumimoji="0" lang="en-US" altLang="ja-JP" sz="2000" b="0" i="0" u="none" strike="noStrike" kern="0" cap="none" spc="0" normalizeH="0" baseline="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300"/>
              </a:lnSpc>
              <a:spcBef>
                <a:spcPts val="0"/>
              </a:spcBef>
              <a:spcAft>
                <a:spcPts val="0"/>
              </a:spcAft>
              <a:buClrTx/>
              <a:buSzTx/>
              <a:buFontTx/>
              <a:buNone/>
              <a:tabLst/>
              <a:defRPr sz="1000"/>
            </a:pPr>
            <a:r>
              <a:rPr kumimoji="0" lang="ja-JP" altLang="en-US" sz="2000" b="0" i="0" u="none" strike="noStrike" kern="0" cap="none" spc="0" normalizeH="0" baseline="0">
                <a:ln>
                  <a:noFill/>
                </a:ln>
                <a:solidFill>
                  <a:srgbClr val="000000"/>
                </a:solidFill>
                <a:effectLst/>
                <a:uLnTx/>
                <a:uFillTx/>
                <a:latin typeface="ＭＳ Ｐゴシック"/>
                <a:ea typeface="ＭＳ Ｐゴシック"/>
              </a:rPr>
              <a:t>１５，３７２百万円</a:t>
            </a:r>
          </a:p>
        </xdr:txBody>
      </xdr:sp>
      <xdr:sp macro="" textlink="">
        <xdr:nvSpPr>
          <xdr:cNvPr id="25" name="Rectangle 13"/>
          <xdr:cNvSpPr>
            <a:spLocks noChangeArrowheads="1"/>
          </xdr:cNvSpPr>
        </xdr:nvSpPr>
        <xdr:spPr bwMode="auto">
          <a:xfrm>
            <a:off x="3252788" y="3104751"/>
            <a:ext cx="3183560" cy="537144"/>
          </a:xfrm>
          <a:prstGeom prst="rect">
            <a:avLst/>
          </a:prstGeom>
          <a:noFill/>
          <a:ln w="9525">
            <a:noFill/>
            <a:miter lim="800000"/>
            <a:headEnd/>
            <a:tailEnd/>
          </a:ln>
        </xdr:spPr>
        <xdr:txBody>
          <a:bodyPr wrap="square" lIns="36576" tIns="22860" rIns="0" bIns="0" anchor="t"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l" rtl="0">
              <a:defRPr sz="1000"/>
            </a:pPr>
            <a:r>
              <a:rPr lang="en-US" altLang="ja-JP" sz="2000" b="0" i="0" u="none" strike="noStrike" baseline="0">
                <a:solidFill>
                  <a:srgbClr val="000000"/>
                </a:solidFill>
                <a:latin typeface="ＭＳ Ｐゴシック"/>
                <a:ea typeface="ＭＳ Ｐゴシック"/>
              </a:rPr>
              <a:t>【</a:t>
            </a:r>
            <a:r>
              <a:rPr lang="ja-JP" altLang="en-US" sz="2000" b="0" i="0" u="none" strike="noStrike" baseline="0">
                <a:solidFill>
                  <a:srgbClr val="000000"/>
                </a:solidFill>
                <a:latin typeface="ＭＳ Ｐゴシック"/>
                <a:ea typeface="ＭＳ Ｐゴシック"/>
              </a:rPr>
              <a:t>国庫債務負担行為等</a:t>
            </a:r>
            <a:r>
              <a:rPr lang="en-US" altLang="ja-JP" sz="2000" b="0" i="0" u="none" strike="noStrike" baseline="0">
                <a:solidFill>
                  <a:srgbClr val="000000"/>
                </a:solidFill>
                <a:latin typeface="ＭＳ Ｐゴシック"/>
                <a:ea typeface="ＭＳ Ｐゴシック"/>
              </a:rPr>
              <a:t>】</a:t>
            </a:r>
          </a:p>
        </xdr:txBody>
      </xdr:sp>
      <xdr:grpSp>
        <xdr:nvGrpSpPr>
          <xdr:cNvPr id="26" name="グループ化 25"/>
          <xdr:cNvGrpSpPr>
            <a:grpSpLocks/>
          </xdr:cNvGrpSpPr>
        </xdr:nvGrpSpPr>
        <xdr:grpSpPr bwMode="auto">
          <a:xfrm>
            <a:off x="3357563" y="4922889"/>
            <a:ext cx="3295642" cy="835645"/>
            <a:chOff x="104775" y="4276384"/>
            <a:chExt cx="3059907" cy="537390"/>
          </a:xfrm>
        </xdr:grpSpPr>
        <xdr:sp macro="" textlink="">
          <xdr:nvSpPr>
            <xdr:cNvPr id="28" name="AutoShape 14"/>
            <xdr:cNvSpPr>
              <a:spLocks/>
            </xdr:cNvSpPr>
          </xdr:nvSpPr>
          <xdr:spPr bwMode="auto">
            <a:xfrm>
              <a:off x="104775" y="4295435"/>
              <a:ext cx="106737" cy="518339"/>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wrap="square"/>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endParaRPr lang="ja-JP" altLang="en-US"/>
            </a:p>
          </xdr:txBody>
        </xdr:sp>
        <xdr:sp macro="" textlink="">
          <xdr:nvSpPr>
            <xdr:cNvPr id="29" name="AutoShape 15"/>
            <xdr:cNvSpPr>
              <a:spLocks/>
            </xdr:cNvSpPr>
          </xdr:nvSpPr>
          <xdr:spPr bwMode="auto">
            <a:xfrm>
              <a:off x="3080499" y="4276384"/>
              <a:ext cx="84183" cy="502876"/>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wrap="square"/>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endParaRPr lang="ja-JP" altLang="en-US"/>
            </a:p>
          </xdr:txBody>
        </xdr:sp>
      </xdr:grpSp>
      <xdr:sp macro="" textlink="">
        <xdr:nvSpPr>
          <xdr:cNvPr id="27" name="Rectangle 22"/>
          <xdr:cNvSpPr>
            <a:spLocks noChangeArrowheads="1"/>
          </xdr:cNvSpPr>
        </xdr:nvSpPr>
        <xdr:spPr bwMode="auto">
          <a:xfrm>
            <a:off x="3491924" y="4894169"/>
            <a:ext cx="3067669" cy="864367"/>
          </a:xfrm>
          <a:prstGeom prst="rect">
            <a:avLst/>
          </a:prstGeom>
          <a:noFill/>
          <a:ln w="28575">
            <a:noFill/>
            <a:miter lim="800000"/>
            <a:headEnd/>
            <a:tailEnd/>
          </a:ln>
        </xdr:spPr>
        <xdr:txBody>
          <a:bodyPr wrap="square" lIns="27432" tIns="18288" rIns="0" bIns="18288" anchor="t"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indent="0" algn="l" defTabSz="914400" rtl="0" eaLnBrk="1" fontAlgn="auto" latinLnBrk="0" hangingPunct="1">
              <a:lnSpc>
                <a:spcPts val="1300"/>
              </a:lnSpc>
              <a:spcBef>
                <a:spcPts val="0"/>
              </a:spcBef>
              <a:spcAft>
                <a:spcPts val="0"/>
              </a:spcAft>
              <a:buClrTx/>
              <a:buSzTx/>
              <a:buFontTx/>
              <a:buNone/>
              <a:tabLst/>
              <a:defRPr sz="1000"/>
            </a:pPr>
            <a:r>
              <a:rPr lang="ja-JP" altLang="ja-JP" sz="1200" b="0" i="0" baseline="0">
                <a:effectLst/>
                <a:latin typeface="+mn-ea"/>
                <a:ea typeface="+mn-ea"/>
                <a:cs typeface="+mn-cs"/>
              </a:rPr>
              <a:t>次に示す内容の試作品製造等を実施する。</a:t>
            </a:r>
            <a:endParaRPr lang="ja-JP" altLang="ja-JP" sz="1200">
              <a:effectLst/>
              <a:latin typeface="+mn-ea"/>
              <a:ea typeface="+mn-ea"/>
            </a:endParaRPr>
          </a:p>
          <a:p>
            <a:pPr algn="l" rtl="0">
              <a:lnSpc>
                <a:spcPts val="1300"/>
              </a:lnSpc>
              <a:defRPr sz="1000"/>
            </a:pPr>
            <a:r>
              <a:rPr lang="en-US" altLang="ja-JP" sz="1200" b="0" i="0" u="none" strike="noStrike" baseline="0">
                <a:solidFill>
                  <a:sysClr val="windowText" lastClr="000000"/>
                </a:solidFill>
                <a:latin typeface="+mn-ea"/>
                <a:ea typeface="+mn-ea"/>
              </a:rPr>
              <a:t>【 </a:t>
            </a:r>
            <a:r>
              <a:rPr lang="ja-JP" altLang="en-US" sz="1200" b="0" i="0" u="none" strike="noStrike" baseline="0">
                <a:solidFill>
                  <a:sysClr val="windowText" lastClr="000000"/>
                </a:solidFill>
                <a:latin typeface="+mn-ea"/>
                <a:ea typeface="+mn-ea"/>
              </a:rPr>
              <a:t>構 成 品 内 訳 </a:t>
            </a:r>
            <a:r>
              <a:rPr lang="en-US" altLang="ja-JP" sz="1200" b="0" i="0" u="none" strike="noStrike" baseline="0">
                <a:solidFill>
                  <a:sysClr val="windowText" lastClr="000000"/>
                </a:solidFill>
                <a:latin typeface="+mn-ea"/>
                <a:ea typeface="+mn-ea"/>
              </a:rPr>
              <a:t>】</a:t>
            </a:r>
          </a:p>
          <a:p>
            <a:pPr algn="l" rtl="0">
              <a:lnSpc>
                <a:spcPts val="1300"/>
              </a:lnSpc>
              <a:defRPr sz="1000"/>
            </a:pPr>
            <a:r>
              <a:rPr lang="ja-JP" altLang="en-US" sz="1200" b="0" i="0" u="none" strike="noStrike" baseline="0">
                <a:solidFill>
                  <a:sysClr val="windowText" lastClr="000000"/>
                </a:solidFill>
                <a:latin typeface="+mn-ea"/>
                <a:ea typeface="+mn-ea"/>
              </a:rPr>
              <a:t>　新艦対空誘導弾（その１）</a:t>
            </a:r>
            <a:endParaRPr lang="en-US" altLang="ja-JP" sz="1200" b="0" i="0" u="none" strike="noStrike" baseline="0">
              <a:solidFill>
                <a:sysClr val="windowText" lastClr="000000"/>
              </a:solidFill>
              <a:latin typeface="+mn-ea"/>
              <a:ea typeface="+mn-ea"/>
            </a:endParaRPr>
          </a:p>
          <a:p>
            <a:pPr algn="l" rtl="0">
              <a:lnSpc>
                <a:spcPts val="1300"/>
              </a:lnSpc>
              <a:defRPr sz="1000"/>
            </a:pPr>
            <a:r>
              <a:rPr lang="ja-JP" altLang="en-US" sz="1200" b="0" i="0" u="none" strike="noStrike" baseline="0">
                <a:solidFill>
                  <a:sysClr val="windowText" lastClr="000000"/>
                </a:solidFill>
                <a:latin typeface="+mn-ea"/>
                <a:ea typeface="+mn-ea"/>
              </a:rPr>
              <a:t>　新艦対空誘導弾（その２）</a:t>
            </a:r>
            <a:endParaRPr lang="en-US" altLang="ja-JP" sz="1200" b="0" i="0" u="none" strike="noStrike" baseline="0">
              <a:solidFill>
                <a:sysClr val="windowText" lastClr="000000"/>
              </a:solidFill>
              <a:latin typeface="+mn-ea"/>
              <a:ea typeface="+mn-ea"/>
            </a:endParaRPr>
          </a:p>
          <a:p>
            <a:pPr algn="l" rtl="0">
              <a:lnSpc>
                <a:spcPts val="1300"/>
              </a:lnSpc>
              <a:defRPr sz="1000"/>
            </a:pPr>
            <a:r>
              <a:rPr lang="ja-JP" altLang="en-US" sz="1200" b="0" i="0" u="none" strike="noStrike" baseline="0">
                <a:solidFill>
                  <a:sysClr val="windowText" lastClr="000000"/>
                </a:solidFill>
                <a:latin typeface="+mn-ea"/>
                <a:ea typeface="+mn-ea"/>
              </a:rPr>
              <a:t>　哨戒機用新空対艦誘導弾</a:t>
            </a:r>
            <a:endParaRPr lang="en-US" altLang="ja-JP" sz="1200" b="0" i="0" u="none" strike="noStrike" baseline="0">
              <a:solidFill>
                <a:sysClr val="windowText" lastClr="000000"/>
              </a:solidFill>
              <a:latin typeface="+mn-ea"/>
              <a:ea typeface="+mn-ea"/>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G32" sqref="G32:O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408</v>
      </c>
      <c r="AJ2" s="940" t="s">
        <v>714</v>
      </c>
      <c r="AK2" s="940"/>
      <c r="AL2" s="940"/>
      <c r="AM2" s="940"/>
      <c r="AN2" s="98" t="s">
        <v>408</v>
      </c>
      <c r="AO2" s="940">
        <v>20</v>
      </c>
      <c r="AP2" s="940"/>
      <c r="AQ2" s="940"/>
      <c r="AR2" s="99" t="s">
        <v>713</v>
      </c>
      <c r="AS2" s="946">
        <v>233</v>
      </c>
      <c r="AT2" s="946"/>
      <c r="AU2" s="946"/>
      <c r="AV2" s="98" t="str">
        <f>IF(AW2="","","-")</f>
        <v/>
      </c>
      <c r="AW2" s="906"/>
      <c r="AX2" s="906"/>
    </row>
    <row r="3" spans="1:50" ht="21" customHeight="1" thickBot="1" x14ac:dyDescent="0.2">
      <c r="A3" s="862" t="s">
        <v>706</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715</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716</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717</v>
      </c>
      <c r="AF4" s="686"/>
      <c r="AG4" s="686"/>
      <c r="AH4" s="686"/>
      <c r="AI4" s="686"/>
      <c r="AJ4" s="686"/>
      <c r="AK4" s="686"/>
      <c r="AL4" s="686"/>
      <c r="AM4" s="686"/>
      <c r="AN4" s="686"/>
      <c r="AO4" s="686"/>
      <c r="AP4" s="687"/>
      <c r="AQ4" s="688" t="s">
        <v>2</v>
      </c>
      <c r="AR4" s="683"/>
      <c r="AS4" s="683"/>
      <c r="AT4" s="683"/>
      <c r="AU4" s="683"/>
      <c r="AV4" s="683"/>
      <c r="AW4" s="683"/>
      <c r="AX4" s="689"/>
    </row>
    <row r="5" spans="1:50" ht="44.45" customHeight="1" x14ac:dyDescent="0.15">
      <c r="A5" s="690" t="s">
        <v>67</v>
      </c>
      <c r="B5" s="691"/>
      <c r="C5" s="691"/>
      <c r="D5" s="691"/>
      <c r="E5" s="691"/>
      <c r="F5" s="692"/>
      <c r="G5" s="834" t="s">
        <v>412</v>
      </c>
      <c r="H5" s="835"/>
      <c r="I5" s="835"/>
      <c r="J5" s="835"/>
      <c r="K5" s="835"/>
      <c r="L5" s="835"/>
      <c r="M5" s="836" t="s">
        <v>66</v>
      </c>
      <c r="N5" s="837"/>
      <c r="O5" s="837"/>
      <c r="P5" s="837"/>
      <c r="Q5" s="837"/>
      <c r="R5" s="838"/>
      <c r="S5" s="839" t="s">
        <v>70</v>
      </c>
      <c r="T5" s="835"/>
      <c r="U5" s="835"/>
      <c r="V5" s="835"/>
      <c r="W5" s="835"/>
      <c r="X5" s="840"/>
      <c r="Y5" s="696" t="s">
        <v>3</v>
      </c>
      <c r="Z5" s="542"/>
      <c r="AA5" s="542"/>
      <c r="AB5" s="542"/>
      <c r="AC5" s="542"/>
      <c r="AD5" s="543"/>
      <c r="AE5" s="697" t="s">
        <v>718</v>
      </c>
      <c r="AF5" s="697"/>
      <c r="AG5" s="697"/>
      <c r="AH5" s="697"/>
      <c r="AI5" s="697"/>
      <c r="AJ5" s="697"/>
      <c r="AK5" s="697"/>
      <c r="AL5" s="697"/>
      <c r="AM5" s="697"/>
      <c r="AN5" s="697"/>
      <c r="AO5" s="697"/>
      <c r="AP5" s="698"/>
      <c r="AQ5" s="699" t="s">
        <v>764</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720</v>
      </c>
      <c r="H7" s="498"/>
      <c r="I7" s="498"/>
      <c r="J7" s="498"/>
      <c r="K7" s="498"/>
      <c r="L7" s="498"/>
      <c r="M7" s="498"/>
      <c r="N7" s="498"/>
      <c r="O7" s="498"/>
      <c r="P7" s="498"/>
      <c r="Q7" s="498"/>
      <c r="R7" s="498"/>
      <c r="S7" s="498"/>
      <c r="T7" s="498"/>
      <c r="U7" s="498"/>
      <c r="V7" s="498"/>
      <c r="W7" s="498"/>
      <c r="X7" s="499"/>
      <c r="Y7" s="918" t="s">
        <v>391</v>
      </c>
      <c r="Z7" s="439"/>
      <c r="AA7" s="439"/>
      <c r="AB7" s="439"/>
      <c r="AC7" s="439"/>
      <c r="AD7" s="919"/>
      <c r="AE7" s="907" t="s">
        <v>721</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科学技術・イノベーション</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防衛関係</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722</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723</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0</v>
      </c>
      <c r="Q13" s="656"/>
      <c r="R13" s="656"/>
      <c r="S13" s="656"/>
      <c r="T13" s="656"/>
      <c r="U13" s="656"/>
      <c r="V13" s="657"/>
      <c r="W13" s="655">
        <v>5398</v>
      </c>
      <c r="X13" s="656"/>
      <c r="Y13" s="656"/>
      <c r="Z13" s="656"/>
      <c r="AA13" s="656"/>
      <c r="AB13" s="656"/>
      <c r="AC13" s="657"/>
      <c r="AD13" s="655">
        <v>15521</v>
      </c>
      <c r="AE13" s="656"/>
      <c r="AF13" s="656"/>
      <c r="AG13" s="656"/>
      <c r="AH13" s="656"/>
      <c r="AI13" s="656"/>
      <c r="AJ13" s="657"/>
      <c r="AK13" s="655">
        <v>17291</v>
      </c>
      <c r="AL13" s="656"/>
      <c r="AM13" s="656"/>
      <c r="AN13" s="656"/>
      <c r="AO13" s="656"/>
      <c r="AP13" s="656"/>
      <c r="AQ13" s="657"/>
      <c r="AR13" s="915">
        <v>12215</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795</v>
      </c>
      <c r="Q14" s="656"/>
      <c r="R14" s="656"/>
      <c r="S14" s="656"/>
      <c r="T14" s="656"/>
      <c r="U14" s="656"/>
      <c r="V14" s="657"/>
      <c r="W14" s="655" t="s">
        <v>795</v>
      </c>
      <c r="X14" s="656"/>
      <c r="Y14" s="656"/>
      <c r="Z14" s="656"/>
      <c r="AA14" s="656"/>
      <c r="AB14" s="656"/>
      <c r="AC14" s="657"/>
      <c r="AD14" s="655" t="s">
        <v>795</v>
      </c>
      <c r="AE14" s="656"/>
      <c r="AF14" s="656"/>
      <c r="AG14" s="656"/>
      <c r="AH14" s="656"/>
      <c r="AI14" s="656"/>
      <c r="AJ14" s="657"/>
      <c r="AK14" s="655" t="s">
        <v>795</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795</v>
      </c>
      <c r="Q15" s="656"/>
      <c r="R15" s="656"/>
      <c r="S15" s="656"/>
      <c r="T15" s="656"/>
      <c r="U15" s="656"/>
      <c r="V15" s="657"/>
      <c r="W15" s="655" t="s">
        <v>795</v>
      </c>
      <c r="X15" s="656"/>
      <c r="Y15" s="656"/>
      <c r="Z15" s="656"/>
      <c r="AA15" s="656"/>
      <c r="AB15" s="656"/>
      <c r="AC15" s="657"/>
      <c r="AD15" s="655" t="s">
        <v>795</v>
      </c>
      <c r="AE15" s="656"/>
      <c r="AF15" s="656"/>
      <c r="AG15" s="656"/>
      <c r="AH15" s="656"/>
      <c r="AI15" s="656"/>
      <c r="AJ15" s="657"/>
      <c r="AK15" s="655" t="s">
        <v>795</v>
      </c>
      <c r="AL15" s="656"/>
      <c r="AM15" s="656"/>
      <c r="AN15" s="656"/>
      <c r="AO15" s="656"/>
      <c r="AP15" s="656"/>
      <c r="AQ15" s="657"/>
      <c r="AR15" s="655" t="s">
        <v>766</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795</v>
      </c>
      <c r="Q16" s="656"/>
      <c r="R16" s="656"/>
      <c r="S16" s="656"/>
      <c r="T16" s="656"/>
      <c r="U16" s="656"/>
      <c r="V16" s="657"/>
      <c r="W16" s="655" t="s">
        <v>795</v>
      </c>
      <c r="X16" s="656"/>
      <c r="Y16" s="656"/>
      <c r="Z16" s="656"/>
      <c r="AA16" s="656"/>
      <c r="AB16" s="656"/>
      <c r="AC16" s="657"/>
      <c r="AD16" s="655" t="s">
        <v>795</v>
      </c>
      <c r="AE16" s="656"/>
      <c r="AF16" s="656"/>
      <c r="AG16" s="656"/>
      <c r="AH16" s="656"/>
      <c r="AI16" s="656"/>
      <c r="AJ16" s="657"/>
      <c r="AK16" s="655" t="s">
        <v>795</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795</v>
      </c>
      <c r="Q17" s="656"/>
      <c r="R17" s="656"/>
      <c r="S17" s="656"/>
      <c r="T17" s="656"/>
      <c r="U17" s="656"/>
      <c r="V17" s="657"/>
      <c r="W17" s="655" t="s">
        <v>795</v>
      </c>
      <c r="X17" s="656"/>
      <c r="Y17" s="656"/>
      <c r="Z17" s="656"/>
      <c r="AA17" s="656"/>
      <c r="AB17" s="656"/>
      <c r="AC17" s="657"/>
      <c r="AD17" s="655" t="s">
        <v>795</v>
      </c>
      <c r="AE17" s="656"/>
      <c r="AF17" s="656"/>
      <c r="AG17" s="656"/>
      <c r="AH17" s="656"/>
      <c r="AI17" s="656"/>
      <c r="AJ17" s="657"/>
      <c r="AK17" s="655" t="s">
        <v>795</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5398</v>
      </c>
      <c r="X18" s="874"/>
      <c r="Y18" s="874"/>
      <c r="Z18" s="874"/>
      <c r="AA18" s="874"/>
      <c r="AB18" s="874"/>
      <c r="AC18" s="875"/>
      <c r="AD18" s="873">
        <f>SUM(AD13:AJ17)</f>
        <v>15521</v>
      </c>
      <c r="AE18" s="874"/>
      <c r="AF18" s="874"/>
      <c r="AG18" s="874"/>
      <c r="AH18" s="874"/>
      <c r="AI18" s="874"/>
      <c r="AJ18" s="875"/>
      <c r="AK18" s="873">
        <f>SUM(AK13:AQ17)</f>
        <v>17291</v>
      </c>
      <c r="AL18" s="874"/>
      <c r="AM18" s="874"/>
      <c r="AN18" s="874"/>
      <c r="AO18" s="874"/>
      <c r="AP18" s="874"/>
      <c r="AQ18" s="875"/>
      <c r="AR18" s="873">
        <f>SUM(AR13:AX17)</f>
        <v>12215</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0</v>
      </c>
      <c r="Q19" s="656"/>
      <c r="R19" s="656"/>
      <c r="S19" s="656"/>
      <c r="T19" s="656"/>
      <c r="U19" s="656"/>
      <c r="V19" s="657"/>
      <c r="W19" s="655">
        <f>ROUND((2661984+2734195)/1000,0)</f>
        <v>5396</v>
      </c>
      <c r="X19" s="656"/>
      <c r="Y19" s="656"/>
      <c r="Z19" s="656"/>
      <c r="AA19" s="656"/>
      <c r="AB19" s="656"/>
      <c r="AC19" s="657"/>
      <c r="AD19" s="655">
        <f>ROUND((6138396+649080+8584205)/1000,0)</f>
        <v>15372</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f t="shared" ref="W20" si="0">IF(W18=0, "-", SUM(W19)/W18)</f>
        <v>0.99962949240459431</v>
      </c>
      <c r="X20" s="316"/>
      <c r="Y20" s="316"/>
      <c r="Z20" s="316"/>
      <c r="AA20" s="316"/>
      <c r="AB20" s="316"/>
      <c r="AC20" s="316"/>
      <c r="AD20" s="316">
        <f t="shared" ref="AD20" si="1">IF(AD18=0, "-", SUM(AD19)/AD18)</f>
        <v>0.99040010308614135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t="str">
        <f>IF(P19=0, "-", SUM(P19)/SUM(P13,P14))</f>
        <v>-</v>
      </c>
      <c r="Q21" s="316"/>
      <c r="R21" s="316"/>
      <c r="S21" s="316"/>
      <c r="T21" s="316"/>
      <c r="U21" s="316"/>
      <c r="V21" s="316"/>
      <c r="W21" s="316">
        <f t="shared" ref="W21" si="2">IF(W19=0, "-", SUM(W19)/SUM(W13,W14))</f>
        <v>0.99962949240459431</v>
      </c>
      <c r="X21" s="316"/>
      <c r="Y21" s="316"/>
      <c r="Z21" s="316"/>
      <c r="AA21" s="316"/>
      <c r="AB21" s="316"/>
      <c r="AC21" s="316"/>
      <c r="AD21" s="316">
        <f t="shared" ref="AD21" si="3">IF(AD19=0, "-", SUM(AD19)/SUM(AD13,AD14))</f>
        <v>0.99040010308614135</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711</v>
      </c>
      <c r="B22" s="969"/>
      <c r="C22" s="969"/>
      <c r="D22" s="969"/>
      <c r="E22" s="969"/>
      <c r="F22" s="970"/>
      <c r="G22" s="964" t="s">
        <v>333</v>
      </c>
      <c r="H22" s="222"/>
      <c r="I22" s="222"/>
      <c r="J22" s="222"/>
      <c r="K22" s="222"/>
      <c r="L22" s="222"/>
      <c r="M22" s="222"/>
      <c r="N22" s="222"/>
      <c r="O22" s="223"/>
      <c r="P22" s="929" t="s">
        <v>709</v>
      </c>
      <c r="Q22" s="222"/>
      <c r="R22" s="222"/>
      <c r="S22" s="222"/>
      <c r="T22" s="222"/>
      <c r="U22" s="222"/>
      <c r="V22" s="223"/>
      <c r="W22" s="929" t="s">
        <v>710</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724</v>
      </c>
      <c r="H23" s="966"/>
      <c r="I23" s="966"/>
      <c r="J23" s="966"/>
      <c r="K23" s="966"/>
      <c r="L23" s="966"/>
      <c r="M23" s="966"/>
      <c r="N23" s="966"/>
      <c r="O23" s="967"/>
      <c r="P23" s="915">
        <v>17291</v>
      </c>
      <c r="Q23" s="916"/>
      <c r="R23" s="916"/>
      <c r="S23" s="916"/>
      <c r="T23" s="916"/>
      <c r="U23" s="916"/>
      <c r="V23" s="930"/>
      <c r="W23" s="915">
        <v>12215</v>
      </c>
      <c r="X23" s="916"/>
      <c r="Y23" s="916"/>
      <c r="Z23" s="916"/>
      <c r="AA23" s="916"/>
      <c r="AB23" s="916"/>
      <c r="AC23" s="930"/>
      <c r="AD23" s="978" t="s">
        <v>793</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790</v>
      </c>
      <c r="H24" s="932"/>
      <c r="I24" s="932"/>
      <c r="J24" s="932"/>
      <c r="K24" s="932"/>
      <c r="L24" s="932"/>
      <c r="M24" s="932"/>
      <c r="N24" s="932"/>
      <c r="O24" s="933"/>
      <c r="P24" s="655" t="s">
        <v>790</v>
      </c>
      <c r="Q24" s="656"/>
      <c r="R24" s="656"/>
      <c r="S24" s="656"/>
      <c r="T24" s="656"/>
      <c r="U24" s="656"/>
      <c r="V24" s="657"/>
      <c r="W24" s="655" t="s">
        <v>795</v>
      </c>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790</v>
      </c>
      <c r="H25" s="932"/>
      <c r="I25" s="932"/>
      <c r="J25" s="932"/>
      <c r="K25" s="932"/>
      <c r="L25" s="932"/>
      <c r="M25" s="932"/>
      <c r="N25" s="932"/>
      <c r="O25" s="933"/>
      <c r="P25" s="655" t="s">
        <v>790</v>
      </c>
      <c r="Q25" s="656"/>
      <c r="R25" s="656"/>
      <c r="S25" s="656"/>
      <c r="T25" s="656"/>
      <c r="U25" s="656"/>
      <c r="V25" s="657"/>
      <c r="W25" s="655" t="s">
        <v>795</v>
      </c>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t="s">
        <v>790</v>
      </c>
      <c r="H26" s="932"/>
      <c r="I26" s="932"/>
      <c r="J26" s="932"/>
      <c r="K26" s="932"/>
      <c r="L26" s="932"/>
      <c r="M26" s="932"/>
      <c r="N26" s="932"/>
      <c r="O26" s="933"/>
      <c r="P26" s="655" t="s">
        <v>790</v>
      </c>
      <c r="Q26" s="656"/>
      <c r="R26" s="656"/>
      <c r="S26" s="656"/>
      <c r="T26" s="656"/>
      <c r="U26" s="656"/>
      <c r="V26" s="657"/>
      <c r="W26" s="655" t="s">
        <v>795</v>
      </c>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t="s">
        <v>790</v>
      </c>
      <c r="H27" s="932"/>
      <c r="I27" s="932"/>
      <c r="J27" s="932"/>
      <c r="K27" s="932"/>
      <c r="L27" s="932"/>
      <c r="M27" s="932"/>
      <c r="N27" s="932"/>
      <c r="O27" s="933"/>
      <c r="P27" s="655" t="s">
        <v>790</v>
      </c>
      <c r="Q27" s="656"/>
      <c r="R27" s="656"/>
      <c r="S27" s="656"/>
      <c r="T27" s="656"/>
      <c r="U27" s="656"/>
      <c r="V27" s="657"/>
      <c r="W27" s="655" t="s">
        <v>795</v>
      </c>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17291</v>
      </c>
      <c r="Q29" s="656"/>
      <c r="R29" s="656"/>
      <c r="S29" s="656"/>
      <c r="T29" s="656"/>
      <c r="U29" s="656"/>
      <c r="V29" s="657"/>
      <c r="W29" s="947">
        <f>AR13</f>
        <v>12215</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392</v>
      </c>
      <c r="AF30" s="854"/>
      <c r="AG30" s="854"/>
      <c r="AH30" s="855"/>
      <c r="AI30" s="910" t="s">
        <v>414</v>
      </c>
      <c r="AJ30" s="910"/>
      <c r="AK30" s="910"/>
      <c r="AL30" s="853"/>
      <c r="AM30" s="910" t="s">
        <v>511</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v>3</v>
      </c>
      <c r="AR31" s="201"/>
      <c r="AS31" s="136" t="s">
        <v>233</v>
      </c>
      <c r="AT31" s="137"/>
      <c r="AU31" s="200" t="s">
        <v>729</v>
      </c>
      <c r="AV31" s="200"/>
      <c r="AW31" s="392" t="s">
        <v>179</v>
      </c>
      <c r="AX31" s="393"/>
    </row>
    <row r="32" spans="1:50" ht="23.25" customHeight="1" x14ac:dyDescent="0.15">
      <c r="A32" s="397"/>
      <c r="B32" s="395"/>
      <c r="C32" s="395"/>
      <c r="D32" s="395"/>
      <c r="E32" s="395"/>
      <c r="F32" s="396"/>
      <c r="G32" s="563" t="s">
        <v>725</v>
      </c>
      <c r="H32" s="564"/>
      <c r="I32" s="564"/>
      <c r="J32" s="564"/>
      <c r="K32" s="564"/>
      <c r="L32" s="564"/>
      <c r="M32" s="564"/>
      <c r="N32" s="564"/>
      <c r="O32" s="565"/>
      <c r="P32" s="108" t="s">
        <v>726</v>
      </c>
      <c r="Q32" s="108"/>
      <c r="R32" s="108"/>
      <c r="S32" s="108"/>
      <c r="T32" s="108"/>
      <c r="U32" s="108"/>
      <c r="V32" s="108"/>
      <c r="W32" s="108"/>
      <c r="X32" s="109"/>
      <c r="Y32" s="470" t="s">
        <v>12</v>
      </c>
      <c r="Z32" s="530"/>
      <c r="AA32" s="531"/>
      <c r="AB32" s="460" t="s">
        <v>727</v>
      </c>
      <c r="AC32" s="460"/>
      <c r="AD32" s="460"/>
      <c r="AE32" s="218" t="s">
        <v>729</v>
      </c>
      <c r="AF32" s="219"/>
      <c r="AG32" s="219"/>
      <c r="AH32" s="219"/>
      <c r="AI32" s="218" t="s">
        <v>729</v>
      </c>
      <c r="AJ32" s="219"/>
      <c r="AK32" s="219"/>
      <c r="AL32" s="219"/>
      <c r="AM32" s="218" t="s">
        <v>729</v>
      </c>
      <c r="AN32" s="219"/>
      <c r="AO32" s="219"/>
      <c r="AP32" s="219"/>
      <c r="AQ32" s="336" t="s">
        <v>729</v>
      </c>
      <c r="AR32" s="208"/>
      <c r="AS32" s="208"/>
      <c r="AT32" s="337"/>
      <c r="AU32" s="219" t="s">
        <v>729</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727</v>
      </c>
      <c r="AC33" s="522"/>
      <c r="AD33" s="522"/>
      <c r="AE33" s="218" t="s">
        <v>729</v>
      </c>
      <c r="AF33" s="219"/>
      <c r="AG33" s="219"/>
      <c r="AH33" s="219"/>
      <c r="AI33" s="218" t="s">
        <v>729</v>
      </c>
      <c r="AJ33" s="219"/>
      <c r="AK33" s="219"/>
      <c r="AL33" s="219"/>
      <c r="AM33" s="218" t="s">
        <v>729</v>
      </c>
      <c r="AN33" s="219"/>
      <c r="AO33" s="219"/>
      <c r="AP33" s="219"/>
      <c r="AQ33" s="336">
        <v>1</v>
      </c>
      <c r="AR33" s="208"/>
      <c r="AS33" s="208"/>
      <c r="AT33" s="337"/>
      <c r="AU33" s="219" t="s">
        <v>729</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729</v>
      </c>
      <c r="AF34" s="219"/>
      <c r="AG34" s="219"/>
      <c r="AH34" s="219"/>
      <c r="AI34" s="218" t="s">
        <v>729</v>
      </c>
      <c r="AJ34" s="219"/>
      <c r="AK34" s="219"/>
      <c r="AL34" s="219"/>
      <c r="AM34" s="218" t="s">
        <v>729</v>
      </c>
      <c r="AN34" s="219"/>
      <c r="AO34" s="219"/>
      <c r="AP34" s="219"/>
      <c r="AQ34" s="336" t="s">
        <v>729</v>
      </c>
      <c r="AR34" s="208"/>
      <c r="AS34" s="208"/>
      <c r="AT34" s="337"/>
      <c r="AU34" s="219" t="s">
        <v>729</v>
      </c>
      <c r="AV34" s="219"/>
      <c r="AW34" s="219"/>
      <c r="AX34" s="221"/>
    </row>
    <row r="35" spans="1:51" ht="23.25" customHeight="1" x14ac:dyDescent="0.15">
      <c r="A35" s="228" t="s">
        <v>382</v>
      </c>
      <c r="B35" s="229"/>
      <c r="C35" s="229"/>
      <c r="D35" s="229"/>
      <c r="E35" s="229"/>
      <c r="F35" s="230"/>
      <c r="G35" s="234" t="s">
        <v>730</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customHeight="1" thickBo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392</v>
      </c>
      <c r="AF85" s="247"/>
      <c r="AG85" s="247"/>
      <c r="AH85" s="247"/>
      <c r="AI85" s="247" t="s">
        <v>414</v>
      </c>
      <c r="AJ85" s="247"/>
      <c r="AK85" s="247"/>
      <c r="AL85" s="247"/>
      <c r="AM85" s="247" t="s">
        <v>511</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392</v>
      </c>
      <c r="AF90" s="247"/>
      <c r="AG90" s="247"/>
      <c r="AH90" s="247"/>
      <c r="AI90" s="247" t="s">
        <v>414</v>
      </c>
      <c r="AJ90" s="247"/>
      <c r="AK90" s="247"/>
      <c r="AL90" s="247"/>
      <c r="AM90" s="247" t="s">
        <v>511</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392</v>
      </c>
      <c r="AF95" s="247"/>
      <c r="AG95" s="247"/>
      <c r="AH95" s="247"/>
      <c r="AI95" s="247" t="s">
        <v>414</v>
      </c>
      <c r="AJ95" s="247"/>
      <c r="AK95" s="247"/>
      <c r="AL95" s="247"/>
      <c r="AM95" s="247" t="s">
        <v>511</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392</v>
      </c>
      <c r="AF100" s="539"/>
      <c r="AG100" s="539"/>
      <c r="AH100" s="540"/>
      <c r="AI100" s="538" t="s">
        <v>414</v>
      </c>
      <c r="AJ100" s="539"/>
      <c r="AK100" s="539"/>
      <c r="AL100" s="540"/>
      <c r="AM100" s="538" t="s">
        <v>511</v>
      </c>
      <c r="AN100" s="539"/>
      <c r="AO100" s="539"/>
      <c r="AP100" s="540"/>
      <c r="AQ100" s="317" t="s">
        <v>419</v>
      </c>
      <c r="AR100" s="318"/>
      <c r="AS100" s="318"/>
      <c r="AT100" s="319"/>
      <c r="AU100" s="317" t="s">
        <v>545</v>
      </c>
      <c r="AV100" s="318"/>
      <c r="AW100" s="318"/>
      <c r="AX100" s="320"/>
    </row>
    <row r="101" spans="1:60" ht="23.25" customHeight="1" x14ac:dyDescent="0.15">
      <c r="A101" s="418"/>
      <c r="B101" s="419"/>
      <c r="C101" s="419"/>
      <c r="D101" s="419"/>
      <c r="E101" s="419"/>
      <c r="F101" s="420"/>
      <c r="G101" s="108" t="s">
        <v>731</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732</v>
      </c>
      <c r="AC101" s="460"/>
      <c r="AD101" s="460"/>
      <c r="AE101" s="282" t="s">
        <v>729</v>
      </c>
      <c r="AF101" s="282"/>
      <c r="AG101" s="282"/>
      <c r="AH101" s="282"/>
      <c r="AI101" s="282" t="s">
        <v>729</v>
      </c>
      <c r="AJ101" s="282"/>
      <c r="AK101" s="282"/>
      <c r="AL101" s="282"/>
      <c r="AM101" s="282">
        <v>2</v>
      </c>
      <c r="AN101" s="282"/>
      <c r="AO101" s="282"/>
      <c r="AP101" s="282"/>
      <c r="AQ101" s="282" t="s">
        <v>774</v>
      </c>
      <c r="AR101" s="282"/>
      <c r="AS101" s="282"/>
      <c r="AT101" s="282"/>
      <c r="AU101" s="218" t="s">
        <v>774</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732</v>
      </c>
      <c r="AC102" s="460"/>
      <c r="AD102" s="460"/>
      <c r="AE102" s="282" t="s">
        <v>729</v>
      </c>
      <c r="AF102" s="282"/>
      <c r="AG102" s="282"/>
      <c r="AH102" s="282"/>
      <c r="AI102" s="282" t="s">
        <v>729</v>
      </c>
      <c r="AJ102" s="282"/>
      <c r="AK102" s="282"/>
      <c r="AL102" s="282"/>
      <c r="AM102" s="282">
        <v>2</v>
      </c>
      <c r="AN102" s="282"/>
      <c r="AO102" s="282"/>
      <c r="AP102" s="282"/>
      <c r="AQ102" s="282">
        <v>2</v>
      </c>
      <c r="AR102" s="282"/>
      <c r="AS102" s="282"/>
      <c r="AT102" s="282"/>
      <c r="AU102" s="225">
        <v>4</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392</v>
      </c>
      <c r="AF115" s="247"/>
      <c r="AG115" s="247"/>
      <c r="AH115" s="247"/>
      <c r="AI115" s="247" t="s">
        <v>414</v>
      </c>
      <c r="AJ115" s="247"/>
      <c r="AK115" s="247"/>
      <c r="AL115" s="247"/>
      <c r="AM115" s="247" t="s">
        <v>511</v>
      </c>
      <c r="AN115" s="247"/>
      <c r="AO115" s="247"/>
      <c r="AP115" s="247"/>
      <c r="AQ115" s="589" t="s">
        <v>546</v>
      </c>
      <c r="AR115" s="590"/>
      <c r="AS115" s="590"/>
      <c r="AT115" s="590"/>
      <c r="AU115" s="590"/>
      <c r="AV115" s="590"/>
      <c r="AW115" s="590"/>
      <c r="AX115" s="591"/>
    </row>
    <row r="116" spans="1:51" ht="23.25" customHeight="1" x14ac:dyDescent="0.15">
      <c r="A116" s="435"/>
      <c r="B116" s="436"/>
      <c r="C116" s="436"/>
      <c r="D116" s="436"/>
      <c r="E116" s="436"/>
      <c r="F116" s="437"/>
      <c r="G116" s="387" t="s">
        <v>733</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734</v>
      </c>
      <c r="AC116" s="462"/>
      <c r="AD116" s="463"/>
      <c r="AE116" s="282" t="s">
        <v>729</v>
      </c>
      <c r="AF116" s="282"/>
      <c r="AG116" s="282"/>
      <c r="AH116" s="282"/>
      <c r="AI116" s="282" t="s">
        <v>729</v>
      </c>
      <c r="AJ116" s="282"/>
      <c r="AK116" s="282"/>
      <c r="AL116" s="282"/>
      <c r="AM116" s="282">
        <f>ROUND((6138396+649080+8584205)/1000/2,0)</f>
        <v>7686</v>
      </c>
      <c r="AN116" s="282"/>
      <c r="AO116" s="282"/>
      <c r="AP116" s="282"/>
      <c r="AQ116" s="218">
        <f>ROUND((9394920+493900+7215156+187407)/1000/2,0)</f>
        <v>8646</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735</v>
      </c>
      <c r="AC117" s="472"/>
      <c r="AD117" s="473"/>
      <c r="AE117" s="550" t="s">
        <v>729</v>
      </c>
      <c r="AF117" s="550"/>
      <c r="AG117" s="550"/>
      <c r="AH117" s="550"/>
      <c r="AI117" s="550" t="s">
        <v>729</v>
      </c>
      <c r="AJ117" s="550"/>
      <c r="AK117" s="550"/>
      <c r="AL117" s="550"/>
      <c r="AM117" s="550" t="s">
        <v>761</v>
      </c>
      <c r="AN117" s="550"/>
      <c r="AO117" s="550"/>
      <c r="AP117" s="550"/>
      <c r="AQ117" s="550" t="s">
        <v>762</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392</v>
      </c>
      <c r="AF118" s="247"/>
      <c r="AG118" s="247"/>
      <c r="AH118" s="247"/>
      <c r="AI118" s="247" t="s">
        <v>414</v>
      </c>
      <c r="AJ118" s="247"/>
      <c r="AK118" s="247"/>
      <c r="AL118" s="247"/>
      <c r="AM118" s="247" t="s">
        <v>511</v>
      </c>
      <c r="AN118" s="247"/>
      <c r="AO118" s="247"/>
      <c r="AP118" s="247"/>
      <c r="AQ118" s="589" t="s">
        <v>546</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392</v>
      </c>
      <c r="AF121" s="247"/>
      <c r="AG121" s="247"/>
      <c r="AH121" s="247"/>
      <c r="AI121" s="247" t="s">
        <v>414</v>
      </c>
      <c r="AJ121" s="247"/>
      <c r="AK121" s="247"/>
      <c r="AL121" s="247"/>
      <c r="AM121" s="247" t="s">
        <v>511</v>
      </c>
      <c r="AN121" s="247"/>
      <c r="AO121" s="247"/>
      <c r="AP121" s="247"/>
      <c r="AQ121" s="589" t="s">
        <v>546</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392</v>
      </c>
      <c r="AF124" s="247"/>
      <c r="AG124" s="247"/>
      <c r="AH124" s="247"/>
      <c r="AI124" s="247" t="s">
        <v>414</v>
      </c>
      <c r="AJ124" s="247"/>
      <c r="AK124" s="247"/>
      <c r="AL124" s="247"/>
      <c r="AM124" s="247" t="s">
        <v>511</v>
      </c>
      <c r="AN124" s="247"/>
      <c r="AO124" s="247"/>
      <c r="AP124" s="247"/>
      <c r="AQ124" s="589" t="s">
        <v>546</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392</v>
      </c>
      <c r="AF127" s="247"/>
      <c r="AG127" s="247"/>
      <c r="AH127" s="247"/>
      <c r="AI127" s="247" t="s">
        <v>414</v>
      </c>
      <c r="AJ127" s="247"/>
      <c r="AK127" s="247"/>
      <c r="AL127" s="247"/>
      <c r="AM127" s="247" t="s">
        <v>511</v>
      </c>
      <c r="AN127" s="247"/>
      <c r="AO127" s="247"/>
      <c r="AP127" s="247"/>
      <c r="AQ127" s="589" t="s">
        <v>546</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407</v>
      </c>
      <c r="B130" s="186"/>
      <c r="C130" s="185" t="s">
        <v>236</v>
      </c>
      <c r="D130" s="186"/>
      <c r="E130" s="170" t="s">
        <v>265</v>
      </c>
      <c r="F130" s="171"/>
      <c r="G130" s="172" t="s">
        <v>785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786</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729</v>
      </c>
      <c r="AR133" s="200"/>
      <c r="AS133" s="136" t="s">
        <v>233</v>
      </c>
      <c r="AT133" s="137"/>
      <c r="AU133" s="201" t="s">
        <v>729</v>
      </c>
      <c r="AV133" s="201"/>
      <c r="AW133" s="136" t="s">
        <v>179</v>
      </c>
      <c r="AX133" s="196"/>
      <c r="AY133">
        <f>$AY$132</f>
        <v>1</v>
      </c>
    </row>
    <row r="134" spans="1:51" ht="39.75" customHeight="1" x14ac:dyDescent="0.15">
      <c r="A134" s="190"/>
      <c r="B134" s="187"/>
      <c r="C134" s="181"/>
      <c r="D134" s="187"/>
      <c r="E134" s="181"/>
      <c r="F134" s="182"/>
      <c r="G134" s="107" t="s">
        <v>729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729</v>
      </c>
      <c r="AC134" s="206"/>
      <c r="AD134" s="206"/>
      <c r="AE134" s="207" t="s">
        <v>729</v>
      </c>
      <c r="AF134" s="208"/>
      <c r="AG134" s="208"/>
      <c r="AH134" s="208"/>
      <c r="AI134" s="207" t="s">
        <v>729</v>
      </c>
      <c r="AJ134" s="208"/>
      <c r="AK134" s="208"/>
      <c r="AL134" s="208"/>
      <c r="AM134" s="207" t="s">
        <v>729</v>
      </c>
      <c r="AN134" s="208"/>
      <c r="AO134" s="208"/>
      <c r="AP134" s="208"/>
      <c r="AQ134" s="207" t="s">
        <v>729</v>
      </c>
      <c r="AR134" s="208"/>
      <c r="AS134" s="208"/>
      <c r="AT134" s="208"/>
      <c r="AU134" s="207" t="s">
        <v>729</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729</v>
      </c>
      <c r="AC135" s="214"/>
      <c r="AD135" s="214"/>
      <c r="AE135" s="207" t="s">
        <v>729</v>
      </c>
      <c r="AF135" s="208"/>
      <c r="AG135" s="208"/>
      <c r="AH135" s="208"/>
      <c r="AI135" s="207" t="s">
        <v>729</v>
      </c>
      <c r="AJ135" s="208"/>
      <c r="AK135" s="208"/>
      <c r="AL135" s="208"/>
      <c r="AM135" s="207" t="s">
        <v>729</v>
      </c>
      <c r="AN135" s="208"/>
      <c r="AO135" s="208"/>
      <c r="AP135" s="208"/>
      <c r="AQ135" s="207" t="s">
        <v>729</v>
      </c>
      <c r="AR135" s="208"/>
      <c r="AS135" s="208"/>
      <c r="AT135" s="208"/>
      <c r="AU135" s="207" t="s">
        <v>729</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787</v>
      </c>
      <c r="H154" s="108"/>
      <c r="I154" s="108"/>
      <c r="J154" s="108"/>
      <c r="K154" s="108"/>
      <c r="L154" s="108"/>
      <c r="M154" s="108"/>
      <c r="N154" s="108"/>
      <c r="O154" s="108"/>
      <c r="P154" s="109"/>
      <c r="Q154" s="128" t="s">
        <v>788</v>
      </c>
      <c r="R154" s="108"/>
      <c r="S154" s="108"/>
      <c r="T154" s="108"/>
      <c r="U154" s="108"/>
      <c r="V154" s="108"/>
      <c r="W154" s="108"/>
      <c r="X154" s="108"/>
      <c r="Y154" s="108"/>
      <c r="Z154" s="108"/>
      <c r="AA154" s="290"/>
      <c r="AB154" s="144" t="s">
        <v>736</v>
      </c>
      <c r="AC154" s="145"/>
      <c r="AD154" s="145"/>
      <c r="AE154" s="150" t="s">
        <v>729</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789</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104.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722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customHeight="1" x14ac:dyDescent="0.15">
      <c r="A250" s="190"/>
      <c r="B250" s="187"/>
      <c r="C250" s="181"/>
      <c r="D250" s="187"/>
      <c r="E250" s="170" t="s">
        <v>265</v>
      </c>
      <c r="F250" s="171"/>
      <c r="G250" s="172" t="s">
        <v>777</v>
      </c>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1</v>
      </c>
    </row>
    <row r="251" spans="1:51" ht="45" customHeight="1" x14ac:dyDescent="0.15">
      <c r="A251" s="190"/>
      <c r="B251" s="187"/>
      <c r="C251" s="181"/>
      <c r="D251" s="187"/>
      <c r="E251" s="175" t="s">
        <v>264</v>
      </c>
      <c r="F251" s="176"/>
      <c r="G251" s="113" t="s">
        <v>778</v>
      </c>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1</v>
      </c>
    </row>
    <row r="252" spans="1:51" ht="18.75"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1</v>
      </c>
    </row>
    <row r="253" spans="1:51" ht="18.75"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1</v>
      </c>
    </row>
    <row r="254" spans="1:51" ht="39.75" customHeight="1" x14ac:dyDescent="0.15">
      <c r="A254" s="190"/>
      <c r="B254" s="187"/>
      <c r="C254" s="181"/>
      <c r="D254" s="187"/>
      <c r="E254" s="181"/>
      <c r="F254" s="182"/>
      <c r="G254" s="107" t="s">
        <v>779</v>
      </c>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t="s">
        <v>779</v>
      </c>
      <c r="AC254" s="206"/>
      <c r="AD254" s="206"/>
      <c r="AE254" s="207" t="s">
        <v>779</v>
      </c>
      <c r="AF254" s="208"/>
      <c r="AG254" s="208"/>
      <c r="AH254" s="208"/>
      <c r="AI254" s="207" t="s">
        <v>779</v>
      </c>
      <c r="AJ254" s="208"/>
      <c r="AK254" s="208"/>
      <c r="AL254" s="208"/>
      <c r="AM254" s="207" t="s">
        <v>779</v>
      </c>
      <c r="AN254" s="208"/>
      <c r="AO254" s="208"/>
      <c r="AP254" s="208"/>
      <c r="AQ254" s="207" t="s">
        <v>779</v>
      </c>
      <c r="AR254" s="208"/>
      <c r="AS254" s="208"/>
      <c r="AT254" s="208"/>
      <c r="AU254" s="207" t="s">
        <v>779</v>
      </c>
      <c r="AV254" s="208"/>
      <c r="AW254" s="208"/>
      <c r="AX254" s="209"/>
      <c r="AY254">
        <f t="shared" ref="AY254:AY255" si="33">$AY$252</f>
        <v>1</v>
      </c>
    </row>
    <row r="255" spans="1:51" ht="39.75"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t="s">
        <v>779</v>
      </c>
      <c r="AC255" s="214"/>
      <c r="AD255" s="214"/>
      <c r="AE255" s="207" t="s">
        <v>779</v>
      </c>
      <c r="AF255" s="208"/>
      <c r="AG255" s="208"/>
      <c r="AH255" s="208"/>
      <c r="AI255" s="207" t="s">
        <v>779</v>
      </c>
      <c r="AJ255" s="208"/>
      <c r="AK255" s="208"/>
      <c r="AL255" s="208"/>
      <c r="AM255" s="207" t="s">
        <v>779</v>
      </c>
      <c r="AN255" s="208"/>
      <c r="AO255" s="208"/>
      <c r="AP255" s="208"/>
      <c r="AQ255" s="207" t="s">
        <v>779</v>
      </c>
      <c r="AR255" s="208"/>
      <c r="AS255" s="208"/>
      <c r="AT255" s="208"/>
      <c r="AU255" s="207" t="s">
        <v>779</v>
      </c>
      <c r="AV255" s="208"/>
      <c r="AW255" s="208"/>
      <c r="AX255" s="209"/>
      <c r="AY255">
        <f t="shared" si="33"/>
        <v>1</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1</v>
      </c>
    </row>
    <row r="273" spans="1:51" ht="22.5"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1</v>
      </c>
    </row>
    <row r="274" spans="1:51" ht="22.5" customHeight="1" x14ac:dyDescent="0.15">
      <c r="A274" s="190"/>
      <c r="B274" s="187"/>
      <c r="C274" s="181"/>
      <c r="D274" s="187"/>
      <c r="E274" s="181"/>
      <c r="F274" s="182"/>
      <c r="G274" s="107" t="s">
        <v>780</v>
      </c>
      <c r="H274" s="108"/>
      <c r="I274" s="108"/>
      <c r="J274" s="108"/>
      <c r="K274" s="108"/>
      <c r="L274" s="108"/>
      <c r="M274" s="108"/>
      <c r="N274" s="108"/>
      <c r="O274" s="108"/>
      <c r="P274" s="109"/>
      <c r="Q274" s="116" t="s">
        <v>781</v>
      </c>
      <c r="R274" s="117"/>
      <c r="S274" s="117"/>
      <c r="T274" s="117"/>
      <c r="U274" s="117"/>
      <c r="V274" s="117"/>
      <c r="W274" s="117"/>
      <c r="X274" s="117"/>
      <c r="Y274" s="117"/>
      <c r="Z274" s="117"/>
      <c r="AA274" s="118"/>
      <c r="AB274" s="144" t="s">
        <v>782</v>
      </c>
      <c r="AC274" s="145"/>
      <c r="AD274" s="145"/>
      <c r="AE274" s="150" t="s">
        <v>779</v>
      </c>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1</v>
      </c>
    </row>
    <row r="275" spans="1:51" ht="22.5"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1</v>
      </c>
    </row>
    <row r="276" spans="1:51" ht="25.5"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1</v>
      </c>
    </row>
    <row r="277" spans="1:51" ht="54"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t="s">
        <v>783</v>
      </c>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1</v>
      </c>
    </row>
    <row r="278" spans="1:51" ht="54"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1</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1</v>
      </c>
    </row>
    <row r="308" spans="1:51" ht="24.75" customHeight="1" x14ac:dyDescent="0.15">
      <c r="A308" s="190"/>
      <c r="B308" s="187"/>
      <c r="C308" s="181"/>
      <c r="D308" s="187"/>
      <c r="E308" s="128" t="s">
        <v>784</v>
      </c>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1</v>
      </c>
    </row>
    <row r="309" spans="1:51" ht="24.75"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1</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27"/>
      <c r="E430" s="175" t="s">
        <v>401</v>
      </c>
      <c r="F430" s="893"/>
      <c r="G430" s="894" t="s">
        <v>252</v>
      </c>
      <c r="H430" s="126"/>
      <c r="I430" s="126"/>
      <c r="J430" s="895" t="s">
        <v>728</v>
      </c>
      <c r="K430" s="896"/>
      <c r="L430" s="896"/>
      <c r="M430" s="896"/>
      <c r="N430" s="896"/>
      <c r="O430" s="896"/>
      <c r="P430" s="896"/>
      <c r="Q430" s="896"/>
      <c r="R430" s="896"/>
      <c r="S430" s="896"/>
      <c r="T430" s="897"/>
      <c r="U430" s="587" t="s">
        <v>729</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729</v>
      </c>
      <c r="AF432" s="201"/>
      <c r="AG432" s="136" t="s">
        <v>233</v>
      </c>
      <c r="AH432" s="137"/>
      <c r="AI432" s="335"/>
      <c r="AJ432" s="335"/>
      <c r="AK432" s="335"/>
      <c r="AL432" s="157"/>
      <c r="AM432" s="335"/>
      <c r="AN432" s="335"/>
      <c r="AO432" s="335"/>
      <c r="AP432" s="157"/>
      <c r="AQ432" s="250" t="s">
        <v>729</v>
      </c>
      <c r="AR432" s="201"/>
      <c r="AS432" s="136" t="s">
        <v>233</v>
      </c>
      <c r="AT432" s="137"/>
      <c r="AU432" s="201" t="s">
        <v>729</v>
      </c>
      <c r="AV432" s="201"/>
      <c r="AW432" s="136" t="s">
        <v>179</v>
      </c>
      <c r="AX432" s="196"/>
      <c r="AY432">
        <f>$AY$431</f>
        <v>1</v>
      </c>
    </row>
    <row r="433" spans="1:51" ht="23.25" customHeight="1" x14ac:dyDescent="0.15">
      <c r="A433" s="190"/>
      <c r="B433" s="187"/>
      <c r="C433" s="181"/>
      <c r="D433" s="187"/>
      <c r="E433" s="338"/>
      <c r="F433" s="339"/>
      <c r="G433" s="107" t="s">
        <v>729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729</v>
      </c>
      <c r="AC433" s="214"/>
      <c r="AD433" s="214"/>
      <c r="AE433" s="336" t="s">
        <v>729</v>
      </c>
      <c r="AF433" s="208"/>
      <c r="AG433" s="208"/>
      <c r="AH433" s="208"/>
      <c r="AI433" s="336" t="s">
        <v>729</v>
      </c>
      <c r="AJ433" s="208"/>
      <c r="AK433" s="208"/>
      <c r="AL433" s="208"/>
      <c r="AM433" s="336" t="s">
        <v>729</v>
      </c>
      <c r="AN433" s="208"/>
      <c r="AO433" s="208"/>
      <c r="AP433" s="337"/>
      <c r="AQ433" s="336" t="s">
        <v>729</v>
      </c>
      <c r="AR433" s="208"/>
      <c r="AS433" s="208"/>
      <c r="AT433" s="337"/>
      <c r="AU433" s="208" t="s">
        <v>729</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729</v>
      </c>
      <c r="AC434" s="206"/>
      <c r="AD434" s="206"/>
      <c r="AE434" s="336" t="s">
        <v>729</v>
      </c>
      <c r="AF434" s="208"/>
      <c r="AG434" s="208"/>
      <c r="AH434" s="337"/>
      <c r="AI434" s="336" t="s">
        <v>729</v>
      </c>
      <c r="AJ434" s="208"/>
      <c r="AK434" s="208"/>
      <c r="AL434" s="208"/>
      <c r="AM434" s="336" t="s">
        <v>729</v>
      </c>
      <c r="AN434" s="208"/>
      <c r="AO434" s="208"/>
      <c r="AP434" s="337"/>
      <c r="AQ434" s="336" t="s">
        <v>729</v>
      </c>
      <c r="AR434" s="208"/>
      <c r="AS434" s="208"/>
      <c r="AT434" s="337"/>
      <c r="AU434" s="208" t="s">
        <v>729</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729</v>
      </c>
      <c r="AF435" s="208"/>
      <c r="AG435" s="208"/>
      <c r="AH435" s="337"/>
      <c r="AI435" s="336" t="s">
        <v>729</v>
      </c>
      <c r="AJ435" s="208"/>
      <c r="AK435" s="208"/>
      <c r="AL435" s="208"/>
      <c r="AM435" s="336" t="s">
        <v>729</v>
      </c>
      <c r="AN435" s="208"/>
      <c r="AO435" s="208"/>
      <c r="AP435" s="337"/>
      <c r="AQ435" s="336" t="s">
        <v>729</v>
      </c>
      <c r="AR435" s="208"/>
      <c r="AS435" s="208"/>
      <c r="AT435" s="337"/>
      <c r="AU435" s="208" t="s">
        <v>729</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729</v>
      </c>
      <c r="AF457" s="201"/>
      <c r="AG457" s="136" t="s">
        <v>233</v>
      </c>
      <c r="AH457" s="137"/>
      <c r="AI457" s="335"/>
      <c r="AJ457" s="335"/>
      <c r="AK457" s="335"/>
      <c r="AL457" s="157"/>
      <c r="AM457" s="335"/>
      <c r="AN457" s="335"/>
      <c r="AO457" s="335"/>
      <c r="AP457" s="157"/>
      <c r="AQ457" s="250" t="s">
        <v>729</v>
      </c>
      <c r="AR457" s="201"/>
      <c r="AS457" s="136" t="s">
        <v>233</v>
      </c>
      <c r="AT457" s="137"/>
      <c r="AU457" s="201" t="s">
        <v>729</v>
      </c>
      <c r="AV457" s="201"/>
      <c r="AW457" s="136" t="s">
        <v>179</v>
      </c>
      <c r="AX457" s="196"/>
      <c r="AY457">
        <f>$AY$456</f>
        <v>1</v>
      </c>
    </row>
    <row r="458" spans="1:51" ht="23.25" customHeight="1" x14ac:dyDescent="0.15">
      <c r="A458" s="190"/>
      <c r="B458" s="187"/>
      <c r="C458" s="181"/>
      <c r="D458" s="187"/>
      <c r="E458" s="338"/>
      <c r="F458" s="339"/>
      <c r="G458" s="107" t="s">
        <v>729</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729</v>
      </c>
      <c r="AC458" s="214"/>
      <c r="AD458" s="214"/>
      <c r="AE458" s="336" t="s">
        <v>729</v>
      </c>
      <c r="AF458" s="208"/>
      <c r="AG458" s="208"/>
      <c r="AH458" s="208"/>
      <c r="AI458" s="336" t="s">
        <v>729</v>
      </c>
      <c r="AJ458" s="208"/>
      <c r="AK458" s="208"/>
      <c r="AL458" s="208"/>
      <c r="AM458" s="336" t="s">
        <v>729</v>
      </c>
      <c r="AN458" s="208"/>
      <c r="AO458" s="208"/>
      <c r="AP458" s="337"/>
      <c r="AQ458" s="336" t="s">
        <v>729</v>
      </c>
      <c r="AR458" s="208"/>
      <c r="AS458" s="208"/>
      <c r="AT458" s="337"/>
      <c r="AU458" s="208" t="s">
        <v>729</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729</v>
      </c>
      <c r="AC459" s="206"/>
      <c r="AD459" s="206"/>
      <c r="AE459" s="336" t="s">
        <v>729</v>
      </c>
      <c r="AF459" s="208"/>
      <c r="AG459" s="208"/>
      <c r="AH459" s="337"/>
      <c r="AI459" s="336" t="s">
        <v>729</v>
      </c>
      <c r="AJ459" s="208"/>
      <c r="AK459" s="208"/>
      <c r="AL459" s="208"/>
      <c r="AM459" s="336" t="s">
        <v>729</v>
      </c>
      <c r="AN459" s="208"/>
      <c r="AO459" s="208"/>
      <c r="AP459" s="337"/>
      <c r="AQ459" s="336" t="s">
        <v>729</v>
      </c>
      <c r="AR459" s="208"/>
      <c r="AS459" s="208"/>
      <c r="AT459" s="337"/>
      <c r="AU459" s="208" t="s">
        <v>729</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729</v>
      </c>
      <c r="AF460" s="208"/>
      <c r="AG460" s="208"/>
      <c r="AH460" s="337"/>
      <c r="AI460" s="336" t="s">
        <v>729</v>
      </c>
      <c r="AJ460" s="208"/>
      <c r="AK460" s="208"/>
      <c r="AL460" s="208"/>
      <c r="AM460" s="336" t="s">
        <v>729</v>
      </c>
      <c r="AN460" s="208"/>
      <c r="AO460" s="208"/>
      <c r="AP460" s="337"/>
      <c r="AQ460" s="336" t="s">
        <v>729</v>
      </c>
      <c r="AR460" s="208"/>
      <c r="AS460" s="208"/>
      <c r="AT460" s="337"/>
      <c r="AU460" s="208" t="s">
        <v>729</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hidden="1" customHeight="1" x14ac:dyDescent="0.15">
      <c r="A482" s="190"/>
      <c r="B482" s="187"/>
      <c r="C482" s="181"/>
      <c r="D482" s="187"/>
      <c r="E482" s="128" t="s">
        <v>729</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404</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790</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46.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719</v>
      </c>
      <c r="AE702" s="342"/>
      <c r="AF702" s="342"/>
      <c r="AG702" s="379" t="s">
        <v>737</v>
      </c>
      <c r="AH702" s="380"/>
      <c r="AI702" s="380"/>
      <c r="AJ702" s="380"/>
      <c r="AK702" s="380"/>
      <c r="AL702" s="380"/>
      <c r="AM702" s="380"/>
      <c r="AN702" s="380"/>
      <c r="AO702" s="380"/>
      <c r="AP702" s="380"/>
      <c r="AQ702" s="380"/>
      <c r="AR702" s="380"/>
      <c r="AS702" s="380"/>
      <c r="AT702" s="380"/>
      <c r="AU702" s="380"/>
      <c r="AV702" s="380"/>
      <c r="AW702" s="380"/>
      <c r="AX702" s="381"/>
    </row>
    <row r="703" spans="1:51" ht="67.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719</v>
      </c>
      <c r="AE703" s="323"/>
      <c r="AF703" s="323"/>
      <c r="AG703" s="104" t="s">
        <v>775</v>
      </c>
      <c r="AH703" s="105"/>
      <c r="AI703" s="105"/>
      <c r="AJ703" s="105"/>
      <c r="AK703" s="105"/>
      <c r="AL703" s="105"/>
      <c r="AM703" s="105"/>
      <c r="AN703" s="105"/>
      <c r="AO703" s="105"/>
      <c r="AP703" s="105"/>
      <c r="AQ703" s="105"/>
      <c r="AR703" s="105"/>
      <c r="AS703" s="105"/>
      <c r="AT703" s="105"/>
      <c r="AU703" s="105"/>
      <c r="AV703" s="105"/>
      <c r="AW703" s="105"/>
      <c r="AX703" s="106"/>
    </row>
    <row r="704" spans="1:51" ht="52.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719</v>
      </c>
      <c r="AE704" s="781"/>
      <c r="AF704" s="781"/>
      <c r="AG704" s="168" t="s">
        <v>738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719</v>
      </c>
      <c r="AE705" s="713"/>
      <c r="AF705" s="713"/>
      <c r="AG705" s="128" t="s">
        <v>768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383</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740</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94.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739</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741</v>
      </c>
      <c r="AE708" s="603"/>
      <c r="AF708" s="603"/>
      <c r="AG708" s="740" t="s">
        <v>728</v>
      </c>
      <c r="AH708" s="741"/>
      <c r="AI708" s="741"/>
      <c r="AJ708" s="741"/>
      <c r="AK708" s="741"/>
      <c r="AL708" s="741"/>
      <c r="AM708" s="741"/>
      <c r="AN708" s="741"/>
      <c r="AO708" s="741"/>
      <c r="AP708" s="741"/>
      <c r="AQ708" s="741"/>
      <c r="AR708" s="741"/>
      <c r="AS708" s="741"/>
      <c r="AT708" s="741"/>
      <c r="AU708" s="741"/>
      <c r="AV708" s="741"/>
      <c r="AW708" s="741"/>
      <c r="AX708" s="742"/>
    </row>
    <row r="709" spans="1:50" ht="39.7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719</v>
      </c>
      <c r="AE709" s="323"/>
      <c r="AF709" s="323"/>
      <c r="AG709" s="104" t="s">
        <v>742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741</v>
      </c>
      <c r="AE710" s="323"/>
      <c r="AF710" s="323"/>
      <c r="AG710" s="104" t="s">
        <v>728</v>
      </c>
      <c r="AH710" s="105"/>
      <c r="AI710" s="105"/>
      <c r="AJ710" s="105"/>
      <c r="AK710" s="105"/>
      <c r="AL710" s="105"/>
      <c r="AM710" s="105"/>
      <c r="AN710" s="105"/>
      <c r="AO710" s="105"/>
      <c r="AP710" s="105"/>
      <c r="AQ710" s="105"/>
      <c r="AR710" s="105"/>
      <c r="AS710" s="105"/>
      <c r="AT710" s="105"/>
      <c r="AU710" s="105"/>
      <c r="AV710" s="105"/>
      <c r="AW710" s="105"/>
      <c r="AX710" s="106"/>
    </row>
    <row r="711" spans="1:50" ht="41.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719</v>
      </c>
      <c r="AE711" s="323"/>
      <c r="AF711" s="323"/>
      <c r="AG711" s="104" t="s">
        <v>743</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741</v>
      </c>
      <c r="AE712" s="781"/>
      <c r="AF712" s="781"/>
      <c r="AG712" s="805" t="s">
        <v>728</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741</v>
      </c>
      <c r="AE713" s="323"/>
      <c r="AF713" s="661"/>
      <c r="AG713" s="104" t="s">
        <v>728</v>
      </c>
      <c r="AH713" s="105"/>
      <c r="AI713" s="105"/>
      <c r="AJ713" s="105"/>
      <c r="AK713" s="105"/>
      <c r="AL713" s="105"/>
      <c r="AM713" s="105"/>
      <c r="AN713" s="105"/>
      <c r="AO713" s="105"/>
      <c r="AP713" s="105"/>
      <c r="AQ713" s="105"/>
      <c r="AR713" s="105"/>
      <c r="AS713" s="105"/>
      <c r="AT713" s="105"/>
      <c r="AU713" s="105"/>
      <c r="AV713" s="105"/>
      <c r="AW713" s="105"/>
      <c r="AX713" s="106"/>
    </row>
    <row r="714" spans="1:50" ht="42.7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719</v>
      </c>
      <c r="AE714" s="803"/>
      <c r="AF714" s="804"/>
      <c r="AG714" s="734" t="s">
        <v>744</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741</v>
      </c>
      <c r="AE715" s="603"/>
      <c r="AF715" s="654"/>
      <c r="AG715" s="740" t="s">
        <v>728</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741</v>
      </c>
      <c r="AE716" s="625"/>
      <c r="AF716" s="625"/>
      <c r="AG716" s="104" t="s">
        <v>728</v>
      </c>
      <c r="AH716" s="105"/>
      <c r="AI716" s="105"/>
      <c r="AJ716" s="105"/>
      <c r="AK716" s="105"/>
      <c r="AL716" s="105"/>
      <c r="AM716" s="105"/>
      <c r="AN716" s="105"/>
      <c r="AO716" s="105"/>
      <c r="AP716" s="105"/>
      <c r="AQ716" s="105"/>
      <c r="AR716" s="105"/>
      <c r="AS716" s="105"/>
      <c r="AT716" s="105"/>
      <c r="AU716" s="105"/>
      <c r="AV716" s="105"/>
      <c r="AW716" s="105"/>
      <c r="AX716" s="106"/>
    </row>
    <row r="717" spans="1:50" ht="42"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719</v>
      </c>
      <c r="AE717" s="323"/>
      <c r="AF717" s="323"/>
      <c r="AG717" s="104" t="s">
        <v>765</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741</v>
      </c>
      <c r="AE718" s="323"/>
      <c r="AF718" s="323"/>
      <c r="AG718" s="130" t="s">
        <v>728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741</v>
      </c>
      <c r="AE719" s="603"/>
      <c r="AF719" s="603"/>
      <c r="AG719" s="128" t="s">
        <v>745</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72.5" customHeight="1" x14ac:dyDescent="0.15">
      <c r="A726" s="638" t="s">
        <v>48</v>
      </c>
      <c r="B726" s="797"/>
      <c r="C726" s="810" t="s">
        <v>53</v>
      </c>
      <c r="D726" s="832"/>
      <c r="E726" s="832"/>
      <c r="F726" s="833"/>
      <c r="G726" s="576" t="s">
        <v>767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746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791</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137</v>
      </c>
      <c r="B731" s="672"/>
      <c r="C731" s="672"/>
      <c r="D731" s="672"/>
      <c r="E731" s="673"/>
      <c r="F731" s="727" t="s">
        <v>792</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796</v>
      </c>
      <c r="B733" s="672"/>
      <c r="C733" s="672"/>
      <c r="D733" s="672"/>
      <c r="E733" s="673"/>
      <c r="F733" s="635" t="s">
        <v>794</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t="s">
        <v>790</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hidden="1" customHeight="1" x14ac:dyDescent="0.15">
      <c r="A737" s="986" t="s">
        <v>676</v>
      </c>
      <c r="B737" s="211"/>
      <c r="C737" s="211"/>
      <c r="D737" s="212"/>
      <c r="E737" s="950"/>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hidden="1" customHeight="1" x14ac:dyDescent="0.15">
      <c r="A738" s="361" t="s">
        <v>399</v>
      </c>
      <c r="B738" s="361"/>
      <c r="C738" s="361"/>
      <c r="D738" s="361"/>
      <c r="E738" s="950"/>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hidden="1" customHeight="1" x14ac:dyDescent="0.15">
      <c r="A739" s="361" t="s">
        <v>398</v>
      </c>
      <c r="B739" s="361"/>
      <c r="C739" s="361"/>
      <c r="D739" s="361"/>
      <c r="E739" s="950"/>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hidden="1" customHeight="1" x14ac:dyDescent="0.15">
      <c r="A740" s="361" t="s">
        <v>397</v>
      </c>
      <c r="B740" s="361"/>
      <c r="C740" s="361"/>
      <c r="D740" s="361"/>
      <c r="E740" s="950"/>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hidden="1" customHeight="1" x14ac:dyDescent="0.15">
      <c r="A741" s="361" t="s">
        <v>396</v>
      </c>
      <c r="B741" s="361"/>
      <c r="C741" s="361"/>
      <c r="D741" s="361"/>
      <c r="E741" s="950"/>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hidden="1" customHeight="1" x14ac:dyDescent="0.15">
      <c r="A742" s="361" t="s">
        <v>395</v>
      </c>
      <c r="B742" s="361"/>
      <c r="C742" s="361"/>
      <c r="D742" s="361"/>
      <c r="E742" s="950"/>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hidden="1" customHeight="1" x14ac:dyDescent="0.15">
      <c r="A743" s="361" t="s">
        <v>394</v>
      </c>
      <c r="B743" s="361"/>
      <c r="C743" s="361"/>
      <c r="D743" s="361"/>
      <c r="E743" s="950"/>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hidden="1" customHeight="1" x14ac:dyDescent="0.15">
      <c r="A744" s="361" t="s">
        <v>393</v>
      </c>
      <c r="B744" s="361"/>
      <c r="C744" s="361"/>
      <c r="D744" s="361"/>
      <c r="E744" s="950"/>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hidden="1" customHeight="1" x14ac:dyDescent="0.15">
      <c r="A745" s="361" t="s">
        <v>392</v>
      </c>
      <c r="B745" s="361"/>
      <c r="C745" s="361"/>
      <c r="D745" s="361"/>
      <c r="E745" s="987"/>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549</v>
      </c>
      <c r="B746" s="361"/>
      <c r="C746" s="361"/>
      <c r="D746" s="361"/>
      <c r="E746" s="956" t="s">
        <v>747</v>
      </c>
      <c r="F746" s="954"/>
      <c r="G746" s="954"/>
      <c r="H746" s="100" t="str">
        <f>IF(E746="","","-")</f>
        <v>-</v>
      </c>
      <c r="I746" s="954" t="s">
        <v>390</v>
      </c>
      <c r="J746" s="954"/>
      <c r="K746" s="100" t="str">
        <f>IF(I746="","","-")</f>
        <v>-</v>
      </c>
      <c r="L746" s="955">
        <v>12</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511</v>
      </c>
      <c r="B747" s="361"/>
      <c r="C747" s="361"/>
      <c r="D747" s="361"/>
      <c r="E747" s="956"/>
      <c r="F747" s="954"/>
      <c r="G747" s="954"/>
      <c r="H747" s="100" t="str">
        <f>IF(E747="","","-")</f>
        <v/>
      </c>
      <c r="I747" s="954"/>
      <c r="J747" s="954"/>
      <c r="K747" s="100" t="str">
        <f>IF(I747="","","-")</f>
        <v/>
      </c>
      <c r="L747" s="955">
        <v>252</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386</v>
      </c>
      <c r="B748" s="613"/>
      <c r="C748" s="613"/>
      <c r="D748" s="613"/>
      <c r="E748" s="613"/>
      <c r="F748" s="614"/>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388</v>
      </c>
      <c r="B787" s="627"/>
      <c r="C787" s="627"/>
      <c r="D787" s="627"/>
      <c r="E787" s="627"/>
      <c r="F787" s="628"/>
      <c r="G787" s="593" t="s">
        <v>776</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748</v>
      </c>
      <c r="H789" s="669"/>
      <c r="I789" s="669"/>
      <c r="J789" s="669"/>
      <c r="K789" s="670"/>
      <c r="L789" s="662" t="s">
        <v>749</v>
      </c>
      <c r="M789" s="663"/>
      <c r="N789" s="663"/>
      <c r="O789" s="663"/>
      <c r="P789" s="663"/>
      <c r="Q789" s="663"/>
      <c r="R789" s="663"/>
      <c r="S789" s="663"/>
      <c r="T789" s="663"/>
      <c r="U789" s="663"/>
      <c r="V789" s="663"/>
      <c r="W789" s="663"/>
      <c r="X789" s="664"/>
      <c r="Y789" s="382">
        <v>8584</v>
      </c>
      <c r="Z789" s="383"/>
      <c r="AA789" s="383"/>
      <c r="AB789" s="800"/>
      <c r="AC789" s="668" t="s">
        <v>790</v>
      </c>
      <c r="AD789" s="669"/>
      <c r="AE789" s="669"/>
      <c r="AF789" s="669"/>
      <c r="AG789" s="670"/>
      <c r="AH789" s="662" t="s">
        <v>790</v>
      </c>
      <c r="AI789" s="663"/>
      <c r="AJ789" s="663"/>
      <c r="AK789" s="663"/>
      <c r="AL789" s="663"/>
      <c r="AM789" s="663"/>
      <c r="AN789" s="663"/>
      <c r="AO789" s="663"/>
      <c r="AP789" s="663"/>
      <c r="AQ789" s="663"/>
      <c r="AR789" s="663"/>
      <c r="AS789" s="663"/>
      <c r="AT789" s="664"/>
      <c r="AU789" s="382" t="s">
        <v>790</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8584</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59.25" customHeight="1" x14ac:dyDescent="0.15">
      <c r="A845" s="370">
        <v>1</v>
      </c>
      <c r="B845" s="370">
        <v>1</v>
      </c>
      <c r="C845" s="358" t="s">
        <v>754</v>
      </c>
      <c r="D845" s="343"/>
      <c r="E845" s="343"/>
      <c r="F845" s="343"/>
      <c r="G845" s="343"/>
      <c r="H845" s="343"/>
      <c r="I845" s="343"/>
      <c r="J845" s="344">
        <v>8010401050387</v>
      </c>
      <c r="K845" s="345"/>
      <c r="L845" s="345"/>
      <c r="M845" s="345"/>
      <c r="N845" s="345"/>
      <c r="O845" s="345"/>
      <c r="P845" s="359" t="s">
        <v>750</v>
      </c>
      <c r="Q845" s="346"/>
      <c r="R845" s="346"/>
      <c r="S845" s="346"/>
      <c r="T845" s="346"/>
      <c r="U845" s="346"/>
      <c r="V845" s="346"/>
      <c r="W845" s="346"/>
      <c r="X845" s="346"/>
      <c r="Y845" s="347">
        <v>8584</v>
      </c>
      <c r="Z845" s="348"/>
      <c r="AA845" s="348"/>
      <c r="AB845" s="349"/>
      <c r="AC845" s="350" t="s">
        <v>751</v>
      </c>
      <c r="AD845" s="351"/>
      <c r="AE845" s="351"/>
      <c r="AF845" s="351"/>
      <c r="AG845" s="351"/>
      <c r="AH845" s="366" t="s">
        <v>752</v>
      </c>
      <c r="AI845" s="367"/>
      <c r="AJ845" s="367"/>
      <c r="AK845" s="367"/>
      <c r="AL845" s="354" t="s">
        <v>752</v>
      </c>
      <c r="AM845" s="355"/>
      <c r="AN845" s="355"/>
      <c r="AO845" s="356"/>
      <c r="AP845" s="357" t="s">
        <v>752</v>
      </c>
      <c r="AQ845" s="357"/>
      <c r="AR845" s="357"/>
      <c r="AS845" s="357"/>
      <c r="AT845" s="357"/>
      <c r="AU845" s="357"/>
      <c r="AV845" s="357"/>
      <c r="AW845" s="357"/>
      <c r="AX845" s="357"/>
    </row>
    <row r="846" spans="1:51" ht="30" customHeight="1" x14ac:dyDescent="0.15">
      <c r="A846" s="370">
        <v>2</v>
      </c>
      <c r="B846" s="370">
        <v>1</v>
      </c>
      <c r="C846" s="358" t="s">
        <v>753</v>
      </c>
      <c r="D846" s="343"/>
      <c r="E846" s="343"/>
      <c r="F846" s="343"/>
      <c r="G846" s="343"/>
      <c r="H846" s="343"/>
      <c r="I846" s="343"/>
      <c r="J846" s="344">
        <v>4010001008772</v>
      </c>
      <c r="K846" s="345"/>
      <c r="L846" s="345"/>
      <c r="M846" s="345"/>
      <c r="N846" s="345"/>
      <c r="O846" s="345"/>
      <c r="P846" s="359" t="s">
        <v>770</v>
      </c>
      <c r="Q846" s="346"/>
      <c r="R846" s="346"/>
      <c r="S846" s="346"/>
      <c r="T846" s="346"/>
      <c r="U846" s="346"/>
      <c r="V846" s="346"/>
      <c r="W846" s="346"/>
      <c r="X846" s="346"/>
      <c r="Y846" s="347">
        <v>6138</v>
      </c>
      <c r="Z846" s="348"/>
      <c r="AA846" s="348"/>
      <c r="AB846" s="349"/>
      <c r="AC846" s="350" t="s">
        <v>751</v>
      </c>
      <c r="AD846" s="351"/>
      <c r="AE846" s="351"/>
      <c r="AF846" s="351"/>
      <c r="AG846" s="351"/>
      <c r="AH846" s="366" t="s">
        <v>752</v>
      </c>
      <c r="AI846" s="367"/>
      <c r="AJ846" s="367"/>
      <c r="AK846" s="367"/>
      <c r="AL846" s="354" t="s">
        <v>752</v>
      </c>
      <c r="AM846" s="355"/>
      <c r="AN846" s="355"/>
      <c r="AO846" s="356"/>
      <c r="AP846" s="357" t="s">
        <v>752</v>
      </c>
      <c r="AQ846" s="357"/>
      <c r="AR846" s="357"/>
      <c r="AS846" s="357"/>
      <c r="AT846" s="357"/>
      <c r="AU846" s="357"/>
      <c r="AV846" s="357"/>
      <c r="AW846" s="357"/>
      <c r="AX846" s="357"/>
      <c r="AY846">
        <f>COUNTA($C$846)</f>
        <v>1</v>
      </c>
    </row>
    <row r="847" spans="1:51" ht="30" customHeight="1" x14ac:dyDescent="0.15">
      <c r="A847" s="370">
        <v>3</v>
      </c>
      <c r="B847" s="370">
        <v>1</v>
      </c>
      <c r="C847" s="358" t="s">
        <v>772</v>
      </c>
      <c r="D847" s="343"/>
      <c r="E847" s="343"/>
      <c r="F847" s="343"/>
      <c r="G847" s="343"/>
      <c r="H847" s="343"/>
      <c r="I847" s="343"/>
      <c r="J847" s="344">
        <v>4010001008772</v>
      </c>
      <c r="K847" s="345"/>
      <c r="L847" s="345"/>
      <c r="M847" s="345"/>
      <c r="N847" s="345"/>
      <c r="O847" s="345"/>
      <c r="P847" s="359" t="s">
        <v>769</v>
      </c>
      <c r="Q847" s="346"/>
      <c r="R847" s="346"/>
      <c r="S847" s="346"/>
      <c r="T847" s="346"/>
      <c r="U847" s="346"/>
      <c r="V847" s="346"/>
      <c r="W847" s="346"/>
      <c r="X847" s="346"/>
      <c r="Y847" s="347">
        <v>649</v>
      </c>
      <c r="Z847" s="348"/>
      <c r="AA847" s="348"/>
      <c r="AB847" s="349"/>
      <c r="AC847" s="350" t="s">
        <v>751</v>
      </c>
      <c r="AD847" s="351"/>
      <c r="AE847" s="351"/>
      <c r="AF847" s="351"/>
      <c r="AG847" s="351"/>
      <c r="AH847" s="352" t="s">
        <v>771</v>
      </c>
      <c r="AI847" s="353"/>
      <c r="AJ847" s="353"/>
      <c r="AK847" s="353"/>
      <c r="AL847" s="354" t="s">
        <v>771</v>
      </c>
      <c r="AM847" s="355"/>
      <c r="AN847" s="355"/>
      <c r="AO847" s="356"/>
      <c r="AP847" s="357" t="s">
        <v>771</v>
      </c>
      <c r="AQ847" s="357"/>
      <c r="AR847" s="357"/>
      <c r="AS847" s="357"/>
      <c r="AT847" s="357"/>
      <c r="AU847" s="357"/>
      <c r="AV847" s="357"/>
      <c r="AW847" s="357"/>
      <c r="AX847" s="357"/>
      <c r="AY847">
        <f>COUNTA($C$847)</f>
        <v>1</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5.5"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5.5"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147.75" customHeight="1" x14ac:dyDescent="0.15">
      <c r="A1110" s="370">
        <v>1</v>
      </c>
      <c r="B1110" s="370">
        <v>1</v>
      </c>
      <c r="C1110" s="368"/>
      <c r="D1110" s="368"/>
      <c r="E1110" s="150" t="s">
        <v>754</v>
      </c>
      <c r="F1110" s="369"/>
      <c r="G1110" s="369"/>
      <c r="H1110" s="369"/>
      <c r="I1110" s="369"/>
      <c r="J1110" s="344">
        <v>8010401050387</v>
      </c>
      <c r="K1110" s="345"/>
      <c r="L1110" s="345"/>
      <c r="M1110" s="345"/>
      <c r="N1110" s="345"/>
      <c r="O1110" s="345"/>
      <c r="P1110" s="359" t="s">
        <v>773</v>
      </c>
      <c r="Q1110" s="346"/>
      <c r="R1110" s="346"/>
      <c r="S1110" s="346"/>
      <c r="T1110" s="346"/>
      <c r="U1110" s="346"/>
      <c r="V1110" s="346"/>
      <c r="W1110" s="346"/>
      <c r="X1110" s="346"/>
      <c r="Y1110" s="347">
        <v>22480</v>
      </c>
      <c r="Z1110" s="348"/>
      <c r="AA1110" s="348"/>
      <c r="AB1110" s="349"/>
      <c r="AC1110" s="350" t="s">
        <v>381</v>
      </c>
      <c r="AD1110" s="351"/>
      <c r="AE1110" s="351"/>
      <c r="AF1110" s="351"/>
      <c r="AG1110" s="351"/>
      <c r="AH1110" s="352" t="s">
        <v>752</v>
      </c>
      <c r="AI1110" s="353"/>
      <c r="AJ1110" s="353"/>
      <c r="AK1110" s="353"/>
      <c r="AL1110" s="354" t="s">
        <v>759</v>
      </c>
      <c r="AM1110" s="355"/>
      <c r="AN1110" s="355"/>
      <c r="AO1110" s="356"/>
      <c r="AP1110" s="357" t="s">
        <v>758</v>
      </c>
      <c r="AQ1110" s="357"/>
      <c r="AR1110" s="357"/>
      <c r="AS1110" s="357"/>
      <c r="AT1110" s="357"/>
      <c r="AU1110" s="357"/>
      <c r="AV1110" s="357"/>
      <c r="AW1110" s="357"/>
      <c r="AX1110" s="357"/>
    </row>
    <row r="1111" spans="1:51" ht="147.75" customHeight="1" x14ac:dyDescent="0.15">
      <c r="A1111" s="370">
        <v>2</v>
      </c>
      <c r="B1111" s="370">
        <v>1</v>
      </c>
      <c r="C1111" s="368"/>
      <c r="D1111" s="368"/>
      <c r="E1111" s="150" t="s">
        <v>754</v>
      </c>
      <c r="F1111" s="369"/>
      <c r="G1111" s="369"/>
      <c r="H1111" s="369"/>
      <c r="I1111" s="369"/>
      <c r="J1111" s="344">
        <v>8010401050387</v>
      </c>
      <c r="K1111" s="345"/>
      <c r="L1111" s="345"/>
      <c r="M1111" s="345"/>
      <c r="N1111" s="345"/>
      <c r="O1111" s="345"/>
      <c r="P1111" s="359" t="s">
        <v>755</v>
      </c>
      <c r="Q1111" s="346"/>
      <c r="R1111" s="346"/>
      <c r="S1111" s="346"/>
      <c r="T1111" s="346"/>
      <c r="U1111" s="346"/>
      <c r="V1111" s="346"/>
      <c r="W1111" s="346"/>
      <c r="X1111" s="346"/>
      <c r="Y1111" s="347">
        <v>8991</v>
      </c>
      <c r="Z1111" s="348"/>
      <c r="AA1111" s="348"/>
      <c r="AB1111" s="349"/>
      <c r="AC1111" s="350" t="s">
        <v>379</v>
      </c>
      <c r="AD1111" s="351"/>
      <c r="AE1111" s="351"/>
      <c r="AF1111" s="351"/>
      <c r="AG1111" s="351"/>
      <c r="AH1111" s="352" t="s">
        <v>752</v>
      </c>
      <c r="AI1111" s="353"/>
      <c r="AJ1111" s="353"/>
      <c r="AK1111" s="353"/>
      <c r="AL1111" s="354" t="s">
        <v>759</v>
      </c>
      <c r="AM1111" s="355"/>
      <c r="AN1111" s="355"/>
      <c r="AO1111" s="356"/>
      <c r="AP1111" s="357" t="s">
        <v>763</v>
      </c>
      <c r="AQ1111" s="357"/>
      <c r="AR1111" s="357"/>
      <c r="AS1111" s="357"/>
      <c r="AT1111" s="357"/>
      <c r="AU1111" s="357"/>
      <c r="AV1111" s="357"/>
      <c r="AW1111" s="357"/>
      <c r="AX1111" s="357"/>
      <c r="AY1111">
        <f>COUNTA($E$1111)</f>
        <v>1</v>
      </c>
    </row>
    <row r="1112" spans="1:51" ht="147.75" customHeight="1" x14ac:dyDescent="0.15">
      <c r="A1112" s="370">
        <v>3</v>
      </c>
      <c r="B1112" s="370">
        <v>1</v>
      </c>
      <c r="C1112" s="368"/>
      <c r="D1112" s="368"/>
      <c r="E1112" s="150" t="s">
        <v>757</v>
      </c>
      <c r="F1112" s="369"/>
      <c r="G1112" s="369"/>
      <c r="H1112" s="369"/>
      <c r="I1112" s="369"/>
      <c r="J1112" s="344">
        <v>1140001005719</v>
      </c>
      <c r="K1112" s="345"/>
      <c r="L1112" s="345"/>
      <c r="M1112" s="345"/>
      <c r="N1112" s="345"/>
      <c r="O1112" s="345"/>
      <c r="P1112" s="359" t="s">
        <v>756</v>
      </c>
      <c r="Q1112" s="346"/>
      <c r="R1112" s="346"/>
      <c r="S1112" s="346"/>
      <c r="T1112" s="346"/>
      <c r="U1112" s="346"/>
      <c r="V1112" s="346"/>
      <c r="W1112" s="346"/>
      <c r="X1112" s="346"/>
      <c r="Y1112" s="347">
        <v>4854</v>
      </c>
      <c r="Z1112" s="348"/>
      <c r="AA1112" s="348"/>
      <c r="AB1112" s="349"/>
      <c r="AC1112" s="350" t="s">
        <v>381</v>
      </c>
      <c r="AD1112" s="351"/>
      <c r="AE1112" s="351"/>
      <c r="AF1112" s="351"/>
      <c r="AG1112" s="351"/>
      <c r="AH1112" s="352" t="s">
        <v>752</v>
      </c>
      <c r="AI1112" s="353"/>
      <c r="AJ1112" s="353"/>
      <c r="AK1112" s="353"/>
      <c r="AL1112" s="354" t="s">
        <v>759</v>
      </c>
      <c r="AM1112" s="355"/>
      <c r="AN1112" s="355"/>
      <c r="AO1112" s="356"/>
      <c r="AP1112" s="357" t="s">
        <v>760</v>
      </c>
      <c r="AQ1112" s="357"/>
      <c r="AR1112" s="357"/>
      <c r="AS1112" s="357"/>
      <c r="AT1112" s="357"/>
      <c r="AU1112" s="357"/>
      <c r="AV1112" s="357"/>
      <c r="AW1112" s="357"/>
      <c r="AX1112" s="357"/>
      <c r="AY1112">
        <f>COUNTA($E$1112)</f>
        <v>1</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29" max="49" man="1"/>
    <brk id="309" max="49" man="1"/>
    <brk id="718"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1" sqref="Q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t="s">
        <v>719</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719</v>
      </c>
      <c r="M5" s="13" t="str">
        <f t="shared" si="2"/>
        <v>防衛関係</v>
      </c>
      <c r="N5" s="13" t="str">
        <f t="shared" si="6"/>
        <v>防衛関係</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t="s">
        <v>719</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科学技術・イノベーション</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科学技術・イノベーション</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392</v>
      </c>
      <c r="AF2" s="1026"/>
      <c r="AG2" s="1026"/>
      <c r="AH2" s="1026"/>
      <c r="AI2" s="1026" t="s">
        <v>414</v>
      </c>
      <c r="AJ2" s="1026"/>
      <c r="AK2" s="1026"/>
      <c r="AL2" s="556"/>
      <c r="AM2" s="1026" t="s">
        <v>511</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392</v>
      </c>
      <c r="AF9" s="1026"/>
      <c r="AG9" s="1026"/>
      <c r="AH9" s="1026"/>
      <c r="AI9" s="1026" t="s">
        <v>414</v>
      </c>
      <c r="AJ9" s="1026"/>
      <c r="AK9" s="1026"/>
      <c r="AL9" s="556"/>
      <c r="AM9" s="1026" t="s">
        <v>511</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392</v>
      </c>
      <c r="AF16" s="1026"/>
      <c r="AG16" s="1026"/>
      <c r="AH16" s="1026"/>
      <c r="AI16" s="1026" t="s">
        <v>414</v>
      </c>
      <c r="AJ16" s="1026"/>
      <c r="AK16" s="1026"/>
      <c r="AL16" s="556"/>
      <c r="AM16" s="1026" t="s">
        <v>511</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392</v>
      </c>
      <c r="AF23" s="1026"/>
      <c r="AG23" s="1026"/>
      <c r="AH23" s="1026"/>
      <c r="AI23" s="1026" t="s">
        <v>414</v>
      </c>
      <c r="AJ23" s="1026"/>
      <c r="AK23" s="1026"/>
      <c r="AL23" s="556"/>
      <c r="AM23" s="1026" t="s">
        <v>511</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392</v>
      </c>
      <c r="AF30" s="1026"/>
      <c r="AG30" s="1026"/>
      <c r="AH30" s="1026"/>
      <c r="AI30" s="1026" t="s">
        <v>414</v>
      </c>
      <c r="AJ30" s="1026"/>
      <c r="AK30" s="1026"/>
      <c r="AL30" s="556"/>
      <c r="AM30" s="1026" t="s">
        <v>511</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392</v>
      </c>
      <c r="AF37" s="1026"/>
      <c r="AG37" s="1026"/>
      <c r="AH37" s="1026"/>
      <c r="AI37" s="1026" t="s">
        <v>414</v>
      </c>
      <c r="AJ37" s="1026"/>
      <c r="AK37" s="1026"/>
      <c r="AL37" s="556"/>
      <c r="AM37" s="1026" t="s">
        <v>511</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392</v>
      </c>
      <c r="AF44" s="1026"/>
      <c r="AG44" s="1026"/>
      <c r="AH44" s="1026"/>
      <c r="AI44" s="1026" t="s">
        <v>414</v>
      </c>
      <c r="AJ44" s="1026"/>
      <c r="AK44" s="1026"/>
      <c r="AL44" s="556"/>
      <c r="AM44" s="1026" t="s">
        <v>511</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392</v>
      </c>
      <c r="AF51" s="1026"/>
      <c r="AG51" s="1026"/>
      <c r="AH51" s="1026"/>
      <c r="AI51" s="1026" t="s">
        <v>414</v>
      </c>
      <c r="AJ51" s="1026"/>
      <c r="AK51" s="1026"/>
      <c r="AL51" s="556"/>
      <c r="AM51" s="1026" t="s">
        <v>511</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392</v>
      </c>
      <c r="AF58" s="1026"/>
      <c r="AG58" s="1026"/>
      <c r="AH58" s="1026"/>
      <c r="AI58" s="1026" t="s">
        <v>414</v>
      </c>
      <c r="AJ58" s="1026"/>
      <c r="AK58" s="1026"/>
      <c r="AL58" s="556"/>
      <c r="AM58" s="1026" t="s">
        <v>511</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392</v>
      </c>
      <c r="AF65" s="1026"/>
      <c r="AG65" s="1026"/>
      <c r="AH65" s="1026"/>
      <c r="AI65" s="1026" t="s">
        <v>414</v>
      </c>
      <c r="AJ65" s="1026"/>
      <c r="AK65" s="1026"/>
      <c r="AL65" s="556"/>
      <c r="AM65" s="1026" t="s">
        <v>511</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368</v>
      </c>
      <c r="H2" s="594"/>
      <c r="I2" s="594"/>
      <c r="J2" s="594"/>
      <c r="K2" s="594"/>
      <c r="L2" s="594"/>
      <c r="M2" s="594"/>
      <c r="N2" s="594"/>
      <c r="O2" s="594"/>
      <c r="P2" s="594"/>
      <c r="Q2" s="594"/>
      <c r="R2" s="594"/>
      <c r="S2" s="594"/>
      <c r="T2" s="594"/>
      <c r="U2" s="594"/>
      <c r="V2" s="594"/>
      <c r="W2" s="594"/>
      <c r="X2" s="594"/>
      <c r="Y2" s="594"/>
      <c r="Z2" s="594"/>
      <c r="AA2" s="594"/>
      <c r="AB2" s="595"/>
      <c r="AC2" s="593" t="s">
        <v>370</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Y12" sqref="Y12:AB12"/>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菅沼 亘</dc:creator>
  <cp:lastModifiedBy>防衛省</cp:lastModifiedBy>
  <cp:lastPrinted>2021-08-19T07:15:03Z</cp:lastPrinted>
  <dcterms:created xsi:type="dcterms:W3CDTF">2012-03-13T00:50:25Z</dcterms:created>
  <dcterms:modified xsi:type="dcterms:W3CDTF">2021-09-03T10:33:54Z</dcterms:modified>
</cp:coreProperties>
</file>