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606" i="3"/>
  <c r="AY417" i="3"/>
  <c r="AY645" i="3"/>
  <c r="AY50" i="3"/>
  <c r="AY369" i="3"/>
  <c r="AY271" i="3"/>
  <c r="AY235" i="3"/>
  <c r="AY459"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<sst xmlns="http://schemas.openxmlformats.org/spreadsheetml/2006/main" count="3461" uniqueCount="928">
  <si>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</si>
  <si>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</si>
  <si>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</si>
  <si>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</si>
  <si>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</si>
  <si>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</si>
  <si>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</si>
  <si>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</si>
  <si>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</si>
  <si>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</si>
  <si>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</si>
  <si>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</si>
  <si>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</si>
  <si>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</si>
  <si>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</si>
  <si>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</si>
  <si>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</si>
  <si>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</si>
  <si>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</si>
  <si>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</si>
  <si>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</si>
  <si>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</si>
  <si>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</si>
  <si>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</si>
  <si>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</si>
  <si>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</si>
  <si>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</si>
  <si>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</si>
  <si>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</si>
  <si>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</si>
  <si>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</si>
  <si>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</si>
  <si>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</si>
  <si>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</si>
  <si>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</si>
  <si>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</si>
  <si>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</si>
  <si>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</si>
  <si>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</si>
  <si>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</si>
  <si>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</si>
  <si>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</si>
  <si>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</si>
  <si>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</si>
  <si>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</si>
  <si>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</si>
  <si>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</si>
  <si>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</si>
  <si>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</si>
  <si>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</si>
  <si>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</si>
  <si>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</si>
  <si>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</si>
  <si>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</si>
  <si>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</si>
  <si>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</si>
  <si>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</si>
  <si>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</si>
  <si>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</si>
  <si>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</si>
  <si>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</si>
  <si>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</si>
  <si>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</si>
  <si>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</si>
  <si>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</si>
  <si>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</si>
  <si>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</si>
  <si>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</si>
  <si>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</si>
  <si>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</si>
  <si>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</si>
  <si>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</si>
  <si>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</si>
  <si>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</si>
  <si>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</si>
  <si>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</si>
  <si>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</si>
  <si>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</si>
  <si>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</si>
  <si>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</si>
  <si>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</si>
  <si>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</si>
  <si>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</si>
  <si>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</si>
  <si>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</si>
  <si>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</si>
  <si>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</si>
  <si>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</si>
  <si>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</si>
  <si>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</si>
  <si>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</si>
  <si>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</si>
  <si>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</si>
  <si>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</si>
  <si>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</si>
  <si>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</si>
  <si>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</si>
  <si>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</si>
  <si>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</si>
  <si>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</si>
  <si>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</si>
  <si>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</si>
  <si>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</si>
  <si>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</si>
  <si>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</si>
  <si>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</si>
  <si>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</si>
  <si>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</si>
  <si>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</si>
  <si>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</si>
  <si>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</si>
  <si>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</si>
  <si>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</si>
  <si>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</si>
  <si>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</si>
  <si>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</si>
  <si>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</si>
  <si>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</si>
  <si>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</si>
  <si>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</si>
  <si>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</si>
  <si>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</si>
  <si>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</si>
  <si>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</si>
  <si>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</si>
  <si>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</si>
  <si>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</si>
  <si>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</si>
  <si>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</si>
  <si>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</si>
  <si>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</si>
  <si>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</si>
  <si>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</si>
  <si>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</si>
  <si>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</si>
  <si>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</si>
  <si>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</si>
  <si>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</si>
  <si>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</si>
  <si>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</si>
  <si>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</si>
  <si>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</si>
  <si>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</si>
  <si>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</si>
  <si>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</si>
  <si>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</si>
  <si>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</si>
  <si>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</si>
  <si>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</si>
  <si>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</si>
  <si>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</si>
  <si>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</si>
  <si>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</si>
  <si>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</si>
  <si>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</si>
  <si>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</si>
  <si>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</si>
  <si>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</si>
  <si>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</si>
  <si>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</si>
  <si>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</si>
  <si>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</si>
  <si>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</si>
  <si>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</si>
  <si>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</si>
  <si>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</si>
  <si>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</si>
  <si>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</si>
  <si>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</si>
  <si>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</si>
  <si>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</si>
  <si>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</si>
  <si>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</si>
  <si>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</si>
  <si>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</si>
  <si>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</si>
  <si>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</si>
  <si>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</si>
  <si>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</si>
  <si>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</si>
  <si>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</si>
  <si>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</si>
  <si>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</si>
  <si>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</si>
  <si>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</si>
  <si>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</si>
  <si>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</si>
  <si>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</si>
  <si>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</si>
  <si>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</si>
  <si>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</si>
  <si>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</si>
  <si>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</si>
  <si>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</si>
  <si>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</si>
  <si>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</si>
  <si>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</si>
  <si>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</si>
  <si>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</si>
  <si>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</si>
  <si>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</si>
  <si>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</si>
  <si>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</si>
  <si>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</si>
  <si>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</si>
  <si>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</si>
  <si>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</si>
  <si>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</si>
  <si>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</si>
  <si>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</si>
  <si>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</si>
  <si>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</si>
  <si>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</si>
  <si>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</si>
  <si>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</si>
  <si>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</si>
  <si>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</si>
  <si>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</si>
  <si>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</si>
  <si>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</si>
  <si>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</si>
  <si>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</si>
  <si>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</si>
  <si>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</si>
  <si>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</si>
  <si>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</si>
  <si>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</si>
  <si>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</si>
  <si>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</si>
  <si>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</si>
  <si>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</si>
  <si>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</si>
  <si>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</si>
  <si>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</si>
  <si>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</si>
  <si>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</si>
  <si>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</si>
  <si>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</si>
  <si>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</si>
  <si>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</si>
  <si>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</si>
  <si>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</si>
  <si>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</si>
  <si>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</si>
  <si>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</si>
  <si>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</si>
  <si>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</si>
  <si>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</si>
  <si>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</si>
  <si>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</si>
  <si>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</si>
  <si>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</si>
  <si>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</si>
  <si>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</si>
  <si>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</si>
  <si>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</si>
  <si>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</si>
  <si>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</si>
  <si>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</si>
  <si>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</si>
  <si>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</si>
  <si>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</si>
  <si>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</si>
  <si>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</si>
  <si>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</si>
  <si>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</si>
  <si>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</si>
  <si>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</si>
  <si>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</si>
  <si>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</si>
  <si>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</si>
  <si>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</si>
  <si>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</si>
  <si>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</si>
  <si>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</si>
  <si>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</si>
  <si>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</si>
  <si>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</si>
  <si>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</si>
  <si>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</si>
  <si>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</si>
  <si>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</si>
  <si>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</si>
  <si>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</si>
  <si>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</si>
  <si>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</si>
  <si>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</si>
  <si>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</si>
  <si>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</si>
  <si>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</si>
  <si>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</si>
  <si>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</si>
  <si>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</si>
  <si>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</si>
  <si>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</si>
  <si>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</si>
  <si>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</si>
  <si>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</si>
  <si>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</si>
  <si>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</si>
  <si>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</si>
  <si>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</si>
  <si>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</si>
  <si>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</si>
  <si>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</si>
  <si>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</si>
  <si>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</si>
  <si>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</si>
  <si>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</si>
  <si>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</si>
  <si>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</si>
  <si>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</si>
  <si>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</si>
  <si>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</si>
  <si>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</si>
  <si>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</si>
  <si>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</si>
  <si>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</si>
  <si>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</si>
  <si>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</si>
  <si>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</si>
  <si>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</si>
  <si>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</si>
  <si>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</si>
  <si>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</si>
  <si>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</si>
  <si>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</si>
  <si>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</si>
  <si>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</si>
  <si>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</si>
  <si>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</si>
  <si>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</si>
  <si>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</si>
  <si>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</si>
  <si>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</si>
  <si>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</si>
  <si>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</si>
  <si>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</si>
  <si>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</si>
  <si>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</si>
  <si>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</si>
  <si>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</si>
  <si>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</si>
  <si>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</si>
  <si>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</si>
  <si>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</si>
  <si>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</si>
  <si>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</si>
  <si>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</si>
  <si>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</si>
  <si>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</si>
  <si>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</si>
  <si>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</si>
  <si>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</si>
  <si>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</si>
  <si>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</si>
  <si>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</si>
  <si>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</si>
  <si>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</si>
  <si>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</si>
  <si>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</si>
  <si>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</si>
  <si>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</si>
  <si>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</si>
  <si>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</si>
  <si>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</si>
  <si>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</si>
  <si>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</si>
  <si>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</si>
  <si>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</si>
  <si>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</si>
  <si>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</si>
  <si>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</si>
  <si>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</si>
  <si>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</si>
  <si>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</si>
  <si>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</si>
  <si>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</si>
  <si>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</si>
  <si>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</si>
  <si>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</si>
  <si>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</si>
  <si>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</si>
  <si>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</si>
  <si>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</si>
  <si>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</si>
  <si>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</si>
  <si>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</si>
  <si>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</si>
  <si>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</si>
  <si>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</si>
  <si>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</si>
  <si>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</si>
  <si>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</si>
  <si>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</si>
  <si>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</si>
  <si>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</si>
  <si>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</si>
  <si>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</si>
  <si>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</si>
  <si>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</si>
  <si>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</si>
  <si>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</si>
  <si>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</si>
  <si>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</si>
  <si>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</si>
  <si>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</si>
  <si>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</si>
  <si>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</si>
  <si>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</si>
  <si>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</si>
  <si>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</si>
  <si>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</si>
  <si>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</si>
  <si>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</si>
  <si>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</si>
  <si>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</si>
  <si>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</si>
  <si>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</si>
  <si>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</si>
  <si>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</si>
  <si>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</si>
  <si>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</si>
  <si>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</si>
  <si>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</si>
  <si>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</si>
  <si>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</si>
  <si>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</si>
  <si>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</si>
  <si>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</si>
  <si>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</si>
  <si>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</si>
  <si>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</si>
  <si>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</si>
  <si>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</si>
  <si>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</si>
  <si>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</si>
  <si>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</si>
  <si>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</si>
  <si>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</si>
  <si>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</si>
  <si>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</si>
  <si>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</si>
  <si>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</si>
  <si>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</si>
  <si>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</si>
  <si>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</si>
  <si>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</si>
  <si>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</si>
  <si>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</si>
  <si>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</si>
  <si>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</si>
  <si>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</si>
  <si>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</si>
  <si>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</si>
  <si>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</si>
  <si>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</si>
  <si>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</si>
  <si>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</si>
  <si>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</si>
  <si>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</si>
  <si>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</si>
  <si>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</si>
  <si>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</si>
  <si>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</si>
  <si>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</si>
  <si>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</si>
  <si>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</si>
  <si>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</si>
  <si>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</si>
  <si>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</si>
  <si>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</si>
  <si>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</si>
  <si>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</si>
  <si>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</si>
  <si>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</si>
  <si>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</si>
  <si>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</si>
  <si>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</si>
  <si>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</si>
  <si>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</si>
  <si>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</si>
  <si>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</si>
  <si>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</si>
  <si>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</si>
  <si>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</si>
  <si>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</si>
  <si>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</si>
  <si>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</si>
  <si>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</si>
  <si>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</si>
  <si>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</si>
  <si>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</si>
  <si>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</si>
  <si>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</si>
  <si>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</si>
  <si>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</si>
  <si>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</si>
  <si>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</si>
  <si>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</si>
  <si>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</si>
  <si>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</si>
  <si>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</si>
  <si>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</si>
  <si>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</si>
  <si>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</si>
  <si>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</si>
  <si>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</si>
  <si>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</si>
  <si>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</si>
  <si>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</si>
  <si>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</si>
  <si>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</si>
  <si>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</si>
  <si>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</si>
  <si>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</si>
  <si>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</si>
  <si>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</si>
  <si>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</si>
  <si>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</si>
  <si>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</si>
  <si>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</si>
  <si>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</si>
  <si>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</si>
  <si>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</si>
  <si>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</si>
  <si>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</si>
  <si>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</si>
  <si>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</si>
  <si>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</si>
  <si>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</si>
  <si>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</si>
  <si>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</si>
  <si>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</si>
  <si>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</si>
  <si>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</si>
  <si>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</si>
  <si>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</si>
  <si>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</si>
  <si>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</si>
  <si>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</si>
  <si>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</si>
  <si>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</si>
  <si>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</si>
  <si>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</si>
  <si>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</si>
  <si>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</si>
  <si>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</si>
  <si>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</si>
  <si>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</si>
  <si>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</si>
  <si>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</si>
  <si>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</si>
  <si>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</si>
  <si>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</si>
  <si>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</si>
  <si>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</si>
  <si>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</si>
  <si>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</si>
  <si>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</si>
  <si>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</si>
  <si>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</si>
  <si>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</si>
  <si>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</si>
  <si>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</si>
  <si>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</si>
  <si>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</si>
  <si>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</si>
  <si>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</si>
  <si>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</si>
  <si>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</si>
  <si>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</si>
  <si>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</si>
  <si>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</si>
  <si>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</si>
  <si>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</si>
  <si>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</si>
  <si>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</si>
  <si>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</si>
  <si>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</si>
  <si>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</si>
  <si>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</si>
  <si>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</si>
  <si>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</si>
  <si>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</si>
  <si>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</si>
  <si>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</si>
  <si>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</si>
  <si>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</si>
  <si>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</si>
  <si>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</si>
  <si>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</si>
  <si>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</si>
  <si>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</si>
  <si>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</si>
  <si>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</si>
  <si>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</si>
  <si>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</si>
  <si>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</si>
  <si>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</si>
  <si>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</si>
  <si>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</si>
  <si>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</si>
  <si>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</si>
  <si>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</si>
  <si>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</si>
  <si>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</si>
  <si>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</si>
  <si>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</si>
  <si>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</si>
  <si>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</si>
  <si>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</si>
  <si>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</si>
  <si>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</si>
  <si>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</si>
  <si>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</si>
  <si>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</si>
  <si>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</si>
  <si>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</si>
  <si>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</si>
  <si>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</si>
  <si>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</si>
  <si>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</si>
  <si>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</si>
  <si>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</si>
  <si>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</si>
  <si>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</si>
  <si>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</si>
  <si>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</si>
  <si>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</si>
  <si>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</si>
  <si>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</si>
  <si>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</si>
  <si>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</si>
  <si>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</si>
  <si>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</si>
  <si>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</si>
  <si>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</si>
  <si>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</si>
  <si>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</si>
  <si>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</si>
  <si>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</si>
  <si>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</si>
  <si>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</si>
  <si>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</si>
  <si>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</si>
  <si>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</si>
  <si>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</si>
  <si>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</si>
  <si>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</si>
  <si>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</si>
  <si>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</si>
  <si>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</si>
  <si>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</si>
  <si>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</si>
  <si>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</si>
  <si>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</si>
  <si>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</si>
  <si>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</si>
  <si>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</si>
  <si>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</si>
  <si>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</si>
  <si>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</si>
  <si>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</si>
  <si>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</si>
  <si>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</si>
  <si>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</si>
  <si>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</si>
  <si>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</si>
  <si>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</si>
  <si>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</si>
  <si>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</si>
  <si>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</si>
  <si>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</si>
  <si>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</si>
  <si>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</si>
  <si>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</si>
  <si>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</si>
  <si>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</si>
  <si>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</si>
  <si>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</si>
  <si>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</si>
  <si>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</si>
  <si>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</si>
  <si>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</si>
  <si>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</si>
  <si>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</si>
  <si>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</si>
  <si>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</si>
  <si>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</si>
  <si>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</si>
  <si>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</si>
  <si>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</si>
  <si>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</si>
  <si>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</si>
  <si>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</si>
  <si>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</si>
  <si>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</si>
  <si>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</si>
  <si>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</si>
  <si>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</si>
  <si>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</si>
  <si>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</si>
  <si>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</si>
  <si>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</si>
  <si>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</si>
  <si>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通信維持費（空自）</t>
  </si>
  <si>
    <t>防衛装備庁プロジェクト管理部</t>
  </si>
  <si>
    <t>昭和37年度</t>
  </si>
  <si>
    <t>防衛省設置法第四条第一項第十三号</t>
  </si>
  <si>
    <t>-</t>
  </si>
  <si>
    <t>通信維持費</t>
  </si>
  <si>
    <t>航空自衛隊が任務遂行する上で必要な態勢を維持する。</t>
  </si>
  <si>
    <t>各基地及び部隊等に配分され運用されている通信機器等を適切に維持し、通信機能を保持した日数</t>
  </si>
  <si>
    <t>日</t>
  </si>
  <si>
    <t>機</t>
  </si>
  <si>
    <t>通信電子機器等の維持管理等を実施した航空自衛隊の基地数。</t>
  </si>
  <si>
    <t>基地</t>
  </si>
  <si>
    <t>執行額（Ｘ）／基地数（Ｙ）　　　　　　　　　　　　　　</t>
    <phoneticPr fontId="5"/>
  </si>
  <si>
    <t>百万円/基地</t>
  </si>
  <si>
    <t>　　Ｘ/Ｙ</t>
    <phoneticPr fontId="5"/>
  </si>
  <si>
    <t>38,240/73</t>
  </si>
  <si>
    <t>57,115/73</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</si>
  <si>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</si>
  <si>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</si>
  <si>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</si>
  <si>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</si>
  <si>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</si>
  <si>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</si>
  <si>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</si>
  <si>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</si>
  <si>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</si>
  <si>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</si>
  <si>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</si>
  <si>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</si>
  <si>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</si>
  <si>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</si>
  <si>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</si>
  <si>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</si>
  <si>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0403</t>
  </si>
  <si>
    <t>0331</t>
  </si>
  <si>
    <t>0305</t>
  </si>
  <si>
    <t>0281</t>
  </si>
  <si>
    <t>0247</t>
  </si>
  <si>
    <t>0184</t>
  </si>
  <si>
    <t>0133</t>
  </si>
  <si>
    <t>0128</t>
  </si>
  <si>
    <t>○</t>
  </si>
  <si>
    <t>航空自衛隊における、
①通信、電子、気象、電源、航空保安管制等の機器
②その修理用機械器具等の維持運営、試験、修理、検査、改造、補給、技術対策等に必要な部品・消耗品等の購入及び役務
を実施する。</t>
    <phoneticPr fontId="5"/>
  </si>
  <si>
    <t>航空自衛隊の任務を遂行するために必要な態勢を維持するため、通信機器等を適切に維持する。</t>
    <phoneticPr fontId="5"/>
  </si>
  <si>
    <t>-</t>
    <phoneticPr fontId="5"/>
  </si>
  <si>
    <t>平成３１年度以降に係る防衛計画の大綱（平成３０年１２月１８日国家安全保障会議決定及び閣議決定）</t>
    <phoneticPr fontId="5"/>
  </si>
  <si>
    <t>終了予定なし</t>
    <phoneticPr fontId="5"/>
  </si>
  <si>
    <t>平成３１年度以降に係る防衛計画の大綱、中期防衛力整備計画（平成３１年度～平成３５年度）（平成３０年１２月１８日国家安全保障会議決定及び閣議決定）</t>
    <phoneticPr fontId="5"/>
  </si>
  <si>
    <t>航空自衛隊の指揮及び情報共有に必要な各種システムを維持するとともに、通信関連備品等を良好な状態に維持し、指揮・統制を適切に実施するといった自衛隊の任務遂行に必要不可欠な事業であり、国民や社会のニーズを反映している。</t>
    <phoneticPr fontId="5"/>
  </si>
  <si>
    <t>航空自衛隊の指揮及び情報共有に必要な各種システムを維持するとともに、通信関連備品等を良好な状態に維持し、指揮・統制を適切に実施するための事業であることから、地方自治体、民間等に委ねることはできない。</t>
    <phoneticPr fontId="5"/>
  </si>
  <si>
    <t>航空自衛隊の指揮及び情報共有に必要な各種システムを維持するとともに、通信関連備品等を良好な状態に維持し、指揮・統制を適切に実施するための事業であることから、優先度が高いものである。</t>
    <phoneticPr fontId="5"/>
  </si>
  <si>
    <t>調達に際しては、原則として一般競争入札、公募により入札参加者を多く募り競争性を確保している。競争性のない随意契約については、外国企業からのライセンス実施権を持つ企業との契約によるもの及び一般競争入札の結果随意契約となったものであり、支出先の選定は妥当である。</t>
    <phoneticPr fontId="5"/>
  </si>
  <si>
    <t>契約相手方に対して契約内容以外の要求を行っていないため、負担関係は妥当である。</t>
    <phoneticPr fontId="5"/>
  </si>
  <si>
    <t>技術的に随意契約が必要となる案件を除き、調達に際しては、原則として一般競争入札、公募により入札参加者を多く募り競争性の確保を図っているとともに、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</si>
  <si>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</si>
  <si>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契約実績の分析、装備品の老朽化状況の分析、消耗品の所要数の削減、不用となった装備品等からの部品の転用、修理間隔の延伸等を行っている。また、各種電算機システムの整備に際しては、仕様書の記載内容について、外部有識者の評価により特定の企業に依存しない内容とするなど、競争性の阻害要因の排除に努め、調達の効率化に取り組んでいる。</t>
    <phoneticPr fontId="5"/>
  </si>
  <si>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</si>
  <si>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</si>
  <si>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整備された装備品等は、訓練及び災害派遣等での運用実績もあり有効に活用されている。</t>
    <phoneticPr fontId="5"/>
  </si>
  <si>
    <t>有</t>
  </si>
  <si>
    <t>‐</t>
  </si>
  <si>
    <t>１.　必要性
　　航空自衛隊の通信電子機器の維持整備及び役務調達を行うために必要な事業であり、日本国民の安全・安心のために必要である。
２.　効率性
　　各事業の内容及び特性に応じ、契約実績の分析、装備品の老朽化状況の分析、消耗品の低減を実施し、事業内容の合理化及び要求の精査等に努めており、効率的である。
３.　有効性
　　装備品等毎に規定された維持修理を行うことにより、部隊運用継続に必要な装備品等の性能の維持を図ることができるため、本事業は有効である。
４.　総合評価
　　航空自衛隊の任務に必要な通信電子機器の維持整備の実施について、効率性及び合理性の向上に努めつつ、適正に実施している。</t>
    <phoneticPr fontId="5"/>
  </si>
  <si>
    <t>引き続き事業の特性等に応じ、事業内容の合理化及び要求内容を更に精査する等、効率性の向上に努める。</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</si>
  <si>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</si>
  <si>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</si>
  <si>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公共調達の改革</t>
    <rPh sb="0" eb="2">
      <t>コウキョウ</t>
    </rPh>
    <rPh sb="2" eb="4">
      <t>チョウタツ</t>
    </rPh>
    <rPh sb="5" eb="7">
      <t>カイカク</t>
    </rPh>
    <phoneticPr fontId="5"/>
  </si>
  <si>
    <t>通信維持費</t>
    <rPh sb="0" eb="2">
      <t>ツウシン</t>
    </rPh>
    <rPh sb="2" eb="5">
      <t>イジヒ</t>
    </rPh>
    <phoneticPr fontId="5"/>
  </si>
  <si>
    <t>通信維持費</t>
    <rPh sb="0" eb="5">
      <t>ツウシンイジヒ</t>
    </rPh>
    <phoneticPr fontId="5"/>
  </si>
  <si>
    <t>通信維持費</t>
    <phoneticPr fontId="5"/>
  </si>
  <si>
    <t>C.日本電気株式会社</t>
    <phoneticPr fontId="5"/>
  </si>
  <si>
    <t>電子計算機借上　航空自衛隊ｸﾗｳﾄﾞｼｽﾃﾑ(共通ﾌﾟﾗｯﾄﾌｫｰﾑ)借上その1(01新規)</t>
    <phoneticPr fontId="5"/>
  </si>
  <si>
    <t>Ｃ３Ｉシステムシステム維持（データ量調査等）</t>
    <phoneticPr fontId="5"/>
  </si>
  <si>
    <t>航空自衛隊クラウドシステム全体システム維持　</t>
    <phoneticPr fontId="5"/>
  </si>
  <si>
    <t>-</t>
    <phoneticPr fontId="5"/>
  </si>
  <si>
    <t>航空自衛隊の任務を遂行するために必要な態勢を維持するため、通信機器等を適切に維持する。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</si>
  <si>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</si>
  <si>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</si>
  <si>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0123</t>
    <phoneticPr fontId="5"/>
  </si>
  <si>
    <t>A.株式会社シー・キューブド・アイ・システムズ</t>
    <rPh sb="2" eb="6">
      <t>カブシキガイシャ</t>
    </rPh>
    <phoneticPr fontId="5"/>
  </si>
  <si>
    <t>B.マックスエアロサプライ株式会社</t>
    <phoneticPr fontId="5"/>
  </si>
  <si>
    <t>ＰＡＴＣＨ　ＣＯＤＥ　</t>
    <phoneticPr fontId="5"/>
  </si>
  <si>
    <t>通信維持費</t>
    <phoneticPr fontId="5"/>
  </si>
  <si>
    <t>ＪＡＤＧＥプログラム維持</t>
    <phoneticPr fontId="5"/>
  </si>
  <si>
    <t>移動式ラプコン装置　Ｊ／ＴＰＱ－７０２　試行定期修理</t>
    <phoneticPr fontId="5"/>
  </si>
  <si>
    <t>ＥＸＣＩＴＡＴＩＯＮ　ＡＭＰＬＩＦＩＲＥ外１０品目　　　</t>
    <phoneticPr fontId="5"/>
  </si>
  <si>
    <t>航空自衛隊クラウドシステム（共通サービス）システム維持　　</t>
    <phoneticPr fontId="5"/>
  </si>
  <si>
    <t>空自クラウド（指揮統制サービス）データ移行</t>
    <phoneticPr fontId="5"/>
  </si>
  <si>
    <t>ＳＷＩＴＣＨ　ＵＮＩＴ外２４品目　　　</t>
    <phoneticPr fontId="5"/>
  </si>
  <si>
    <t>ＲＥＣＥＩＶＥＲ　ＴＲＡＮＳＭＩＴＴＥＲ　ＳＵＢＡＳＳＹ外１８品目</t>
    <phoneticPr fontId="5"/>
  </si>
  <si>
    <t>ＥＳＭ　ＲＸ　ＵＮＩＴ　１外３品目　</t>
    <phoneticPr fontId="5"/>
  </si>
  <si>
    <t>ＦＡＤＰプログラム維持　</t>
    <phoneticPr fontId="5"/>
  </si>
  <si>
    <t>飛行支援機器　システム整備　他64件</t>
    <rPh sb="14" eb="15">
      <t>ホカ</t>
    </rPh>
    <rPh sb="17" eb="18">
      <t>ケン</t>
    </rPh>
    <phoneticPr fontId="5"/>
  </si>
  <si>
    <t>D.株式会社Ｓ．Ｔ．ディバイス</t>
    <phoneticPr fontId="5"/>
  </si>
  <si>
    <t>ＧＡＳＫＥＴ</t>
    <phoneticPr fontId="5"/>
  </si>
  <si>
    <t>E.日本電気株式会社</t>
    <phoneticPr fontId="5"/>
  </si>
  <si>
    <t>通信電子機器借上 飛行試験管制ｼｽﾃﾑﾃﾞｰﾀ処理装置　</t>
    <phoneticPr fontId="5"/>
  </si>
  <si>
    <t>航空自衛隊指揮ｼｽﾃﾑ用装置借上(30継続)</t>
    <phoneticPr fontId="5"/>
  </si>
  <si>
    <t>統合気象ｼｽﾃﾑの換装に伴う調査研究</t>
    <phoneticPr fontId="5"/>
  </si>
  <si>
    <t>自動警戒管制ｼｽﾃﾑ 大型表示装置用ﾌﾟﾛｼﾞｪｸﾀ</t>
    <phoneticPr fontId="5"/>
  </si>
  <si>
    <t>航空自衛隊ｸﾗｳﾄﾞｼｽﾃﾑ(指揮統制ｻｰﾋﾞｽ)の機能付加に関する調査研究</t>
    <phoneticPr fontId="5"/>
  </si>
  <si>
    <t>ラプコン装置　Ｊ／ＦＰＱ－６　改修　　　</t>
    <phoneticPr fontId="5"/>
  </si>
  <si>
    <t>ＦＡＤＰシステム維持　　</t>
    <phoneticPr fontId="5"/>
  </si>
  <si>
    <t>通信電子機器借上 作戦用通信回線統制ｼｽﾃﾑ(01延長)</t>
    <phoneticPr fontId="5"/>
  </si>
  <si>
    <t>ＢＬＯＷＥＲ　ＡＳＳＹ外４品目　他１９件</t>
    <rPh sb="16" eb="17">
      <t>ホカ</t>
    </rPh>
    <rPh sb="19" eb="20">
      <t>ケン</t>
    </rPh>
    <phoneticPr fontId="5"/>
  </si>
  <si>
    <t>H.</t>
    <phoneticPr fontId="5"/>
  </si>
  <si>
    <t>G.</t>
    <phoneticPr fontId="5"/>
  </si>
  <si>
    <t>株式会社シー・キューブド・アイ・システムズ</t>
    <phoneticPr fontId="5"/>
  </si>
  <si>
    <t>航空自衛隊クラウドシステム全体システム維持　他１件</t>
    <rPh sb="22" eb="23">
      <t>ホカ</t>
    </rPh>
    <rPh sb="24" eb="25">
      <t>ケン</t>
    </rPh>
    <phoneticPr fontId="5"/>
  </si>
  <si>
    <t>エヌ・ティ・ティ・コミュニケーションズ株式会社</t>
    <phoneticPr fontId="5"/>
  </si>
  <si>
    <t>ＣＯＭＭＵＮＩＣＡＴＩＯＮ　ＳＹＳＴＥＭ　ＢＯＤＹ外１品目　</t>
    <phoneticPr fontId="5"/>
  </si>
  <si>
    <t>ＮＥＣネッツエスアイ株式会社</t>
    <phoneticPr fontId="5"/>
  </si>
  <si>
    <t>ＰＬＡＴＥ，ＲＡＤＯＭＥ外７品目　　他３件</t>
    <rPh sb="17" eb="18">
      <t>ホカ</t>
    </rPh>
    <rPh sb="19" eb="20">
      <t>ケン</t>
    </rPh>
    <phoneticPr fontId="5"/>
  </si>
  <si>
    <t>日本電気株式会社</t>
    <phoneticPr fontId="5"/>
  </si>
  <si>
    <t>サイバー事案対処能力の強化　会社技術支援　　　　　　　　　　</t>
    <phoneticPr fontId="5"/>
  </si>
  <si>
    <t>株式会社大塚商会</t>
    <phoneticPr fontId="5"/>
  </si>
  <si>
    <t>ｿﾌﾄｳｪｱ(ﾗｲｾﾝｽ)(その2)　他１件</t>
    <rPh sb="19" eb="20">
      <t>ホカ</t>
    </rPh>
    <rPh sb="21" eb="22">
      <t>ケン</t>
    </rPh>
    <phoneticPr fontId="5"/>
  </si>
  <si>
    <t>株式会社ジーエス・ユアサテクノロジー</t>
    <phoneticPr fontId="5"/>
  </si>
  <si>
    <t>据置鉛蓄電池 MSE-150</t>
    <phoneticPr fontId="5"/>
  </si>
  <si>
    <t>丸文株式会社</t>
    <phoneticPr fontId="5"/>
  </si>
  <si>
    <t>ＱＳＤ（１．０－１．４：１）ＬＥＮＳ外３品目　</t>
    <phoneticPr fontId="5"/>
  </si>
  <si>
    <t>日本通運株式会社</t>
    <phoneticPr fontId="5"/>
  </si>
  <si>
    <t>電子戦支援用データ管理装置　撤去　</t>
    <phoneticPr fontId="5"/>
  </si>
  <si>
    <t>ＴＡＶ株式会社</t>
    <phoneticPr fontId="5"/>
  </si>
  <si>
    <t>ＬＡＭＰ　ＵＮＩＴ　　　他２９件</t>
    <rPh sb="12" eb="13">
      <t>ホカ</t>
    </rPh>
    <rPh sb="15" eb="16">
      <t>ケン</t>
    </rPh>
    <phoneticPr fontId="5"/>
  </si>
  <si>
    <t>キーサイト・テクノロジー株式会社</t>
    <phoneticPr fontId="5"/>
  </si>
  <si>
    <t>ＳＥＮＳＯＲ，ＣＵＲＲＥＮＴ修理（診断後修理）外６品目　　　</t>
    <phoneticPr fontId="5"/>
  </si>
  <si>
    <t>マックスエアロサプライ株式会社</t>
    <phoneticPr fontId="5"/>
  </si>
  <si>
    <t>ＰＡＴＣＨ　ＣＯＤＥ　</t>
    <phoneticPr fontId="5"/>
  </si>
  <si>
    <t>ＪＡＤＧＥプログラム維持　他７３件</t>
    <rPh sb="13" eb="14">
      <t>ホカ</t>
    </rPh>
    <rPh sb="16" eb="17">
      <t>ケン</t>
    </rPh>
    <phoneticPr fontId="5"/>
  </si>
  <si>
    <t>東芝インフラシステムズ株式会社</t>
    <phoneticPr fontId="5"/>
  </si>
  <si>
    <t>ＴＡＲＧＥＴ　ＰＲＯＣＥＳＳＯＲ外８品目　他１９件</t>
    <rPh sb="21" eb="22">
      <t>ホカ</t>
    </rPh>
    <rPh sb="24" eb="25">
      <t>ケン</t>
    </rPh>
    <phoneticPr fontId="5"/>
  </si>
  <si>
    <t>ＮＥＣネットワーク・センサ株式会社</t>
    <phoneticPr fontId="5"/>
  </si>
  <si>
    <t>ＤＥＴＥＣＴＯＲ，ＡＺＩＭＵＴＨ　他３５件</t>
    <rPh sb="17" eb="18">
      <t>ホカ</t>
    </rPh>
    <rPh sb="20" eb="21">
      <t>ケン</t>
    </rPh>
    <phoneticPr fontId="5"/>
  </si>
  <si>
    <t>三菱電機株式会社</t>
    <phoneticPr fontId="5"/>
  </si>
  <si>
    <t>固定式警戒管制レーダー装置　Ｊ／ＦＰＳ－５（　）　現地修理　他１２件</t>
    <rPh sb="30" eb="31">
      <t>ホカ</t>
    </rPh>
    <rPh sb="33" eb="34">
      <t>ケン</t>
    </rPh>
    <phoneticPr fontId="5"/>
  </si>
  <si>
    <t>株式会社日立製作所</t>
    <phoneticPr fontId="5"/>
  </si>
  <si>
    <t>ＣＯＮＶＥＲＴＥＲ，ＳＩＧＮＡＬ　ＤＡＴＡ　他６件</t>
    <rPh sb="22" eb="23">
      <t>ホカ</t>
    </rPh>
    <rPh sb="24" eb="25">
      <t>ケン</t>
    </rPh>
    <phoneticPr fontId="5"/>
  </si>
  <si>
    <t>三菱重工業株式会社</t>
    <phoneticPr fontId="5"/>
  </si>
  <si>
    <t>ＢＭＤシステム総合管理用中央装置用プログラム維持　他３件</t>
    <rPh sb="25" eb="26">
      <t>ホカ</t>
    </rPh>
    <rPh sb="27" eb="28">
      <t>ケン</t>
    </rPh>
    <phoneticPr fontId="5"/>
  </si>
  <si>
    <t>富士通株式会社</t>
    <phoneticPr fontId="5"/>
  </si>
  <si>
    <t>ＲＥＡＬＴＩＭＥ　ＣＯＮＴＲＯＬ　ＣＯＭＰＵＴＥＲ外４品目　他５件</t>
    <rPh sb="30" eb="31">
      <t>ホカ</t>
    </rPh>
    <rPh sb="32" eb="33">
      <t>ケン</t>
    </rPh>
    <phoneticPr fontId="5"/>
  </si>
  <si>
    <t>東芝電波プロダクツ株式会社</t>
    <phoneticPr fontId="5"/>
  </si>
  <si>
    <t>地上電波測定装置　Ｊ／ＦＬＲ－３等　現地定期修理　他２５件</t>
    <rPh sb="25" eb="26">
      <t>ホカ</t>
    </rPh>
    <rPh sb="28" eb="29">
      <t>ケン</t>
    </rPh>
    <phoneticPr fontId="5"/>
  </si>
  <si>
    <t>富士通特機システム株式会社</t>
    <phoneticPr fontId="5"/>
  </si>
  <si>
    <t>ＲＦ－Ａ１　ＵＮＩＴ外１品目　　他７件　　　　　　　　　　　　　　</t>
    <rPh sb="16" eb="17">
      <t>ホカ</t>
    </rPh>
    <rPh sb="18" eb="19">
      <t>ケン</t>
    </rPh>
    <phoneticPr fontId="5"/>
  </si>
  <si>
    <t>株式会社ドッドウエルビー・エム・エス</t>
    <phoneticPr fontId="5"/>
  </si>
  <si>
    <t>基地警備システム　Ｊ／ＧＳＸ－３Ａ－（　）　保守委託　他２件</t>
    <rPh sb="27" eb="28">
      <t>ホカ</t>
    </rPh>
    <rPh sb="29" eb="30">
      <t>ケン</t>
    </rPh>
    <phoneticPr fontId="5"/>
  </si>
  <si>
    <t>株式会社Ｓ．Ｔ．ディバイス</t>
    <phoneticPr fontId="5"/>
  </si>
  <si>
    <t>ＧＡＳＫＥＴ　　　　</t>
    <phoneticPr fontId="5"/>
  </si>
  <si>
    <t>株式会社三友</t>
    <phoneticPr fontId="5"/>
  </si>
  <si>
    <t>ＳＥＭＩＣＯＮＤＵＣＴＯＲ　ＤＥＶＩＣＥ，ＤＩＯＤＥ　　　　</t>
    <phoneticPr fontId="5"/>
  </si>
  <si>
    <t>電子計算機借上　航空自衛隊ｸﾗｳﾄﾞｼｽﾃﾑ(共通ﾌﾟﾗｯﾄﾌｫｰﾑ)借上その1(01新規)　他２８件</t>
    <rPh sb="47" eb="48">
      <t>ホカ</t>
    </rPh>
    <rPh sb="50" eb="51">
      <t>ケン</t>
    </rPh>
    <phoneticPr fontId="5"/>
  </si>
  <si>
    <t>自動警戒管制ｼｽﾃﾑ等用装置借上(29年度換装)　他１５件</t>
    <rPh sb="25" eb="26">
      <t>ホカ</t>
    </rPh>
    <rPh sb="28" eb="29">
      <t>ケン</t>
    </rPh>
    <phoneticPr fontId="5"/>
  </si>
  <si>
    <t>電子計算機借上 事務共通ｼｽﾃﾑ用器材(その1)　他１１件</t>
    <rPh sb="25" eb="26">
      <t>ホカ</t>
    </rPh>
    <rPh sb="28" eb="29">
      <t>ケン</t>
    </rPh>
    <phoneticPr fontId="5"/>
  </si>
  <si>
    <t>移動用多重通信装置　Ｊ／ＴＲＱ－５０４　定期修理　他５０件</t>
    <rPh sb="25" eb="26">
      <t>ホカ</t>
    </rPh>
    <rPh sb="28" eb="29">
      <t>ケン</t>
    </rPh>
    <phoneticPr fontId="5"/>
  </si>
  <si>
    <t>航空自衛隊ｸﾗｳﾄﾞｼｽﾃﾑ(電子戦ﾃﾞｰﾀ支援ｻｰﾋﾞｽ)　他２０件</t>
    <rPh sb="31" eb="32">
      <t>ホカ</t>
    </rPh>
    <rPh sb="34" eb="35">
      <t>ケン</t>
    </rPh>
    <phoneticPr fontId="5"/>
  </si>
  <si>
    <t>作戦情報支援ｼｽﾃﾑのﾌﾟﾛｸﾞﾗﾑ機能付加(北部連接)　他１９件</t>
    <rPh sb="29" eb="30">
      <t>ホカ</t>
    </rPh>
    <rPh sb="32" eb="33">
      <t>ケン</t>
    </rPh>
    <phoneticPr fontId="5"/>
  </si>
  <si>
    <t>三菱電機特機システム株式会社</t>
    <phoneticPr fontId="5"/>
  </si>
  <si>
    <t>固定式警戒管制レーダー装置　Ｊ／ＦＰＳ－３（　）構成品修理　他１８件</t>
    <rPh sb="30" eb="31">
      <t>ホカ</t>
    </rPh>
    <rPh sb="33" eb="34">
      <t>ケン</t>
    </rPh>
    <phoneticPr fontId="5"/>
  </si>
  <si>
    <t>ｻｲﾊﾞｰ訓練評価装置借上(29年度継続)　他１５件</t>
    <rPh sb="22" eb="23">
      <t>ホカ</t>
    </rPh>
    <rPh sb="25" eb="26">
      <t>ケン</t>
    </rPh>
    <phoneticPr fontId="5"/>
  </si>
  <si>
    <t>米空軍省</t>
    <phoneticPr fontId="5"/>
  </si>
  <si>
    <t>米軍関連技術支援</t>
    <phoneticPr fontId="5"/>
  </si>
  <si>
    <t>株式会社東芝</t>
    <phoneticPr fontId="5"/>
  </si>
  <si>
    <t>作戦情報支援ｼｽﾃﾑ用装置の借上</t>
    <phoneticPr fontId="5"/>
  </si>
  <si>
    <t>F</t>
  </si>
  <si>
    <t>東芝インフラシステムズ株式会社</t>
    <phoneticPr fontId="5"/>
  </si>
  <si>
    <t>宇宙状況監視運用ｼｽﾃﾑの借上(02新規)　他30件</t>
    <rPh sb="22" eb="23">
      <t>ホカ</t>
    </rPh>
    <rPh sb="25" eb="26">
      <t>ケン</t>
    </rPh>
    <phoneticPr fontId="5"/>
  </si>
  <si>
    <t>飛行管理情報処理ｼｽﾃﾑ(FADP)用ﾌﾟﾛｸﾞﾗﾑ　他24件</t>
    <rPh sb="27" eb="28">
      <t>ホカ</t>
    </rPh>
    <rPh sb="30" eb="31">
      <t>ケン</t>
    </rPh>
    <phoneticPr fontId="5"/>
  </si>
  <si>
    <t>通信電子機器借上 作戦ｼｽﾃﾑｾｷｭﾘﾃｨ監視装置(02延長) 他5件</t>
    <rPh sb="0" eb="2">
      <t>ツウシン</t>
    </rPh>
    <rPh sb="2" eb="4">
      <t>デンシ</t>
    </rPh>
    <rPh sb="4" eb="6">
      <t>キキ</t>
    </rPh>
    <rPh sb="6" eb="8">
      <t>カリアゲ</t>
    </rPh>
    <rPh sb="9" eb="11">
      <t>サクセン</t>
    </rPh>
    <rPh sb="21" eb="23">
      <t>カンシ</t>
    </rPh>
    <rPh sb="23" eb="25">
      <t>ソウチ</t>
    </rPh>
    <rPh sb="28" eb="30">
      <t>エンチョウ</t>
    </rPh>
    <rPh sb="32" eb="33">
      <t>ホカ</t>
    </rPh>
    <rPh sb="34" eb="35">
      <t>ケン</t>
    </rPh>
    <phoneticPr fontId="5"/>
  </si>
  <si>
    <t>ｻｲﾊﾞｰ訓練評価装置借上(02換装)　他10件</t>
    <rPh sb="20" eb="21">
      <t>ホカ</t>
    </rPh>
    <rPh sb="23" eb="24">
      <t>ケン</t>
    </rPh>
    <phoneticPr fontId="5"/>
  </si>
  <si>
    <t>ＪＡＤＧＥプログラム維持　　他59件　</t>
    <rPh sb="14" eb="15">
      <t>ホカ</t>
    </rPh>
    <rPh sb="17" eb="18">
      <t>ケン</t>
    </rPh>
    <phoneticPr fontId="5"/>
  </si>
  <si>
    <t>固定式警戒管制レーダー装置Ｊ／ＦＰＳ－５（　）　改修　他16件</t>
    <rPh sb="27" eb="28">
      <t>ホカ</t>
    </rPh>
    <rPh sb="30" eb="31">
      <t>ケン</t>
    </rPh>
    <phoneticPr fontId="5"/>
  </si>
  <si>
    <t>固定式警戒管制レーダー装置　Ｊ／ＦＰＳ－３（　）　構成品修理　他26件</t>
    <rPh sb="31" eb="32">
      <t>ホカ</t>
    </rPh>
    <rPh sb="34" eb="35">
      <t>ケン</t>
    </rPh>
    <phoneticPr fontId="5"/>
  </si>
  <si>
    <t>移動用多重通信装置　Ｊ／ＴＲＱ－５０４　定期修理　　　他48件</t>
    <rPh sb="27" eb="28">
      <t>ホカ</t>
    </rPh>
    <rPh sb="30" eb="31">
      <t>ケン</t>
    </rPh>
    <phoneticPr fontId="5"/>
  </si>
  <si>
    <t>地上電波測定装置J/FLR-5用器材の借上(02新規)　他16件</t>
    <rPh sb="28" eb="29">
      <t>ホカ</t>
    </rPh>
    <rPh sb="31" eb="32">
      <t>ケン</t>
    </rPh>
    <phoneticPr fontId="5"/>
  </si>
  <si>
    <t>ＩＮＴＥＲＲＯＧＡＴＯＲ　ＳＥＴ　他20件</t>
    <rPh sb="17" eb="18">
      <t>ホカ</t>
    </rPh>
    <rPh sb="20" eb="21">
      <t>ケン</t>
    </rPh>
    <phoneticPr fontId="5"/>
  </si>
  <si>
    <t>富士通株式会社</t>
    <phoneticPr fontId="5"/>
  </si>
  <si>
    <t>宇宙状況監視運用ｼｽﾃﾑの借上(02新規)　他4件</t>
    <rPh sb="22" eb="23">
      <t>ホカ</t>
    </rPh>
    <rPh sb="24" eb="25">
      <t>ケン</t>
    </rPh>
    <phoneticPr fontId="5"/>
  </si>
  <si>
    <t>F. 富士通株式会社</t>
    <phoneticPr fontId="5"/>
  </si>
  <si>
    <t>宇宙状況監視運用ｼｽﾃﾑの借上(02新規)</t>
    <phoneticPr fontId="5"/>
  </si>
  <si>
    <t>電子計算機借上 事務共通ｼｽﾃﾑ用器材(その1)(02延長)</t>
    <phoneticPr fontId="5"/>
  </si>
  <si>
    <t>電子計算機借上 ﾃﾞｰﾀ解析装置用電子計算機(02継続)</t>
    <phoneticPr fontId="5"/>
  </si>
  <si>
    <t>事務共通ｼｽﾃﾑ用器材(ﾃﾞｰﾀﾍﾞｰｽ)借上(02延長)</t>
    <phoneticPr fontId="5"/>
  </si>
  <si>
    <t>ﾚｰﾀﾞｰ評価解析ｼｽﾃﾑ用装置の借上(02延長)</t>
    <phoneticPr fontId="5"/>
  </si>
  <si>
    <r>
      <t>通信電子機器借上 作戦ｼｽﾃﾑｾｷｭﾘﾃｨ監視装置(02延長)　他</t>
    </r>
    <r>
      <rPr>
        <sz val="11"/>
        <rFont val="ＭＳ Ｐゴシック"/>
        <family val="3"/>
        <charset val="128"/>
      </rPr>
      <t>1件</t>
    </r>
    <rPh sb="32" eb="33">
      <t>ホカ</t>
    </rPh>
    <rPh sb="34" eb="35">
      <t>ケン</t>
    </rPh>
    <phoneticPr fontId="5"/>
  </si>
  <si>
    <t>株式会社シー・キューブド・アイ・システムズ</t>
    <phoneticPr fontId="5"/>
  </si>
  <si>
    <t>米空軍省</t>
    <phoneticPr fontId="5"/>
  </si>
  <si>
    <t>米軍関連技術支援</t>
    <phoneticPr fontId="5"/>
  </si>
  <si>
    <t>日本電気株式会社</t>
    <phoneticPr fontId="5"/>
  </si>
  <si>
    <t>電子計算機借上 航空自衛隊ｸﾗｳﾄﾞｼｽﾃﾑ(共通ﾌﾟﾗｯﾄﾌｫｰﾑ)借上その2(02増設)　他1件</t>
    <rPh sb="47" eb="48">
      <t>ホカ</t>
    </rPh>
    <rPh sb="49" eb="50">
      <t>ケン</t>
    </rPh>
    <phoneticPr fontId="5"/>
  </si>
  <si>
    <t>地上電波測定装置J/FLR-5用器材の借上(02新規)　他2件</t>
    <rPh sb="28" eb="29">
      <t>ホカ</t>
    </rPh>
    <rPh sb="30" eb="31">
      <t>ケン</t>
    </rPh>
    <phoneticPr fontId="5"/>
  </si>
  <si>
    <t>株式会社日立製作所</t>
    <phoneticPr fontId="5"/>
  </si>
  <si>
    <t>ｻｲﾊﾞｰ訓練評価装置借上(02換装)　他3件</t>
    <rPh sb="20" eb="21">
      <t>ホカ</t>
    </rPh>
    <rPh sb="22" eb="23">
      <t>ケン</t>
    </rPh>
    <phoneticPr fontId="5"/>
  </si>
  <si>
    <t>米海軍省</t>
    <phoneticPr fontId="5"/>
  </si>
  <si>
    <t>通信保全装置の年次整備(PMW740)　他1件</t>
    <rPh sb="20" eb="21">
      <t>ホカ</t>
    </rPh>
    <rPh sb="22" eb="23">
      <t>ケン</t>
    </rPh>
    <phoneticPr fontId="5"/>
  </si>
  <si>
    <t>三菱電機株式会社</t>
    <phoneticPr fontId="5"/>
  </si>
  <si>
    <t>電子戦支援用ﾃﾞｰﾀ管理装置(EDS)借上(02延長)</t>
    <phoneticPr fontId="5"/>
  </si>
  <si>
    <t>穂高電子株式会社</t>
    <phoneticPr fontId="5"/>
  </si>
  <si>
    <t>信号発生器</t>
    <phoneticPr fontId="5"/>
  </si>
  <si>
    <t>キーサイト・テクノロジー株式会社</t>
    <phoneticPr fontId="5"/>
  </si>
  <si>
    <t>ﾊﾟﾜｰﾒｰﾀ</t>
    <phoneticPr fontId="5"/>
  </si>
  <si>
    <t>-</t>
    <phoneticPr fontId="5"/>
  </si>
  <si>
    <t>国庫債務負担行為等</t>
  </si>
  <si>
    <t>事業監理官（宇宙・地上装備担当）
事業監理官（航空機担当）</t>
    <rPh sb="0" eb="16">
      <t>ウジョウ</t>
    </rPh>
    <rPh sb="17" eb="19">
      <t>ジギョウ</t>
    </rPh>
    <rPh sb="19" eb="21">
      <t>カンリ</t>
    </rPh>
    <rPh sb="21" eb="22">
      <t>カン</t>
    </rPh>
    <rPh sb="23" eb="26">
      <t>コウクウキ</t>
    </rPh>
    <rPh sb="26" eb="28">
      <t>タントウ</t>
    </rPh>
    <phoneticPr fontId="5"/>
  </si>
  <si>
    <t>-</t>
    <phoneticPr fontId="5"/>
  </si>
  <si>
    <t>-</t>
    <phoneticPr fontId="5"/>
  </si>
  <si>
    <t>-</t>
    <phoneticPr fontId="5"/>
  </si>
  <si>
    <t>開発業者が関連技術・ノウハウを先行的に有することで競争力が高い等の理由によるもの。今後の換装時の調達では、調達単位や開発事業者と運用事業者等の責任分担を適切に設定することなどにより、競争性をより確保する。</t>
    <phoneticPr fontId="5"/>
  </si>
  <si>
    <t>36,312/73</t>
    <phoneticPr fontId="5"/>
  </si>
  <si>
    <t>47,221/73</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</si>
  <si>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</si>
  <si>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</si>
  <si>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</si>
  <si>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</si>
  <si>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・令和２年度について、執行率が低いのにレビューシートからその要因が分からない。一方でなぜ令和３年度は予算額を増額しているのか。しっかり国民に分かるようにレビューシートに記載するべき。
・また、「通信機器等を適切に維持する」と書いているが、その適切に維持するための定期点検のスケジュール、予定表があるのか。その予定のスケジュールの適切性を考えるべきではないか。</t>
    <phoneticPr fontId="5"/>
  </si>
  <si>
    <t>・外部有識者の所見を踏まえて、適切に対応されたい。</t>
    <phoneticPr fontId="5"/>
  </si>
  <si>
    <t>内容を精査することによるコスト削減、また契約相手方が持つ既存の情報の活用によるコスト削減であり、理由は妥当である。</t>
    <phoneticPr fontId="5"/>
  </si>
  <si>
    <t>施設工事及び別事業の遅延に伴う影響並びに新型コロナウィルス感染拡大防止に伴う処置等により、役務完了が困難な状況になったため。</t>
    <rPh sb="20" eb="22">
      <t>シンガタ</t>
    </rPh>
    <rPh sb="29" eb="31">
      <t>カンセン</t>
    </rPh>
    <rPh sb="31" eb="33">
      <t>カクダイ</t>
    </rPh>
    <rPh sb="33" eb="35">
      <t>ボウシ</t>
    </rPh>
    <rPh sb="36" eb="37">
      <t>トモナ</t>
    </rPh>
    <rPh sb="38" eb="40">
      <t>ショチ</t>
    </rPh>
    <phoneticPr fontId="5"/>
  </si>
  <si>
    <t>縮減</t>
  </si>
  <si>
    <t>　令和２年度においては、内容精査等により、コスト削減を図ったため執行率が低い結果となった。一方で、令和３年度においては、新領域における能力の獲得・強化に係る事業要求が増加したため予算の増額となっている。令和２年度の実績、教訓を踏まえ令和３年度末までに執行等の改善を図る。
　通信機器等の維持のため定期点検等各種スケジュールを立てているが、適切性を考慮し、適宜見直しに努める。
　なお、契約実績の分析、装備品の老朽化状況の分析、消耗品の所要数の削減、不用となった装備品等からの部品の転用、修理間隔の延伸等により、２６９，５４９千円の縮減を図ることができた。</t>
    <rPh sb="1" eb="3">
      <t>レイワ</t>
    </rPh>
    <rPh sb="4" eb="5">
      <t>ネン</t>
    </rPh>
    <rPh sb="5" eb="6">
      <t>ド</t>
    </rPh>
    <rPh sb="12" eb="14">
      <t>ナイヨウ</t>
    </rPh>
    <rPh sb="14" eb="16">
      <t>セイサ</t>
    </rPh>
    <rPh sb="16" eb="17">
      <t>トウ</t>
    </rPh>
    <rPh sb="24" eb="26">
      <t>サクゲン</t>
    </rPh>
    <rPh sb="27" eb="28">
      <t>ハカ</t>
    </rPh>
    <rPh sb="32" eb="34">
      <t>シッコウ</t>
    </rPh>
    <rPh sb="34" eb="35">
      <t>リツ</t>
    </rPh>
    <rPh sb="36" eb="37">
      <t>ヒク</t>
    </rPh>
    <rPh sb="38" eb="40">
      <t>ケッカ</t>
    </rPh>
    <rPh sb="45" eb="47">
      <t>イッポウ</t>
    </rPh>
    <rPh sb="49" eb="51">
      <t>レイワ</t>
    </rPh>
    <rPh sb="52" eb="53">
      <t>ネン</t>
    </rPh>
    <rPh sb="53" eb="54">
      <t>ド</t>
    </rPh>
    <rPh sb="60" eb="63">
      <t>シンリョウイキ</t>
    </rPh>
    <rPh sb="67" eb="69">
      <t>ノウリョク</t>
    </rPh>
    <rPh sb="70" eb="72">
      <t>カクトク</t>
    </rPh>
    <rPh sb="73" eb="75">
      <t>キョウカ</t>
    </rPh>
    <rPh sb="76" eb="77">
      <t>カカ</t>
    </rPh>
    <rPh sb="78" eb="80">
      <t>ジギョウ</t>
    </rPh>
    <rPh sb="80" eb="82">
      <t>ヨウキュウ</t>
    </rPh>
    <rPh sb="83" eb="85">
      <t>ゾウカ</t>
    </rPh>
    <rPh sb="92" eb="94">
      <t>ゾウガク</t>
    </rPh>
    <rPh sb="101" eb="103">
      <t>レイワ</t>
    </rPh>
    <rPh sb="104" eb="105">
      <t>ネン</t>
    </rPh>
    <rPh sb="105" eb="106">
      <t>ド</t>
    </rPh>
    <rPh sb="107" eb="109">
      <t>ジッセキ</t>
    </rPh>
    <rPh sb="110" eb="112">
      <t>キョウクン</t>
    </rPh>
    <rPh sb="113" eb="114">
      <t>フ</t>
    </rPh>
    <rPh sb="116" eb="118">
      <t>レイワ</t>
    </rPh>
    <rPh sb="119" eb="120">
      <t>ネン</t>
    </rPh>
    <rPh sb="120" eb="121">
      <t>ド</t>
    </rPh>
    <rPh sb="121" eb="122">
      <t>マツ</t>
    </rPh>
    <rPh sb="125" eb="127">
      <t>シッコウ</t>
    </rPh>
    <rPh sb="127" eb="128">
      <t>トウ</t>
    </rPh>
    <rPh sb="129" eb="131">
      <t>カイゼン</t>
    </rPh>
    <rPh sb="132" eb="133">
      <t>ハカ</t>
    </rPh>
    <rPh sb="137" eb="139">
      <t>ツウシン</t>
    </rPh>
    <rPh sb="139" eb="141">
      <t>キキ</t>
    </rPh>
    <rPh sb="141" eb="142">
      <t>トウ</t>
    </rPh>
    <rPh sb="143" eb="145">
      <t>イジ</t>
    </rPh>
    <rPh sb="148" eb="150">
      <t>テイキ</t>
    </rPh>
    <rPh sb="150" eb="152">
      <t>テンケン</t>
    </rPh>
    <rPh sb="152" eb="153">
      <t>トウ</t>
    </rPh>
    <rPh sb="153" eb="155">
      <t>カクシュ</t>
    </rPh>
    <rPh sb="162" eb="163">
      <t>タ</t>
    </rPh>
    <rPh sb="169" eb="172">
      <t>テキセツセイ</t>
    </rPh>
    <rPh sb="173" eb="175">
      <t>コウリョ</t>
    </rPh>
    <rPh sb="177" eb="179">
      <t>テキギ</t>
    </rPh>
    <rPh sb="179" eb="181">
      <t>ミナオ</t>
    </rPh>
    <rPh sb="183" eb="184">
      <t>ツト</t>
    </rPh>
    <phoneticPr fontId="5"/>
  </si>
  <si>
    <t>航空警戒管制レーダー等維持費及び宇宙等新領域に関連するシステム、情報システム等借上費の所要増加による。
新たな成長推進枠：13,192</t>
    <phoneticPr fontId="5"/>
  </si>
  <si>
    <t>事業監理官　吉岡　正嗣
事業監理官　射場　隆昌</t>
    <rPh sb="6" eb="8">
      <t>ヨシオカ</t>
    </rPh>
    <rPh sb="9" eb="11">
      <t>マサツグ</t>
    </rPh>
    <rPh sb="12" eb="14">
      <t>ジギョウ</t>
    </rPh>
    <rPh sb="14" eb="16">
      <t>カンリ</t>
    </rPh>
    <rPh sb="16" eb="17">
      <t>カン</t>
    </rPh>
    <rPh sb="18" eb="20">
      <t>シャジョウ</t>
    </rPh>
    <rPh sb="21" eb="22">
      <t>タカシ</t>
    </rPh>
    <rPh sb="22" eb="23">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</si>
</sst>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11" xfId="0" quotePrefix="1"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186417</xdr:colOff>
      <xdr:row>748</xdr:row>
      <xdr:rowOff>287111</xdr:rowOff>
    </xdr:from>
    <xdr:to>
      <xdr:col>48</xdr:col>
      <xdr:colOff>19069</xdr:colOff>
      <xdr:row>765</xdr:row>
      <xdr:rowOff>182336</xdr:rowOff>
    </xdr:to>
    <xdr:grpSp>
      <xdr:nvGrpSpPr>
        <xdr:cNvPr id="26" name="グループ化 25"/>
        <xdr:cNvGrpSpPr/>
      </xdr:nvGrpSpPr>
      <xdr:grpSpPr>
        <a:xfrm>
          <a:off x="1805667" y="79332705"/>
          <a:ext cx="7928902" cy="6276975"/>
          <a:chOff x="10820400" y="77666850"/>
          <a:chExt cx="8003742" cy="6200775"/>
        </a:xfrm>
      </xdr:grpSpPr>
      <xdr:sp macro="" textlink="">
        <xdr:nvSpPr>
          <xdr:cNvPr id="3" name="Rectangle 12"/>
          <xdr:cNvSpPr>
            <a:spLocks noChangeArrowheads="1"/>
          </xdr:cNvSpPr>
        </xdr:nvSpPr>
        <xdr:spPr bwMode="auto">
          <a:xfrm>
            <a:off x="13975918" y="77666850"/>
            <a:ext cx="2035626" cy="8953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400" b="1"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　 ３６，３１２ 百万円</a:t>
            </a:r>
            <a:endParaRPr lang="ja-JP" altLang="en-US" sz="1400" b="1">
              <a:solidFill>
                <a:sysClr val="windowText" lastClr="000000"/>
              </a:solidFill>
            </a:endParaRPr>
          </a:p>
        </xdr:txBody>
      </xdr:sp>
      <xdr:sp macro="" textlink="">
        <xdr:nvSpPr>
          <xdr:cNvPr id="4" name="Text Box 18"/>
          <xdr:cNvSpPr txBox="1">
            <a:spLocks noChangeArrowheads="1"/>
          </xdr:cNvSpPr>
        </xdr:nvSpPr>
        <xdr:spPr bwMode="auto">
          <a:xfrm>
            <a:off x="10820400" y="78717650"/>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一般競争契約（最低価格） 】</a:t>
            </a:r>
            <a:endParaRPr lang="ja-JP" altLang="en-US" sz="1400" b="1">
              <a:solidFill>
                <a:sysClr val="windowText" lastClr="000000"/>
              </a:solidFill>
            </a:endParaRPr>
          </a:p>
        </xdr:txBody>
      </xdr:sp>
      <xdr:sp macro="" textlink="">
        <xdr:nvSpPr>
          <xdr:cNvPr id="5" name="Rectangle 15"/>
          <xdr:cNvSpPr>
            <a:spLocks noChangeArrowheads="1"/>
          </xdr:cNvSpPr>
        </xdr:nvSpPr>
        <xdr:spPr bwMode="auto">
          <a:xfrm>
            <a:off x="10997610" y="79044822"/>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A</a:t>
            </a:r>
            <a:r>
              <a:rPr lang="ja-JP" altLang="en-US" sz="1400" b="1" i="0" u="none" strike="noStrike" baseline="0">
                <a:solidFill>
                  <a:sysClr val="windowText" lastClr="000000"/>
                </a:solidFill>
                <a:latin typeface="ＭＳ Ｐゴシック"/>
                <a:ea typeface="ＭＳ Ｐゴシック"/>
              </a:rPr>
              <a:t>　契約相手方５０者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１，０２８．１百万円</a:t>
            </a:r>
            <a:endParaRPr lang="ja-JP" altLang="en-US" sz="1400" b="1">
              <a:solidFill>
                <a:schemeClr val="tx1"/>
              </a:solidFill>
            </a:endParaRPr>
          </a:p>
        </xdr:txBody>
      </xdr:sp>
      <xdr:sp macro="" textlink="">
        <xdr:nvSpPr>
          <xdr:cNvPr id="6" name="AutoShape 30"/>
          <xdr:cNvSpPr>
            <a:spLocks noChangeArrowheads="1"/>
          </xdr:cNvSpPr>
        </xdr:nvSpPr>
        <xdr:spPr bwMode="auto">
          <a:xfrm>
            <a:off x="11305081" y="79927283"/>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xnSp macro="">
        <xdr:nvCxnSpPr>
          <xdr:cNvPr id="7" name="直線コネクタ 6"/>
          <xdr:cNvCxnSpPr/>
        </xdr:nvCxnSpPr>
        <xdr:spPr>
          <a:xfrm>
            <a:off x="13128192" y="83025709"/>
            <a:ext cx="333375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15023138" y="78576572"/>
            <a:ext cx="0" cy="4443328"/>
          </a:xfrm>
          <a:prstGeom prst="straightConnector1">
            <a:avLst/>
          </a:prstGeom>
          <a:ln cap="flat">
            <a:miter lim="800000"/>
            <a:tailEnd type="none"/>
          </a:ln>
        </xdr:spPr>
        <xdr:style>
          <a:lnRef idx="1">
            <a:schemeClr val="dk1"/>
          </a:lnRef>
          <a:fillRef idx="0">
            <a:schemeClr val="dk1"/>
          </a:fillRef>
          <a:effectRef idx="0">
            <a:schemeClr val="dk1"/>
          </a:effectRef>
          <a:fontRef idx="minor">
            <a:schemeClr val="tx1"/>
          </a:fontRef>
        </xdr:style>
      </xdr:cxnSp>
      <xdr:sp macro="" textlink="">
        <xdr:nvSpPr>
          <xdr:cNvPr id="9" name="Text Box 18"/>
          <xdr:cNvSpPr txBox="1">
            <a:spLocks noChangeArrowheads="1"/>
          </xdr:cNvSpPr>
        </xdr:nvSpPr>
        <xdr:spPr bwMode="auto">
          <a:xfrm>
            <a:off x="16287750" y="78717650"/>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指名競争契約（最低価格） 】</a:t>
            </a:r>
            <a:endParaRPr lang="ja-JP" altLang="en-US" sz="1400" b="1">
              <a:solidFill>
                <a:sysClr val="windowText" lastClr="000000"/>
              </a:solidFill>
            </a:endParaRPr>
          </a:p>
        </xdr:txBody>
      </xdr:sp>
      <xdr:sp macro="" textlink="">
        <xdr:nvSpPr>
          <xdr:cNvPr id="10" name="Rectangle 15"/>
          <xdr:cNvSpPr>
            <a:spLocks noChangeArrowheads="1"/>
          </xdr:cNvSpPr>
        </xdr:nvSpPr>
        <xdr:spPr bwMode="auto">
          <a:xfrm>
            <a:off x="16464960" y="79044822"/>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B</a:t>
            </a:r>
            <a:r>
              <a:rPr lang="ja-JP" altLang="en-US" sz="1400" b="1" i="0" u="none" strike="noStrike" baseline="0">
                <a:solidFill>
                  <a:sysClr val="windowText" lastClr="000000"/>
                </a:solidFill>
                <a:latin typeface="ＭＳ Ｐゴシック"/>
                <a:ea typeface="ＭＳ Ｐゴシック"/>
              </a:rPr>
              <a:t>　契約相手方１者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１．４百万円</a:t>
            </a:r>
            <a:endParaRPr lang="ja-JP" altLang="en-US" sz="1400" b="1">
              <a:solidFill>
                <a:schemeClr val="tx1"/>
              </a:solidFill>
            </a:endParaRPr>
          </a:p>
        </xdr:txBody>
      </xdr:sp>
      <xdr:sp macro="" textlink="">
        <xdr:nvSpPr>
          <xdr:cNvPr id="11" name="AutoShape 30"/>
          <xdr:cNvSpPr>
            <a:spLocks noChangeArrowheads="1"/>
          </xdr:cNvSpPr>
        </xdr:nvSpPr>
        <xdr:spPr bwMode="auto">
          <a:xfrm>
            <a:off x="16772431" y="79927283"/>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12" name="Text Box 18"/>
          <xdr:cNvSpPr txBox="1">
            <a:spLocks noChangeArrowheads="1"/>
          </xdr:cNvSpPr>
        </xdr:nvSpPr>
        <xdr:spPr bwMode="auto">
          <a:xfrm>
            <a:off x="10820400" y="805369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随意契約（公募） 】</a:t>
            </a:r>
            <a:endParaRPr lang="ja-JP" altLang="en-US" sz="1400" b="1">
              <a:solidFill>
                <a:sysClr val="windowText" lastClr="000000"/>
              </a:solidFill>
            </a:endParaRPr>
          </a:p>
        </xdr:txBody>
      </xdr:sp>
      <xdr:sp macro="" textlink="">
        <xdr:nvSpPr>
          <xdr:cNvPr id="13" name="Rectangle 15"/>
          <xdr:cNvSpPr>
            <a:spLocks noChangeArrowheads="1"/>
          </xdr:cNvSpPr>
        </xdr:nvSpPr>
        <xdr:spPr bwMode="auto">
          <a:xfrm>
            <a:off x="10997610" y="808640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C</a:t>
            </a:r>
            <a:r>
              <a:rPr lang="ja-JP" altLang="en-US" sz="1400" b="1" i="0" u="none" strike="noStrike" baseline="0">
                <a:solidFill>
                  <a:sysClr val="windowText" lastClr="000000"/>
                </a:solidFill>
                <a:latin typeface="ＭＳ Ｐゴシック"/>
                <a:ea typeface="ＭＳ Ｐゴシック"/>
              </a:rPr>
              <a:t>　契約相手方５１者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１０，３８９．８百万円</a:t>
            </a:r>
            <a:endParaRPr lang="ja-JP" altLang="en-US" sz="1400" b="1">
              <a:solidFill>
                <a:schemeClr val="tx1"/>
              </a:solidFill>
            </a:endParaRPr>
          </a:p>
        </xdr:txBody>
      </xdr:sp>
      <xdr:sp macro="" textlink="">
        <xdr:nvSpPr>
          <xdr:cNvPr id="14" name="AutoShape 30"/>
          <xdr:cNvSpPr>
            <a:spLocks noChangeArrowheads="1"/>
          </xdr:cNvSpPr>
        </xdr:nvSpPr>
        <xdr:spPr bwMode="auto">
          <a:xfrm>
            <a:off x="11305081" y="817465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15" name="Text Box 18"/>
          <xdr:cNvSpPr txBox="1">
            <a:spLocks noChangeArrowheads="1"/>
          </xdr:cNvSpPr>
        </xdr:nvSpPr>
        <xdr:spPr bwMode="auto">
          <a:xfrm>
            <a:off x="16287750" y="805369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a:t>
            </a:r>
            <a:r>
              <a:rPr lang="ja-JP" altLang="en-US" sz="1400" b="1" i="0" u="none" strike="noStrike" baseline="0">
                <a:solidFill>
                  <a:sysClr val="windowText" lastClr="000000"/>
                </a:solidFill>
                <a:latin typeface="ＭＳ Ｐゴシック"/>
                <a:ea typeface="ＭＳ Ｐゴシック"/>
              </a:rPr>
              <a:t>随意契約（少額） 】</a:t>
            </a:r>
            <a:endParaRPr lang="ja-JP" altLang="en-US" sz="1400" b="1">
              <a:solidFill>
                <a:sysClr val="windowText" lastClr="000000"/>
              </a:solidFill>
            </a:endParaRPr>
          </a:p>
        </xdr:txBody>
      </xdr:sp>
      <xdr:sp macro="" textlink="">
        <xdr:nvSpPr>
          <xdr:cNvPr id="16" name="Rectangle 15"/>
          <xdr:cNvSpPr>
            <a:spLocks noChangeArrowheads="1"/>
          </xdr:cNvSpPr>
        </xdr:nvSpPr>
        <xdr:spPr bwMode="auto">
          <a:xfrm>
            <a:off x="16464960" y="808640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D</a:t>
            </a:r>
            <a:r>
              <a:rPr lang="ja-JP" altLang="en-US" sz="1400" b="1" i="0" u="none" strike="noStrike" baseline="0">
                <a:solidFill>
                  <a:sysClr val="windowText" lastClr="000000"/>
                </a:solidFill>
                <a:latin typeface="ＭＳ Ｐゴシック"/>
                <a:ea typeface="ＭＳ Ｐゴシック"/>
              </a:rPr>
              <a:t>　契約相手方２者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１．０百万円</a:t>
            </a:r>
            <a:endParaRPr lang="ja-JP" altLang="en-US" sz="1400" b="1">
              <a:solidFill>
                <a:schemeClr val="tx1"/>
              </a:solidFill>
            </a:endParaRPr>
          </a:p>
        </xdr:txBody>
      </xdr:sp>
      <xdr:sp macro="" textlink="">
        <xdr:nvSpPr>
          <xdr:cNvPr id="17" name="AutoShape 30"/>
          <xdr:cNvSpPr>
            <a:spLocks noChangeArrowheads="1"/>
          </xdr:cNvSpPr>
        </xdr:nvSpPr>
        <xdr:spPr bwMode="auto">
          <a:xfrm>
            <a:off x="16772431" y="817465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18" name="Text Box 18"/>
          <xdr:cNvSpPr txBox="1">
            <a:spLocks noChangeArrowheads="1"/>
          </xdr:cNvSpPr>
        </xdr:nvSpPr>
        <xdr:spPr bwMode="auto">
          <a:xfrm>
            <a:off x="10820400" y="822895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随意契約（その他） 】</a:t>
            </a:r>
            <a:endParaRPr lang="ja-JP" altLang="en-US" sz="1400" b="1">
              <a:solidFill>
                <a:sysClr val="windowText" lastClr="000000"/>
              </a:solidFill>
            </a:endParaRPr>
          </a:p>
        </xdr:txBody>
      </xdr:sp>
      <xdr:sp macro="" textlink="">
        <xdr:nvSpPr>
          <xdr:cNvPr id="19" name="Rectangle 15"/>
          <xdr:cNvSpPr>
            <a:spLocks noChangeArrowheads="1"/>
          </xdr:cNvSpPr>
        </xdr:nvSpPr>
        <xdr:spPr bwMode="auto">
          <a:xfrm>
            <a:off x="10997610" y="826166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E</a:t>
            </a:r>
            <a:r>
              <a:rPr lang="ja-JP" altLang="en-US" sz="1400" b="1" i="0" u="none" strike="noStrike" baseline="0">
                <a:solidFill>
                  <a:sysClr val="windowText" lastClr="000000"/>
                </a:solidFill>
                <a:latin typeface="ＭＳ Ｐゴシック"/>
                <a:ea typeface="ＭＳ Ｐゴシック"/>
              </a:rPr>
              <a:t>　契約相手方４１者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２２，７２４．８百万円</a:t>
            </a:r>
            <a:endParaRPr lang="ja-JP" altLang="en-US" sz="1400" b="1">
              <a:solidFill>
                <a:schemeClr val="tx1"/>
              </a:solidFill>
            </a:endParaRPr>
          </a:p>
        </xdr:txBody>
      </xdr:sp>
      <xdr:sp macro="" textlink="">
        <xdr:nvSpPr>
          <xdr:cNvPr id="20" name="AutoShape 30"/>
          <xdr:cNvSpPr>
            <a:spLocks noChangeArrowheads="1"/>
          </xdr:cNvSpPr>
        </xdr:nvSpPr>
        <xdr:spPr bwMode="auto">
          <a:xfrm>
            <a:off x="11305081" y="834991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21" name="Text Box 18"/>
          <xdr:cNvSpPr txBox="1">
            <a:spLocks noChangeArrowheads="1"/>
          </xdr:cNvSpPr>
        </xdr:nvSpPr>
        <xdr:spPr bwMode="auto">
          <a:xfrm>
            <a:off x="16287750" y="822895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国庫債務負担行為等 】</a:t>
            </a:r>
            <a:endParaRPr lang="ja-JP" altLang="en-US" sz="1400" b="1">
              <a:solidFill>
                <a:sysClr val="windowText" lastClr="000000"/>
              </a:solidFill>
            </a:endParaRPr>
          </a:p>
        </xdr:txBody>
      </xdr:sp>
      <xdr:sp macro="" textlink="">
        <xdr:nvSpPr>
          <xdr:cNvPr id="22" name="Rectangle 15"/>
          <xdr:cNvSpPr>
            <a:spLocks noChangeArrowheads="1"/>
          </xdr:cNvSpPr>
        </xdr:nvSpPr>
        <xdr:spPr bwMode="auto">
          <a:xfrm>
            <a:off x="16464960" y="826166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F</a:t>
            </a:r>
            <a:r>
              <a:rPr lang="ja-JP" altLang="en-US" sz="1400" b="1" i="0" u="none" strike="noStrike" baseline="0">
                <a:solidFill>
                  <a:sysClr val="windowText" lastClr="000000"/>
                </a:solidFill>
                <a:latin typeface="ＭＳ Ｐゴシック"/>
                <a:ea typeface="ＭＳ Ｐゴシック"/>
              </a:rPr>
              <a:t>　契約相手方２１者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２，１６６．９百万円</a:t>
            </a:r>
            <a:endParaRPr lang="ja-JP" altLang="en-US" sz="1400" b="1">
              <a:solidFill>
                <a:schemeClr val="tx1"/>
              </a:solidFill>
            </a:endParaRPr>
          </a:p>
        </xdr:txBody>
      </xdr:sp>
      <xdr:sp macro="" textlink="">
        <xdr:nvSpPr>
          <xdr:cNvPr id="23" name="AutoShape 30"/>
          <xdr:cNvSpPr>
            <a:spLocks noChangeArrowheads="1"/>
          </xdr:cNvSpPr>
        </xdr:nvSpPr>
        <xdr:spPr bwMode="auto">
          <a:xfrm>
            <a:off x="16772431" y="834991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機器の借上等</a:t>
            </a:r>
          </a:p>
        </xdr:txBody>
      </xdr:sp>
      <xdr:cxnSp macro="">
        <xdr:nvCxnSpPr>
          <xdr:cNvPr id="24" name="直線コネクタ 23"/>
          <xdr:cNvCxnSpPr/>
        </xdr:nvCxnSpPr>
        <xdr:spPr>
          <a:xfrm>
            <a:off x="13128192" y="81254059"/>
            <a:ext cx="333375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25" name="直線コネクタ 24"/>
          <xdr:cNvCxnSpPr/>
        </xdr:nvCxnSpPr>
        <xdr:spPr>
          <a:xfrm>
            <a:off x="13128192" y="79444309"/>
            <a:ext cx="333375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704</v>
      </c>
      <c r="AK2" s="206"/>
      <c r="AL2" s="206"/>
      <c r="AM2" s="206"/>
      <c r="AN2" s="98" t="s">
        <v>400</v>
      </c>
      <c r="AO2" s="206">
        <v>20</v>
      </c>
      <c r="AP2" s="206"/>
      <c r="AQ2" s="206"/>
      <c r="AR2" s="99" t="s">
        <v>703</v>
      </c>
      <c r="AS2" s="207">
        <v>54</v>
      </c>
      <c r="AT2" s="207"/>
      <c r="AU2" s="207"/>
      <c r="AV2" s="98" t="str">
        <f>IF(AW2="","","-")</f>
        <v/>
      </c>
      <c r="AW2" s="395"/>
      <c r="AX2" s="395"/>
    </row>
    <row r="3" spans="1:50" ht="21" customHeight="1" thickBot="1" x14ac:dyDescent="0.2">
      <c r="A3" s="520" t="s">
        <v>696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708</v>
      </c>
      <c r="H5" s="556"/>
      <c r="I5" s="556"/>
      <c r="J5" s="556"/>
      <c r="K5" s="556"/>
      <c r="L5" s="556"/>
      <c r="M5" s="557" t="s">
        <v>66</v>
      </c>
      <c r="N5" s="558"/>
      <c r="O5" s="558"/>
      <c r="P5" s="558"/>
      <c r="Q5" s="558"/>
      <c r="R5" s="559"/>
      <c r="S5" s="560" t="s">
        <v>752</v>
      </c>
      <c r="T5" s="556"/>
      <c r="U5" s="556"/>
      <c r="V5" s="556"/>
      <c r="W5" s="556"/>
      <c r="X5" s="561"/>
      <c r="Y5" s="714" t="s">
        <v>3</v>
      </c>
      <c r="Z5" s="715"/>
      <c r="AA5" s="715"/>
      <c r="AB5" s="715"/>
      <c r="AC5" s="715"/>
      <c r="AD5" s="716"/>
      <c r="AE5" s="717" t="s">
        <v>909</v>
      </c>
      <c r="AF5" s="717"/>
      <c r="AG5" s="717"/>
      <c r="AH5" s="717"/>
      <c r="AI5" s="717"/>
      <c r="AJ5" s="717"/>
      <c r="AK5" s="717"/>
      <c r="AL5" s="717"/>
      <c r="AM5" s="717"/>
      <c r="AN5" s="717"/>
      <c r="AO5" s="717"/>
      <c r="AP5" s="718"/>
      <c r="AQ5" s="719" t="s">
        <v>927</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709</v>
      </c>
      <c r="H7" s="827"/>
      <c r="I7" s="827"/>
      <c r="J7" s="827"/>
      <c r="K7" s="827"/>
      <c r="L7" s="827"/>
      <c r="M7" s="827"/>
      <c r="N7" s="827"/>
      <c r="O7" s="827"/>
      <c r="P7" s="827"/>
      <c r="Q7" s="827"/>
      <c r="R7" s="827"/>
      <c r="S7" s="827"/>
      <c r="T7" s="827"/>
      <c r="U7" s="827"/>
      <c r="V7" s="827"/>
      <c r="W7" s="827"/>
      <c r="X7" s="828"/>
      <c r="Y7" s="393" t="s">
        <v>383</v>
      </c>
      <c r="Z7" s="296"/>
      <c r="AA7" s="296"/>
      <c r="AB7" s="296"/>
      <c r="AC7" s="296"/>
      <c r="AD7" s="394"/>
      <c r="AE7" s="380" t="s">
        <v>753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255</v>
      </c>
      <c r="B8" s="824"/>
      <c r="C8" s="824"/>
      <c r="D8" s="824"/>
      <c r="E8" s="824"/>
      <c r="F8" s="825"/>
      <c r="G8" s="218" t="str">
        <f>入力規則等!A27</f>
        <v>ＩＴ戦略、2020年東京オリパラ</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749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748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43970</v>
      </c>
      <c r="Q13" s="164"/>
      <c r="R13" s="164"/>
      <c r="S13" s="164"/>
      <c r="T13" s="164"/>
      <c r="U13" s="164"/>
      <c r="V13" s="165"/>
      <c r="W13" s="163">
        <v>59298</v>
      </c>
      <c r="X13" s="164"/>
      <c r="Y13" s="164"/>
      <c r="Z13" s="164"/>
      <c r="AA13" s="164"/>
      <c r="AB13" s="164"/>
      <c r="AC13" s="165"/>
      <c r="AD13" s="163">
        <v>41379</v>
      </c>
      <c r="AE13" s="164"/>
      <c r="AF13" s="164"/>
      <c r="AG13" s="164"/>
      <c r="AH13" s="164"/>
      <c r="AI13" s="164"/>
      <c r="AJ13" s="165"/>
      <c r="AK13" s="163">
        <v>46396</v>
      </c>
      <c r="AL13" s="164"/>
      <c r="AM13" s="164"/>
      <c r="AN13" s="164"/>
      <c r="AO13" s="164"/>
      <c r="AP13" s="164"/>
      <c r="AQ13" s="165"/>
      <c r="AR13" s="160">
        <v>52189</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v>4</v>
      </c>
      <c r="Q14" s="164"/>
      <c r="R14" s="164"/>
      <c r="S14" s="164"/>
      <c r="T14" s="164"/>
      <c r="U14" s="164"/>
      <c r="V14" s="165"/>
      <c r="W14" s="163" t="s">
        <v>710</v>
      </c>
      <c r="X14" s="164"/>
      <c r="Y14" s="164"/>
      <c r="Z14" s="164"/>
      <c r="AA14" s="164"/>
      <c r="AB14" s="164"/>
      <c r="AC14" s="165"/>
      <c r="AD14" s="163">
        <v>3782</v>
      </c>
      <c r="AE14" s="164"/>
      <c r="AF14" s="164"/>
      <c r="AG14" s="164"/>
      <c r="AH14" s="164"/>
      <c r="AI14" s="164"/>
      <c r="AJ14" s="165"/>
      <c r="AK14" s="163" t="s">
        <v>907</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v>1425</v>
      </c>
      <c r="Q15" s="164"/>
      <c r="R15" s="164"/>
      <c r="S15" s="164"/>
      <c r="T15" s="164"/>
      <c r="U15" s="164"/>
      <c r="V15" s="165"/>
      <c r="W15" s="163">
        <v>1790</v>
      </c>
      <c r="X15" s="164"/>
      <c r="Y15" s="164"/>
      <c r="Z15" s="164"/>
      <c r="AA15" s="164"/>
      <c r="AB15" s="164"/>
      <c r="AC15" s="165"/>
      <c r="AD15" s="163">
        <v>2810</v>
      </c>
      <c r="AE15" s="164"/>
      <c r="AF15" s="164"/>
      <c r="AG15" s="164"/>
      <c r="AH15" s="164"/>
      <c r="AI15" s="164"/>
      <c r="AJ15" s="165"/>
      <c r="AK15" s="163">
        <v>825</v>
      </c>
      <c r="AL15" s="164"/>
      <c r="AM15" s="164"/>
      <c r="AN15" s="164"/>
      <c r="AO15" s="164"/>
      <c r="AP15" s="164"/>
      <c r="AQ15" s="165"/>
      <c r="AR15" s="163" t="s">
        <v>907</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v>-1790</v>
      </c>
      <c r="Q16" s="164"/>
      <c r="R16" s="164"/>
      <c r="S16" s="164"/>
      <c r="T16" s="164"/>
      <c r="U16" s="164"/>
      <c r="V16" s="165"/>
      <c r="W16" s="163">
        <v>-2810</v>
      </c>
      <c r="X16" s="164"/>
      <c r="Y16" s="164"/>
      <c r="Z16" s="164"/>
      <c r="AA16" s="164"/>
      <c r="AB16" s="164"/>
      <c r="AC16" s="165"/>
      <c r="AD16" s="163">
        <v>-825</v>
      </c>
      <c r="AE16" s="164"/>
      <c r="AF16" s="164"/>
      <c r="AG16" s="164"/>
      <c r="AH16" s="164"/>
      <c r="AI16" s="164"/>
      <c r="AJ16" s="165"/>
      <c r="AK16" s="163" t="s">
        <v>907</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710</v>
      </c>
      <c r="Q17" s="164"/>
      <c r="R17" s="164"/>
      <c r="S17" s="164"/>
      <c r="T17" s="164"/>
      <c r="U17" s="164"/>
      <c r="V17" s="165"/>
      <c r="W17" s="163" t="s">
        <v>710</v>
      </c>
      <c r="X17" s="164"/>
      <c r="Y17" s="164"/>
      <c r="Z17" s="164"/>
      <c r="AA17" s="164"/>
      <c r="AB17" s="164"/>
      <c r="AC17" s="165"/>
      <c r="AD17" s="163" t="s">
        <v>710</v>
      </c>
      <c r="AE17" s="164"/>
      <c r="AF17" s="164"/>
      <c r="AG17" s="164"/>
      <c r="AH17" s="164"/>
      <c r="AI17" s="164"/>
      <c r="AJ17" s="165"/>
      <c r="AK17" s="163" t="s">
        <v>907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43609</v>
      </c>
      <c r="Q18" s="170"/>
      <c r="R18" s="170"/>
      <c r="S18" s="170"/>
      <c r="T18" s="170"/>
      <c r="U18" s="170"/>
      <c r="V18" s="171"/>
      <c r="W18" s="169">
        <f>SUM(W13:AC17)</f>
        <v>58278</v>
      </c>
      <c r="X18" s="170"/>
      <c r="Y18" s="170"/>
      <c r="Z18" s="170"/>
      <c r="AA18" s="170"/>
      <c r="AB18" s="170"/>
      <c r="AC18" s="171"/>
      <c r="AD18" s="169">
        <f>SUM(AD13:AJ17)</f>
        <v>47146</v>
      </c>
      <c r="AE18" s="170"/>
      <c r="AF18" s="170"/>
      <c r="AG18" s="170"/>
      <c r="AH18" s="170"/>
      <c r="AI18" s="170"/>
      <c r="AJ18" s="171"/>
      <c r="AK18" s="169">
        <f>SUM(AK13:AQ17)</f>
        <v>47221</v>
      </c>
      <c r="AL18" s="170"/>
      <c r="AM18" s="170"/>
      <c r="AN18" s="170"/>
      <c r="AO18" s="170"/>
      <c r="AP18" s="170"/>
      <c r="AQ18" s="171"/>
      <c r="AR18" s="169">
        <f>SUM(AR13:AX17)</f>
        <v>52189</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38240</v>
      </c>
      <c r="Q19" s="164"/>
      <c r="R19" s="164"/>
      <c r="S19" s="164"/>
      <c r="T19" s="164"/>
      <c r="U19" s="164"/>
      <c r="V19" s="165"/>
      <c r="W19" s="163">
        <v>57115</v>
      </c>
      <c r="X19" s="164"/>
      <c r="Y19" s="164"/>
      <c r="Z19" s="164"/>
      <c r="AA19" s="164"/>
      <c r="AB19" s="164"/>
      <c r="AC19" s="165"/>
      <c r="AD19" s="163">
        <v>36312</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0.87688321218097187</v>
      </c>
      <c r="Q20" s="536"/>
      <c r="R20" s="536"/>
      <c r="S20" s="536"/>
      <c r="T20" s="536"/>
      <c r="U20" s="536"/>
      <c r="V20" s="536"/>
      <c r="W20" s="536">
        <f t="shared" ref="W20" si="0">IF(W18=0, "-", SUM(W19)/W18)</f>
        <v>0.98004392738254575</v>
      </c>
      <c r="X20" s="536"/>
      <c r="Y20" s="536"/>
      <c r="Z20" s="536"/>
      <c r="AA20" s="536"/>
      <c r="AB20" s="536"/>
      <c r="AC20" s="536"/>
      <c r="AD20" s="536">
        <f t="shared" ref="AD20" si="1">IF(AD18=0, "-", SUM(AD19)/AD18)</f>
        <v>0.77020319857464048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1" t="s">
        <v>348</v>
      </c>
      <c r="H21" s="922"/>
      <c r="I21" s="922"/>
      <c r="J21" s="922"/>
      <c r="K21" s="922"/>
      <c r="L21" s="922"/>
      <c r="M21" s="922"/>
      <c r="N21" s="922"/>
      <c r="O21" s="922"/>
      <c r="P21" s="536">
        <f>IF(P19=0, "-", SUM(P19)/SUM(P13,P14))</f>
        <v>0.86960476645290397</v>
      </c>
      <c r="Q21" s="536"/>
      <c r="R21" s="536"/>
      <c r="S21" s="536"/>
      <c r="T21" s="536"/>
      <c r="U21" s="536"/>
      <c r="V21" s="536"/>
      <c r="W21" s="536">
        <f t="shared" ref="W21" si="2">IF(W19=0, "-", SUM(W19)/SUM(W13,W14))</f>
        <v>0.96318594219029308</v>
      </c>
      <c r="X21" s="536"/>
      <c r="Y21" s="536"/>
      <c r="Z21" s="536"/>
      <c r="AA21" s="536"/>
      <c r="AB21" s="536"/>
      <c r="AC21" s="536"/>
      <c r="AD21" s="536">
        <f t="shared" ref="AD21" si="3">IF(AD19=0, "-", SUM(AD19)/SUM(AD13,AD14))</f>
        <v>0.80405659750669822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701</v>
      </c>
      <c r="B22" s="139"/>
      <c r="C22" s="139"/>
      <c r="D22" s="139"/>
      <c r="E22" s="139"/>
      <c r="F22" s="140"/>
      <c r="G22" s="129" t="s">
        <v>327</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46396</v>
      </c>
      <c r="Q23" s="161"/>
      <c r="R23" s="161"/>
      <c r="S23" s="161"/>
      <c r="T23" s="161"/>
      <c r="U23" s="161"/>
      <c r="V23" s="162"/>
      <c r="W23" s="160">
        <v>52189</v>
      </c>
      <c r="X23" s="161"/>
      <c r="Y23" s="161"/>
      <c r="Z23" s="161"/>
      <c r="AA23" s="161"/>
      <c r="AB23" s="161"/>
      <c r="AC23" s="162"/>
      <c r="AD23" s="149" t="s">
        <v>926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710</v>
      </c>
      <c r="H24" s="136"/>
      <c r="I24" s="136"/>
      <c r="J24" s="136"/>
      <c r="K24" s="136"/>
      <c r="L24" s="136"/>
      <c r="M24" s="136"/>
      <c r="N24" s="136"/>
      <c r="O24" s="137"/>
      <c r="P24" s="163" t="s">
        <v>750</v>
      </c>
      <c r="Q24" s="164"/>
      <c r="R24" s="164"/>
      <c r="S24" s="164"/>
      <c r="T24" s="164"/>
      <c r="U24" s="164"/>
      <c r="V24" s="165"/>
      <c r="W24" s="163" t="s">
        <v>779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710</v>
      </c>
      <c r="H25" s="136"/>
      <c r="I25" s="136"/>
      <c r="J25" s="136"/>
      <c r="K25" s="136"/>
      <c r="L25" s="136"/>
      <c r="M25" s="136"/>
      <c r="N25" s="136"/>
      <c r="O25" s="137"/>
      <c r="P25" s="163" t="s">
        <v>750</v>
      </c>
      <c r="Q25" s="164"/>
      <c r="R25" s="164"/>
      <c r="S25" s="164"/>
      <c r="T25" s="164"/>
      <c r="U25" s="164"/>
      <c r="V25" s="165"/>
      <c r="W25" s="163" t="s">
        <v>779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710</v>
      </c>
      <c r="H26" s="136"/>
      <c r="I26" s="136"/>
      <c r="J26" s="136"/>
      <c r="K26" s="136"/>
      <c r="L26" s="136"/>
      <c r="M26" s="136"/>
      <c r="N26" s="136"/>
      <c r="O26" s="137"/>
      <c r="P26" s="163" t="s">
        <v>750</v>
      </c>
      <c r="Q26" s="164"/>
      <c r="R26" s="164"/>
      <c r="S26" s="164"/>
      <c r="T26" s="164"/>
      <c r="U26" s="164"/>
      <c r="V26" s="165"/>
      <c r="W26" s="163" t="s">
        <v>779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710</v>
      </c>
      <c r="H27" s="136"/>
      <c r="I27" s="136"/>
      <c r="J27" s="136"/>
      <c r="K27" s="136"/>
      <c r="L27" s="136"/>
      <c r="M27" s="136"/>
      <c r="N27" s="136"/>
      <c r="O27" s="137"/>
      <c r="P27" s="163" t="s">
        <v>750</v>
      </c>
      <c r="Q27" s="164"/>
      <c r="R27" s="164"/>
      <c r="S27" s="164"/>
      <c r="T27" s="164"/>
      <c r="U27" s="164"/>
      <c r="V27" s="165"/>
      <c r="W27" s="163" t="s">
        <v>779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46396</v>
      </c>
      <c r="Q29" s="164"/>
      <c r="R29" s="164"/>
      <c r="S29" s="164"/>
      <c r="T29" s="164"/>
      <c r="U29" s="164"/>
      <c r="V29" s="165"/>
      <c r="W29" s="211">
        <f>AR13</f>
        <v>52189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343</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384</v>
      </c>
      <c r="AF30" s="384"/>
      <c r="AG30" s="384"/>
      <c r="AH30" s="385"/>
      <c r="AI30" s="386" t="s">
        <v>406</v>
      </c>
      <c r="AJ30" s="386"/>
      <c r="AK30" s="386"/>
      <c r="AL30" s="383"/>
      <c r="AM30" s="386" t="s">
        <v>503</v>
      </c>
      <c r="AN30" s="386"/>
      <c r="AO30" s="386"/>
      <c r="AP30" s="383"/>
      <c r="AQ30" s="638" t="s">
        <v>231</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v>3</v>
      </c>
      <c r="AR31" s="178"/>
      <c r="AS31" s="179" t="s">
        <v>232</v>
      </c>
      <c r="AT31" s="202"/>
      <c r="AU31" s="271" t="s">
        <v>710</v>
      </c>
      <c r="AV31" s="271"/>
      <c r="AW31" s="376" t="s">
        <v>179</v>
      </c>
      <c r="AX31" s="377"/>
    </row>
    <row r="32" spans="1:50" ht="23.25" customHeight="1" x14ac:dyDescent="0.15">
      <c r="A32" s="512"/>
      <c r="B32" s="510"/>
      <c r="C32" s="510"/>
      <c r="D32" s="510"/>
      <c r="E32" s="510"/>
      <c r="F32" s="511"/>
      <c r="G32" s="537" t="s">
        <v>712</v>
      </c>
      <c r="H32" s="538"/>
      <c r="I32" s="538"/>
      <c r="J32" s="538"/>
      <c r="K32" s="538"/>
      <c r="L32" s="538"/>
      <c r="M32" s="538"/>
      <c r="N32" s="538"/>
      <c r="O32" s="539"/>
      <c r="P32" s="191" t="s">
        <v>713</v>
      </c>
      <c r="Q32" s="191"/>
      <c r="R32" s="191"/>
      <c r="S32" s="191"/>
      <c r="T32" s="191"/>
      <c r="U32" s="191"/>
      <c r="V32" s="191"/>
      <c r="W32" s="191"/>
      <c r="X32" s="233"/>
      <c r="Y32" s="340" t="s">
        <v>12</v>
      </c>
      <c r="Z32" s="546"/>
      <c r="AA32" s="547"/>
      <c r="AB32" s="548" t="s">
        <v>714</v>
      </c>
      <c r="AC32" s="548"/>
      <c r="AD32" s="548"/>
      <c r="AE32" s="364">
        <v>365</v>
      </c>
      <c r="AF32" s="365"/>
      <c r="AG32" s="365"/>
      <c r="AH32" s="365"/>
      <c r="AI32" s="364">
        <v>366</v>
      </c>
      <c r="AJ32" s="365"/>
      <c r="AK32" s="365"/>
      <c r="AL32" s="365"/>
      <c r="AM32" s="364">
        <v>365</v>
      </c>
      <c r="AN32" s="365"/>
      <c r="AO32" s="365"/>
      <c r="AP32" s="365"/>
      <c r="AQ32" s="166" t="s">
        <v>710</v>
      </c>
      <c r="AR32" s="167"/>
      <c r="AS32" s="167"/>
      <c r="AT32" s="168"/>
      <c r="AU32" s="365" t="s">
        <v>710</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714</v>
      </c>
      <c r="AC33" s="519"/>
      <c r="AD33" s="519"/>
      <c r="AE33" s="364">
        <v>365</v>
      </c>
      <c r="AF33" s="365"/>
      <c r="AG33" s="365"/>
      <c r="AH33" s="365"/>
      <c r="AI33" s="364">
        <v>366</v>
      </c>
      <c r="AJ33" s="365"/>
      <c r="AK33" s="365"/>
      <c r="AL33" s="365"/>
      <c r="AM33" s="364">
        <v>365</v>
      </c>
      <c r="AN33" s="365"/>
      <c r="AO33" s="365"/>
      <c r="AP33" s="365"/>
      <c r="AQ33" s="166">
        <v>365</v>
      </c>
      <c r="AR33" s="167"/>
      <c r="AS33" s="167"/>
      <c r="AT33" s="168"/>
      <c r="AU33" s="365" t="s">
        <v>710</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100</v>
      </c>
      <c r="AF34" s="365"/>
      <c r="AG34" s="365"/>
      <c r="AH34" s="365"/>
      <c r="AI34" s="364">
        <v>100</v>
      </c>
      <c r="AJ34" s="365"/>
      <c r="AK34" s="365"/>
      <c r="AL34" s="365"/>
      <c r="AM34" s="364">
        <v>100</v>
      </c>
      <c r="AN34" s="365"/>
      <c r="AO34" s="365"/>
      <c r="AP34" s="365"/>
      <c r="AQ34" s="166" t="s">
        <v>710</v>
      </c>
      <c r="AR34" s="167"/>
      <c r="AS34" s="167"/>
      <c r="AT34" s="168"/>
      <c r="AU34" s="365" t="s">
        <v>710</v>
      </c>
      <c r="AV34" s="365"/>
      <c r="AW34" s="365"/>
      <c r="AX34" s="366"/>
    </row>
    <row r="35" spans="1:51" ht="23.25" customHeight="1" x14ac:dyDescent="0.15">
      <c r="A35" s="894" t="s">
        <v>374</v>
      </c>
      <c r="B35" s="895"/>
      <c r="C35" s="895"/>
      <c r="D35" s="895"/>
      <c r="E35" s="895"/>
      <c r="F35" s="896"/>
      <c r="G35" s="900" t="s">
        <v>751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600000000000001" hidden="1" customHeight="1" x14ac:dyDescent="0.15">
      <c r="A37" s="641" t="s">
        <v>343</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384</v>
      </c>
      <c r="AF37" s="336"/>
      <c r="AG37" s="336"/>
      <c r="AH37" s="336"/>
      <c r="AI37" s="336" t="s">
        <v>406</v>
      </c>
      <c r="AJ37" s="336"/>
      <c r="AK37" s="336"/>
      <c r="AL37" s="336"/>
      <c r="AM37" s="336" t="s">
        <v>503</v>
      </c>
      <c r="AN37" s="336"/>
      <c r="AO37" s="336"/>
      <c r="AP37" s="336"/>
      <c r="AQ37" s="267" t="s">
        <v>231</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c r="AR38" s="178"/>
      <c r="AS38" s="179" t="s">
        <v>232</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374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1" t="s">
        <v>343</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384</v>
      </c>
      <c r="AF44" s="336"/>
      <c r="AG44" s="336"/>
      <c r="AH44" s="336"/>
      <c r="AI44" s="336" t="s">
        <v>406</v>
      </c>
      <c r="AJ44" s="336"/>
      <c r="AK44" s="336"/>
      <c r="AL44" s="336"/>
      <c r="AM44" s="336" t="s">
        <v>503</v>
      </c>
      <c r="AN44" s="336"/>
      <c r="AO44" s="336"/>
      <c r="AP44" s="336"/>
      <c r="AQ44" s="267" t="s">
        <v>231</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232</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374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9" t="s">
        <v>343</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384</v>
      </c>
      <c r="AF51" s="336"/>
      <c r="AG51" s="336"/>
      <c r="AH51" s="336"/>
      <c r="AI51" s="336" t="s">
        <v>406</v>
      </c>
      <c r="AJ51" s="336"/>
      <c r="AK51" s="336"/>
      <c r="AL51" s="336"/>
      <c r="AM51" s="336" t="s">
        <v>503</v>
      </c>
      <c r="AN51" s="336"/>
      <c r="AO51" s="336"/>
      <c r="AP51" s="336"/>
      <c r="AQ51" s="267" t="s">
        <v>231</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374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9" t="s">
        <v>343</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384</v>
      </c>
      <c r="AF58" s="336"/>
      <c r="AG58" s="336"/>
      <c r="AH58" s="336"/>
      <c r="AI58" s="336" t="s">
        <v>406</v>
      </c>
      <c r="AJ58" s="336"/>
      <c r="AK58" s="336"/>
      <c r="AL58" s="336"/>
      <c r="AM58" s="336" t="s">
        <v>503</v>
      </c>
      <c r="AN58" s="336"/>
      <c r="AO58" s="336"/>
      <c r="AP58" s="336"/>
      <c r="AQ58" s="267" t="s">
        <v>231</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374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344</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339</v>
      </c>
      <c r="X65" s="867"/>
      <c r="Y65" s="870"/>
      <c r="Z65" s="870"/>
      <c r="AA65" s="871"/>
      <c r="AB65" s="864" t="s">
        <v>11</v>
      </c>
      <c r="AC65" s="860"/>
      <c r="AD65" s="861"/>
      <c r="AE65" s="336" t="s">
        <v>384</v>
      </c>
      <c r="AF65" s="336"/>
      <c r="AG65" s="336"/>
      <c r="AH65" s="336"/>
      <c r="AI65" s="336" t="s">
        <v>406</v>
      </c>
      <c r="AJ65" s="336"/>
      <c r="AK65" s="336"/>
      <c r="AL65" s="336"/>
      <c r="AM65" s="336" t="s">
        <v>503</v>
      </c>
      <c r="AN65" s="336"/>
      <c r="AO65" s="336"/>
      <c r="AP65" s="336"/>
      <c r="AQ65" s="215" t="s">
        <v>231</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232</v>
      </c>
      <c r="AT66" s="202"/>
      <c r="AU66" s="271"/>
      <c r="AV66" s="271"/>
      <c r="AW66" s="862" t="s">
        <v>342</v>
      </c>
      <c r="AX66" s="975"/>
      <c r="AY66">
        <f>$AY$65</f>
        <v>0</v>
      </c>
    </row>
    <row r="67" spans="1:51" ht="23.25" hidden="1" customHeight="1" x14ac:dyDescent="0.15">
      <c r="A67" s="848"/>
      <c r="B67" s="849"/>
      <c r="C67" s="849"/>
      <c r="D67" s="849"/>
      <c r="E67" s="849"/>
      <c r="F67" s="850"/>
      <c r="G67" s="976" t="s">
        <v>233</v>
      </c>
      <c r="H67" s="959"/>
      <c r="I67" s="960"/>
      <c r="J67" s="960"/>
      <c r="K67" s="960"/>
      <c r="L67" s="960"/>
      <c r="M67" s="960"/>
      <c r="N67" s="960"/>
      <c r="O67" s="961"/>
      <c r="P67" s="959"/>
      <c r="Q67" s="960"/>
      <c r="R67" s="960"/>
      <c r="S67" s="960"/>
      <c r="T67" s="960"/>
      <c r="U67" s="960"/>
      <c r="V67" s="961"/>
      <c r="W67" s="965"/>
      <c r="X67" s="966"/>
      <c r="Y67" s="946" t="s">
        <v>12</v>
      </c>
      <c r="Z67" s="946"/>
      <c r="AA67" s="947"/>
      <c r="AB67" s="948" t="s">
        <v>364</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364</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365</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349</v>
      </c>
      <c r="B70" s="849"/>
      <c r="C70" s="849"/>
      <c r="D70" s="849"/>
      <c r="E70" s="849"/>
      <c r="F70" s="850"/>
      <c r="G70" s="936" t="s">
        <v>234</v>
      </c>
      <c r="H70" s="937"/>
      <c r="I70" s="937"/>
      <c r="J70" s="937"/>
      <c r="K70" s="937"/>
      <c r="L70" s="937"/>
      <c r="M70" s="937"/>
      <c r="N70" s="937"/>
      <c r="O70" s="937"/>
      <c r="P70" s="937"/>
      <c r="Q70" s="937"/>
      <c r="R70" s="937"/>
      <c r="S70" s="937"/>
      <c r="T70" s="937"/>
      <c r="U70" s="937"/>
      <c r="V70" s="937"/>
      <c r="W70" s="940" t="s">
        <v>363</v>
      </c>
      <c r="X70" s="941"/>
      <c r="Y70" s="946" t="s">
        <v>12</v>
      </c>
      <c r="Z70" s="946"/>
      <c r="AA70" s="947"/>
      <c r="AB70" s="948" t="s">
        <v>364</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364</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365</v>
      </c>
      <c r="AC72" s="972"/>
      <c r="AD72" s="972"/>
      <c r="AE72" s="372"/>
      <c r="AF72" s="373"/>
      <c r="AG72" s="373"/>
      <c r="AH72" s="373"/>
      <c r="AI72" s="372"/>
      <c r="AJ72" s="373"/>
      <c r="AK72" s="373"/>
      <c r="AL72" s="373"/>
      <c r="AM72" s="372"/>
      <c r="AN72" s="373"/>
      <c r="AO72" s="373"/>
      <c r="AP72" s="935"/>
      <c r="AQ72" s="364"/>
      <c r="AR72" s="365"/>
      <c r="AS72" s="365"/>
      <c r="AT72" s="813"/>
      <c r="AU72" s="365"/>
      <c r="AV72" s="365"/>
      <c r="AW72" s="365"/>
      <c r="AX72" s="366"/>
      <c r="AY72">
        <f t="shared" si="8"/>
        <v>0</v>
      </c>
    </row>
    <row r="73" spans="1:51" ht="18.75" hidden="1" customHeight="1" x14ac:dyDescent="0.15">
      <c r="A73" s="834" t="s">
        <v>344</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384</v>
      </c>
      <c r="AF73" s="336"/>
      <c r="AG73" s="336"/>
      <c r="AH73" s="336"/>
      <c r="AI73" s="336" t="s">
        <v>406</v>
      </c>
      <c r="AJ73" s="336"/>
      <c r="AK73" s="336"/>
      <c r="AL73" s="336"/>
      <c r="AM73" s="336" t="s">
        <v>503</v>
      </c>
      <c r="AN73" s="336"/>
      <c r="AO73" s="336"/>
      <c r="AP73" s="336"/>
      <c r="AQ73" s="215" t="s">
        <v>231</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37"/>
      <c r="B75" s="838"/>
      <c r="C75" s="838"/>
      <c r="D75" s="838"/>
      <c r="E75" s="838"/>
      <c r="F75" s="839"/>
      <c r="G75" s="780"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377</v>
      </c>
      <c r="B78" s="910"/>
      <c r="C78" s="910"/>
      <c r="D78" s="910"/>
      <c r="E78" s="907" t="s">
        <v>322</v>
      </c>
      <c r="F78" s="908"/>
      <c r="G78" s="54" t="s">
        <v>234</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338</v>
      </c>
      <c r="AP79" s="127"/>
      <c r="AQ79" s="127"/>
      <c r="AR79" s="76" t="s">
        <v>336</v>
      </c>
      <c r="AS79" s="126"/>
      <c r="AT79" s="127"/>
      <c r="AU79" s="127"/>
      <c r="AV79" s="127"/>
      <c r="AW79" s="127"/>
      <c r="AX79" s="128"/>
      <c r="AY79">
        <f>COUNTIF($AR$79,"☑")</f>
        <v>0</v>
      </c>
    </row>
    <row r="80" spans="1:51" ht="18.75" hidden="1" customHeight="1" x14ac:dyDescent="0.15">
      <c r="A80" s="516" t="s">
        <v>147</v>
      </c>
      <c r="B80" s="843" t="s">
        <v>335</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7"/>
      <c r="B81" s="846"/>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6" t="s">
        <v>384</v>
      </c>
      <c r="AF85" s="336"/>
      <c r="AG85" s="336"/>
      <c r="AH85" s="336"/>
      <c r="AI85" s="336" t="s">
        <v>406</v>
      </c>
      <c r="AJ85" s="336"/>
      <c r="AK85" s="336"/>
      <c r="AL85" s="336"/>
      <c r="AM85" s="336" t="s">
        <v>503</v>
      </c>
      <c r="AN85" s="336"/>
      <c r="AO85" s="336"/>
      <c r="AP85" s="336"/>
      <c r="AQ85" s="215" t="s">
        <v>231</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v>3</v>
      </c>
      <c r="AR86" s="271"/>
      <c r="AS86" s="179" t="s">
        <v>232</v>
      </c>
      <c r="AT86" s="202"/>
      <c r="AU86" s="271" t="s">
        <v>710</v>
      </c>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8"/>
      <c r="R87" s="798"/>
      <c r="S87" s="798"/>
      <c r="T87" s="798"/>
      <c r="U87" s="798"/>
      <c r="V87" s="798"/>
      <c r="W87" s="798"/>
      <c r="X87" s="799"/>
      <c r="Y87" s="754" t="s">
        <v>62</v>
      </c>
      <c r="Z87" s="755"/>
      <c r="AA87" s="756"/>
      <c r="AB87" s="548" t="s">
        <v>715</v>
      </c>
      <c r="AC87" s="548"/>
      <c r="AD87" s="548"/>
      <c r="AE87" s="364" t="s">
        <v>710</v>
      </c>
      <c r="AF87" s="365"/>
      <c r="AG87" s="365"/>
      <c r="AH87" s="365"/>
      <c r="AI87" s="364" t="s">
        <v>710</v>
      </c>
      <c r="AJ87" s="365"/>
      <c r="AK87" s="365"/>
      <c r="AL87" s="365"/>
      <c r="AM87" s="364" t="s">
        <v>750</v>
      </c>
      <c r="AN87" s="365"/>
      <c r="AO87" s="365"/>
      <c r="AP87" s="365"/>
      <c r="AQ87" s="166" t="s">
        <v>710</v>
      </c>
      <c r="AR87" s="167"/>
      <c r="AS87" s="167"/>
      <c r="AT87" s="168"/>
      <c r="AU87" s="365" t="s">
        <v>710</v>
      </c>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0"/>
      <c r="Q88" s="800"/>
      <c r="R88" s="800"/>
      <c r="S88" s="800"/>
      <c r="T88" s="800"/>
      <c r="U88" s="800"/>
      <c r="V88" s="800"/>
      <c r="W88" s="800"/>
      <c r="X88" s="801"/>
      <c r="Y88" s="729" t="s">
        <v>54</v>
      </c>
      <c r="Z88" s="730"/>
      <c r="AA88" s="731"/>
      <c r="AB88" s="519" t="s">
        <v>715</v>
      </c>
      <c r="AC88" s="519"/>
      <c r="AD88" s="519"/>
      <c r="AE88" s="364" t="s">
        <v>710</v>
      </c>
      <c r="AF88" s="365"/>
      <c r="AG88" s="365"/>
      <c r="AH88" s="365"/>
      <c r="AI88" s="364" t="s">
        <v>710</v>
      </c>
      <c r="AJ88" s="365"/>
      <c r="AK88" s="365"/>
      <c r="AL88" s="365"/>
      <c r="AM88" s="364" t="s">
        <v>750</v>
      </c>
      <c r="AN88" s="365"/>
      <c r="AO88" s="365"/>
      <c r="AP88" s="365"/>
      <c r="AQ88" s="166" t="s">
        <v>710</v>
      </c>
      <c r="AR88" s="167"/>
      <c r="AS88" s="167"/>
      <c r="AT88" s="168"/>
      <c r="AU88" s="365" t="s">
        <v>710</v>
      </c>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2"/>
      <c r="Y89" s="729" t="s">
        <v>13</v>
      </c>
      <c r="Z89" s="730"/>
      <c r="AA89" s="731"/>
      <c r="AB89" s="458" t="s">
        <v>14</v>
      </c>
      <c r="AC89" s="458"/>
      <c r="AD89" s="458"/>
      <c r="AE89" s="372" t="s">
        <v>710</v>
      </c>
      <c r="AF89" s="373"/>
      <c r="AG89" s="373"/>
      <c r="AH89" s="373"/>
      <c r="AI89" s="372" t="s">
        <v>710</v>
      </c>
      <c r="AJ89" s="373"/>
      <c r="AK89" s="373"/>
      <c r="AL89" s="373"/>
      <c r="AM89" s="372" t="s">
        <v>750</v>
      </c>
      <c r="AN89" s="373"/>
      <c r="AO89" s="373"/>
      <c r="AP89" s="373"/>
      <c r="AQ89" s="166" t="s">
        <v>710</v>
      </c>
      <c r="AR89" s="167"/>
      <c r="AS89" s="167"/>
      <c r="AT89" s="168"/>
      <c r="AU89" s="365" t="s">
        <v>710</v>
      </c>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6" t="s">
        <v>384</v>
      </c>
      <c r="AF90" s="336"/>
      <c r="AG90" s="336"/>
      <c r="AH90" s="336"/>
      <c r="AI90" s="336" t="s">
        <v>406</v>
      </c>
      <c r="AJ90" s="336"/>
      <c r="AK90" s="336"/>
      <c r="AL90" s="336"/>
      <c r="AM90" s="336" t="s">
        <v>503</v>
      </c>
      <c r="AN90" s="336"/>
      <c r="AO90" s="336"/>
      <c r="AP90" s="336"/>
      <c r="AQ90" s="215" t="s">
        <v>231</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8"/>
      <c r="R92" s="798"/>
      <c r="S92" s="798"/>
      <c r="T92" s="798"/>
      <c r="U92" s="798"/>
      <c r="V92" s="798"/>
      <c r="W92" s="798"/>
      <c r="X92" s="799"/>
      <c r="Y92" s="754" t="s">
        <v>62</v>
      </c>
      <c r="Z92" s="755"/>
      <c r="AA92" s="756"/>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0"/>
      <c r="Q93" s="800"/>
      <c r="R93" s="800"/>
      <c r="S93" s="800"/>
      <c r="T93" s="800"/>
      <c r="U93" s="800"/>
      <c r="V93" s="800"/>
      <c r="W93" s="800"/>
      <c r="X93" s="801"/>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2"/>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6" t="s">
        <v>384</v>
      </c>
      <c r="AF95" s="336"/>
      <c r="AG95" s="336"/>
      <c r="AH95" s="336"/>
      <c r="AI95" s="336" t="s">
        <v>406</v>
      </c>
      <c r="AJ95" s="336"/>
      <c r="AK95" s="336"/>
      <c r="AL95" s="336"/>
      <c r="AM95" s="336" t="s">
        <v>503</v>
      </c>
      <c r="AN95" s="336"/>
      <c r="AO95" s="336"/>
      <c r="AP95" s="336"/>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0"/>
      <c r="Q98" s="800"/>
      <c r="R98" s="800"/>
      <c r="S98" s="800"/>
      <c r="T98" s="800"/>
      <c r="U98" s="800"/>
      <c r="V98" s="800"/>
      <c r="W98" s="800"/>
      <c r="X98" s="801"/>
      <c r="Y98" s="729" t="s">
        <v>54</v>
      </c>
      <c r="Z98" s="730"/>
      <c r="AA98" s="731"/>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384</v>
      </c>
      <c r="AF100" s="821"/>
      <c r="AG100" s="821"/>
      <c r="AH100" s="822"/>
      <c r="AI100" s="820" t="s">
        <v>406</v>
      </c>
      <c r="AJ100" s="821"/>
      <c r="AK100" s="821"/>
      <c r="AL100" s="822"/>
      <c r="AM100" s="820" t="s">
        <v>503</v>
      </c>
      <c r="AN100" s="821"/>
      <c r="AO100" s="821"/>
      <c r="AP100" s="822"/>
      <c r="AQ100" s="923" t="s">
        <v>411</v>
      </c>
      <c r="AR100" s="924"/>
      <c r="AS100" s="924"/>
      <c r="AT100" s="925"/>
      <c r="AU100" s="923" t="s">
        <v>535</v>
      </c>
      <c r="AV100" s="924"/>
      <c r="AW100" s="924"/>
      <c r="AX100" s="926"/>
    </row>
    <row r="101" spans="1:60" ht="23.25" customHeight="1" x14ac:dyDescent="0.15">
      <c r="A101" s="488"/>
      <c r="B101" s="489"/>
      <c r="C101" s="489"/>
      <c r="D101" s="489"/>
      <c r="E101" s="489"/>
      <c r="F101" s="490"/>
      <c r="G101" s="191" t="s">
        <v>716</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8" t="s">
        <v>717</v>
      </c>
      <c r="AC101" s="548"/>
      <c r="AD101" s="548"/>
      <c r="AE101" s="359">
        <v>73</v>
      </c>
      <c r="AF101" s="359"/>
      <c r="AG101" s="359"/>
      <c r="AH101" s="359"/>
      <c r="AI101" s="359">
        <v>73</v>
      </c>
      <c r="AJ101" s="359"/>
      <c r="AK101" s="359"/>
      <c r="AL101" s="359"/>
      <c r="AM101" s="359">
        <v>73</v>
      </c>
      <c r="AN101" s="359"/>
      <c r="AO101" s="359"/>
      <c r="AP101" s="359"/>
      <c r="AQ101" s="359" t="s">
        <v>750</v>
      </c>
      <c r="AR101" s="359"/>
      <c r="AS101" s="359"/>
      <c r="AT101" s="359"/>
      <c r="AU101" s="364" t="s">
        <v>750</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717</v>
      </c>
      <c r="AC102" s="548"/>
      <c r="AD102" s="548"/>
      <c r="AE102" s="359">
        <v>73</v>
      </c>
      <c r="AF102" s="359"/>
      <c r="AG102" s="359"/>
      <c r="AH102" s="359"/>
      <c r="AI102" s="359">
        <v>73</v>
      </c>
      <c r="AJ102" s="359"/>
      <c r="AK102" s="359"/>
      <c r="AL102" s="359"/>
      <c r="AM102" s="359">
        <v>73</v>
      </c>
      <c r="AN102" s="359"/>
      <c r="AO102" s="359"/>
      <c r="AP102" s="359"/>
      <c r="AQ102" s="359">
        <v>73</v>
      </c>
      <c r="AR102" s="359"/>
      <c r="AS102" s="359"/>
      <c r="AT102" s="359"/>
      <c r="AU102" s="372">
        <v>73</v>
      </c>
      <c r="AV102" s="373"/>
      <c r="AW102" s="373"/>
      <c r="AX102" s="927"/>
    </row>
    <row r="103" spans="1:60" ht="31.5" hidden="1" customHeight="1" x14ac:dyDescent="0.15">
      <c r="A103" s="485" t="s">
        <v>345</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384</v>
      </c>
      <c r="AF103" s="336"/>
      <c r="AG103" s="336"/>
      <c r="AH103" s="336"/>
      <c r="AI103" s="336" t="s">
        <v>406</v>
      </c>
      <c r="AJ103" s="336"/>
      <c r="AK103" s="336"/>
      <c r="AL103" s="336"/>
      <c r="AM103" s="336" t="s">
        <v>503</v>
      </c>
      <c r="AN103" s="336"/>
      <c r="AO103" s="336"/>
      <c r="AP103" s="336"/>
      <c r="AQ103" s="361" t="s">
        <v>411</v>
      </c>
      <c r="AR103" s="362"/>
      <c r="AS103" s="362"/>
      <c r="AT103" s="362"/>
      <c r="AU103" s="361" t="s">
        <v>535</v>
      </c>
      <c r="AV103" s="362"/>
      <c r="AW103" s="362"/>
      <c r="AX103" s="363"/>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345</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384</v>
      </c>
      <c r="AF106" s="336"/>
      <c r="AG106" s="336"/>
      <c r="AH106" s="336"/>
      <c r="AI106" s="336" t="s">
        <v>406</v>
      </c>
      <c r="AJ106" s="336"/>
      <c r="AK106" s="336"/>
      <c r="AL106" s="336"/>
      <c r="AM106" s="336" t="s">
        <v>503</v>
      </c>
      <c r="AN106" s="336"/>
      <c r="AO106" s="336"/>
      <c r="AP106" s="336"/>
      <c r="AQ106" s="361" t="s">
        <v>411</v>
      </c>
      <c r="AR106" s="362"/>
      <c r="AS106" s="362"/>
      <c r="AT106" s="362"/>
      <c r="AU106" s="361" t="s">
        <v>535</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345</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384</v>
      </c>
      <c r="AF109" s="336"/>
      <c r="AG109" s="336"/>
      <c r="AH109" s="336"/>
      <c r="AI109" s="336" t="s">
        <v>406</v>
      </c>
      <c r="AJ109" s="336"/>
      <c r="AK109" s="336"/>
      <c r="AL109" s="336"/>
      <c r="AM109" s="336" t="s">
        <v>503</v>
      </c>
      <c r="AN109" s="336"/>
      <c r="AO109" s="336"/>
      <c r="AP109" s="336"/>
      <c r="AQ109" s="361" t="s">
        <v>411</v>
      </c>
      <c r="AR109" s="362"/>
      <c r="AS109" s="362"/>
      <c r="AT109" s="362"/>
      <c r="AU109" s="361" t="s">
        <v>535</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345</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384</v>
      </c>
      <c r="AF112" s="336"/>
      <c r="AG112" s="336"/>
      <c r="AH112" s="336"/>
      <c r="AI112" s="336" t="s">
        <v>406</v>
      </c>
      <c r="AJ112" s="336"/>
      <c r="AK112" s="336"/>
      <c r="AL112" s="336"/>
      <c r="AM112" s="336" t="s">
        <v>503</v>
      </c>
      <c r="AN112" s="336"/>
      <c r="AO112" s="336"/>
      <c r="AP112" s="336"/>
      <c r="AQ112" s="361" t="s">
        <v>411</v>
      </c>
      <c r="AR112" s="362"/>
      <c r="AS112" s="362"/>
      <c r="AT112" s="362"/>
      <c r="AU112" s="361" t="s">
        <v>535</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384</v>
      </c>
      <c r="AF115" s="336"/>
      <c r="AG115" s="336"/>
      <c r="AH115" s="336"/>
      <c r="AI115" s="336" t="s">
        <v>406</v>
      </c>
      <c r="AJ115" s="336"/>
      <c r="AK115" s="336"/>
      <c r="AL115" s="336"/>
      <c r="AM115" s="336" t="s">
        <v>503</v>
      </c>
      <c r="AN115" s="336"/>
      <c r="AO115" s="336"/>
      <c r="AP115" s="336"/>
      <c r="AQ115" s="337" t="s">
        <v>536</v>
      </c>
      <c r="AR115" s="338"/>
      <c r="AS115" s="338"/>
      <c r="AT115" s="338"/>
      <c r="AU115" s="338"/>
      <c r="AV115" s="338"/>
      <c r="AW115" s="338"/>
      <c r="AX115" s="339"/>
    </row>
    <row r="116" spans="1:51" ht="23.25" customHeight="1" x14ac:dyDescent="0.15">
      <c r="A116" s="292"/>
      <c r="B116" s="293"/>
      <c r="C116" s="293"/>
      <c r="D116" s="293"/>
      <c r="E116" s="293"/>
      <c r="F116" s="294"/>
      <c r="G116" s="352" t="s">
        <v>718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719</v>
      </c>
      <c r="AC116" s="301"/>
      <c r="AD116" s="302"/>
      <c r="AE116" s="359">
        <v>523.79999999999995</v>
      </c>
      <c r="AF116" s="359"/>
      <c r="AG116" s="359"/>
      <c r="AH116" s="359"/>
      <c r="AI116" s="359">
        <v>782.4</v>
      </c>
      <c r="AJ116" s="359"/>
      <c r="AK116" s="359"/>
      <c r="AL116" s="359"/>
      <c r="AM116" s="359">
        <v>497.4</v>
      </c>
      <c r="AN116" s="359"/>
      <c r="AO116" s="359"/>
      <c r="AP116" s="359"/>
      <c r="AQ116" s="364">
        <v>646.9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720</v>
      </c>
      <c r="AC117" s="344"/>
      <c r="AD117" s="345"/>
      <c r="AE117" s="306" t="s">
        <v>721</v>
      </c>
      <c r="AF117" s="306"/>
      <c r="AG117" s="306"/>
      <c r="AH117" s="306"/>
      <c r="AI117" s="306" t="s">
        <v>722</v>
      </c>
      <c r="AJ117" s="306"/>
      <c r="AK117" s="306"/>
      <c r="AL117" s="306"/>
      <c r="AM117" s="306" t="s">
        <v>914</v>
      </c>
      <c r="AN117" s="306"/>
      <c r="AO117" s="306"/>
      <c r="AP117" s="306"/>
      <c r="AQ117" s="306" t="s">
        <v>915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384</v>
      </c>
      <c r="AF118" s="336"/>
      <c r="AG118" s="336"/>
      <c r="AH118" s="336"/>
      <c r="AI118" s="336" t="s">
        <v>406</v>
      </c>
      <c r="AJ118" s="336"/>
      <c r="AK118" s="336"/>
      <c r="AL118" s="336"/>
      <c r="AM118" s="336" t="s">
        <v>503</v>
      </c>
      <c r="AN118" s="336"/>
      <c r="AO118" s="336"/>
      <c r="AP118" s="336"/>
      <c r="AQ118" s="337" t="s">
        <v>536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384</v>
      </c>
      <c r="AF121" s="336"/>
      <c r="AG121" s="336"/>
      <c r="AH121" s="336"/>
      <c r="AI121" s="336" t="s">
        <v>406</v>
      </c>
      <c r="AJ121" s="336"/>
      <c r="AK121" s="336"/>
      <c r="AL121" s="336"/>
      <c r="AM121" s="336" t="s">
        <v>503</v>
      </c>
      <c r="AN121" s="336"/>
      <c r="AO121" s="336"/>
      <c r="AP121" s="336"/>
      <c r="AQ121" s="337" t="s">
        <v>536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352</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384</v>
      </c>
      <c r="AF124" s="336"/>
      <c r="AG124" s="336"/>
      <c r="AH124" s="336"/>
      <c r="AI124" s="336" t="s">
        <v>406</v>
      </c>
      <c r="AJ124" s="336"/>
      <c r="AK124" s="336"/>
      <c r="AL124" s="336"/>
      <c r="AM124" s="336" t="s">
        <v>503</v>
      </c>
      <c r="AN124" s="336"/>
      <c r="AO124" s="336"/>
      <c r="AP124" s="336"/>
      <c r="AQ124" s="337" t="s">
        <v>536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384</v>
      </c>
      <c r="AF127" s="336"/>
      <c r="AG127" s="336"/>
      <c r="AH127" s="336"/>
      <c r="AI127" s="336" t="s">
        <v>406</v>
      </c>
      <c r="AJ127" s="336"/>
      <c r="AK127" s="336"/>
      <c r="AL127" s="336"/>
      <c r="AM127" s="336" t="s">
        <v>503</v>
      </c>
      <c r="AN127" s="336"/>
      <c r="AO127" s="336"/>
      <c r="AP127" s="336"/>
      <c r="AQ127" s="337" t="s">
        <v>536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399</v>
      </c>
      <c r="B130" s="988"/>
      <c r="C130" s="987" t="s">
        <v>235</v>
      </c>
      <c r="D130" s="988"/>
      <c r="E130" s="308" t="s">
        <v>264</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263</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710</v>
      </c>
      <c r="AR133" s="271"/>
      <c r="AS133" s="179" t="s">
        <v>232</v>
      </c>
      <c r="AT133" s="202"/>
      <c r="AU133" s="178" t="s">
        <v>710</v>
      </c>
      <c r="AV133" s="178"/>
      <c r="AW133" s="179" t="s">
        <v>179</v>
      </c>
      <c r="AX133" s="180"/>
      <c r="AY133">
        <f>$AY$132</f>
        <v>1</v>
      </c>
    </row>
    <row r="134" spans="1:51" ht="39.75" customHeight="1" x14ac:dyDescent="0.15">
      <c r="A134" s="991"/>
      <c r="B134" s="253"/>
      <c r="C134" s="252"/>
      <c r="D134" s="253"/>
      <c r="E134" s="252"/>
      <c r="F134" s="314"/>
      <c r="G134" s="232" t="s">
        <v>710</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710</v>
      </c>
      <c r="AC134" s="224"/>
      <c r="AD134" s="224"/>
      <c r="AE134" s="266" t="s">
        <v>710</v>
      </c>
      <c r="AF134" s="167"/>
      <c r="AG134" s="167"/>
      <c r="AH134" s="167"/>
      <c r="AI134" s="266" t="s">
        <v>710</v>
      </c>
      <c r="AJ134" s="167"/>
      <c r="AK134" s="167"/>
      <c r="AL134" s="167"/>
      <c r="AM134" s="266" t="s">
        <v>779</v>
      </c>
      <c r="AN134" s="167"/>
      <c r="AO134" s="167"/>
      <c r="AP134" s="167"/>
      <c r="AQ134" s="266" t="s">
        <v>710</v>
      </c>
      <c r="AR134" s="167"/>
      <c r="AS134" s="167"/>
      <c r="AT134" s="167"/>
      <c r="AU134" s="266" t="s">
        <v>710</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710</v>
      </c>
      <c r="AC135" s="175"/>
      <c r="AD135" s="175"/>
      <c r="AE135" s="266" t="s">
        <v>710</v>
      </c>
      <c r="AF135" s="167"/>
      <c r="AG135" s="167"/>
      <c r="AH135" s="167"/>
      <c r="AI135" s="266" t="s">
        <v>710</v>
      </c>
      <c r="AJ135" s="167"/>
      <c r="AK135" s="167"/>
      <c r="AL135" s="167"/>
      <c r="AM135" s="266" t="s">
        <v>779</v>
      </c>
      <c r="AN135" s="167"/>
      <c r="AO135" s="167"/>
      <c r="AP135" s="167"/>
      <c r="AQ135" s="266" t="s">
        <v>710</v>
      </c>
      <c r="AR135" s="167"/>
      <c r="AS135" s="167"/>
      <c r="AT135" s="167"/>
      <c r="AU135" s="266" t="s">
        <v>710</v>
      </c>
      <c r="AV135" s="167"/>
      <c r="AW135" s="167"/>
      <c r="AX135" s="208"/>
      <c r="AY135">
        <f t="shared" si="13"/>
        <v>1</v>
      </c>
    </row>
    <row r="136" spans="1:51" ht="18.75" hidden="1" customHeight="1" x14ac:dyDescent="0.15">
      <c r="A136" s="991"/>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725</v>
      </c>
      <c r="H154" s="191"/>
      <c r="I154" s="191"/>
      <c r="J154" s="191"/>
      <c r="K154" s="191"/>
      <c r="L154" s="191"/>
      <c r="M154" s="191"/>
      <c r="N154" s="191"/>
      <c r="O154" s="191"/>
      <c r="P154" s="233"/>
      <c r="Q154" s="190" t="s">
        <v>726</v>
      </c>
      <c r="R154" s="191"/>
      <c r="S154" s="191"/>
      <c r="T154" s="191"/>
      <c r="U154" s="191"/>
      <c r="V154" s="191"/>
      <c r="W154" s="191"/>
      <c r="X154" s="191"/>
      <c r="Y154" s="191"/>
      <c r="Z154" s="191"/>
      <c r="AA154" s="918"/>
      <c r="AB154" s="256" t="s">
        <v>727</v>
      </c>
      <c r="AC154" s="257"/>
      <c r="AD154" s="257"/>
      <c r="AE154" s="262" t="s">
        <v>710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9"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780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1"/>
      <c r="B190" s="253"/>
      <c r="C190" s="252"/>
      <c r="D190" s="253"/>
      <c r="E190" s="308" t="s">
        <v>264</v>
      </c>
      <c r="F190" s="309"/>
      <c r="G190" s="310" t="s">
        <v>723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263</v>
      </c>
      <c r="F191" s="240"/>
      <c r="G191" s="237" t="s">
        <v>728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1"/>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231</v>
      </c>
      <c r="AR192" s="268"/>
      <c r="AS192" s="268"/>
      <c r="AT192" s="269"/>
      <c r="AU192" s="279" t="s">
        <v>247</v>
      </c>
      <c r="AV192" s="279"/>
      <c r="AW192" s="279"/>
      <c r="AX192" s="280"/>
      <c r="AY192">
        <f>COUNTA($G$194)</f>
        <v>1</v>
      </c>
    </row>
    <row r="193" spans="1:51" ht="18.75"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710</v>
      </c>
      <c r="AR193" s="271"/>
      <c r="AS193" s="179" t="s">
        <v>232</v>
      </c>
      <c r="AT193" s="202"/>
      <c r="AU193" s="178" t="s">
        <v>710</v>
      </c>
      <c r="AV193" s="178"/>
      <c r="AW193" s="179" t="s">
        <v>179</v>
      </c>
      <c r="AX193" s="180"/>
      <c r="AY193">
        <f>$AY$192</f>
        <v>1</v>
      </c>
    </row>
    <row r="194" spans="1:51" ht="39.75" customHeight="1" x14ac:dyDescent="0.15">
      <c r="A194" s="991"/>
      <c r="B194" s="253"/>
      <c r="C194" s="252"/>
      <c r="D194" s="253"/>
      <c r="E194" s="252"/>
      <c r="F194" s="314"/>
      <c r="G194" s="232" t="s">
        <v>710</v>
      </c>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t="s">
        <v>710</v>
      </c>
      <c r="AC194" s="224"/>
      <c r="AD194" s="224"/>
      <c r="AE194" s="266" t="s">
        <v>710</v>
      </c>
      <c r="AF194" s="167"/>
      <c r="AG194" s="167"/>
      <c r="AH194" s="167"/>
      <c r="AI194" s="266" t="s">
        <v>710</v>
      </c>
      <c r="AJ194" s="167"/>
      <c r="AK194" s="167"/>
      <c r="AL194" s="167"/>
      <c r="AM194" s="266" t="s">
        <v>710</v>
      </c>
      <c r="AN194" s="167"/>
      <c r="AO194" s="167"/>
      <c r="AP194" s="167"/>
      <c r="AQ194" s="266" t="s">
        <v>710</v>
      </c>
      <c r="AR194" s="167"/>
      <c r="AS194" s="167"/>
      <c r="AT194" s="167"/>
      <c r="AU194" s="266" t="s">
        <v>710</v>
      </c>
      <c r="AV194" s="167"/>
      <c r="AW194" s="167"/>
      <c r="AX194" s="208"/>
      <c r="AY194">
        <f t="shared" ref="AY194:AY195" si="23">$AY$192</f>
        <v>1</v>
      </c>
    </row>
    <row r="195" spans="1:51" ht="39.75"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710</v>
      </c>
      <c r="AC195" s="175"/>
      <c r="AD195" s="175"/>
      <c r="AE195" s="266" t="s">
        <v>710</v>
      </c>
      <c r="AF195" s="167"/>
      <c r="AG195" s="167"/>
      <c r="AH195" s="167"/>
      <c r="AI195" s="266" t="s">
        <v>710</v>
      </c>
      <c r="AJ195" s="167"/>
      <c r="AK195" s="167"/>
      <c r="AL195" s="167"/>
      <c r="AM195" s="266" t="s">
        <v>710</v>
      </c>
      <c r="AN195" s="167"/>
      <c r="AO195" s="167"/>
      <c r="AP195" s="167"/>
      <c r="AQ195" s="266" t="s">
        <v>710</v>
      </c>
      <c r="AR195" s="167"/>
      <c r="AS195" s="167"/>
      <c r="AT195" s="167"/>
      <c r="AU195" s="266" t="s">
        <v>710</v>
      </c>
      <c r="AV195" s="167"/>
      <c r="AW195" s="167"/>
      <c r="AX195" s="208"/>
      <c r="AY195">
        <f t="shared" si="23"/>
        <v>1</v>
      </c>
    </row>
    <row r="196" spans="1:51" ht="18.75" hidden="1" customHeight="1" x14ac:dyDescent="0.15">
      <c r="A196" s="991"/>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729</v>
      </c>
      <c r="H214" s="191"/>
      <c r="I214" s="191"/>
      <c r="J214" s="191"/>
      <c r="K214" s="191"/>
      <c r="L214" s="191"/>
      <c r="M214" s="191"/>
      <c r="N214" s="191"/>
      <c r="O214" s="191"/>
      <c r="P214" s="233"/>
      <c r="Q214" s="978" t="s">
        <v>726</v>
      </c>
      <c r="R214" s="979"/>
      <c r="S214" s="979"/>
      <c r="T214" s="979"/>
      <c r="U214" s="979"/>
      <c r="V214" s="979"/>
      <c r="W214" s="979"/>
      <c r="X214" s="979"/>
      <c r="Y214" s="979"/>
      <c r="Z214" s="979"/>
      <c r="AA214" s="980"/>
      <c r="AB214" s="256" t="s">
        <v>727</v>
      </c>
      <c r="AC214" s="257"/>
      <c r="AD214" s="257"/>
      <c r="AE214" s="262" t="s">
        <v>710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90.5"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781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99.5"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780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91"/>
      <c r="B250" s="253"/>
      <c r="C250" s="252"/>
      <c r="D250" s="253"/>
      <c r="E250" s="308" t="s">
        <v>264</v>
      </c>
      <c r="F250" s="309"/>
      <c r="G250" s="310" t="s">
        <v>730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1"/>
      <c r="B251" s="253"/>
      <c r="C251" s="252"/>
      <c r="D251" s="253"/>
      <c r="E251" s="239" t="s">
        <v>263</v>
      </c>
      <c r="F251" s="240"/>
      <c r="G251" s="237" t="s">
        <v>731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91"/>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231</v>
      </c>
      <c r="AR252" s="268"/>
      <c r="AS252" s="268"/>
      <c r="AT252" s="269"/>
      <c r="AU252" s="279" t="s">
        <v>247</v>
      </c>
      <c r="AV252" s="279"/>
      <c r="AW252" s="279"/>
      <c r="AX252" s="280"/>
      <c r="AY252">
        <f>COUNTA($G$254)</f>
        <v>1</v>
      </c>
    </row>
    <row r="253" spans="1:51" ht="18.75"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710</v>
      </c>
      <c r="AR253" s="271"/>
      <c r="AS253" s="179" t="s">
        <v>232</v>
      </c>
      <c r="AT253" s="202"/>
      <c r="AU253" s="178" t="s">
        <v>710</v>
      </c>
      <c r="AV253" s="178"/>
      <c r="AW253" s="179" t="s">
        <v>179</v>
      </c>
      <c r="AX253" s="180"/>
      <c r="AY253">
        <f>$AY$252</f>
        <v>1</v>
      </c>
    </row>
    <row r="254" spans="1:51" ht="39.75" customHeight="1" x14ac:dyDescent="0.15">
      <c r="A254" s="991"/>
      <c r="B254" s="253"/>
      <c r="C254" s="252"/>
      <c r="D254" s="253"/>
      <c r="E254" s="252"/>
      <c r="F254" s="314"/>
      <c r="G254" s="232" t="s">
        <v>710</v>
      </c>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t="s">
        <v>710</v>
      </c>
      <c r="AC254" s="224"/>
      <c r="AD254" s="224"/>
      <c r="AE254" s="266" t="s">
        <v>710</v>
      </c>
      <c r="AF254" s="167"/>
      <c r="AG254" s="167"/>
      <c r="AH254" s="167"/>
      <c r="AI254" s="266" t="s">
        <v>710</v>
      </c>
      <c r="AJ254" s="167"/>
      <c r="AK254" s="167"/>
      <c r="AL254" s="167"/>
      <c r="AM254" s="266" t="s">
        <v>710</v>
      </c>
      <c r="AN254" s="167"/>
      <c r="AO254" s="167"/>
      <c r="AP254" s="167"/>
      <c r="AQ254" s="266" t="s">
        <v>710</v>
      </c>
      <c r="AR254" s="167"/>
      <c r="AS254" s="167"/>
      <c r="AT254" s="167"/>
      <c r="AU254" s="266" t="s">
        <v>710</v>
      </c>
      <c r="AV254" s="167"/>
      <c r="AW254" s="167"/>
      <c r="AX254" s="208"/>
      <c r="AY254">
        <f t="shared" ref="AY254:AY255" si="33">$AY$252</f>
        <v>1</v>
      </c>
    </row>
    <row r="255" spans="1:51" ht="39.75"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710</v>
      </c>
      <c r="AC255" s="175"/>
      <c r="AD255" s="175"/>
      <c r="AE255" s="266" t="s">
        <v>710</v>
      </c>
      <c r="AF255" s="167"/>
      <c r="AG255" s="167"/>
      <c r="AH255" s="167"/>
      <c r="AI255" s="266" t="s">
        <v>710</v>
      </c>
      <c r="AJ255" s="167"/>
      <c r="AK255" s="167"/>
      <c r="AL255" s="167"/>
      <c r="AM255" s="266" t="s">
        <v>710</v>
      </c>
      <c r="AN255" s="167"/>
      <c r="AO255" s="167"/>
      <c r="AP255" s="167"/>
      <c r="AQ255" s="266" t="s">
        <v>710</v>
      </c>
      <c r="AR255" s="167"/>
      <c r="AS255" s="167"/>
      <c r="AT255" s="167"/>
      <c r="AU255" s="266" t="s">
        <v>710</v>
      </c>
      <c r="AV255" s="167"/>
      <c r="AW255" s="167"/>
      <c r="AX255" s="208"/>
      <c r="AY255">
        <f t="shared" si="33"/>
        <v>1</v>
      </c>
    </row>
    <row r="256" spans="1:51" ht="18.75" hidden="1" customHeight="1" x14ac:dyDescent="0.15">
      <c r="A256" s="991"/>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1"/>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1</v>
      </c>
    </row>
    <row r="273" spans="1:51" ht="22.5"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1"/>
      <c r="B274" s="253"/>
      <c r="C274" s="252"/>
      <c r="D274" s="253"/>
      <c r="E274" s="252"/>
      <c r="F274" s="314"/>
      <c r="G274" s="232" t="s">
        <v>732</v>
      </c>
      <c r="H274" s="191"/>
      <c r="I274" s="191"/>
      <c r="J274" s="191"/>
      <c r="K274" s="191"/>
      <c r="L274" s="191"/>
      <c r="M274" s="191"/>
      <c r="N274" s="191"/>
      <c r="O274" s="191"/>
      <c r="P274" s="233"/>
      <c r="Q274" s="978" t="s">
        <v>733</v>
      </c>
      <c r="R274" s="979"/>
      <c r="S274" s="979"/>
      <c r="T274" s="979"/>
      <c r="U274" s="979"/>
      <c r="V274" s="979"/>
      <c r="W274" s="979"/>
      <c r="X274" s="979"/>
      <c r="Y274" s="979"/>
      <c r="Z274" s="979"/>
      <c r="AA274" s="980"/>
      <c r="AB274" s="256" t="s">
        <v>727</v>
      </c>
      <c r="AC274" s="257"/>
      <c r="AD274" s="257"/>
      <c r="AE274" s="262" t="s">
        <v>710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57.75"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t="s">
        <v>770</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0.25"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1"/>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1"/>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1"/>
      <c r="B308" s="253"/>
      <c r="C308" s="252"/>
      <c r="D308" s="253"/>
      <c r="E308" s="190" t="s">
        <v>780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91"/>
      <c r="B310" s="253"/>
      <c r="C310" s="252"/>
      <c r="D310" s="253"/>
      <c r="E310" s="308" t="s">
        <v>264</v>
      </c>
      <c r="F310" s="309"/>
      <c r="G310" s="310" t="s">
        <v>734</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1"/>
      <c r="B311" s="253"/>
      <c r="C311" s="252"/>
      <c r="D311" s="253"/>
      <c r="E311" s="239" t="s">
        <v>263</v>
      </c>
      <c r="F311" s="240"/>
      <c r="G311" s="237" t="s">
        <v>735</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991"/>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231</v>
      </c>
      <c r="AR312" s="268"/>
      <c r="AS312" s="268"/>
      <c r="AT312" s="269"/>
      <c r="AU312" s="279" t="s">
        <v>247</v>
      </c>
      <c r="AV312" s="279"/>
      <c r="AW312" s="279"/>
      <c r="AX312" s="280"/>
      <c r="AY312">
        <f>COUNTA($G$314)</f>
        <v>1</v>
      </c>
    </row>
    <row r="313" spans="1:51" ht="18.75"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710</v>
      </c>
      <c r="AR313" s="271"/>
      <c r="AS313" s="179" t="s">
        <v>232</v>
      </c>
      <c r="AT313" s="202"/>
      <c r="AU313" s="178" t="s">
        <v>710</v>
      </c>
      <c r="AV313" s="178"/>
      <c r="AW313" s="179" t="s">
        <v>179</v>
      </c>
      <c r="AX313" s="180"/>
      <c r="AY313">
        <f>$AY$312</f>
        <v>1</v>
      </c>
    </row>
    <row r="314" spans="1:51" ht="39.75" customHeight="1" x14ac:dyDescent="0.15">
      <c r="A314" s="991"/>
      <c r="B314" s="253"/>
      <c r="C314" s="252"/>
      <c r="D314" s="253"/>
      <c r="E314" s="252"/>
      <c r="F314" s="314"/>
      <c r="G314" s="232" t="s">
        <v>710</v>
      </c>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t="s">
        <v>710</v>
      </c>
      <c r="AC314" s="224"/>
      <c r="AD314" s="224"/>
      <c r="AE314" s="266" t="s">
        <v>710</v>
      </c>
      <c r="AF314" s="167"/>
      <c r="AG314" s="167"/>
      <c r="AH314" s="167"/>
      <c r="AI314" s="266" t="s">
        <v>710</v>
      </c>
      <c r="AJ314" s="167"/>
      <c r="AK314" s="167"/>
      <c r="AL314" s="167"/>
      <c r="AM314" s="266" t="s">
        <v>779</v>
      </c>
      <c r="AN314" s="167"/>
      <c r="AO314" s="167"/>
      <c r="AP314" s="167"/>
      <c r="AQ314" s="266" t="s">
        <v>710</v>
      </c>
      <c r="AR314" s="167"/>
      <c r="AS314" s="167"/>
      <c r="AT314" s="167"/>
      <c r="AU314" s="266" t="s">
        <v>710</v>
      </c>
      <c r="AV314" s="167"/>
      <c r="AW314" s="167"/>
      <c r="AX314" s="208"/>
      <c r="AY314">
        <f t="shared" ref="AY314:AY315" si="43">$AY$312</f>
        <v>1</v>
      </c>
    </row>
    <row r="315" spans="1:51" ht="39.75"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710</v>
      </c>
      <c r="AC315" s="175"/>
      <c r="AD315" s="175"/>
      <c r="AE315" s="266" t="s">
        <v>710</v>
      </c>
      <c r="AF315" s="167"/>
      <c r="AG315" s="167"/>
      <c r="AH315" s="167"/>
      <c r="AI315" s="266" t="s">
        <v>710</v>
      </c>
      <c r="AJ315" s="167"/>
      <c r="AK315" s="167"/>
      <c r="AL315" s="167"/>
      <c r="AM315" s="266" t="s">
        <v>779</v>
      </c>
      <c r="AN315" s="167"/>
      <c r="AO315" s="167"/>
      <c r="AP315" s="167"/>
      <c r="AQ315" s="266" t="s">
        <v>710</v>
      </c>
      <c r="AR315" s="167"/>
      <c r="AS315" s="167"/>
      <c r="AT315" s="167"/>
      <c r="AU315" s="266" t="s">
        <v>710</v>
      </c>
      <c r="AV315" s="167"/>
      <c r="AW315" s="167"/>
      <c r="AX315" s="208"/>
      <c r="AY315">
        <f t="shared" si="43"/>
        <v>1</v>
      </c>
    </row>
    <row r="316" spans="1:51" ht="18.75" hidden="1" customHeight="1" x14ac:dyDescent="0.15">
      <c r="A316" s="991"/>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13.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91"/>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1</v>
      </c>
    </row>
    <row r="333" spans="1:51" ht="22.5"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91"/>
      <c r="B334" s="253"/>
      <c r="C334" s="252"/>
      <c r="D334" s="253"/>
      <c r="E334" s="252"/>
      <c r="F334" s="314"/>
      <c r="G334" s="232" t="s">
        <v>736</v>
      </c>
      <c r="H334" s="191"/>
      <c r="I334" s="191"/>
      <c r="J334" s="191"/>
      <c r="K334" s="191"/>
      <c r="L334" s="191"/>
      <c r="M334" s="191"/>
      <c r="N334" s="191"/>
      <c r="O334" s="191"/>
      <c r="P334" s="233"/>
      <c r="Q334" s="978" t="s">
        <v>726</v>
      </c>
      <c r="R334" s="979"/>
      <c r="S334" s="979"/>
      <c r="T334" s="979"/>
      <c r="U334" s="979"/>
      <c r="V334" s="979"/>
      <c r="W334" s="979"/>
      <c r="X334" s="979"/>
      <c r="Y334" s="979"/>
      <c r="Z334" s="979"/>
      <c r="AA334" s="980"/>
      <c r="AB334" s="256" t="s">
        <v>727</v>
      </c>
      <c r="AC334" s="257"/>
      <c r="AD334" s="257"/>
      <c r="AE334" s="262" t="s">
        <v>710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20.5"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t="s">
        <v>782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192.75"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1"/>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1"/>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1"/>
      <c r="B368" s="253"/>
      <c r="C368" s="252"/>
      <c r="D368" s="253"/>
      <c r="E368" s="190" t="s">
        <v>780</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91"/>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665</v>
      </c>
      <c r="D430" s="251"/>
      <c r="E430" s="239" t="s">
        <v>393</v>
      </c>
      <c r="F430" s="445"/>
      <c r="G430" s="241" t="s">
        <v>251</v>
      </c>
      <c r="H430" s="188"/>
      <c r="I430" s="188"/>
      <c r="J430" s="242" t="s">
        <v>737</v>
      </c>
      <c r="K430" s="243"/>
      <c r="L430" s="243"/>
      <c r="M430" s="243"/>
      <c r="N430" s="243"/>
      <c r="O430" s="243"/>
      <c r="P430" s="243"/>
      <c r="Q430" s="243"/>
      <c r="R430" s="243"/>
      <c r="S430" s="243"/>
      <c r="T430" s="244"/>
      <c r="U430" s="245" t="s">
        <v>771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537</v>
      </c>
      <c r="AJ431" s="214"/>
      <c r="AK431" s="214"/>
      <c r="AL431" s="215"/>
      <c r="AM431" s="214" t="s">
        <v>538</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232</v>
      </c>
      <c r="AH432" s="202"/>
      <c r="AI432" s="216"/>
      <c r="AJ432" s="216"/>
      <c r="AK432" s="216"/>
      <c r="AL432" s="217"/>
      <c r="AM432" s="216"/>
      <c r="AN432" s="216"/>
      <c r="AO432" s="216"/>
      <c r="AP432" s="217"/>
      <c r="AQ432" s="231" t="s">
        <v>710</v>
      </c>
      <c r="AR432" s="178"/>
      <c r="AS432" s="179" t="s">
        <v>232</v>
      </c>
      <c r="AT432" s="202"/>
      <c r="AU432" s="178">
        <v>5</v>
      </c>
      <c r="AV432" s="178"/>
      <c r="AW432" s="179" t="s">
        <v>179</v>
      </c>
      <c r="AX432" s="180"/>
      <c r="AY432">
        <f>$AY$431</f>
        <v>1</v>
      </c>
    </row>
    <row r="433" spans="1:51" ht="44.25" customHeight="1" x14ac:dyDescent="0.15">
      <c r="A433" s="991"/>
      <c r="B433" s="253"/>
      <c r="C433" s="252"/>
      <c r="D433" s="253"/>
      <c r="E433" s="196"/>
      <c r="F433" s="197"/>
      <c r="G433" s="232" t="s">
        <v>916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v>4159</v>
      </c>
      <c r="AF433" s="167"/>
      <c r="AG433" s="167"/>
      <c r="AH433" s="167"/>
      <c r="AI433" s="166">
        <v>4313</v>
      </c>
      <c r="AJ433" s="167"/>
      <c r="AK433" s="167"/>
      <c r="AL433" s="167"/>
      <c r="AM433" s="166">
        <v>4168</v>
      </c>
      <c r="AN433" s="167"/>
      <c r="AO433" s="167"/>
      <c r="AP433" s="168"/>
      <c r="AQ433" s="166" t="s">
        <v>710</v>
      </c>
      <c r="AR433" s="167"/>
      <c r="AS433" s="167"/>
      <c r="AT433" s="168"/>
      <c r="AU433" s="167" t="s">
        <v>710</v>
      </c>
      <c r="AV433" s="167"/>
      <c r="AW433" s="167"/>
      <c r="AX433" s="208"/>
      <c r="AY433">
        <f t="shared" ref="AY433:AY435" si="63">$AY$431</f>
        <v>1</v>
      </c>
    </row>
    <row r="434" spans="1:51" ht="44.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710</v>
      </c>
      <c r="AC434" s="224"/>
      <c r="AD434" s="224"/>
      <c r="AE434" s="166" t="s">
        <v>710</v>
      </c>
      <c r="AF434" s="167"/>
      <c r="AG434" s="167"/>
      <c r="AH434" s="168"/>
      <c r="AI434" s="166" t="s">
        <v>710</v>
      </c>
      <c r="AJ434" s="167"/>
      <c r="AK434" s="167"/>
      <c r="AL434" s="167"/>
      <c r="AM434" s="166" t="s">
        <v>779</v>
      </c>
      <c r="AN434" s="167"/>
      <c r="AO434" s="167"/>
      <c r="AP434" s="168"/>
      <c r="AQ434" s="166" t="s">
        <v>710</v>
      </c>
      <c r="AR434" s="167"/>
      <c r="AS434" s="167"/>
      <c r="AT434" s="168"/>
      <c r="AU434" s="167" t="s">
        <v>710</v>
      </c>
      <c r="AV434" s="167"/>
      <c r="AW434" s="167"/>
      <c r="AX434" s="208"/>
      <c r="AY434">
        <f t="shared" si="63"/>
        <v>1</v>
      </c>
    </row>
    <row r="435" spans="1:51" ht="44.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710</v>
      </c>
      <c r="AF435" s="167"/>
      <c r="AG435" s="167"/>
      <c r="AH435" s="168"/>
      <c r="AI435" s="166" t="s">
        <v>710</v>
      </c>
      <c r="AJ435" s="167"/>
      <c r="AK435" s="167"/>
      <c r="AL435" s="167"/>
      <c r="AM435" s="166" t="s">
        <v>779</v>
      </c>
      <c r="AN435" s="167"/>
      <c r="AO435" s="167"/>
      <c r="AP435" s="168"/>
      <c r="AQ435" s="166" t="s">
        <v>710</v>
      </c>
      <c r="AR435" s="167"/>
      <c r="AS435" s="167"/>
      <c r="AT435" s="168"/>
      <c r="AU435" s="167" t="s">
        <v>710</v>
      </c>
      <c r="AV435" s="167"/>
      <c r="AW435" s="167"/>
      <c r="AX435" s="208"/>
      <c r="AY435">
        <f t="shared" si="63"/>
        <v>1</v>
      </c>
    </row>
    <row r="436" spans="1:51" ht="18.75" hidden="1" customHeight="1" x14ac:dyDescent="0.15">
      <c r="A436" s="991"/>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537</v>
      </c>
      <c r="AJ436" s="214"/>
      <c r="AK436" s="214"/>
      <c r="AL436" s="215"/>
      <c r="AM436" s="214" t="s">
        <v>538</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2</v>
      </c>
      <c r="AF437" s="178"/>
      <c r="AG437" s="179" t="s">
        <v>232</v>
      </c>
      <c r="AH437" s="202"/>
      <c r="AI437" s="216"/>
      <c r="AJ437" s="216"/>
      <c r="AK437" s="216"/>
      <c r="AL437" s="217"/>
      <c r="AM437" s="216"/>
      <c r="AN437" s="216"/>
      <c r="AO437" s="216"/>
      <c r="AP437" s="217"/>
      <c r="AQ437" s="231" t="s">
        <v>710</v>
      </c>
      <c r="AR437" s="178"/>
      <c r="AS437" s="179" t="s">
        <v>232</v>
      </c>
      <c r="AT437" s="202"/>
      <c r="AU437" s="178">
        <v>35</v>
      </c>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537</v>
      </c>
      <c r="AJ441" s="214"/>
      <c r="AK441" s="214"/>
      <c r="AL441" s="215"/>
      <c r="AM441" s="214" t="s">
        <v>538</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537</v>
      </c>
      <c r="AJ446" s="214"/>
      <c r="AK446" s="214"/>
      <c r="AL446" s="215"/>
      <c r="AM446" s="214" t="s">
        <v>538</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537</v>
      </c>
      <c r="AJ451" s="214"/>
      <c r="AK451" s="214"/>
      <c r="AL451" s="215"/>
      <c r="AM451" s="214" t="s">
        <v>538</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537</v>
      </c>
      <c r="AJ456" s="214"/>
      <c r="AK456" s="214"/>
      <c r="AL456" s="215"/>
      <c r="AM456" s="214" t="s">
        <v>538</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232</v>
      </c>
      <c r="AH457" s="202"/>
      <c r="AI457" s="216"/>
      <c r="AJ457" s="216"/>
      <c r="AK457" s="216"/>
      <c r="AL457" s="217"/>
      <c r="AM457" s="216"/>
      <c r="AN457" s="216"/>
      <c r="AO457" s="216"/>
      <c r="AP457" s="217"/>
      <c r="AQ457" s="231" t="s">
        <v>710</v>
      </c>
      <c r="AR457" s="178"/>
      <c r="AS457" s="179" t="s">
        <v>232</v>
      </c>
      <c r="AT457" s="202"/>
      <c r="AU457" s="178">
        <v>5</v>
      </c>
      <c r="AV457" s="178"/>
      <c r="AW457" s="179" t="s">
        <v>179</v>
      </c>
      <c r="AX457" s="180"/>
      <c r="AY457">
        <f>$AY$456</f>
        <v>1</v>
      </c>
    </row>
    <row r="458" spans="1:51" ht="34.5" customHeight="1" x14ac:dyDescent="0.15">
      <c r="A458" s="991"/>
      <c r="B458" s="253"/>
      <c r="C458" s="252"/>
      <c r="D458" s="253"/>
      <c r="E458" s="196"/>
      <c r="F458" s="197"/>
      <c r="G458" s="232" t="s">
        <v>917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738</v>
      </c>
      <c r="AC458" s="175"/>
      <c r="AD458" s="175"/>
      <c r="AE458" s="166">
        <v>4159</v>
      </c>
      <c r="AF458" s="167"/>
      <c r="AG458" s="167"/>
      <c r="AH458" s="167"/>
      <c r="AI458" s="166">
        <v>4313</v>
      </c>
      <c r="AJ458" s="167"/>
      <c r="AK458" s="167"/>
      <c r="AL458" s="167"/>
      <c r="AM458" s="166">
        <v>4168</v>
      </c>
      <c r="AN458" s="167"/>
      <c r="AO458" s="167"/>
      <c r="AP458" s="168"/>
      <c r="AQ458" s="166" t="s">
        <v>710</v>
      </c>
      <c r="AR458" s="167"/>
      <c r="AS458" s="167"/>
      <c r="AT458" s="168"/>
      <c r="AU458" s="167" t="s">
        <v>710</v>
      </c>
      <c r="AV458" s="167"/>
      <c r="AW458" s="167"/>
      <c r="AX458" s="208"/>
      <c r="AY458">
        <f t="shared" ref="AY458:AY460" si="68">$AY$456</f>
        <v>1</v>
      </c>
    </row>
    <row r="459" spans="1:51" ht="34.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710</v>
      </c>
      <c r="AC459" s="224"/>
      <c r="AD459" s="224"/>
      <c r="AE459" s="166" t="s">
        <v>710</v>
      </c>
      <c r="AF459" s="167"/>
      <c r="AG459" s="167"/>
      <c r="AH459" s="168"/>
      <c r="AI459" s="166" t="s">
        <v>710</v>
      </c>
      <c r="AJ459" s="167"/>
      <c r="AK459" s="167"/>
      <c r="AL459" s="167"/>
      <c r="AM459" s="166" t="s">
        <v>779</v>
      </c>
      <c r="AN459" s="167"/>
      <c r="AO459" s="167"/>
      <c r="AP459" s="168"/>
      <c r="AQ459" s="166" t="s">
        <v>710</v>
      </c>
      <c r="AR459" s="167"/>
      <c r="AS459" s="167"/>
      <c r="AT459" s="168"/>
      <c r="AU459" s="167" t="s">
        <v>710</v>
      </c>
      <c r="AV459" s="167"/>
      <c r="AW459" s="167"/>
      <c r="AX459" s="208"/>
      <c r="AY459">
        <f t="shared" si="68"/>
        <v>1</v>
      </c>
    </row>
    <row r="460" spans="1:51" ht="34.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710</v>
      </c>
      <c r="AF460" s="167"/>
      <c r="AG460" s="167"/>
      <c r="AH460" s="168"/>
      <c r="AI460" s="166" t="s">
        <v>710</v>
      </c>
      <c r="AJ460" s="167"/>
      <c r="AK460" s="167"/>
      <c r="AL460" s="167"/>
      <c r="AM460" s="166" t="s">
        <v>779</v>
      </c>
      <c r="AN460" s="167"/>
      <c r="AO460" s="167"/>
      <c r="AP460" s="168"/>
      <c r="AQ460" s="166" t="s">
        <v>710</v>
      </c>
      <c r="AR460" s="167"/>
      <c r="AS460" s="167"/>
      <c r="AT460" s="168"/>
      <c r="AU460" s="167" t="s">
        <v>710</v>
      </c>
      <c r="AV460" s="167"/>
      <c r="AW460" s="167"/>
      <c r="AX460" s="208"/>
      <c r="AY460">
        <f t="shared" si="68"/>
        <v>1</v>
      </c>
    </row>
    <row r="461" spans="1:51" ht="18.75" hidden="1" customHeight="1" x14ac:dyDescent="0.15">
      <c r="A461" s="991"/>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537</v>
      </c>
      <c r="AJ461" s="214"/>
      <c r="AK461" s="214"/>
      <c r="AL461" s="215"/>
      <c r="AM461" s="214" t="s">
        <v>538</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537</v>
      </c>
      <c r="AJ466" s="214"/>
      <c r="AK466" s="214"/>
      <c r="AL466" s="215"/>
      <c r="AM466" s="214" t="s">
        <v>538</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537</v>
      </c>
      <c r="AJ471" s="214"/>
      <c r="AK471" s="214"/>
      <c r="AL471" s="215"/>
      <c r="AM471" s="214" t="s">
        <v>538</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537</v>
      </c>
      <c r="AJ476" s="214"/>
      <c r="AK476" s="214"/>
      <c r="AL476" s="215"/>
      <c r="AM476" s="214" t="s">
        <v>538</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7.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918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9.2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396</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537</v>
      </c>
      <c r="AJ485" s="214"/>
      <c r="AK485" s="214"/>
      <c r="AL485" s="215"/>
      <c r="AM485" s="214" t="s">
        <v>538</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537</v>
      </c>
      <c r="AJ490" s="214"/>
      <c r="AK490" s="214"/>
      <c r="AL490" s="215"/>
      <c r="AM490" s="214" t="s">
        <v>538</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537</v>
      </c>
      <c r="AJ495" s="214"/>
      <c r="AK495" s="214"/>
      <c r="AL495" s="215"/>
      <c r="AM495" s="214" t="s">
        <v>538</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537</v>
      </c>
      <c r="AJ500" s="214"/>
      <c r="AK500" s="214"/>
      <c r="AL500" s="215"/>
      <c r="AM500" s="214" t="s">
        <v>538</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537</v>
      </c>
      <c r="AJ505" s="214"/>
      <c r="AK505" s="214"/>
      <c r="AL505" s="215"/>
      <c r="AM505" s="214" t="s">
        <v>538</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537</v>
      </c>
      <c r="AJ510" s="214"/>
      <c r="AK510" s="214"/>
      <c r="AL510" s="215"/>
      <c r="AM510" s="214" t="s">
        <v>538</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537</v>
      </c>
      <c r="AJ515" s="214"/>
      <c r="AK515" s="214"/>
      <c r="AL515" s="215"/>
      <c r="AM515" s="214" t="s">
        <v>538</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537</v>
      </c>
      <c r="AJ520" s="214"/>
      <c r="AK520" s="214"/>
      <c r="AL520" s="215"/>
      <c r="AM520" s="214" t="s">
        <v>538</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537</v>
      </c>
      <c r="AJ525" s="214"/>
      <c r="AK525" s="214"/>
      <c r="AL525" s="215"/>
      <c r="AM525" s="214" t="s">
        <v>538</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537</v>
      </c>
      <c r="AJ530" s="214"/>
      <c r="AK530" s="214"/>
      <c r="AL530" s="215"/>
      <c r="AM530" s="214" t="s">
        <v>538</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397</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537</v>
      </c>
      <c r="AJ539" s="214"/>
      <c r="AK539" s="214"/>
      <c r="AL539" s="215"/>
      <c r="AM539" s="214" t="s">
        <v>538</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537</v>
      </c>
      <c r="AJ544" s="214"/>
      <c r="AK544" s="214"/>
      <c r="AL544" s="215"/>
      <c r="AM544" s="214" t="s">
        <v>538</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537</v>
      </c>
      <c r="AJ549" s="214"/>
      <c r="AK549" s="214"/>
      <c r="AL549" s="215"/>
      <c r="AM549" s="214" t="s">
        <v>538</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537</v>
      </c>
      <c r="AJ554" s="214"/>
      <c r="AK554" s="214"/>
      <c r="AL554" s="215"/>
      <c r="AM554" s="214" t="s">
        <v>538</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537</v>
      </c>
      <c r="AJ559" s="214"/>
      <c r="AK559" s="214"/>
      <c r="AL559" s="215"/>
      <c r="AM559" s="214" t="s">
        <v>538</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537</v>
      </c>
      <c r="AJ564" s="214"/>
      <c r="AK564" s="214"/>
      <c r="AL564" s="215"/>
      <c r="AM564" s="214" t="s">
        <v>538</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537</v>
      </c>
      <c r="AJ569" s="214"/>
      <c r="AK569" s="214"/>
      <c r="AL569" s="215"/>
      <c r="AM569" s="214" t="s">
        <v>538</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537</v>
      </c>
      <c r="AJ574" s="214"/>
      <c r="AK574" s="214"/>
      <c r="AL574" s="215"/>
      <c r="AM574" s="214" t="s">
        <v>538</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537</v>
      </c>
      <c r="AJ579" s="214"/>
      <c r="AK579" s="214"/>
      <c r="AL579" s="215"/>
      <c r="AM579" s="214" t="s">
        <v>538</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537</v>
      </c>
      <c r="AJ584" s="214"/>
      <c r="AK584" s="214"/>
      <c r="AL584" s="215"/>
      <c r="AM584" s="214" t="s">
        <v>538</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396</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537</v>
      </c>
      <c r="AJ593" s="214"/>
      <c r="AK593" s="214"/>
      <c r="AL593" s="215"/>
      <c r="AM593" s="214" t="s">
        <v>538</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537</v>
      </c>
      <c r="AJ598" s="214"/>
      <c r="AK598" s="214"/>
      <c r="AL598" s="215"/>
      <c r="AM598" s="214" t="s">
        <v>538</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537</v>
      </c>
      <c r="AJ603" s="214"/>
      <c r="AK603" s="214"/>
      <c r="AL603" s="215"/>
      <c r="AM603" s="214" t="s">
        <v>538</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537</v>
      </c>
      <c r="AJ608" s="214"/>
      <c r="AK608" s="214"/>
      <c r="AL608" s="215"/>
      <c r="AM608" s="214" t="s">
        <v>538</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537</v>
      </c>
      <c r="AJ613" s="214"/>
      <c r="AK613" s="214"/>
      <c r="AL613" s="215"/>
      <c r="AM613" s="214" t="s">
        <v>538</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537</v>
      </c>
      <c r="AJ618" s="214"/>
      <c r="AK618" s="214"/>
      <c r="AL618" s="215"/>
      <c r="AM618" s="214" t="s">
        <v>538</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537</v>
      </c>
      <c r="AJ623" s="214"/>
      <c r="AK623" s="214"/>
      <c r="AL623" s="215"/>
      <c r="AM623" s="214" t="s">
        <v>538</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537</v>
      </c>
      <c r="AJ628" s="214"/>
      <c r="AK628" s="214"/>
      <c r="AL628" s="215"/>
      <c r="AM628" s="214" t="s">
        <v>538</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537</v>
      </c>
      <c r="AJ633" s="214"/>
      <c r="AK633" s="214"/>
      <c r="AL633" s="215"/>
      <c r="AM633" s="214" t="s">
        <v>538</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537</v>
      </c>
      <c r="AJ638" s="214"/>
      <c r="AK638" s="214"/>
      <c r="AL638" s="215"/>
      <c r="AM638" s="214" t="s">
        <v>538</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397</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537</v>
      </c>
      <c r="AJ647" s="214"/>
      <c r="AK647" s="214"/>
      <c r="AL647" s="215"/>
      <c r="AM647" s="214" t="s">
        <v>538</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537</v>
      </c>
      <c r="AJ652" s="214"/>
      <c r="AK652" s="214"/>
      <c r="AL652" s="215"/>
      <c r="AM652" s="214" t="s">
        <v>538</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537</v>
      </c>
      <c r="AJ657" s="214"/>
      <c r="AK657" s="214"/>
      <c r="AL657" s="215"/>
      <c r="AM657" s="214" t="s">
        <v>538</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537</v>
      </c>
      <c r="AJ662" s="214"/>
      <c r="AK662" s="214"/>
      <c r="AL662" s="215"/>
      <c r="AM662" s="214" t="s">
        <v>538</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537</v>
      </c>
      <c r="AJ667" s="214"/>
      <c r="AK667" s="214"/>
      <c r="AL667" s="215"/>
      <c r="AM667" s="214" t="s">
        <v>538</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537</v>
      </c>
      <c r="AJ672" s="214"/>
      <c r="AK672" s="214"/>
      <c r="AL672" s="215"/>
      <c r="AM672" s="214" t="s">
        <v>538</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537</v>
      </c>
      <c r="AJ677" s="214"/>
      <c r="AK677" s="214"/>
      <c r="AL677" s="215"/>
      <c r="AM677" s="214" t="s">
        <v>538</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537</v>
      </c>
      <c r="AJ682" s="214"/>
      <c r="AK682" s="214"/>
      <c r="AL682" s="215"/>
      <c r="AM682" s="214" t="s">
        <v>538</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537</v>
      </c>
      <c r="AJ687" s="214"/>
      <c r="AK687" s="214"/>
      <c r="AL687" s="215"/>
      <c r="AM687" s="214" t="s">
        <v>538</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537</v>
      </c>
      <c r="AJ692" s="214"/>
      <c r="AK692" s="214"/>
      <c r="AL692" s="215"/>
      <c r="AM692" s="214" t="s">
        <v>538</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5.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747</v>
      </c>
      <c r="AE702" s="893"/>
      <c r="AF702" s="893"/>
      <c r="AG702" s="882" t="s">
        <v>754</v>
      </c>
      <c r="AH702" s="883"/>
      <c r="AI702" s="883"/>
      <c r="AJ702" s="883"/>
      <c r="AK702" s="883"/>
      <c r="AL702" s="883"/>
      <c r="AM702" s="883"/>
      <c r="AN702" s="883"/>
      <c r="AO702" s="883"/>
      <c r="AP702" s="883"/>
      <c r="AQ702" s="883"/>
      <c r="AR702" s="883"/>
      <c r="AS702" s="883"/>
      <c r="AT702" s="883"/>
      <c r="AU702" s="883"/>
      <c r="AV702" s="883"/>
      <c r="AW702" s="883"/>
      <c r="AX702" s="884"/>
    </row>
    <row r="703" spans="1:51" ht="66.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747</v>
      </c>
      <c r="AE703" s="185"/>
      <c r="AF703" s="185"/>
      <c r="AG703" s="664" t="s">
        <v>755</v>
      </c>
      <c r="AH703" s="665"/>
      <c r="AI703" s="665"/>
      <c r="AJ703" s="665"/>
      <c r="AK703" s="665"/>
      <c r="AL703" s="665"/>
      <c r="AM703" s="665"/>
      <c r="AN703" s="665"/>
      <c r="AO703" s="665"/>
      <c r="AP703" s="665"/>
      <c r="AQ703" s="665"/>
      <c r="AR703" s="665"/>
      <c r="AS703" s="665"/>
      <c r="AT703" s="665"/>
      <c r="AU703" s="665"/>
      <c r="AV703" s="665"/>
      <c r="AW703" s="665"/>
      <c r="AX703" s="666"/>
    </row>
    <row r="704" spans="1:51" ht="66.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747</v>
      </c>
      <c r="AE704" s="583"/>
      <c r="AF704" s="583"/>
      <c r="AG704" s="424" t="s">
        <v>756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747</v>
      </c>
      <c r="AE705" s="733"/>
      <c r="AF705" s="733"/>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9"/>
      <c r="C706" s="611"/>
      <c r="D706" s="612"/>
      <c r="E706" s="683" t="s">
        <v>375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765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9"/>
      <c r="C707" s="613"/>
      <c r="D707" s="614"/>
      <c r="E707" s="686" t="s">
        <v>314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765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39.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747</v>
      </c>
      <c r="AE708" s="668"/>
      <c r="AF708" s="668"/>
      <c r="AG708" s="523" t="s">
        <v>758</v>
      </c>
      <c r="AH708" s="524"/>
      <c r="AI708" s="524"/>
      <c r="AJ708" s="524"/>
      <c r="AK708" s="524"/>
      <c r="AL708" s="524"/>
      <c r="AM708" s="524"/>
      <c r="AN708" s="524"/>
      <c r="AO708" s="524"/>
      <c r="AP708" s="524"/>
      <c r="AQ708" s="524"/>
      <c r="AR708" s="524"/>
      <c r="AS708" s="524"/>
      <c r="AT708" s="524"/>
      <c r="AU708" s="524"/>
      <c r="AV708" s="524"/>
      <c r="AW708" s="524"/>
      <c r="AX708" s="525"/>
    </row>
    <row r="709" spans="1:50" ht="76.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747</v>
      </c>
      <c r="AE709" s="185"/>
      <c r="AF709" s="185"/>
      <c r="AG709" s="664" t="s">
        <v>759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766</v>
      </c>
      <c r="AE710" s="185"/>
      <c r="AF710" s="185"/>
      <c r="AG710" s="664" t="s">
        <v>750</v>
      </c>
      <c r="AH710" s="665"/>
      <c r="AI710" s="665"/>
      <c r="AJ710" s="665"/>
      <c r="AK710" s="665"/>
      <c r="AL710" s="665"/>
      <c r="AM710" s="665"/>
      <c r="AN710" s="665"/>
      <c r="AO710" s="665"/>
      <c r="AP710" s="665"/>
      <c r="AQ710" s="665"/>
      <c r="AR710" s="665"/>
      <c r="AS710" s="665"/>
      <c r="AT710" s="665"/>
      <c r="AU710" s="665"/>
      <c r="AV710" s="665"/>
      <c r="AW710" s="665"/>
      <c r="AX710" s="666"/>
    </row>
    <row r="711" spans="1:50" ht="50.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747</v>
      </c>
      <c r="AE711" s="185"/>
      <c r="AF711" s="185"/>
      <c r="AG711" s="664" t="s">
        <v>760</v>
      </c>
      <c r="AH711" s="665"/>
      <c r="AI711" s="665"/>
      <c r="AJ711" s="665"/>
      <c r="AK711" s="665"/>
      <c r="AL711" s="665"/>
      <c r="AM711" s="665"/>
      <c r="AN711" s="665"/>
      <c r="AO711" s="665"/>
      <c r="AP711" s="665"/>
      <c r="AQ711" s="665"/>
      <c r="AR711" s="665"/>
      <c r="AS711" s="665"/>
      <c r="AT711" s="665"/>
      <c r="AU711" s="665"/>
      <c r="AV711" s="665"/>
      <c r="AW711" s="665"/>
      <c r="AX711" s="666"/>
    </row>
    <row r="712" spans="1:50" ht="36" customHeight="1" x14ac:dyDescent="0.15">
      <c r="A712" s="655"/>
      <c r="B712" s="656"/>
      <c r="C712" s="585" t="s">
        <v>340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747</v>
      </c>
      <c r="AE712" s="583"/>
      <c r="AF712" s="583"/>
      <c r="AG712" s="591" t="s">
        <v>922</v>
      </c>
      <c r="AH712" s="592"/>
      <c r="AI712" s="592"/>
      <c r="AJ712" s="592"/>
      <c r="AK712" s="592"/>
      <c r="AL712" s="592"/>
      <c r="AM712" s="592"/>
      <c r="AN712" s="592"/>
      <c r="AO712" s="592"/>
      <c r="AP712" s="592"/>
      <c r="AQ712" s="592"/>
      <c r="AR712" s="592"/>
      <c r="AS712" s="592"/>
      <c r="AT712" s="592"/>
      <c r="AU712" s="592"/>
      <c r="AV712" s="592"/>
      <c r="AW712" s="592"/>
      <c r="AX712" s="593"/>
    </row>
    <row r="713" spans="1:50" ht="67.5" customHeight="1" x14ac:dyDescent="0.15">
      <c r="A713" s="655"/>
      <c r="B713" s="656"/>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4" t="s">
        <v>923</v>
      </c>
      <c r="AH713" s="665"/>
      <c r="AI713" s="665"/>
      <c r="AJ713" s="665"/>
      <c r="AK713" s="665"/>
      <c r="AL713" s="665"/>
      <c r="AM713" s="665"/>
      <c r="AN713" s="665"/>
      <c r="AO713" s="665"/>
      <c r="AP713" s="665"/>
      <c r="AQ713" s="665"/>
      <c r="AR713" s="665"/>
      <c r="AS713" s="665"/>
      <c r="AT713" s="665"/>
      <c r="AU713" s="665"/>
      <c r="AV713" s="665"/>
      <c r="AW713" s="665"/>
      <c r="AX713" s="666"/>
    </row>
    <row r="714" spans="1:50" ht="105.75" customHeight="1" x14ac:dyDescent="0.15">
      <c r="A714" s="657"/>
      <c r="B714" s="658"/>
      <c r="C714" s="770" t="s">
        <v>319</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747</v>
      </c>
      <c r="AE714" s="589"/>
      <c r="AF714" s="590"/>
      <c r="AG714" s="689" t="s">
        <v>761</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18" t="s">
        <v>40</v>
      </c>
      <c r="B715" s="654"/>
      <c r="C715" s="659" t="s">
        <v>320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747</v>
      </c>
      <c r="AE715" s="668"/>
      <c r="AF715" s="776"/>
      <c r="AG715" s="523" t="s">
        <v>762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766</v>
      </c>
      <c r="AE716" s="758"/>
      <c r="AF716" s="758"/>
      <c r="AG716" s="664" t="s">
        <v>750</v>
      </c>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747</v>
      </c>
      <c r="AE717" s="185"/>
      <c r="AF717" s="185"/>
      <c r="AG717" s="664" t="s">
        <v>763</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747</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7" t="s">
        <v>766</v>
      </c>
      <c r="AE719" s="668"/>
      <c r="AF719" s="668"/>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1" t="s">
        <v>333</v>
      </c>
      <c r="D720" s="929"/>
      <c r="E720" s="929"/>
      <c r="F720" s="932"/>
      <c r="G720" s="928" t="s">
        <v>334</v>
      </c>
      <c r="H720" s="929"/>
      <c r="I720" s="929"/>
      <c r="J720" s="929"/>
      <c r="K720" s="929"/>
      <c r="L720" s="929"/>
      <c r="M720" s="929"/>
      <c r="N720" s="928" t="s">
        <v>337</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50" customHeight="1" x14ac:dyDescent="0.15">
      <c r="A726" s="618" t="s">
        <v>48</v>
      </c>
      <c r="B726" s="619"/>
      <c r="C726" s="440" t="s">
        <v>53</v>
      </c>
      <c r="D726" s="578"/>
      <c r="E726" s="578"/>
      <c r="F726" s="579"/>
      <c r="G726" s="796" t="s">
        <v>767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0"/>
      <c r="B727" s="621"/>
      <c r="C727" s="695" t="s">
        <v>57</v>
      </c>
      <c r="D727" s="696"/>
      <c r="E727" s="696"/>
      <c r="F727" s="697"/>
      <c r="G727" s="794" t="s">
        <v>768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4" t="s">
        <v>920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921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95.25" customHeight="1" thickBot="1" x14ac:dyDescent="0.2">
      <c r="A733" s="615" t="s">
        <v>924</v>
      </c>
      <c r="B733" s="616"/>
      <c r="C733" s="616"/>
      <c r="D733" s="616"/>
      <c r="E733" s="617"/>
      <c r="F733" s="765" t="s">
        <v>925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919</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3" t="s">
        <v>346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666</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783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705</v>
      </c>
      <c r="F746" s="113"/>
      <c r="G746" s="113"/>
      <c r="H746" s="100" t="str">
        <f>IF(E746="","","-")</f>
        <v>-</v>
      </c>
      <c r="I746" s="113"/>
      <c r="J746" s="113"/>
      <c r="K746" s="100" t="str">
        <f>IF(I746="","","-")</f>
        <v/>
      </c>
      <c r="L746" s="104">
        <v>114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705</v>
      </c>
      <c r="F747" s="113"/>
      <c r="G747" s="113"/>
      <c r="H747" s="100" t="str">
        <f>IF(E747="","","-")</f>
        <v>-</v>
      </c>
      <c r="I747" s="113"/>
      <c r="J747" s="113"/>
      <c r="K747" s="100" t="str">
        <f>IF(I747="","","-")</f>
        <v/>
      </c>
      <c r="L747" s="104">
        <v>56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380</v>
      </c>
      <c r="B787" s="760"/>
      <c r="C787" s="760"/>
      <c r="D787" s="760"/>
      <c r="E787" s="760"/>
      <c r="F787" s="761"/>
      <c r="G787" s="436" t="s">
        <v>784</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785</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2"/>
      <c r="C789" s="762"/>
      <c r="D789" s="762"/>
      <c r="E789" s="762"/>
      <c r="F789" s="763"/>
      <c r="G789" s="446" t="s">
        <v>773</v>
      </c>
      <c r="H789" s="447"/>
      <c r="I789" s="447"/>
      <c r="J789" s="447"/>
      <c r="K789" s="448"/>
      <c r="L789" s="449" t="s">
        <v>778</v>
      </c>
      <c r="M789" s="450"/>
      <c r="N789" s="450"/>
      <c r="O789" s="450"/>
      <c r="P789" s="450"/>
      <c r="Q789" s="450"/>
      <c r="R789" s="450"/>
      <c r="S789" s="450"/>
      <c r="T789" s="450"/>
      <c r="U789" s="450"/>
      <c r="V789" s="450"/>
      <c r="W789" s="450"/>
      <c r="X789" s="451"/>
      <c r="Y789" s="452">
        <v>359.1</v>
      </c>
      <c r="Z789" s="453"/>
      <c r="AA789" s="453"/>
      <c r="AB789" s="554"/>
      <c r="AC789" s="446" t="s">
        <v>773</v>
      </c>
      <c r="AD789" s="447"/>
      <c r="AE789" s="447"/>
      <c r="AF789" s="447"/>
      <c r="AG789" s="448"/>
      <c r="AH789" s="449" t="s">
        <v>786</v>
      </c>
      <c r="AI789" s="450"/>
      <c r="AJ789" s="450"/>
      <c r="AK789" s="450"/>
      <c r="AL789" s="450"/>
      <c r="AM789" s="450"/>
      <c r="AN789" s="450"/>
      <c r="AO789" s="450"/>
      <c r="AP789" s="450"/>
      <c r="AQ789" s="450"/>
      <c r="AR789" s="450"/>
      <c r="AS789" s="450"/>
      <c r="AT789" s="451"/>
      <c r="AU789" s="452">
        <v>1.4</v>
      </c>
      <c r="AV789" s="453"/>
      <c r="AW789" s="453"/>
      <c r="AX789" s="454"/>
    </row>
    <row r="790" spans="1:51" ht="24.75" customHeight="1" x14ac:dyDescent="0.15">
      <c r="A790" s="553"/>
      <c r="B790" s="762"/>
      <c r="C790" s="762"/>
      <c r="D790" s="762"/>
      <c r="E790" s="762"/>
      <c r="F790" s="763"/>
      <c r="G790" s="446" t="s">
        <v>772</v>
      </c>
      <c r="H790" s="447"/>
      <c r="I790" s="447"/>
      <c r="J790" s="447"/>
      <c r="K790" s="448"/>
      <c r="L790" s="449" t="s">
        <v>777</v>
      </c>
      <c r="M790" s="450"/>
      <c r="N790" s="450"/>
      <c r="O790" s="450"/>
      <c r="P790" s="450"/>
      <c r="Q790" s="450"/>
      <c r="R790" s="450"/>
      <c r="S790" s="450"/>
      <c r="T790" s="450"/>
      <c r="U790" s="450"/>
      <c r="V790" s="450"/>
      <c r="W790" s="450"/>
      <c r="X790" s="451"/>
      <c r="Y790" s="396">
        <v>51.8</v>
      </c>
      <c r="Z790" s="397"/>
      <c r="AA790" s="397"/>
      <c r="AB790" s="403"/>
      <c r="AC790" s="349"/>
      <c r="AD790" s="749"/>
      <c r="AE790" s="749"/>
      <c r="AF790" s="749"/>
      <c r="AG790" s="7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410.90000000000003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1.4</v>
      </c>
      <c r="AV799" s="413"/>
      <c r="AW799" s="413"/>
      <c r="AX799" s="415"/>
    </row>
    <row r="800" spans="1:51" ht="24.75" customHeight="1" x14ac:dyDescent="0.15">
      <c r="A800" s="553"/>
      <c r="B800" s="762"/>
      <c r="C800" s="762"/>
      <c r="D800" s="762"/>
      <c r="E800" s="762"/>
      <c r="F800" s="763"/>
      <c r="G800" s="436" t="s">
        <v>775</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798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2"/>
      <c r="C802" s="762"/>
      <c r="D802" s="762"/>
      <c r="E802" s="762"/>
      <c r="F802" s="763"/>
      <c r="G802" s="446" t="s">
        <v>773</v>
      </c>
      <c r="H802" s="447"/>
      <c r="I802" s="447"/>
      <c r="J802" s="447"/>
      <c r="K802" s="448"/>
      <c r="L802" s="449" t="s">
        <v>788</v>
      </c>
      <c r="M802" s="450"/>
      <c r="N802" s="450"/>
      <c r="O802" s="450"/>
      <c r="P802" s="450"/>
      <c r="Q802" s="450"/>
      <c r="R802" s="450"/>
      <c r="S802" s="450"/>
      <c r="T802" s="450"/>
      <c r="U802" s="450"/>
      <c r="V802" s="450"/>
      <c r="W802" s="450"/>
      <c r="X802" s="451"/>
      <c r="Y802" s="452">
        <v>541</v>
      </c>
      <c r="Z802" s="453"/>
      <c r="AA802" s="453"/>
      <c r="AB802" s="554"/>
      <c r="AC802" s="446" t="s">
        <v>773</v>
      </c>
      <c r="AD802" s="447"/>
      <c r="AE802" s="447"/>
      <c r="AF802" s="447"/>
      <c r="AG802" s="448"/>
      <c r="AH802" s="449" t="s">
        <v>799</v>
      </c>
      <c r="AI802" s="450"/>
      <c r="AJ802" s="450"/>
      <c r="AK802" s="450"/>
      <c r="AL802" s="450"/>
      <c r="AM802" s="450"/>
      <c r="AN802" s="450"/>
      <c r="AO802" s="450"/>
      <c r="AP802" s="450"/>
      <c r="AQ802" s="450"/>
      <c r="AR802" s="450"/>
      <c r="AS802" s="450"/>
      <c r="AT802" s="451"/>
      <c r="AU802" s="452">
        <v>0.9</v>
      </c>
      <c r="AV802" s="453"/>
      <c r="AW802" s="453"/>
      <c r="AX802" s="454"/>
      <c r="AY802">
        <f t="shared" ref="AY802:AY812" si="115">$AY$800</f>
        <v>2</v>
      </c>
    </row>
    <row r="803" spans="1:51" ht="24.75" customHeight="1" x14ac:dyDescent="0.15">
      <c r="A803" s="553"/>
      <c r="B803" s="762"/>
      <c r="C803" s="762"/>
      <c r="D803" s="762"/>
      <c r="E803" s="762"/>
      <c r="F803" s="763"/>
      <c r="G803" s="446" t="s">
        <v>773</v>
      </c>
      <c r="H803" s="447"/>
      <c r="I803" s="447"/>
      <c r="J803" s="447"/>
      <c r="K803" s="448"/>
      <c r="L803" s="399" t="s">
        <v>789</v>
      </c>
      <c r="M803" s="400"/>
      <c r="N803" s="400"/>
      <c r="O803" s="400"/>
      <c r="P803" s="400"/>
      <c r="Q803" s="400"/>
      <c r="R803" s="400"/>
      <c r="S803" s="400"/>
      <c r="T803" s="400"/>
      <c r="U803" s="400"/>
      <c r="V803" s="400"/>
      <c r="W803" s="400"/>
      <c r="X803" s="401"/>
      <c r="Y803" s="396">
        <v>427.6</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3"/>
      <c r="B804" s="762"/>
      <c r="C804" s="762"/>
      <c r="D804" s="762"/>
      <c r="E804" s="762"/>
      <c r="F804" s="763"/>
      <c r="G804" s="349" t="s">
        <v>774</v>
      </c>
      <c r="H804" s="350"/>
      <c r="I804" s="350"/>
      <c r="J804" s="350"/>
      <c r="K804" s="351"/>
      <c r="L804" s="399" t="s">
        <v>790</v>
      </c>
      <c r="M804" s="400"/>
      <c r="N804" s="400"/>
      <c r="O804" s="400"/>
      <c r="P804" s="400"/>
      <c r="Q804" s="400"/>
      <c r="R804" s="400"/>
      <c r="S804" s="400"/>
      <c r="T804" s="400"/>
      <c r="U804" s="400"/>
      <c r="V804" s="400"/>
      <c r="W804" s="400"/>
      <c r="X804" s="401"/>
      <c r="Y804" s="396">
        <v>175</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3"/>
      <c r="B805" s="762"/>
      <c r="C805" s="762"/>
      <c r="D805" s="762"/>
      <c r="E805" s="762"/>
      <c r="F805" s="763"/>
      <c r="G805" s="349" t="s">
        <v>774</v>
      </c>
      <c r="H805" s="350"/>
      <c r="I805" s="350"/>
      <c r="J805" s="350"/>
      <c r="K805" s="351"/>
      <c r="L805" s="399" t="s">
        <v>791</v>
      </c>
      <c r="M805" s="400"/>
      <c r="N805" s="400"/>
      <c r="O805" s="400"/>
      <c r="P805" s="400"/>
      <c r="Q805" s="400"/>
      <c r="R805" s="400"/>
      <c r="S805" s="400"/>
      <c r="T805" s="400"/>
      <c r="U805" s="400"/>
      <c r="V805" s="400"/>
      <c r="W805" s="400"/>
      <c r="X805" s="401"/>
      <c r="Y805" s="396">
        <v>125.2</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3"/>
      <c r="B806" s="762"/>
      <c r="C806" s="762"/>
      <c r="D806" s="762"/>
      <c r="E806" s="762"/>
      <c r="F806" s="763"/>
      <c r="G806" s="349" t="s">
        <v>787</v>
      </c>
      <c r="H806" s="350"/>
      <c r="I806" s="350"/>
      <c r="J806" s="350"/>
      <c r="K806" s="351"/>
      <c r="L806" s="399" t="s">
        <v>792</v>
      </c>
      <c r="M806" s="400"/>
      <c r="N806" s="400"/>
      <c r="O806" s="400"/>
      <c r="P806" s="400"/>
      <c r="Q806" s="400"/>
      <c r="R806" s="400"/>
      <c r="S806" s="400"/>
      <c r="T806" s="400"/>
      <c r="U806" s="400"/>
      <c r="V806" s="400"/>
      <c r="W806" s="400"/>
      <c r="X806" s="401"/>
      <c r="Y806" s="396">
        <v>107.1</v>
      </c>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3"/>
      <c r="B807" s="762"/>
      <c r="C807" s="762"/>
      <c r="D807" s="762"/>
      <c r="E807" s="762"/>
      <c r="F807" s="763"/>
      <c r="G807" s="349" t="s">
        <v>787</v>
      </c>
      <c r="H807" s="350"/>
      <c r="I807" s="350"/>
      <c r="J807" s="350"/>
      <c r="K807" s="351"/>
      <c r="L807" s="399" t="s">
        <v>793</v>
      </c>
      <c r="M807" s="400"/>
      <c r="N807" s="400"/>
      <c r="O807" s="400"/>
      <c r="P807" s="400"/>
      <c r="Q807" s="400"/>
      <c r="R807" s="400"/>
      <c r="S807" s="400"/>
      <c r="T807" s="400"/>
      <c r="U807" s="400"/>
      <c r="V807" s="400"/>
      <c r="W807" s="400"/>
      <c r="X807" s="401"/>
      <c r="Y807" s="396">
        <v>105</v>
      </c>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3"/>
      <c r="B808" s="762"/>
      <c r="C808" s="762"/>
      <c r="D808" s="762"/>
      <c r="E808" s="762"/>
      <c r="F808" s="763"/>
      <c r="G808" s="349" t="s">
        <v>787</v>
      </c>
      <c r="H808" s="350"/>
      <c r="I808" s="350"/>
      <c r="J808" s="350"/>
      <c r="K808" s="351"/>
      <c r="L808" s="399" t="s">
        <v>794</v>
      </c>
      <c r="M808" s="400"/>
      <c r="N808" s="400"/>
      <c r="O808" s="400"/>
      <c r="P808" s="400"/>
      <c r="Q808" s="400"/>
      <c r="R808" s="400"/>
      <c r="S808" s="400"/>
      <c r="T808" s="400"/>
      <c r="U808" s="400"/>
      <c r="V808" s="400"/>
      <c r="W808" s="400"/>
      <c r="X808" s="401"/>
      <c r="Y808" s="396">
        <v>103.1</v>
      </c>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3"/>
      <c r="B809" s="762"/>
      <c r="C809" s="762"/>
      <c r="D809" s="762"/>
      <c r="E809" s="762"/>
      <c r="F809" s="763"/>
      <c r="G809" s="349" t="s">
        <v>787</v>
      </c>
      <c r="H809" s="350"/>
      <c r="I809" s="350"/>
      <c r="J809" s="350"/>
      <c r="K809" s="351"/>
      <c r="L809" s="399" t="s">
        <v>795</v>
      </c>
      <c r="M809" s="400"/>
      <c r="N809" s="400"/>
      <c r="O809" s="400"/>
      <c r="P809" s="400"/>
      <c r="Q809" s="400"/>
      <c r="R809" s="400"/>
      <c r="S809" s="400"/>
      <c r="T809" s="400"/>
      <c r="U809" s="400"/>
      <c r="V809" s="400"/>
      <c r="W809" s="400"/>
      <c r="X809" s="401"/>
      <c r="Y809" s="396">
        <v>93.7</v>
      </c>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3"/>
      <c r="B810" s="762"/>
      <c r="C810" s="762"/>
      <c r="D810" s="762"/>
      <c r="E810" s="762"/>
      <c r="F810" s="763"/>
      <c r="G810" s="349" t="s">
        <v>787</v>
      </c>
      <c r="H810" s="350"/>
      <c r="I810" s="350"/>
      <c r="J810" s="350"/>
      <c r="K810" s="351"/>
      <c r="L810" s="399" t="s">
        <v>796</v>
      </c>
      <c r="M810" s="400"/>
      <c r="N810" s="400"/>
      <c r="O810" s="400"/>
      <c r="P810" s="400"/>
      <c r="Q810" s="400"/>
      <c r="R810" s="400"/>
      <c r="S810" s="400"/>
      <c r="T810" s="400"/>
      <c r="U810" s="400"/>
      <c r="V810" s="400"/>
      <c r="W810" s="400"/>
      <c r="X810" s="401"/>
      <c r="Y810" s="396">
        <v>93</v>
      </c>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3"/>
      <c r="B811" s="762"/>
      <c r="C811" s="762"/>
      <c r="D811" s="762"/>
      <c r="E811" s="762"/>
      <c r="F811" s="763"/>
      <c r="G811" s="349" t="s">
        <v>787</v>
      </c>
      <c r="H811" s="350"/>
      <c r="I811" s="350"/>
      <c r="J811" s="350"/>
      <c r="K811" s="351"/>
      <c r="L811" s="399" t="s">
        <v>797</v>
      </c>
      <c r="M811" s="400"/>
      <c r="N811" s="400"/>
      <c r="O811" s="400"/>
      <c r="P811" s="400"/>
      <c r="Q811" s="400"/>
      <c r="R811" s="400"/>
      <c r="S811" s="400"/>
      <c r="T811" s="400"/>
      <c r="U811" s="400"/>
      <c r="V811" s="400"/>
      <c r="W811" s="400"/>
      <c r="X811" s="401"/>
      <c r="Y811" s="396">
        <v>1338.2</v>
      </c>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3"/>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3108.8999999999996</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0.9</v>
      </c>
      <c r="AV812" s="413"/>
      <c r="AW812" s="413"/>
      <c r="AX812" s="415"/>
      <c r="AY812">
        <f t="shared" si="115"/>
        <v>2</v>
      </c>
    </row>
    <row r="813" spans="1:51" ht="24.75" customHeight="1" x14ac:dyDescent="0.15">
      <c r="A813" s="553"/>
      <c r="B813" s="762"/>
      <c r="C813" s="762"/>
      <c r="D813" s="762"/>
      <c r="E813" s="762"/>
      <c r="F813" s="763"/>
      <c r="G813" s="436" t="s">
        <v>800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884</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62"/>
      <c r="C815" s="762"/>
      <c r="D815" s="762"/>
      <c r="E815" s="762"/>
      <c r="F815" s="763"/>
      <c r="G815" s="446" t="s">
        <v>773</v>
      </c>
      <c r="H815" s="447"/>
      <c r="I815" s="447"/>
      <c r="J815" s="447"/>
      <c r="K815" s="448"/>
      <c r="L815" s="449" t="s">
        <v>776</v>
      </c>
      <c r="M815" s="450"/>
      <c r="N815" s="450"/>
      <c r="O815" s="450"/>
      <c r="P815" s="450"/>
      <c r="Q815" s="450"/>
      <c r="R815" s="450"/>
      <c r="S815" s="450"/>
      <c r="T815" s="450"/>
      <c r="U815" s="450"/>
      <c r="V815" s="450"/>
      <c r="W815" s="450"/>
      <c r="X815" s="451"/>
      <c r="Y815" s="452">
        <v>4909</v>
      </c>
      <c r="Z815" s="453"/>
      <c r="AA815" s="453"/>
      <c r="AB815" s="554"/>
      <c r="AC815" s="446" t="s">
        <v>773</v>
      </c>
      <c r="AD815" s="447"/>
      <c r="AE815" s="447"/>
      <c r="AF815" s="447"/>
      <c r="AG815" s="448"/>
      <c r="AH815" s="449" t="s">
        <v>885</v>
      </c>
      <c r="AI815" s="450"/>
      <c r="AJ815" s="450"/>
      <c r="AK815" s="450"/>
      <c r="AL815" s="450"/>
      <c r="AM815" s="450"/>
      <c r="AN815" s="450"/>
      <c r="AO815" s="450"/>
      <c r="AP815" s="450"/>
      <c r="AQ815" s="450"/>
      <c r="AR815" s="450"/>
      <c r="AS815" s="450"/>
      <c r="AT815" s="451"/>
      <c r="AU815" s="452">
        <v>665.7</v>
      </c>
      <c r="AV815" s="453"/>
      <c r="AW815" s="453"/>
      <c r="AX815" s="454"/>
      <c r="AY815">
        <f t="shared" ref="AY815:AY825" si="116">$AY$813</f>
        <v>2</v>
      </c>
    </row>
    <row r="816" spans="1:51" ht="24.75" customHeight="1" x14ac:dyDescent="0.15">
      <c r="A816" s="553"/>
      <c r="B816" s="762"/>
      <c r="C816" s="762"/>
      <c r="D816" s="762"/>
      <c r="E816" s="762"/>
      <c r="F816" s="763"/>
      <c r="G816" s="349" t="s">
        <v>774</v>
      </c>
      <c r="H816" s="350"/>
      <c r="I816" s="350"/>
      <c r="J816" s="350"/>
      <c r="K816" s="351"/>
      <c r="L816" s="399" t="s">
        <v>801</v>
      </c>
      <c r="M816" s="400"/>
      <c r="N816" s="400"/>
      <c r="O816" s="400"/>
      <c r="P816" s="400"/>
      <c r="Q816" s="400"/>
      <c r="R816" s="400"/>
      <c r="S816" s="400"/>
      <c r="T816" s="400"/>
      <c r="U816" s="400"/>
      <c r="V816" s="400"/>
      <c r="W816" s="400"/>
      <c r="X816" s="401"/>
      <c r="Y816" s="396">
        <v>138</v>
      </c>
      <c r="Z816" s="397"/>
      <c r="AA816" s="397"/>
      <c r="AB816" s="403"/>
      <c r="AC816" s="349" t="s">
        <v>774</v>
      </c>
      <c r="AD816" s="350"/>
      <c r="AE816" s="350"/>
      <c r="AF816" s="350"/>
      <c r="AG816" s="351"/>
      <c r="AH816" s="399" t="s">
        <v>886</v>
      </c>
      <c r="AI816" s="400"/>
      <c r="AJ816" s="400"/>
      <c r="AK816" s="400"/>
      <c r="AL816" s="400"/>
      <c r="AM816" s="400"/>
      <c r="AN816" s="400"/>
      <c r="AO816" s="400"/>
      <c r="AP816" s="400"/>
      <c r="AQ816" s="400"/>
      <c r="AR816" s="400"/>
      <c r="AS816" s="400"/>
      <c r="AT816" s="401"/>
      <c r="AU816" s="396">
        <v>67.7</v>
      </c>
      <c r="AV816" s="397"/>
      <c r="AW816" s="397"/>
      <c r="AX816" s="398"/>
      <c r="AY816">
        <f t="shared" si="116"/>
        <v>2</v>
      </c>
    </row>
    <row r="817" spans="1:51" ht="24.75" customHeight="1" x14ac:dyDescent="0.15">
      <c r="A817" s="553"/>
      <c r="B817" s="762"/>
      <c r="C817" s="762"/>
      <c r="D817" s="762"/>
      <c r="E817" s="762"/>
      <c r="F817" s="763"/>
      <c r="G817" s="349" t="s">
        <v>774</v>
      </c>
      <c r="H817" s="350"/>
      <c r="I817" s="350"/>
      <c r="J817" s="350"/>
      <c r="K817" s="351"/>
      <c r="L817" s="399" t="s">
        <v>802</v>
      </c>
      <c r="M817" s="400"/>
      <c r="N817" s="400"/>
      <c r="O817" s="400"/>
      <c r="P817" s="400"/>
      <c r="Q817" s="400"/>
      <c r="R817" s="400"/>
      <c r="S817" s="400"/>
      <c r="T817" s="400"/>
      <c r="U817" s="400"/>
      <c r="V817" s="400"/>
      <c r="W817" s="400"/>
      <c r="X817" s="401"/>
      <c r="Y817" s="396">
        <v>122</v>
      </c>
      <c r="Z817" s="397"/>
      <c r="AA817" s="397"/>
      <c r="AB817" s="403"/>
      <c r="AC817" s="349" t="s">
        <v>774</v>
      </c>
      <c r="AD817" s="350"/>
      <c r="AE817" s="350"/>
      <c r="AF817" s="350"/>
      <c r="AG817" s="351"/>
      <c r="AH817" s="399" t="s">
        <v>887</v>
      </c>
      <c r="AI817" s="400"/>
      <c r="AJ817" s="400"/>
      <c r="AK817" s="400"/>
      <c r="AL817" s="400"/>
      <c r="AM817" s="400"/>
      <c r="AN817" s="400"/>
      <c r="AO817" s="400"/>
      <c r="AP817" s="400"/>
      <c r="AQ817" s="400"/>
      <c r="AR817" s="400"/>
      <c r="AS817" s="400"/>
      <c r="AT817" s="401"/>
      <c r="AU817" s="396">
        <v>49.1</v>
      </c>
      <c r="AV817" s="397"/>
      <c r="AW817" s="397"/>
      <c r="AX817" s="398"/>
      <c r="AY817">
        <f t="shared" si="116"/>
        <v>2</v>
      </c>
    </row>
    <row r="818" spans="1:51" ht="24.75" customHeight="1" x14ac:dyDescent="0.15">
      <c r="A818" s="553"/>
      <c r="B818" s="762"/>
      <c r="C818" s="762"/>
      <c r="D818" s="762"/>
      <c r="E818" s="762"/>
      <c r="F818" s="763"/>
      <c r="G818" s="349" t="s">
        <v>774</v>
      </c>
      <c r="H818" s="350"/>
      <c r="I818" s="350"/>
      <c r="J818" s="350"/>
      <c r="K818" s="351"/>
      <c r="L818" s="399" t="s">
        <v>803</v>
      </c>
      <c r="M818" s="400"/>
      <c r="N818" s="400"/>
      <c r="O818" s="400"/>
      <c r="P818" s="400"/>
      <c r="Q818" s="400"/>
      <c r="R818" s="400"/>
      <c r="S818" s="400"/>
      <c r="T818" s="400"/>
      <c r="U818" s="400"/>
      <c r="V818" s="400"/>
      <c r="W818" s="400"/>
      <c r="X818" s="401"/>
      <c r="Y818" s="396">
        <v>89</v>
      </c>
      <c r="Z818" s="397"/>
      <c r="AA818" s="397"/>
      <c r="AB818" s="403"/>
      <c r="AC818" s="349" t="s">
        <v>774</v>
      </c>
      <c r="AD818" s="350"/>
      <c r="AE818" s="350"/>
      <c r="AF818" s="350"/>
      <c r="AG818" s="351"/>
      <c r="AH818" s="399" t="s">
        <v>888</v>
      </c>
      <c r="AI818" s="400"/>
      <c r="AJ818" s="400"/>
      <c r="AK818" s="400"/>
      <c r="AL818" s="400"/>
      <c r="AM818" s="400"/>
      <c r="AN818" s="400"/>
      <c r="AO818" s="400"/>
      <c r="AP818" s="400"/>
      <c r="AQ818" s="400"/>
      <c r="AR818" s="400"/>
      <c r="AS818" s="400"/>
      <c r="AT818" s="401"/>
      <c r="AU818" s="396">
        <v>37.4</v>
      </c>
      <c r="AV818" s="397"/>
      <c r="AW818" s="397"/>
      <c r="AX818" s="398"/>
      <c r="AY818">
        <f t="shared" si="116"/>
        <v>2</v>
      </c>
    </row>
    <row r="819" spans="1:51" ht="24.75" customHeight="1" x14ac:dyDescent="0.15">
      <c r="A819" s="553"/>
      <c r="B819" s="762"/>
      <c r="C819" s="762"/>
      <c r="D819" s="762"/>
      <c r="E819" s="762"/>
      <c r="F819" s="763"/>
      <c r="G819" s="349" t="s">
        <v>774</v>
      </c>
      <c r="H819" s="350"/>
      <c r="I819" s="350"/>
      <c r="J819" s="350"/>
      <c r="K819" s="351"/>
      <c r="L819" s="399" t="s">
        <v>804</v>
      </c>
      <c r="M819" s="400"/>
      <c r="N819" s="400"/>
      <c r="O819" s="400"/>
      <c r="P819" s="400"/>
      <c r="Q819" s="400"/>
      <c r="R819" s="400"/>
      <c r="S819" s="400"/>
      <c r="T819" s="400"/>
      <c r="U819" s="400"/>
      <c r="V819" s="400"/>
      <c r="W819" s="400"/>
      <c r="X819" s="401"/>
      <c r="Y819" s="396">
        <v>84.1</v>
      </c>
      <c r="Z819" s="397"/>
      <c r="AA819" s="397"/>
      <c r="AB819" s="403"/>
      <c r="AC819" s="349" t="s">
        <v>774</v>
      </c>
      <c r="AD819" s="350"/>
      <c r="AE819" s="350"/>
      <c r="AF819" s="350"/>
      <c r="AG819" s="351"/>
      <c r="AH819" s="399" t="s">
        <v>889</v>
      </c>
      <c r="AI819" s="400"/>
      <c r="AJ819" s="400"/>
      <c r="AK819" s="400"/>
      <c r="AL819" s="400"/>
      <c r="AM819" s="400"/>
      <c r="AN819" s="400"/>
      <c r="AO819" s="400"/>
      <c r="AP819" s="400"/>
      <c r="AQ819" s="400"/>
      <c r="AR819" s="400"/>
      <c r="AS819" s="400"/>
      <c r="AT819" s="401"/>
      <c r="AU819" s="396">
        <v>0.5</v>
      </c>
      <c r="AV819" s="397"/>
      <c r="AW819" s="397"/>
      <c r="AX819" s="398"/>
      <c r="AY819">
        <f t="shared" si="116"/>
        <v>2</v>
      </c>
    </row>
    <row r="820" spans="1:51" ht="24.75" customHeight="1" x14ac:dyDescent="0.15">
      <c r="A820" s="553"/>
      <c r="B820" s="762"/>
      <c r="C820" s="762"/>
      <c r="D820" s="762"/>
      <c r="E820" s="762"/>
      <c r="F820" s="763"/>
      <c r="G820" s="349" t="s">
        <v>774</v>
      </c>
      <c r="H820" s="350"/>
      <c r="I820" s="350"/>
      <c r="J820" s="350"/>
      <c r="K820" s="351"/>
      <c r="L820" s="399" t="s">
        <v>805</v>
      </c>
      <c r="M820" s="400"/>
      <c r="N820" s="400"/>
      <c r="O820" s="400"/>
      <c r="P820" s="400"/>
      <c r="Q820" s="400"/>
      <c r="R820" s="400"/>
      <c r="S820" s="400"/>
      <c r="T820" s="400"/>
      <c r="U820" s="400"/>
      <c r="V820" s="400"/>
      <c r="W820" s="400"/>
      <c r="X820" s="401"/>
      <c r="Y820" s="396">
        <v>82.5</v>
      </c>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customHeight="1" x14ac:dyDescent="0.15">
      <c r="A821" s="553"/>
      <c r="B821" s="762"/>
      <c r="C821" s="762"/>
      <c r="D821" s="762"/>
      <c r="E821" s="762"/>
      <c r="F821" s="763"/>
      <c r="G821" s="349" t="s">
        <v>774</v>
      </c>
      <c r="H821" s="350"/>
      <c r="I821" s="350"/>
      <c r="J821" s="350"/>
      <c r="K821" s="351"/>
      <c r="L821" s="399" t="s">
        <v>806</v>
      </c>
      <c r="M821" s="400"/>
      <c r="N821" s="400"/>
      <c r="O821" s="400"/>
      <c r="P821" s="400"/>
      <c r="Q821" s="400"/>
      <c r="R821" s="400"/>
      <c r="S821" s="400"/>
      <c r="T821" s="400"/>
      <c r="U821" s="400"/>
      <c r="V821" s="400"/>
      <c r="W821" s="400"/>
      <c r="X821" s="401"/>
      <c r="Y821" s="396">
        <v>65</v>
      </c>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customHeight="1" x14ac:dyDescent="0.15">
      <c r="A822" s="553"/>
      <c r="B822" s="762"/>
      <c r="C822" s="762"/>
      <c r="D822" s="762"/>
      <c r="E822" s="762"/>
      <c r="F822" s="763"/>
      <c r="G822" s="349" t="s">
        <v>774</v>
      </c>
      <c r="H822" s="350"/>
      <c r="I822" s="350"/>
      <c r="J822" s="350"/>
      <c r="K822" s="351"/>
      <c r="L822" s="399" t="s">
        <v>807</v>
      </c>
      <c r="M822" s="400"/>
      <c r="N822" s="400"/>
      <c r="O822" s="400"/>
      <c r="P822" s="400"/>
      <c r="Q822" s="400"/>
      <c r="R822" s="400"/>
      <c r="S822" s="400"/>
      <c r="T822" s="400"/>
      <c r="U822" s="400"/>
      <c r="V822" s="400"/>
      <c r="W822" s="400"/>
      <c r="X822" s="401"/>
      <c r="Y822" s="396">
        <v>47.9</v>
      </c>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customHeight="1" x14ac:dyDescent="0.15">
      <c r="A823" s="553"/>
      <c r="B823" s="762"/>
      <c r="C823" s="762"/>
      <c r="D823" s="762"/>
      <c r="E823" s="762"/>
      <c r="F823" s="763"/>
      <c r="G823" s="349" t="s">
        <v>774</v>
      </c>
      <c r="H823" s="350"/>
      <c r="I823" s="350"/>
      <c r="J823" s="350"/>
      <c r="K823" s="351"/>
      <c r="L823" s="399" t="s">
        <v>808</v>
      </c>
      <c r="M823" s="400"/>
      <c r="N823" s="400"/>
      <c r="O823" s="400"/>
      <c r="P823" s="400"/>
      <c r="Q823" s="400"/>
      <c r="R823" s="400"/>
      <c r="S823" s="400"/>
      <c r="T823" s="400"/>
      <c r="U823" s="400"/>
      <c r="V823" s="400"/>
      <c r="W823" s="400"/>
      <c r="X823" s="401"/>
      <c r="Y823" s="396">
        <v>44.4</v>
      </c>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customHeight="1" x14ac:dyDescent="0.15">
      <c r="A824" s="553"/>
      <c r="B824" s="762"/>
      <c r="C824" s="762"/>
      <c r="D824" s="762"/>
      <c r="E824" s="762"/>
      <c r="F824" s="763"/>
      <c r="G824" s="349" t="s">
        <v>774</v>
      </c>
      <c r="H824" s="350"/>
      <c r="I824" s="350"/>
      <c r="J824" s="350"/>
      <c r="K824" s="351"/>
      <c r="L824" s="399" t="s">
        <v>809</v>
      </c>
      <c r="M824" s="400"/>
      <c r="N824" s="400"/>
      <c r="O824" s="400"/>
      <c r="P824" s="400"/>
      <c r="Q824" s="400"/>
      <c r="R824" s="400"/>
      <c r="S824" s="400"/>
      <c r="T824" s="400"/>
      <c r="U824" s="400"/>
      <c r="V824" s="400"/>
      <c r="W824" s="400"/>
      <c r="X824" s="401"/>
      <c r="Y824" s="396">
        <v>184.9</v>
      </c>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x14ac:dyDescent="0.15">
      <c r="A825" s="553"/>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5766.7999999999993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820.40000000000009</v>
      </c>
      <c r="AV825" s="413"/>
      <c r="AW825" s="413"/>
      <c r="AX825" s="415"/>
      <c r="AY825">
        <f t="shared" si="116"/>
        <v>2</v>
      </c>
    </row>
    <row r="826" spans="1:51" ht="24.75" hidden="1" customHeight="1" x14ac:dyDescent="0.15">
      <c r="A826" s="553"/>
      <c r="B826" s="762"/>
      <c r="C826" s="762"/>
      <c r="D826" s="762"/>
      <c r="E826" s="762"/>
      <c r="F826" s="763"/>
      <c r="G826" s="436" t="s">
        <v>811</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810</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2" t="s">
        <v>338</v>
      </c>
      <c r="AM839" s="953"/>
      <c r="AN839" s="953"/>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361</v>
      </c>
      <c r="AI844" s="348"/>
      <c r="AJ844" s="348"/>
      <c r="AK844" s="348"/>
      <c r="AL844" s="348" t="s">
        <v>21</v>
      </c>
      <c r="AM844" s="348"/>
      <c r="AN844" s="348"/>
      <c r="AO844" s="422"/>
      <c r="AP844" s="423" t="s">
        <v>296</v>
      </c>
      <c r="AQ844" s="423"/>
      <c r="AR844" s="423"/>
      <c r="AS844" s="423"/>
      <c r="AT844" s="423"/>
      <c r="AU844" s="423"/>
      <c r="AV844" s="423"/>
      <c r="AW844" s="423"/>
      <c r="AX844" s="423"/>
    </row>
    <row r="845" spans="1:51" ht="38.25" customHeight="1" x14ac:dyDescent="0.15">
      <c r="A845" s="402">
        <v>1</v>
      </c>
      <c r="B845" s="402">
        <v>1</v>
      </c>
      <c r="C845" s="419" t="s">
        <v>812</v>
      </c>
      <c r="D845" s="416"/>
      <c r="E845" s="416"/>
      <c r="F845" s="416"/>
      <c r="G845" s="416"/>
      <c r="H845" s="416"/>
      <c r="I845" s="416"/>
      <c r="J845" s="417">
        <v>8010401012610</v>
      </c>
      <c r="K845" s="418"/>
      <c r="L845" s="418"/>
      <c r="M845" s="418"/>
      <c r="N845" s="418"/>
      <c r="O845" s="418"/>
      <c r="P845" s="317" t="s">
        <v>813</v>
      </c>
      <c r="Q845" s="318"/>
      <c r="R845" s="318"/>
      <c r="S845" s="318"/>
      <c r="T845" s="318"/>
      <c r="U845" s="318"/>
      <c r="V845" s="318"/>
      <c r="W845" s="318"/>
      <c r="X845" s="318"/>
      <c r="Y845" s="319">
        <v>410.9</v>
      </c>
      <c r="Z845" s="320"/>
      <c r="AA845" s="320"/>
      <c r="AB845" s="321"/>
      <c r="AC845" s="323" t="s">
        <v>366</v>
      </c>
      <c r="AD845" s="324"/>
      <c r="AE845" s="324"/>
      <c r="AF845" s="324"/>
      <c r="AG845" s="324"/>
      <c r="AH845" s="420">
        <v>2</v>
      </c>
      <c r="AI845" s="421"/>
      <c r="AJ845" s="421"/>
      <c r="AK845" s="421"/>
      <c r="AL845" s="327">
        <v>99.56</v>
      </c>
      <c r="AM845" s="328"/>
      <c r="AN845" s="328"/>
      <c r="AO845" s="329"/>
      <c r="AP845" s="322" t="s">
        <v>907</v>
      </c>
      <c r="AQ845" s="322"/>
      <c r="AR845" s="322"/>
      <c r="AS845" s="322"/>
      <c r="AT845" s="322"/>
      <c r="AU845" s="322"/>
      <c r="AV845" s="322"/>
      <c r="AW845" s="322"/>
      <c r="AX845" s="322"/>
    </row>
    <row r="846" spans="1:51" ht="45" customHeight="1" x14ac:dyDescent="0.15">
      <c r="A846" s="402">
        <v>2</v>
      </c>
      <c r="B846" s="402">
        <v>1</v>
      </c>
      <c r="C846" s="419" t="s">
        <v>814</v>
      </c>
      <c r="D846" s="416"/>
      <c r="E846" s="416"/>
      <c r="F846" s="416"/>
      <c r="G846" s="416"/>
      <c r="H846" s="416"/>
      <c r="I846" s="416"/>
      <c r="J846" s="417">
        <v>7010001064648</v>
      </c>
      <c r="K846" s="418"/>
      <c r="L846" s="418"/>
      <c r="M846" s="418"/>
      <c r="N846" s="418"/>
      <c r="O846" s="418"/>
      <c r="P846" s="317" t="s">
        <v>815</v>
      </c>
      <c r="Q846" s="318"/>
      <c r="R846" s="318"/>
      <c r="S846" s="318"/>
      <c r="T846" s="318"/>
      <c r="U846" s="318"/>
      <c r="V846" s="318"/>
      <c r="W846" s="318"/>
      <c r="X846" s="318"/>
      <c r="Y846" s="319">
        <v>137.5</v>
      </c>
      <c r="Z846" s="320"/>
      <c r="AA846" s="320"/>
      <c r="AB846" s="321"/>
      <c r="AC846" s="323" t="s">
        <v>366</v>
      </c>
      <c r="AD846" s="324"/>
      <c r="AE846" s="324"/>
      <c r="AF846" s="324"/>
      <c r="AG846" s="324"/>
      <c r="AH846" s="420">
        <v>1</v>
      </c>
      <c r="AI846" s="421"/>
      <c r="AJ846" s="421"/>
      <c r="AK846" s="421"/>
      <c r="AL846" s="327">
        <v>99.61</v>
      </c>
      <c r="AM846" s="328"/>
      <c r="AN846" s="328"/>
      <c r="AO846" s="329"/>
      <c r="AP846" s="322" t="s">
        <v>907</v>
      </c>
      <c r="AQ846" s="322"/>
      <c r="AR846" s="322"/>
      <c r="AS846" s="322"/>
      <c r="AT846" s="322"/>
      <c r="AU846" s="322"/>
      <c r="AV846" s="322"/>
      <c r="AW846" s="322"/>
      <c r="AX846" s="322"/>
      <c r="AY846">
        <f>COUNTA($C$846)</f>
        <v>1</v>
      </c>
    </row>
    <row r="847" spans="1:51" ht="30" customHeight="1" x14ac:dyDescent="0.15">
      <c r="A847" s="402">
        <v>3</v>
      </c>
      <c r="B847" s="402">
        <v>1</v>
      </c>
      <c r="C847" s="419" t="s">
        <v>816</v>
      </c>
      <c r="D847" s="416"/>
      <c r="E847" s="416"/>
      <c r="F847" s="416"/>
      <c r="G847" s="416"/>
      <c r="H847" s="416"/>
      <c r="I847" s="416"/>
      <c r="J847" s="417">
        <v>6010001135680</v>
      </c>
      <c r="K847" s="418"/>
      <c r="L847" s="418"/>
      <c r="M847" s="418"/>
      <c r="N847" s="418"/>
      <c r="O847" s="418"/>
      <c r="P847" s="426" t="s">
        <v>817</v>
      </c>
      <c r="Q847" s="318"/>
      <c r="R847" s="318"/>
      <c r="S847" s="318"/>
      <c r="T847" s="318"/>
      <c r="U847" s="318"/>
      <c r="V847" s="318"/>
      <c r="W847" s="318"/>
      <c r="X847" s="318"/>
      <c r="Y847" s="319">
        <v>98.9</v>
      </c>
      <c r="Z847" s="320"/>
      <c r="AA847" s="320"/>
      <c r="AB847" s="321"/>
      <c r="AC847" s="323" t="s">
        <v>366</v>
      </c>
      <c r="AD847" s="324"/>
      <c r="AE847" s="324"/>
      <c r="AF847" s="324"/>
      <c r="AG847" s="324"/>
      <c r="AH847" s="325">
        <v>4</v>
      </c>
      <c r="AI847" s="326"/>
      <c r="AJ847" s="326"/>
      <c r="AK847" s="326"/>
      <c r="AL847" s="327">
        <v>99.71</v>
      </c>
      <c r="AM847" s="328"/>
      <c r="AN847" s="328"/>
      <c r="AO847" s="329"/>
      <c r="AP847" s="322" t="s">
        <v>907</v>
      </c>
      <c r="AQ847" s="322"/>
      <c r="AR847" s="322"/>
      <c r="AS847" s="322"/>
      <c r="AT847" s="322"/>
      <c r="AU847" s="322"/>
      <c r="AV847" s="322"/>
      <c r="AW847" s="322"/>
      <c r="AX847" s="322"/>
      <c r="AY847">
        <f>COUNTA($C$847)</f>
        <v>1</v>
      </c>
    </row>
    <row r="848" spans="1:51" ht="30" customHeight="1" x14ac:dyDescent="0.15">
      <c r="A848" s="402">
        <v>4</v>
      </c>
      <c r="B848" s="402">
        <v>1</v>
      </c>
      <c r="C848" s="419" t="s">
        <v>818</v>
      </c>
      <c r="D848" s="416"/>
      <c r="E848" s="416"/>
      <c r="F848" s="416"/>
      <c r="G848" s="416"/>
      <c r="H848" s="416"/>
      <c r="I848" s="416"/>
      <c r="J848" s="417">
        <v>7010401022916</v>
      </c>
      <c r="K848" s="418"/>
      <c r="L848" s="418"/>
      <c r="M848" s="418"/>
      <c r="N848" s="418"/>
      <c r="O848" s="418"/>
      <c r="P848" s="317" t="s">
        <v>819</v>
      </c>
      <c r="Q848" s="318"/>
      <c r="R848" s="318"/>
      <c r="S848" s="318"/>
      <c r="T848" s="318"/>
      <c r="U848" s="318"/>
      <c r="V848" s="318"/>
      <c r="W848" s="318"/>
      <c r="X848" s="318"/>
      <c r="Y848" s="319">
        <v>96.8</v>
      </c>
      <c r="Z848" s="320"/>
      <c r="AA848" s="320"/>
      <c r="AB848" s="321"/>
      <c r="AC848" s="323" t="s">
        <v>366</v>
      </c>
      <c r="AD848" s="324"/>
      <c r="AE848" s="324"/>
      <c r="AF848" s="324"/>
      <c r="AG848" s="324"/>
      <c r="AH848" s="325">
        <v>1</v>
      </c>
      <c r="AI848" s="326"/>
      <c r="AJ848" s="326"/>
      <c r="AK848" s="326"/>
      <c r="AL848" s="327">
        <v>83.88</v>
      </c>
      <c r="AM848" s="328"/>
      <c r="AN848" s="328"/>
      <c r="AO848" s="329"/>
      <c r="AP848" s="322" t="s">
        <v>907</v>
      </c>
      <c r="AQ848" s="322"/>
      <c r="AR848" s="322"/>
      <c r="AS848" s="322"/>
      <c r="AT848" s="322"/>
      <c r="AU848" s="322"/>
      <c r="AV848" s="322"/>
      <c r="AW848" s="322"/>
      <c r="AX848" s="322"/>
      <c r="AY848">
        <f>COUNTA($C$848)</f>
        <v>1</v>
      </c>
    </row>
    <row r="849" spans="1:51" ht="30" customHeight="1" x14ac:dyDescent="0.15">
      <c r="A849" s="402">
        <v>5</v>
      </c>
      <c r="B849" s="402">
        <v>1</v>
      </c>
      <c r="C849" s="419" t="s">
        <v>820</v>
      </c>
      <c r="D849" s="416"/>
      <c r="E849" s="416"/>
      <c r="F849" s="416"/>
      <c r="G849" s="416"/>
      <c r="H849" s="416"/>
      <c r="I849" s="416"/>
      <c r="J849" s="417">
        <v>1010001012983</v>
      </c>
      <c r="K849" s="418"/>
      <c r="L849" s="418"/>
      <c r="M849" s="418"/>
      <c r="N849" s="418"/>
      <c r="O849" s="418"/>
      <c r="P849" s="317" t="s">
        <v>821</v>
      </c>
      <c r="Q849" s="318"/>
      <c r="R849" s="318"/>
      <c r="S849" s="318"/>
      <c r="T849" s="318"/>
      <c r="U849" s="318"/>
      <c r="V849" s="318"/>
      <c r="W849" s="318"/>
      <c r="X849" s="318"/>
      <c r="Y849" s="319">
        <v>49.4</v>
      </c>
      <c r="Z849" s="320"/>
      <c r="AA849" s="320"/>
      <c r="AB849" s="321"/>
      <c r="AC849" s="323" t="s">
        <v>366</v>
      </c>
      <c r="AD849" s="324"/>
      <c r="AE849" s="324"/>
      <c r="AF849" s="324"/>
      <c r="AG849" s="324"/>
      <c r="AH849" s="325">
        <v>3</v>
      </c>
      <c r="AI849" s="326"/>
      <c r="AJ849" s="326"/>
      <c r="AK849" s="326"/>
      <c r="AL849" s="327">
        <v>93.38</v>
      </c>
      <c r="AM849" s="328"/>
      <c r="AN849" s="328"/>
      <c r="AO849" s="329"/>
      <c r="AP849" s="322" t="s">
        <v>907</v>
      </c>
      <c r="AQ849" s="322"/>
      <c r="AR849" s="322"/>
      <c r="AS849" s="322"/>
      <c r="AT849" s="322"/>
      <c r="AU849" s="322"/>
      <c r="AV849" s="322"/>
      <c r="AW849" s="322"/>
      <c r="AX849" s="322"/>
      <c r="AY849">
        <f>COUNTA($C$849)</f>
        <v>1</v>
      </c>
    </row>
    <row r="850" spans="1:51" ht="30" customHeight="1" x14ac:dyDescent="0.15">
      <c r="A850" s="402">
        <v>6</v>
      </c>
      <c r="B850" s="402">
        <v>1</v>
      </c>
      <c r="C850" s="419" t="s">
        <v>822</v>
      </c>
      <c r="D850" s="416"/>
      <c r="E850" s="416"/>
      <c r="F850" s="416"/>
      <c r="G850" s="416"/>
      <c r="H850" s="416"/>
      <c r="I850" s="416"/>
      <c r="J850" s="417">
        <v>4130001041539</v>
      </c>
      <c r="K850" s="418"/>
      <c r="L850" s="418"/>
      <c r="M850" s="418"/>
      <c r="N850" s="418"/>
      <c r="O850" s="418"/>
      <c r="P850" s="317" t="s">
        <v>823</v>
      </c>
      <c r="Q850" s="318"/>
      <c r="R850" s="318"/>
      <c r="S850" s="318"/>
      <c r="T850" s="318"/>
      <c r="U850" s="318"/>
      <c r="V850" s="318"/>
      <c r="W850" s="318"/>
      <c r="X850" s="318"/>
      <c r="Y850" s="319">
        <v>24.3</v>
      </c>
      <c r="Z850" s="320"/>
      <c r="AA850" s="320"/>
      <c r="AB850" s="321"/>
      <c r="AC850" s="323" t="s">
        <v>366</v>
      </c>
      <c r="AD850" s="324"/>
      <c r="AE850" s="324"/>
      <c r="AF850" s="324"/>
      <c r="AG850" s="324"/>
      <c r="AH850" s="325">
        <v>12</v>
      </c>
      <c r="AI850" s="326"/>
      <c r="AJ850" s="326"/>
      <c r="AK850" s="326"/>
      <c r="AL850" s="327">
        <v>94.32</v>
      </c>
      <c r="AM850" s="328"/>
      <c r="AN850" s="328"/>
      <c r="AO850" s="329"/>
      <c r="AP850" s="322" t="s">
        <v>907</v>
      </c>
      <c r="AQ850" s="322"/>
      <c r="AR850" s="322"/>
      <c r="AS850" s="322"/>
      <c r="AT850" s="322"/>
      <c r="AU850" s="322"/>
      <c r="AV850" s="322"/>
      <c r="AW850" s="322"/>
      <c r="AX850" s="322"/>
      <c r="AY850">
        <f>COUNTA($C$850)</f>
        <v>1</v>
      </c>
    </row>
    <row r="851" spans="1:51" ht="30" customHeight="1" x14ac:dyDescent="0.15">
      <c r="A851" s="402">
        <v>7</v>
      </c>
      <c r="B851" s="402">
        <v>1</v>
      </c>
      <c r="C851" s="419" t="s">
        <v>824</v>
      </c>
      <c r="D851" s="416"/>
      <c r="E851" s="416"/>
      <c r="F851" s="416"/>
      <c r="G851" s="416"/>
      <c r="H851" s="416"/>
      <c r="I851" s="416"/>
      <c r="J851" s="417">
        <v>8010001057337</v>
      </c>
      <c r="K851" s="418"/>
      <c r="L851" s="418"/>
      <c r="M851" s="418"/>
      <c r="N851" s="418"/>
      <c r="O851" s="418"/>
      <c r="P851" s="317" t="s">
        <v>825</v>
      </c>
      <c r="Q851" s="318"/>
      <c r="R851" s="318"/>
      <c r="S851" s="318"/>
      <c r="T851" s="318"/>
      <c r="U851" s="318"/>
      <c r="V851" s="318"/>
      <c r="W851" s="318"/>
      <c r="X851" s="318"/>
      <c r="Y851" s="319">
        <v>22.8</v>
      </c>
      <c r="Z851" s="320"/>
      <c r="AA851" s="320"/>
      <c r="AB851" s="321"/>
      <c r="AC851" s="323" t="s">
        <v>366</v>
      </c>
      <c r="AD851" s="324"/>
      <c r="AE851" s="324"/>
      <c r="AF851" s="324"/>
      <c r="AG851" s="324"/>
      <c r="AH851" s="325">
        <v>1</v>
      </c>
      <c r="AI851" s="326"/>
      <c r="AJ851" s="326"/>
      <c r="AK851" s="326"/>
      <c r="AL851" s="327">
        <v>100</v>
      </c>
      <c r="AM851" s="328"/>
      <c r="AN851" s="328"/>
      <c r="AO851" s="329"/>
      <c r="AP851" s="322" t="s">
        <v>907</v>
      </c>
      <c r="AQ851" s="322"/>
      <c r="AR851" s="322"/>
      <c r="AS851" s="322"/>
      <c r="AT851" s="322"/>
      <c r="AU851" s="322"/>
      <c r="AV851" s="322"/>
      <c r="AW851" s="322"/>
      <c r="AX851" s="322"/>
      <c r="AY851">
        <f>COUNTA($C$851)</f>
        <v>1</v>
      </c>
    </row>
    <row r="852" spans="1:51" ht="30" customHeight="1" x14ac:dyDescent="0.15">
      <c r="A852" s="402">
        <v>8</v>
      </c>
      <c r="B852" s="402">
        <v>1</v>
      </c>
      <c r="C852" s="419" t="s">
        <v>826</v>
      </c>
      <c r="D852" s="416"/>
      <c r="E852" s="416"/>
      <c r="F852" s="416"/>
      <c r="G852" s="416"/>
      <c r="H852" s="416"/>
      <c r="I852" s="416"/>
      <c r="J852" s="417">
        <v>4010401022860</v>
      </c>
      <c r="K852" s="418"/>
      <c r="L852" s="418"/>
      <c r="M852" s="418"/>
      <c r="N852" s="418"/>
      <c r="O852" s="418"/>
      <c r="P852" s="317" t="s">
        <v>827</v>
      </c>
      <c r="Q852" s="318"/>
      <c r="R852" s="318"/>
      <c r="S852" s="318"/>
      <c r="T852" s="318"/>
      <c r="U852" s="318"/>
      <c r="V852" s="318"/>
      <c r="W852" s="318"/>
      <c r="X852" s="318"/>
      <c r="Y852" s="319">
        <v>22.4</v>
      </c>
      <c r="Z852" s="320"/>
      <c r="AA852" s="320"/>
      <c r="AB852" s="321"/>
      <c r="AC852" s="323" t="s">
        <v>366</v>
      </c>
      <c r="AD852" s="324"/>
      <c r="AE852" s="324"/>
      <c r="AF852" s="324"/>
      <c r="AG852" s="324"/>
      <c r="AH852" s="325">
        <v>3</v>
      </c>
      <c r="AI852" s="326"/>
      <c r="AJ852" s="326"/>
      <c r="AK852" s="326"/>
      <c r="AL852" s="327">
        <v>78.44</v>
      </c>
      <c r="AM852" s="328"/>
      <c r="AN852" s="328"/>
      <c r="AO852" s="329"/>
      <c r="AP852" s="322" t="s">
        <v>907</v>
      </c>
      <c r="AQ852" s="322"/>
      <c r="AR852" s="322"/>
      <c r="AS852" s="322"/>
      <c r="AT852" s="322"/>
      <c r="AU852" s="322"/>
      <c r="AV852" s="322"/>
      <c r="AW852" s="322"/>
      <c r="AX852" s="322"/>
      <c r="AY852">
        <f>COUNTA($C$852)</f>
        <v>1</v>
      </c>
    </row>
    <row r="853" spans="1:51" ht="30" customHeight="1" x14ac:dyDescent="0.15">
      <c r="A853" s="402">
        <v>9</v>
      </c>
      <c r="B853" s="402">
        <v>1</v>
      </c>
      <c r="C853" s="419" t="s">
        <v>828</v>
      </c>
      <c r="D853" s="416"/>
      <c r="E853" s="416"/>
      <c r="F853" s="416"/>
      <c r="G853" s="416"/>
      <c r="H853" s="416"/>
      <c r="I853" s="416"/>
      <c r="J853" s="417">
        <v>1030002035536</v>
      </c>
      <c r="K853" s="418"/>
      <c r="L853" s="418"/>
      <c r="M853" s="418"/>
      <c r="N853" s="418"/>
      <c r="O853" s="418"/>
      <c r="P853" s="317" t="s">
        <v>829</v>
      </c>
      <c r="Q853" s="318"/>
      <c r="R853" s="318"/>
      <c r="S853" s="318"/>
      <c r="T853" s="318"/>
      <c r="U853" s="318"/>
      <c r="V853" s="318"/>
      <c r="W853" s="318"/>
      <c r="X853" s="318"/>
      <c r="Y853" s="319">
        <v>20.7</v>
      </c>
      <c r="Z853" s="320"/>
      <c r="AA853" s="320"/>
      <c r="AB853" s="321"/>
      <c r="AC853" s="323" t="s">
        <v>366</v>
      </c>
      <c r="AD853" s="324"/>
      <c r="AE853" s="324"/>
      <c r="AF853" s="324"/>
      <c r="AG853" s="324"/>
      <c r="AH853" s="325">
        <v>52</v>
      </c>
      <c r="AI853" s="326"/>
      <c r="AJ853" s="326"/>
      <c r="AK853" s="326"/>
      <c r="AL853" s="327">
        <v>98.91</v>
      </c>
      <c r="AM853" s="328"/>
      <c r="AN853" s="328"/>
      <c r="AO853" s="329"/>
      <c r="AP853" s="322" t="s">
        <v>907</v>
      </c>
      <c r="AQ853" s="322"/>
      <c r="AR853" s="322"/>
      <c r="AS853" s="322"/>
      <c r="AT853" s="322"/>
      <c r="AU853" s="322"/>
      <c r="AV853" s="322"/>
      <c r="AW853" s="322"/>
      <c r="AX853" s="322"/>
      <c r="AY853">
        <f>COUNTA($C$853)</f>
        <v>1</v>
      </c>
    </row>
    <row r="854" spans="1:51" ht="30" customHeight="1" x14ac:dyDescent="0.15">
      <c r="A854" s="402">
        <v>10</v>
      </c>
      <c r="B854" s="402">
        <v>1</v>
      </c>
      <c r="C854" s="419" t="s">
        <v>830</v>
      </c>
      <c r="D854" s="416"/>
      <c r="E854" s="416"/>
      <c r="F854" s="416"/>
      <c r="G854" s="416"/>
      <c r="H854" s="416"/>
      <c r="I854" s="416"/>
      <c r="J854" s="417">
        <v>3010403011350</v>
      </c>
      <c r="K854" s="418"/>
      <c r="L854" s="418"/>
      <c r="M854" s="418"/>
      <c r="N854" s="418"/>
      <c r="O854" s="418"/>
      <c r="P854" s="317" t="s">
        <v>831</v>
      </c>
      <c r="Q854" s="318"/>
      <c r="R854" s="318"/>
      <c r="S854" s="318"/>
      <c r="T854" s="318"/>
      <c r="U854" s="318"/>
      <c r="V854" s="318"/>
      <c r="W854" s="318"/>
      <c r="X854" s="318"/>
      <c r="Y854" s="319">
        <v>14.2</v>
      </c>
      <c r="Z854" s="320"/>
      <c r="AA854" s="320"/>
      <c r="AB854" s="321"/>
      <c r="AC854" s="323" t="s">
        <v>366</v>
      </c>
      <c r="AD854" s="324"/>
      <c r="AE854" s="324"/>
      <c r="AF854" s="324"/>
      <c r="AG854" s="324"/>
      <c r="AH854" s="325">
        <v>11</v>
      </c>
      <c r="AI854" s="326"/>
      <c r="AJ854" s="326"/>
      <c r="AK854" s="326"/>
      <c r="AL854" s="327">
        <v>99.87</v>
      </c>
      <c r="AM854" s="328"/>
      <c r="AN854" s="328"/>
      <c r="AO854" s="329"/>
      <c r="AP854" s="322" t="s">
        <v>907</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361</v>
      </c>
      <c r="AI877" s="348"/>
      <c r="AJ877" s="348"/>
      <c r="AK877" s="348"/>
      <c r="AL877" s="348" t="s">
        <v>21</v>
      </c>
      <c r="AM877" s="348"/>
      <c r="AN877" s="348"/>
      <c r="AO877" s="422"/>
      <c r="AP877" s="423" t="s">
        <v>296</v>
      </c>
      <c r="AQ877" s="423"/>
      <c r="AR877" s="423"/>
      <c r="AS877" s="423"/>
      <c r="AT877" s="423"/>
      <c r="AU877" s="423"/>
      <c r="AV877" s="423"/>
      <c r="AW877" s="423"/>
      <c r="AX877" s="423"/>
      <c r="AY877">
        <f t="shared" ref="AY877:AY878" si="118">$AY$875</f>
        <v>1</v>
      </c>
    </row>
    <row r="878" spans="1:51" ht="30" customHeight="1" x14ac:dyDescent="0.15">
      <c r="A878" s="402">
        <v>1</v>
      </c>
      <c r="B878" s="402">
        <v>1</v>
      </c>
      <c r="C878" s="419" t="s">
        <v>832</v>
      </c>
      <c r="D878" s="416"/>
      <c r="E878" s="416"/>
      <c r="F878" s="416"/>
      <c r="G878" s="416"/>
      <c r="H878" s="416"/>
      <c r="I878" s="416"/>
      <c r="J878" s="417">
        <v>3011101072528</v>
      </c>
      <c r="K878" s="418"/>
      <c r="L878" s="418"/>
      <c r="M878" s="418"/>
      <c r="N878" s="418"/>
      <c r="O878" s="418"/>
      <c r="P878" s="317" t="s">
        <v>833</v>
      </c>
      <c r="Q878" s="318"/>
      <c r="R878" s="318"/>
      <c r="S878" s="318"/>
      <c r="T878" s="318"/>
      <c r="U878" s="318"/>
      <c r="V878" s="318"/>
      <c r="W878" s="318"/>
      <c r="X878" s="318"/>
      <c r="Y878" s="319">
        <v>1.4</v>
      </c>
      <c r="Z878" s="320"/>
      <c r="AA878" s="320"/>
      <c r="AB878" s="321"/>
      <c r="AC878" s="323" t="s">
        <v>368</v>
      </c>
      <c r="AD878" s="324"/>
      <c r="AE878" s="324"/>
      <c r="AF878" s="324"/>
      <c r="AG878" s="324"/>
      <c r="AH878" s="420">
        <v>2</v>
      </c>
      <c r="AI878" s="421"/>
      <c r="AJ878" s="421"/>
      <c r="AK878" s="421"/>
      <c r="AL878" s="327">
        <v>96.59</v>
      </c>
      <c r="AM878" s="328"/>
      <c r="AN878" s="328"/>
      <c r="AO878" s="329"/>
      <c r="AP878" s="322" t="s">
        <v>907</v>
      </c>
      <c r="AQ878" s="322"/>
      <c r="AR878" s="322"/>
      <c r="AS878" s="322"/>
      <c r="AT878" s="322"/>
      <c r="AU878" s="322"/>
      <c r="AV878" s="322"/>
      <c r="AW878" s="322"/>
      <c r="AX878" s="322"/>
      <c r="AY878">
        <f t="shared" si="118"/>
        <v>1</v>
      </c>
    </row>
    <row r="879" spans="1:51" ht="30" hidden="1" customHeight="1" x14ac:dyDescent="0.15">
      <c r="A879" s="402">
        <v>2</v>
      </c>
      <c r="B879" s="402">
        <v>1</v>
      </c>
      <c r="C879" s="419"/>
      <c r="D879" s="416"/>
      <c r="E879" s="416"/>
      <c r="F879" s="416"/>
      <c r="G879" s="416"/>
      <c r="H879" s="416"/>
      <c r="I879" s="416"/>
      <c r="J879" s="417"/>
      <c r="K879" s="418"/>
      <c r="L879" s="418"/>
      <c r="M879" s="418"/>
      <c r="N879" s="418"/>
      <c r="O879" s="418"/>
      <c r="P879" s="317"/>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19"/>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9"/>
      <c r="D882" s="416"/>
      <c r="E882" s="416"/>
      <c r="F882" s="416"/>
      <c r="G882" s="416"/>
      <c r="H882" s="416"/>
      <c r="I882" s="416"/>
      <c r="J882" s="417"/>
      <c r="K882" s="418"/>
      <c r="L882" s="418"/>
      <c r="M882" s="418"/>
      <c r="N882" s="418"/>
      <c r="O882" s="418"/>
      <c r="P882" s="317"/>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9"/>
      <c r="D883" s="416"/>
      <c r="E883" s="416"/>
      <c r="F883" s="416"/>
      <c r="G883" s="416"/>
      <c r="H883" s="416"/>
      <c r="I883" s="416"/>
      <c r="J883" s="417"/>
      <c r="K883" s="418"/>
      <c r="L883" s="418"/>
      <c r="M883" s="418"/>
      <c r="N883" s="418"/>
      <c r="O883" s="418"/>
      <c r="P883" s="317"/>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9"/>
      <c r="D884" s="416"/>
      <c r="E884" s="416"/>
      <c r="F884" s="416"/>
      <c r="G884" s="416"/>
      <c r="H884" s="416"/>
      <c r="I884" s="416"/>
      <c r="J884" s="417"/>
      <c r="K884" s="418"/>
      <c r="L884" s="418"/>
      <c r="M884" s="418"/>
      <c r="N884" s="418"/>
      <c r="O884" s="418"/>
      <c r="P884" s="317"/>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9"/>
      <c r="D885" s="416"/>
      <c r="E885" s="416"/>
      <c r="F885" s="416"/>
      <c r="G885" s="416"/>
      <c r="H885" s="416"/>
      <c r="I885" s="416"/>
      <c r="J885" s="417"/>
      <c r="K885" s="418"/>
      <c r="L885" s="418"/>
      <c r="M885" s="418"/>
      <c r="N885" s="418"/>
      <c r="O885" s="418"/>
      <c r="P885" s="317"/>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9"/>
      <c r="D886" s="416"/>
      <c r="E886" s="416"/>
      <c r="F886" s="416"/>
      <c r="G886" s="416"/>
      <c r="H886" s="416"/>
      <c r="I886" s="416"/>
      <c r="J886" s="417"/>
      <c r="K886" s="418"/>
      <c r="L886" s="418"/>
      <c r="M886" s="418"/>
      <c r="N886" s="418"/>
      <c r="O886" s="418"/>
      <c r="P886" s="317"/>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9"/>
      <c r="D887" s="416"/>
      <c r="E887" s="416"/>
      <c r="F887" s="416"/>
      <c r="G887" s="416"/>
      <c r="H887" s="416"/>
      <c r="I887" s="416"/>
      <c r="J887" s="417"/>
      <c r="K887" s="418"/>
      <c r="L887" s="418"/>
      <c r="M887" s="418"/>
      <c r="N887" s="418"/>
      <c r="O887" s="418"/>
      <c r="P887" s="317"/>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361</v>
      </c>
      <c r="AI910" s="348"/>
      <c r="AJ910" s="348"/>
      <c r="AK910" s="348"/>
      <c r="AL910" s="348" t="s">
        <v>21</v>
      </c>
      <c r="AM910" s="348"/>
      <c r="AN910" s="348"/>
      <c r="AO910" s="422"/>
      <c r="AP910" s="423" t="s">
        <v>296</v>
      </c>
      <c r="AQ910" s="423"/>
      <c r="AR910" s="423"/>
      <c r="AS910" s="423"/>
      <c r="AT910" s="423"/>
      <c r="AU910" s="423"/>
      <c r="AV910" s="423"/>
      <c r="AW910" s="423"/>
      <c r="AX910" s="423"/>
      <c r="AY910">
        <f t="shared" ref="AY910:AY911" si="119">$AY$908</f>
        <v>1</v>
      </c>
    </row>
    <row r="911" spans="1:51" ht="30" customHeight="1" x14ac:dyDescent="0.15">
      <c r="A911" s="402">
        <v>1</v>
      </c>
      <c r="B911" s="402">
        <v>1</v>
      </c>
      <c r="C911" s="419" t="s">
        <v>818</v>
      </c>
      <c r="D911" s="416"/>
      <c r="E911" s="416"/>
      <c r="F911" s="416"/>
      <c r="G911" s="416"/>
      <c r="H911" s="416"/>
      <c r="I911" s="416"/>
      <c r="J911" s="417">
        <v>7010401022916</v>
      </c>
      <c r="K911" s="418"/>
      <c r="L911" s="418"/>
      <c r="M911" s="418"/>
      <c r="N911" s="418"/>
      <c r="O911" s="418"/>
      <c r="P911" s="317" t="s">
        <v>834</v>
      </c>
      <c r="Q911" s="318"/>
      <c r="R911" s="318"/>
      <c r="S911" s="318"/>
      <c r="T911" s="318"/>
      <c r="U911" s="318"/>
      <c r="V911" s="318"/>
      <c r="W911" s="318"/>
      <c r="X911" s="318"/>
      <c r="Y911" s="319">
        <v>3108.9</v>
      </c>
      <c r="Z911" s="320"/>
      <c r="AA911" s="320"/>
      <c r="AB911" s="321"/>
      <c r="AC911" s="323" t="s">
        <v>371</v>
      </c>
      <c r="AD911" s="324"/>
      <c r="AE911" s="324"/>
      <c r="AF911" s="324"/>
      <c r="AG911" s="324"/>
      <c r="AH911" s="420" t="s">
        <v>912</v>
      </c>
      <c r="AI911" s="421"/>
      <c r="AJ911" s="421"/>
      <c r="AK911" s="421"/>
      <c r="AL911" s="327">
        <v>99.44</v>
      </c>
      <c r="AM911" s="328"/>
      <c r="AN911" s="328"/>
      <c r="AO911" s="329"/>
      <c r="AP911" s="322" t="s">
        <v>907</v>
      </c>
      <c r="AQ911" s="322"/>
      <c r="AR911" s="322"/>
      <c r="AS911" s="322"/>
      <c r="AT911" s="322"/>
      <c r="AU911" s="322"/>
      <c r="AV911" s="322"/>
      <c r="AW911" s="322"/>
      <c r="AX911" s="322"/>
      <c r="AY911">
        <f t="shared" si="119"/>
        <v>1</v>
      </c>
    </row>
    <row r="912" spans="1:51" ht="30" customHeight="1" x14ac:dyDescent="0.15">
      <c r="A912" s="402">
        <v>2</v>
      </c>
      <c r="B912" s="402">
        <v>1</v>
      </c>
      <c r="C912" s="419" t="s">
        <v>835</v>
      </c>
      <c r="D912" s="416"/>
      <c r="E912" s="416"/>
      <c r="F912" s="416"/>
      <c r="G912" s="416"/>
      <c r="H912" s="416"/>
      <c r="I912" s="416"/>
      <c r="J912" s="417">
        <v>2011101014084</v>
      </c>
      <c r="K912" s="418"/>
      <c r="L912" s="418"/>
      <c r="M912" s="418"/>
      <c r="N912" s="418"/>
      <c r="O912" s="418"/>
      <c r="P912" s="317" t="s">
        <v>836</v>
      </c>
      <c r="Q912" s="318"/>
      <c r="R912" s="318"/>
      <c r="S912" s="318"/>
      <c r="T912" s="318"/>
      <c r="U912" s="318"/>
      <c r="V912" s="318"/>
      <c r="W912" s="318"/>
      <c r="X912" s="318"/>
      <c r="Y912" s="319">
        <v>1988.1</v>
      </c>
      <c r="Z912" s="320"/>
      <c r="AA912" s="320"/>
      <c r="AB912" s="321"/>
      <c r="AC912" s="323" t="s">
        <v>371</v>
      </c>
      <c r="AD912" s="324"/>
      <c r="AE912" s="324"/>
      <c r="AF912" s="324"/>
      <c r="AG912" s="324"/>
      <c r="AH912" s="420" t="s">
        <v>912</v>
      </c>
      <c r="AI912" s="421"/>
      <c r="AJ912" s="421"/>
      <c r="AK912" s="421"/>
      <c r="AL912" s="327">
        <v>98.99</v>
      </c>
      <c r="AM912" s="328"/>
      <c r="AN912" s="328"/>
      <c r="AO912" s="329"/>
      <c r="AP912" s="322" t="s">
        <v>907</v>
      </c>
      <c r="AQ912" s="322"/>
      <c r="AR912" s="322"/>
      <c r="AS912" s="322"/>
      <c r="AT912" s="322"/>
      <c r="AU912" s="322"/>
      <c r="AV912" s="322"/>
      <c r="AW912" s="322"/>
      <c r="AX912" s="322"/>
      <c r="AY912">
        <f>COUNTA($C$912)</f>
        <v>1</v>
      </c>
    </row>
    <row r="913" spans="1:51" ht="30" customHeight="1" x14ac:dyDescent="0.15">
      <c r="A913" s="402">
        <v>3</v>
      </c>
      <c r="B913" s="402">
        <v>1</v>
      </c>
      <c r="C913" s="419" t="s">
        <v>837</v>
      </c>
      <c r="D913" s="416"/>
      <c r="E913" s="416"/>
      <c r="F913" s="416"/>
      <c r="G913" s="416"/>
      <c r="H913" s="416"/>
      <c r="I913" s="416"/>
      <c r="J913" s="417">
        <v>7012401000240</v>
      </c>
      <c r="K913" s="418"/>
      <c r="L913" s="418"/>
      <c r="M913" s="418"/>
      <c r="N913" s="418"/>
      <c r="O913" s="418"/>
      <c r="P913" s="317" t="s">
        <v>838</v>
      </c>
      <c r="Q913" s="318"/>
      <c r="R913" s="318"/>
      <c r="S913" s="318"/>
      <c r="T913" s="318"/>
      <c r="U913" s="318"/>
      <c r="V913" s="318"/>
      <c r="W913" s="318"/>
      <c r="X913" s="318"/>
      <c r="Y913" s="319">
        <v>1229.7</v>
      </c>
      <c r="Z913" s="320"/>
      <c r="AA913" s="320"/>
      <c r="AB913" s="321"/>
      <c r="AC913" s="323" t="s">
        <v>371</v>
      </c>
      <c r="AD913" s="324"/>
      <c r="AE913" s="324"/>
      <c r="AF913" s="324"/>
      <c r="AG913" s="324"/>
      <c r="AH913" s="325" t="s">
        <v>912</v>
      </c>
      <c r="AI913" s="326"/>
      <c r="AJ913" s="326"/>
      <c r="AK913" s="326"/>
      <c r="AL913" s="327">
        <v>99.62</v>
      </c>
      <c r="AM913" s="328"/>
      <c r="AN913" s="328"/>
      <c r="AO913" s="329"/>
      <c r="AP913" s="322" t="s">
        <v>907</v>
      </c>
      <c r="AQ913" s="322"/>
      <c r="AR913" s="322"/>
      <c r="AS913" s="322"/>
      <c r="AT913" s="322"/>
      <c r="AU913" s="322"/>
      <c r="AV913" s="322"/>
      <c r="AW913" s="322"/>
      <c r="AX913" s="322"/>
      <c r="AY913">
        <f>COUNTA($C$913)</f>
        <v>1</v>
      </c>
    </row>
    <row r="914" spans="1:51" ht="39.950000000000003" customHeight="1" x14ac:dyDescent="0.15">
      <c r="A914" s="402">
        <v>4</v>
      </c>
      <c r="B914" s="402">
        <v>1</v>
      </c>
      <c r="C914" s="419" t="s">
        <v>839</v>
      </c>
      <c r="D914" s="416"/>
      <c r="E914" s="416"/>
      <c r="F914" s="416"/>
      <c r="G914" s="416"/>
      <c r="H914" s="416"/>
      <c r="I914" s="416"/>
      <c r="J914" s="417">
        <v>4010001008772</v>
      </c>
      <c r="K914" s="418"/>
      <c r="L914" s="418"/>
      <c r="M914" s="418"/>
      <c r="N914" s="418"/>
      <c r="O914" s="418"/>
      <c r="P914" s="317" t="s">
        <v>840</v>
      </c>
      <c r="Q914" s="318"/>
      <c r="R914" s="318"/>
      <c r="S914" s="318"/>
      <c r="T914" s="318"/>
      <c r="U914" s="318"/>
      <c r="V914" s="318"/>
      <c r="W914" s="318"/>
      <c r="X914" s="318"/>
      <c r="Y914" s="319">
        <v>834.1</v>
      </c>
      <c r="Z914" s="320"/>
      <c r="AA914" s="320"/>
      <c r="AB914" s="321"/>
      <c r="AC914" s="323" t="s">
        <v>371</v>
      </c>
      <c r="AD914" s="324"/>
      <c r="AE914" s="324"/>
      <c r="AF914" s="324"/>
      <c r="AG914" s="324"/>
      <c r="AH914" s="325" t="s">
        <v>912</v>
      </c>
      <c r="AI914" s="326"/>
      <c r="AJ914" s="326"/>
      <c r="AK914" s="326"/>
      <c r="AL914" s="327">
        <v>99.35</v>
      </c>
      <c r="AM914" s="328"/>
      <c r="AN914" s="328"/>
      <c r="AO914" s="329"/>
      <c r="AP914" s="322" t="s">
        <v>907</v>
      </c>
      <c r="AQ914" s="322"/>
      <c r="AR914" s="322"/>
      <c r="AS914" s="322"/>
      <c r="AT914" s="322"/>
      <c r="AU914" s="322"/>
      <c r="AV914" s="322"/>
      <c r="AW914" s="322"/>
      <c r="AX914" s="322"/>
      <c r="AY914">
        <f>COUNTA($C$914)</f>
        <v>1</v>
      </c>
    </row>
    <row r="915" spans="1:51" ht="30" customHeight="1" x14ac:dyDescent="0.15">
      <c r="A915" s="402">
        <v>5</v>
      </c>
      <c r="B915" s="402">
        <v>1</v>
      </c>
      <c r="C915" s="419" t="s">
        <v>841</v>
      </c>
      <c r="D915" s="416"/>
      <c r="E915" s="416"/>
      <c r="F915" s="416"/>
      <c r="G915" s="416"/>
      <c r="H915" s="416"/>
      <c r="I915" s="416"/>
      <c r="J915" s="417">
        <v>7010001008844</v>
      </c>
      <c r="K915" s="418"/>
      <c r="L915" s="418"/>
      <c r="M915" s="418"/>
      <c r="N915" s="418"/>
      <c r="O915" s="418"/>
      <c r="P915" s="317" t="s">
        <v>842</v>
      </c>
      <c r="Q915" s="318"/>
      <c r="R915" s="318"/>
      <c r="S915" s="318"/>
      <c r="T915" s="318"/>
      <c r="U915" s="318"/>
      <c r="V915" s="318"/>
      <c r="W915" s="318"/>
      <c r="X915" s="318"/>
      <c r="Y915" s="319">
        <v>645.70000000000005</v>
      </c>
      <c r="Z915" s="320"/>
      <c r="AA915" s="320"/>
      <c r="AB915" s="321"/>
      <c r="AC915" s="323" t="s">
        <v>371</v>
      </c>
      <c r="AD915" s="324"/>
      <c r="AE915" s="324"/>
      <c r="AF915" s="324"/>
      <c r="AG915" s="324"/>
      <c r="AH915" s="325" t="s">
        <v>912</v>
      </c>
      <c r="AI915" s="326"/>
      <c r="AJ915" s="326"/>
      <c r="AK915" s="326"/>
      <c r="AL915" s="327">
        <v>98.3</v>
      </c>
      <c r="AM915" s="328"/>
      <c r="AN915" s="328"/>
      <c r="AO915" s="329"/>
      <c r="AP915" s="322" t="s">
        <v>907</v>
      </c>
      <c r="AQ915" s="322"/>
      <c r="AR915" s="322"/>
      <c r="AS915" s="322"/>
      <c r="AT915" s="322"/>
      <c r="AU915" s="322"/>
      <c r="AV915" s="322"/>
      <c r="AW915" s="322"/>
      <c r="AX915" s="322"/>
      <c r="AY915">
        <f>COUNTA($C$915)</f>
        <v>1</v>
      </c>
    </row>
    <row r="916" spans="1:51" ht="39.950000000000003" customHeight="1" x14ac:dyDescent="0.15">
      <c r="A916" s="402">
        <v>6</v>
      </c>
      <c r="B916" s="402">
        <v>1</v>
      </c>
      <c r="C916" s="419" t="s">
        <v>843</v>
      </c>
      <c r="D916" s="416"/>
      <c r="E916" s="416"/>
      <c r="F916" s="416"/>
      <c r="G916" s="416"/>
      <c r="H916" s="416"/>
      <c r="I916" s="416"/>
      <c r="J916" s="417">
        <v>8010401050387</v>
      </c>
      <c r="K916" s="418"/>
      <c r="L916" s="418"/>
      <c r="M916" s="418"/>
      <c r="N916" s="418"/>
      <c r="O916" s="418"/>
      <c r="P916" s="317" t="s">
        <v>844</v>
      </c>
      <c r="Q916" s="318"/>
      <c r="R916" s="318"/>
      <c r="S916" s="318"/>
      <c r="T916" s="318"/>
      <c r="U916" s="318"/>
      <c r="V916" s="318"/>
      <c r="W916" s="318"/>
      <c r="X916" s="318"/>
      <c r="Y916" s="319">
        <v>388.3</v>
      </c>
      <c r="Z916" s="320"/>
      <c r="AA916" s="320"/>
      <c r="AB916" s="321"/>
      <c r="AC916" s="323" t="s">
        <v>371</v>
      </c>
      <c r="AD916" s="324"/>
      <c r="AE916" s="324"/>
      <c r="AF916" s="324"/>
      <c r="AG916" s="324"/>
      <c r="AH916" s="325" t="s">
        <v>912</v>
      </c>
      <c r="AI916" s="326"/>
      <c r="AJ916" s="326"/>
      <c r="AK916" s="326"/>
      <c r="AL916" s="327">
        <v>99.47</v>
      </c>
      <c r="AM916" s="328"/>
      <c r="AN916" s="328"/>
      <c r="AO916" s="329"/>
      <c r="AP916" s="322" t="s">
        <v>907</v>
      </c>
      <c r="AQ916" s="322"/>
      <c r="AR916" s="322"/>
      <c r="AS916" s="322"/>
      <c r="AT916" s="322"/>
      <c r="AU916" s="322"/>
      <c r="AV916" s="322"/>
      <c r="AW916" s="322"/>
      <c r="AX916" s="322"/>
      <c r="AY916">
        <f>COUNTA($C$916)</f>
        <v>1</v>
      </c>
    </row>
    <row r="917" spans="1:51" ht="39.950000000000003" customHeight="1" x14ac:dyDescent="0.15">
      <c r="A917" s="402">
        <v>7</v>
      </c>
      <c r="B917" s="402">
        <v>1</v>
      </c>
      <c r="C917" s="419" t="s">
        <v>845</v>
      </c>
      <c r="D917" s="416"/>
      <c r="E917" s="416"/>
      <c r="F917" s="416"/>
      <c r="G917" s="416"/>
      <c r="H917" s="416"/>
      <c r="I917" s="416"/>
      <c r="J917" s="417">
        <v>1020001071491</v>
      </c>
      <c r="K917" s="418"/>
      <c r="L917" s="418"/>
      <c r="M917" s="418"/>
      <c r="N917" s="418"/>
      <c r="O917" s="418"/>
      <c r="P917" s="317" t="s">
        <v>846</v>
      </c>
      <c r="Q917" s="318"/>
      <c r="R917" s="318"/>
      <c r="S917" s="318"/>
      <c r="T917" s="318"/>
      <c r="U917" s="318"/>
      <c r="V917" s="318"/>
      <c r="W917" s="318"/>
      <c r="X917" s="318"/>
      <c r="Y917" s="319">
        <v>323.8</v>
      </c>
      <c r="Z917" s="320"/>
      <c r="AA917" s="320"/>
      <c r="AB917" s="321"/>
      <c r="AC917" s="323" t="s">
        <v>371</v>
      </c>
      <c r="AD917" s="324"/>
      <c r="AE917" s="324"/>
      <c r="AF917" s="324"/>
      <c r="AG917" s="324"/>
      <c r="AH917" s="325" t="s">
        <v>912</v>
      </c>
      <c r="AI917" s="326"/>
      <c r="AJ917" s="326"/>
      <c r="AK917" s="326"/>
      <c r="AL917" s="327">
        <v>99.3</v>
      </c>
      <c r="AM917" s="328"/>
      <c r="AN917" s="328"/>
      <c r="AO917" s="329"/>
      <c r="AP917" s="322" t="s">
        <v>907</v>
      </c>
      <c r="AQ917" s="322"/>
      <c r="AR917" s="322"/>
      <c r="AS917" s="322"/>
      <c r="AT917" s="322"/>
      <c r="AU917" s="322"/>
      <c r="AV917" s="322"/>
      <c r="AW917" s="322"/>
      <c r="AX917" s="322"/>
      <c r="AY917">
        <f>COUNTA($C$917)</f>
        <v>1</v>
      </c>
    </row>
    <row r="918" spans="1:51" ht="39.950000000000003" customHeight="1" x14ac:dyDescent="0.15">
      <c r="A918" s="402">
        <v>8</v>
      </c>
      <c r="B918" s="402">
        <v>1</v>
      </c>
      <c r="C918" s="419" t="s">
        <v>847</v>
      </c>
      <c r="D918" s="416"/>
      <c r="E918" s="416"/>
      <c r="F918" s="416"/>
      <c r="G918" s="416"/>
      <c r="H918" s="416"/>
      <c r="I918" s="416"/>
      <c r="J918" s="417">
        <v>1020001081053</v>
      </c>
      <c r="K918" s="418"/>
      <c r="L918" s="418"/>
      <c r="M918" s="418"/>
      <c r="N918" s="418"/>
      <c r="O918" s="418"/>
      <c r="P918" s="317" t="s">
        <v>848</v>
      </c>
      <c r="Q918" s="318"/>
      <c r="R918" s="318"/>
      <c r="S918" s="318"/>
      <c r="T918" s="318"/>
      <c r="U918" s="318"/>
      <c r="V918" s="318"/>
      <c r="W918" s="318"/>
      <c r="X918" s="318"/>
      <c r="Y918" s="319">
        <v>290.39999999999998</v>
      </c>
      <c r="Z918" s="320"/>
      <c r="AA918" s="320"/>
      <c r="AB918" s="321"/>
      <c r="AC918" s="323" t="s">
        <v>371</v>
      </c>
      <c r="AD918" s="324"/>
      <c r="AE918" s="324"/>
      <c r="AF918" s="324"/>
      <c r="AG918" s="324"/>
      <c r="AH918" s="325" t="s">
        <v>912</v>
      </c>
      <c r="AI918" s="326"/>
      <c r="AJ918" s="326"/>
      <c r="AK918" s="326"/>
      <c r="AL918" s="327">
        <v>97.78</v>
      </c>
      <c r="AM918" s="328"/>
      <c r="AN918" s="328"/>
      <c r="AO918" s="329"/>
      <c r="AP918" s="322" t="s">
        <v>907</v>
      </c>
      <c r="AQ918" s="322"/>
      <c r="AR918" s="322"/>
      <c r="AS918" s="322"/>
      <c r="AT918" s="322"/>
      <c r="AU918" s="322"/>
      <c r="AV918" s="322"/>
      <c r="AW918" s="322"/>
      <c r="AX918" s="322"/>
      <c r="AY918">
        <f>COUNTA($C$918)</f>
        <v>1</v>
      </c>
    </row>
    <row r="919" spans="1:51" ht="39.950000000000003" customHeight="1" x14ac:dyDescent="0.15">
      <c r="A919" s="402">
        <v>9</v>
      </c>
      <c r="B919" s="402">
        <v>1</v>
      </c>
      <c r="C919" s="419" t="s">
        <v>849</v>
      </c>
      <c r="D919" s="416"/>
      <c r="E919" s="416"/>
      <c r="F919" s="416"/>
      <c r="G919" s="416"/>
      <c r="H919" s="416"/>
      <c r="I919" s="416"/>
      <c r="J919" s="417">
        <v>9020001070098</v>
      </c>
      <c r="K919" s="418"/>
      <c r="L919" s="418"/>
      <c r="M919" s="418"/>
      <c r="N919" s="418"/>
      <c r="O919" s="418"/>
      <c r="P919" s="317" t="s">
        <v>850</v>
      </c>
      <c r="Q919" s="318"/>
      <c r="R919" s="318"/>
      <c r="S919" s="318"/>
      <c r="T919" s="318"/>
      <c r="U919" s="318"/>
      <c r="V919" s="318"/>
      <c r="W919" s="318"/>
      <c r="X919" s="318"/>
      <c r="Y919" s="319">
        <v>244.4</v>
      </c>
      <c r="Z919" s="320"/>
      <c r="AA919" s="320"/>
      <c r="AB919" s="321"/>
      <c r="AC919" s="323" t="s">
        <v>371</v>
      </c>
      <c r="AD919" s="324"/>
      <c r="AE919" s="324"/>
      <c r="AF919" s="324"/>
      <c r="AG919" s="324"/>
      <c r="AH919" s="325" t="s">
        <v>912</v>
      </c>
      <c r="AI919" s="326"/>
      <c r="AJ919" s="326"/>
      <c r="AK919" s="326"/>
      <c r="AL919" s="327">
        <v>99.76</v>
      </c>
      <c r="AM919" s="328"/>
      <c r="AN919" s="328"/>
      <c r="AO919" s="329"/>
      <c r="AP919" s="322" t="s">
        <v>907</v>
      </c>
      <c r="AQ919" s="322"/>
      <c r="AR919" s="322"/>
      <c r="AS919" s="322"/>
      <c r="AT919" s="322"/>
      <c r="AU919" s="322"/>
      <c r="AV919" s="322"/>
      <c r="AW919" s="322"/>
      <c r="AX919" s="322"/>
      <c r="AY919">
        <f>COUNTA($C$919)</f>
        <v>1</v>
      </c>
    </row>
    <row r="920" spans="1:51" ht="39.950000000000003" customHeight="1" x14ac:dyDescent="0.15">
      <c r="A920" s="402">
        <v>10</v>
      </c>
      <c r="B920" s="402">
        <v>1</v>
      </c>
      <c r="C920" s="419" t="s">
        <v>851</v>
      </c>
      <c r="D920" s="416"/>
      <c r="E920" s="416"/>
      <c r="F920" s="416"/>
      <c r="G920" s="416"/>
      <c r="H920" s="416"/>
      <c r="I920" s="416"/>
      <c r="J920" s="417">
        <v>4010001052465</v>
      </c>
      <c r="K920" s="418"/>
      <c r="L920" s="418"/>
      <c r="M920" s="418"/>
      <c r="N920" s="418"/>
      <c r="O920" s="418"/>
      <c r="P920" s="317" t="s">
        <v>852</v>
      </c>
      <c r="Q920" s="318"/>
      <c r="R920" s="318"/>
      <c r="S920" s="318"/>
      <c r="T920" s="318"/>
      <c r="U920" s="318"/>
      <c r="V920" s="318"/>
      <c r="W920" s="318"/>
      <c r="X920" s="318"/>
      <c r="Y920" s="319">
        <v>192.3</v>
      </c>
      <c r="Z920" s="320"/>
      <c r="AA920" s="320"/>
      <c r="AB920" s="321"/>
      <c r="AC920" s="323" t="s">
        <v>371</v>
      </c>
      <c r="AD920" s="324"/>
      <c r="AE920" s="324"/>
      <c r="AF920" s="324"/>
      <c r="AG920" s="324"/>
      <c r="AH920" s="325" t="s">
        <v>912</v>
      </c>
      <c r="AI920" s="326"/>
      <c r="AJ920" s="326"/>
      <c r="AK920" s="326"/>
      <c r="AL920" s="327">
        <v>98.91</v>
      </c>
      <c r="AM920" s="328"/>
      <c r="AN920" s="328"/>
      <c r="AO920" s="329"/>
      <c r="AP920" s="322" t="s">
        <v>907</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361</v>
      </c>
      <c r="AI943" s="348"/>
      <c r="AJ943" s="348"/>
      <c r="AK943" s="348"/>
      <c r="AL943" s="348" t="s">
        <v>21</v>
      </c>
      <c r="AM943" s="348"/>
      <c r="AN943" s="348"/>
      <c r="AO943" s="422"/>
      <c r="AP943" s="423" t="s">
        <v>296</v>
      </c>
      <c r="AQ943" s="423"/>
      <c r="AR943" s="423"/>
      <c r="AS943" s="423"/>
      <c r="AT943" s="423"/>
      <c r="AU943" s="423"/>
      <c r="AV943" s="423"/>
      <c r="AW943" s="423"/>
      <c r="AX943" s="423"/>
      <c r="AY943">
        <f t="shared" ref="AY943:AY944" si="120">$AY$941</f>
        <v>1</v>
      </c>
    </row>
    <row r="944" spans="1:51" ht="30" customHeight="1" x14ac:dyDescent="0.15">
      <c r="A944" s="402">
        <v>1</v>
      </c>
      <c r="B944" s="402">
        <v>1</v>
      </c>
      <c r="C944" s="419" t="s">
        <v>853</v>
      </c>
      <c r="D944" s="416"/>
      <c r="E944" s="416"/>
      <c r="F944" s="416"/>
      <c r="G944" s="416"/>
      <c r="H944" s="416"/>
      <c r="I944" s="416"/>
      <c r="J944" s="417">
        <v>6010901021583</v>
      </c>
      <c r="K944" s="418"/>
      <c r="L944" s="418"/>
      <c r="M944" s="418"/>
      <c r="N944" s="418"/>
      <c r="O944" s="418"/>
      <c r="P944" s="317" t="s">
        <v>854</v>
      </c>
      <c r="Q944" s="318"/>
      <c r="R944" s="318"/>
      <c r="S944" s="318"/>
      <c r="T944" s="318"/>
      <c r="U944" s="318"/>
      <c r="V944" s="318"/>
      <c r="W944" s="318"/>
      <c r="X944" s="318"/>
      <c r="Y944" s="319">
        <v>0.9</v>
      </c>
      <c r="Z944" s="320"/>
      <c r="AA944" s="320"/>
      <c r="AB944" s="321"/>
      <c r="AC944" s="323" t="s">
        <v>372</v>
      </c>
      <c r="AD944" s="324"/>
      <c r="AE944" s="324"/>
      <c r="AF944" s="324"/>
      <c r="AG944" s="324"/>
      <c r="AH944" s="420" t="s">
        <v>912</v>
      </c>
      <c r="AI944" s="421"/>
      <c r="AJ944" s="421"/>
      <c r="AK944" s="421"/>
      <c r="AL944" s="327">
        <v>100</v>
      </c>
      <c r="AM944" s="328"/>
      <c r="AN944" s="328"/>
      <c r="AO944" s="329"/>
      <c r="AP944" s="322" t="s">
        <v>907</v>
      </c>
      <c r="AQ944" s="322"/>
      <c r="AR944" s="322"/>
      <c r="AS944" s="322"/>
      <c r="AT944" s="322"/>
      <c r="AU944" s="322"/>
      <c r="AV944" s="322"/>
      <c r="AW944" s="322"/>
      <c r="AX944" s="322"/>
      <c r="AY944">
        <f t="shared" si="120"/>
        <v>1</v>
      </c>
    </row>
    <row r="945" spans="1:51" ht="30" customHeight="1" x14ac:dyDescent="0.15">
      <c r="A945" s="402">
        <v>2</v>
      </c>
      <c r="B945" s="402">
        <v>1</v>
      </c>
      <c r="C945" s="419" t="s">
        <v>855</v>
      </c>
      <c r="D945" s="416"/>
      <c r="E945" s="416"/>
      <c r="F945" s="416"/>
      <c r="G945" s="416"/>
      <c r="H945" s="416"/>
      <c r="I945" s="416"/>
      <c r="J945" s="417">
        <v>2010001160303</v>
      </c>
      <c r="K945" s="418"/>
      <c r="L945" s="418"/>
      <c r="M945" s="418"/>
      <c r="N945" s="418"/>
      <c r="O945" s="418"/>
      <c r="P945" s="317" t="s">
        <v>856</v>
      </c>
      <c r="Q945" s="318"/>
      <c r="R945" s="318"/>
      <c r="S945" s="318"/>
      <c r="T945" s="318"/>
      <c r="U945" s="318"/>
      <c r="V945" s="318"/>
      <c r="W945" s="318"/>
      <c r="X945" s="318"/>
      <c r="Y945" s="319">
        <v>0.2</v>
      </c>
      <c r="Z945" s="320"/>
      <c r="AA945" s="320"/>
      <c r="AB945" s="321"/>
      <c r="AC945" s="323" t="s">
        <v>372</v>
      </c>
      <c r="AD945" s="324"/>
      <c r="AE945" s="324"/>
      <c r="AF945" s="324"/>
      <c r="AG945" s="324"/>
      <c r="AH945" s="420" t="s">
        <v>912</v>
      </c>
      <c r="AI945" s="421"/>
      <c r="AJ945" s="421"/>
      <c r="AK945" s="421"/>
      <c r="AL945" s="327">
        <v>100</v>
      </c>
      <c r="AM945" s="328"/>
      <c r="AN945" s="328"/>
      <c r="AO945" s="329"/>
      <c r="AP945" s="322" t="s">
        <v>907</v>
      </c>
      <c r="AQ945" s="322"/>
      <c r="AR945" s="322"/>
      <c r="AS945" s="322"/>
      <c r="AT945" s="322"/>
      <c r="AU945" s="322"/>
      <c r="AV945" s="322"/>
      <c r="AW945" s="322"/>
      <c r="AX945" s="322"/>
      <c r="AY945">
        <f>COUNTA($C$945)</f>
        <v>1</v>
      </c>
    </row>
    <row r="946" spans="1:51" ht="30" hidden="1" customHeight="1" x14ac:dyDescent="0.15">
      <c r="A946" s="402">
        <v>3</v>
      </c>
      <c r="B946" s="402">
        <v>1</v>
      </c>
      <c r="C946" s="419"/>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9"/>
      <c r="D948" s="416"/>
      <c r="E948" s="416"/>
      <c r="F948" s="416"/>
      <c r="G948" s="416"/>
      <c r="H948" s="416"/>
      <c r="I948" s="416"/>
      <c r="J948" s="417"/>
      <c r="K948" s="418"/>
      <c r="L948" s="418"/>
      <c r="M948" s="418"/>
      <c r="N948" s="418"/>
      <c r="O948" s="418"/>
      <c r="P948" s="317"/>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9"/>
      <c r="D949" s="416"/>
      <c r="E949" s="416"/>
      <c r="F949" s="416"/>
      <c r="G949" s="416"/>
      <c r="H949" s="416"/>
      <c r="I949" s="416"/>
      <c r="J949" s="417"/>
      <c r="K949" s="418"/>
      <c r="L949" s="418"/>
      <c r="M949" s="418"/>
      <c r="N949" s="418"/>
      <c r="O949" s="418"/>
      <c r="P949" s="317"/>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9"/>
      <c r="D950" s="416"/>
      <c r="E950" s="416"/>
      <c r="F950" s="416"/>
      <c r="G950" s="416"/>
      <c r="H950" s="416"/>
      <c r="I950" s="416"/>
      <c r="J950" s="417"/>
      <c r="K950" s="418"/>
      <c r="L950" s="418"/>
      <c r="M950" s="418"/>
      <c r="N950" s="418"/>
      <c r="O950" s="418"/>
      <c r="P950" s="317"/>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9"/>
      <c r="D951" s="416"/>
      <c r="E951" s="416"/>
      <c r="F951" s="416"/>
      <c r="G951" s="416"/>
      <c r="H951" s="416"/>
      <c r="I951" s="416"/>
      <c r="J951" s="417"/>
      <c r="K951" s="418"/>
      <c r="L951" s="418"/>
      <c r="M951" s="418"/>
      <c r="N951" s="418"/>
      <c r="O951" s="418"/>
      <c r="P951" s="317"/>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9"/>
      <c r="D952" s="416"/>
      <c r="E952" s="416"/>
      <c r="F952" s="416"/>
      <c r="G952" s="416"/>
      <c r="H952" s="416"/>
      <c r="I952" s="416"/>
      <c r="J952" s="417"/>
      <c r="K952" s="418"/>
      <c r="L952" s="418"/>
      <c r="M952" s="418"/>
      <c r="N952" s="418"/>
      <c r="O952" s="418"/>
      <c r="P952" s="317"/>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9"/>
      <c r="D953" s="416"/>
      <c r="E953" s="416"/>
      <c r="F953" s="416"/>
      <c r="G953" s="416"/>
      <c r="H953" s="416"/>
      <c r="I953" s="416"/>
      <c r="J953" s="417"/>
      <c r="K953" s="418"/>
      <c r="L953" s="418"/>
      <c r="M953" s="418"/>
      <c r="N953" s="418"/>
      <c r="O953" s="418"/>
      <c r="P953" s="317"/>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361</v>
      </c>
      <c r="AI976" s="348"/>
      <c r="AJ976" s="348"/>
      <c r="AK976" s="348"/>
      <c r="AL976" s="348" t="s">
        <v>21</v>
      </c>
      <c r="AM976" s="348"/>
      <c r="AN976" s="348"/>
      <c r="AO976" s="422"/>
      <c r="AP976" s="423" t="s">
        <v>296</v>
      </c>
      <c r="AQ976" s="423"/>
      <c r="AR976" s="423"/>
      <c r="AS976" s="423"/>
      <c r="AT976" s="423"/>
      <c r="AU976" s="423"/>
      <c r="AV976" s="423"/>
      <c r="AW976" s="423"/>
      <c r="AX976" s="423"/>
      <c r="AY976">
        <f t="shared" ref="AY976:AY977" si="121">$AY$974</f>
        <v>1</v>
      </c>
    </row>
    <row r="977" spans="1:51" ht="108.75" customHeight="1" x14ac:dyDescent="0.15">
      <c r="A977" s="402">
        <v>1</v>
      </c>
      <c r="B977" s="402">
        <v>1</v>
      </c>
      <c r="C977" s="419" t="s">
        <v>818</v>
      </c>
      <c r="D977" s="416"/>
      <c r="E977" s="416"/>
      <c r="F977" s="416"/>
      <c r="G977" s="416"/>
      <c r="H977" s="416"/>
      <c r="I977" s="416"/>
      <c r="J977" s="417">
        <v>7010401022916</v>
      </c>
      <c r="K977" s="418"/>
      <c r="L977" s="418"/>
      <c r="M977" s="418"/>
      <c r="N977" s="418"/>
      <c r="O977" s="418"/>
      <c r="P977" s="317" t="s">
        <v>857</v>
      </c>
      <c r="Q977" s="318"/>
      <c r="R977" s="318"/>
      <c r="S977" s="318"/>
      <c r="T977" s="318"/>
      <c r="U977" s="318"/>
      <c r="V977" s="318"/>
      <c r="W977" s="318"/>
      <c r="X977" s="318"/>
      <c r="Y977" s="319">
        <v>5766.8</v>
      </c>
      <c r="Z977" s="320"/>
      <c r="AA977" s="320"/>
      <c r="AB977" s="321"/>
      <c r="AC977" s="323" t="s">
        <v>373</v>
      </c>
      <c r="AD977" s="324"/>
      <c r="AE977" s="324"/>
      <c r="AF977" s="324"/>
      <c r="AG977" s="324"/>
      <c r="AH977" s="420" t="s">
        <v>912</v>
      </c>
      <c r="AI977" s="421"/>
      <c r="AJ977" s="421"/>
      <c r="AK977" s="421"/>
      <c r="AL977" s="327">
        <v>99.39</v>
      </c>
      <c r="AM977" s="328"/>
      <c r="AN977" s="328"/>
      <c r="AO977" s="329"/>
      <c r="AP977" s="322" t="s">
        <v>913</v>
      </c>
      <c r="AQ977" s="322"/>
      <c r="AR977" s="322"/>
      <c r="AS977" s="322"/>
      <c r="AT977" s="322"/>
      <c r="AU977" s="322"/>
      <c r="AV977" s="322"/>
      <c r="AW977" s="322"/>
      <c r="AX977" s="322"/>
      <c r="AY977">
        <f t="shared" si="121"/>
        <v>1</v>
      </c>
    </row>
    <row r="978" spans="1:51" ht="108.75" customHeight="1" x14ac:dyDescent="0.15">
      <c r="A978" s="402">
        <v>2</v>
      </c>
      <c r="B978" s="402">
        <v>1</v>
      </c>
      <c r="C978" s="419" t="s">
        <v>812</v>
      </c>
      <c r="D978" s="416"/>
      <c r="E978" s="416"/>
      <c r="F978" s="416"/>
      <c r="G978" s="416"/>
      <c r="H978" s="416"/>
      <c r="I978" s="416"/>
      <c r="J978" s="417">
        <v>8010401012610</v>
      </c>
      <c r="K978" s="418"/>
      <c r="L978" s="418"/>
      <c r="M978" s="418"/>
      <c r="N978" s="418"/>
      <c r="O978" s="418"/>
      <c r="P978" s="317" t="s">
        <v>858</v>
      </c>
      <c r="Q978" s="318"/>
      <c r="R978" s="318"/>
      <c r="S978" s="318"/>
      <c r="T978" s="318"/>
      <c r="U978" s="318"/>
      <c r="V978" s="318"/>
      <c r="W978" s="318"/>
      <c r="X978" s="318"/>
      <c r="Y978" s="319">
        <v>5403.7</v>
      </c>
      <c r="Z978" s="320"/>
      <c r="AA978" s="320"/>
      <c r="AB978" s="321"/>
      <c r="AC978" s="323" t="s">
        <v>373</v>
      </c>
      <c r="AD978" s="324"/>
      <c r="AE978" s="324"/>
      <c r="AF978" s="324"/>
      <c r="AG978" s="324"/>
      <c r="AH978" s="420" t="s">
        <v>912</v>
      </c>
      <c r="AI978" s="421"/>
      <c r="AJ978" s="421"/>
      <c r="AK978" s="421"/>
      <c r="AL978" s="327">
        <v>99.99</v>
      </c>
      <c r="AM978" s="328"/>
      <c r="AN978" s="328"/>
      <c r="AO978" s="329"/>
      <c r="AP978" s="322" t="s">
        <v>913</v>
      </c>
      <c r="AQ978" s="322"/>
      <c r="AR978" s="322"/>
      <c r="AS978" s="322"/>
      <c r="AT978" s="322"/>
      <c r="AU978" s="322"/>
      <c r="AV978" s="322"/>
      <c r="AW978" s="322"/>
      <c r="AX978" s="322"/>
      <c r="AY978">
        <f>COUNTA($C$978)</f>
        <v>1</v>
      </c>
    </row>
    <row r="979" spans="1:51" ht="108.75" customHeight="1" x14ac:dyDescent="0.15">
      <c r="A979" s="402">
        <v>3</v>
      </c>
      <c r="B979" s="402">
        <v>1</v>
      </c>
      <c r="C979" s="419" t="s">
        <v>845</v>
      </c>
      <c r="D979" s="416"/>
      <c r="E979" s="416"/>
      <c r="F979" s="416"/>
      <c r="G979" s="416"/>
      <c r="H979" s="416"/>
      <c r="I979" s="416"/>
      <c r="J979" s="417">
        <v>1020001071491</v>
      </c>
      <c r="K979" s="418"/>
      <c r="L979" s="418"/>
      <c r="M979" s="418"/>
      <c r="N979" s="418"/>
      <c r="O979" s="418"/>
      <c r="P979" s="317" t="s">
        <v>859</v>
      </c>
      <c r="Q979" s="318"/>
      <c r="R979" s="318"/>
      <c r="S979" s="318"/>
      <c r="T979" s="318"/>
      <c r="U979" s="318"/>
      <c r="V979" s="318"/>
      <c r="W979" s="318"/>
      <c r="X979" s="318"/>
      <c r="Y979" s="319">
        <v>2753.3</v>
      </c>
      <c r="Z979" s="320"/>
      <c r="AA979" s="320"/>
      <c r="AB979" s="321"/>
      <c r="AC979" s="323" t="s">
        <v>373</v>
      </c>
      <c r="AD979" s="324"/>
      <c r="AE979" s="324"/>
      <c r="AF979" s="324"/>
      <c r="AG979" s="324"/>
      <c r="AH979" s="325" t="s">
        <v>912</v>
      </c>
      <c r="AI979" s="326"/>
      <c r="AJ979" s="326"/>
      <c r="AK979" s="326"/>
      <c r="AL979" s="327">
        <v>99.13</v>
      </c>
      <c r="AM979" s="328"/>
      <c r="AN979" s="328"/>
      <c r="AO979" s="329"/>
      <c r="AP979" s="322" t="s">
        <v>913</v>
      </c>
      <c r="AQ979" s="322"/>
      <c r="AR979" s="322"/>
      <c r="AS979" s="322"/>
      <c r="AT979" s="322"/>
      <c r="AU979" s="322"/>
      <c r="AV979" s="322"/>
      <c r="AW979" s="322"/>
      <c r="AX979" s="322"/>
      <c r="AY979">
        <f>COUNTA($C$979)</f>
        <v>1</v>
      </c>
    </row>
    <row r="980" spans="1:51" ht="108.75" customHeight="1" x14ac:dyDescent="0.15">
      <c r="A980" s="402">
        <v>4</v>
      </c>
      <c r="B980" s="402">
        <v>1</v>
      </c>
      <c r="C980" s="419" t="s">
        <v>837</v>
      </c>
      <c r="D980" s="416"/>
      <c r="E980" s="416"/>
      <c r="F980" s="416"/>
      <c r="G980" s="416"/>
      <c r="H980" s="416"/>
      <c r="I980" s="416"/>
      <c r="J980" s="417">
        <v>7012401000240</v>
      </c>
      <c r="K980" s="418"/>
      <c r="L980" s="418"/>
      <c r="M980" s="418"/>
      <c r="N980" s="418"/>
      <c r="O980" s="418"/>
      <c r="P980" s="317" t="s">
        <v>860</v>
      </c>
      <c r="Q980" s="318"/>
      <c r="R980" s="318"/>
      <c r="S980" s="318"/>
      <c r="T980" s="318"/>
      <c r="U980" s="318"/>
      <c r="V980" s="318"/>
      <c r="W980" s="318"/>
      <c r="X980" s="318"/>
      <c r="Y980" s="319">
        <v>2036.7</v>
      </c>
      <c r="Z980" s="320"/>
      <c r="AA980" s="320"/>
      <c r="AB980" s="321"/>
      <c r="AC980" s="323" t="s">
        <v>373</v>
      </c>
      <c r="AD980" s="324"/>
      <c r="AE980" s="324"/>
      <c r="AF980" s="324"/>
      <c r="AG980" s="324"/>
      <c r="AH980" s="325" t="s">
        <v>912</v>
      </c>
      <c r="AI980" s="326"/>
      <c r="AJ980" s="326"/>
      <c r="AK980" s="326"/>
      <c r="AL980" s="327">
        <v>99.71</v>
      </c>
      <c r="AM980" s="328"/>
      <c r="AN980" s="328"/>
      <c r="AO980" s="329"/>
      <c r="AP980" s="322" t="s">
        <v>913</v>
      </c>
      <c r="AQ980" s="322"/>
      <c r="AR980" s="322"/>
      <c r="AS980" s="322"/>
      <c r="AT980" s="322"/>
      <c r="AU980" s="322"/>
      <c r="AV980" s="322"/>
      <c r="AW980" s="322"/>
      <c r="AX980" s="322"/>
      <c r="AY980">
        <f>COUNTA($C$980)</f>
        <v>1</v>
      </c>
    </row>
    <row r="981" spans="1:51" ht="108.75" customHeight="1" x14ac:dyDescent="0.15">
      <c r="A981" s="402">
        <v>5</v>
      </c>
      <c r="B981" s="402">
        <v>1</v>
      </c>
      <c r="C981" s="419" t="s">
        <v>839</v>
      </c>
      <c r="D981" s="416"/>
      <c r="E981" s="416"/>
      <c r="F981" s="416"/>
      <c r="G981" s="416"/>
      <c r="H981" s="416"/>
      <c r="I981" s="416"/>
      <c r="J981" s="417">
        <v>4010001008772</v>
      </c>
      <c r="K981" s="418"/>
      <c r="L981" s="418"/>
      <c r="M981" s="418"/>
      <c r="N981" s="418"/>
      <c r="O981" s="418"/>
      <c r="P981" s="317" t="s">
        <v>861</v>
      </c>
      <c r="Q981" s="318"/>
      <c r="R981" s="318"/>
      <c r="S981" s="318"/>
      <c r="T981" s="318"/>
      <c r="U981" s="318"/>
      <c r="V981" s="318"/>
      <c r="W981" s="318"/>
      <c r="X981" s="318"/>
      <c r="Y981" s="319">
        <v>1800.3</v>
      </c>
      <c r="Z981" s="320"/>
      <c r="AA981" s="320"/>
      <c r="AB981" s="321"/>
      <c r="AC981" s="323" t="s">
        <v>373</v>
      </c>
      <c r="AD981" s="324"/>
      <c r="AE981" s="324"/>
      <c r="AF981" s="324"/>
      <c r="AG981" s="324"/>
      <c r="AH981" s="325" t="s">
        <v>912</v>
      </c>
      <c r="AI981" s="326"/>
      <c r="AJ981" s="326"/>
      <c r="AK981" s="326"/>
      <c r="AL981" s="327">
        <v>98.67</v>
      </c>
      <c r="AM981" s="328"/>
      <c r="AN981" s="328"/>
      <c r="AO981" s="329"/>
      <c r="AP981" s="322" t="s">
        <v>913</v>
      </c>
      <c r="AQ981" s="322"/>
      <c r="AR981" s="322"/>
      <c r="AS981" s="322"/>
      <c r="AT981" s="322"/>
      <c r="AU981" s="322"/>
      <c r="AV981" s="322"/>
      <c r="AW981" s="322"/>
      <c r="AX981" s="322"/>
      <c r="AY981">
        <f>COUNTA($C$981)</f>
        <v>1</v>
      </c>
    </row>
    <row r="982" spans="1:51" ht="53.25" customHeight="1" x14ac:dyDescent="0.15">
      <c r="A982" s="402">
        <v>6</v>
      </c>
      <c r="B982" s="402">
        <v>1</v>
      </c>
      <c r="C982" s="419" t="s">
        <v>835</v>
      </c>
      <c r="D982" s="416"/>
      <c r="E982" s="416"/>
      <c r="F982" s="416"/>
      <c r="G982" s="416"/>
      <c r="H982" s="416"/>
      <c r="I982" s="416"/>
      <c r="J982" s="417">
        <v>2011101014084</v>
      </c>
      <c r="K982" s="418"/>
      <c r="L982" s="418"/>
      <c r="M982" s="418"/>
      <c r="N982" s="418"/>
      <c r="O982" s="418"/>
      <c r="P982" s="317" t="s">
        <v>862</v>
      </c>
      <c r="Q982" s="318"/>
      <c r="R982" s="318"/>
      <c r="S982" s="318"/>
      <c r="T982" s="318"/>
      <c r="U982" s="318"/>
      <c r="V982" s="318"/>
      <c r="W982" s="318"/>
      <c r="X982" s="318"/>
      <c r="Y982" s="319">
        <v>955.2</v>
      </c>
      <c r="Z982" s="320"/>
      <c r="AA982" s="320"/>
      <c r="AB982" s="321"/>
      <c r="AC982" s="323" t="s">
        <v>373</v>
      </c>
      <c r="AD982" s="324"/>
      <c r="AE982" s="324"/>
      <c r="AF982" s="324"/>
      <c r="AG982" s="324"/>
      <c r="AH982" s="325" t="s">
        <v>912</v>
      </c>
      <c r="AI982" s="326"/>
      <c r="AJ982" s="326"/>
      <c r="AK982" s="326"/>
      <c r="AL982" s="327">
        <v>99.59</v>
      </c>
      <c r="AM982" s="328"/>
      <c r="AN982" s="328"/>
      <c r="AO982" s="329"/>
      <c r="AP982" s="322" t="s">
        <v>907</v>
      </c>
      <c r="AQ982" s="322"/>
      <c r="AR982" s="322"/>
      <c r="AS982" s="322"/>
      <c r="AT982" s="322"/>
      <c r="AU982" s="322"/>
      <c r="AV982" s="322"/>
      <c r="AW982" s="322"/>
      <c r="AX982" s="322"/>
      <c r="AY982">
        <f>COUNTA($C$982)</f>
        <v>1</v>
      </c>
    </row>
    <row r="983" spans="1:51" ht="59.25" customHeight="1" x14ac:dyDescent="0.15">
      <c r="A983" s="402">
        <v>7</v>
      </c>
      <c r="B983" s="402">
        <v>1</v>
      </c>
      <c r="C983" s="419" t="s">
        <v>863</v>
      </c>
      <c r="D983" s="416"/>
      <c r="E983" s="416"/>
      <c r="F983" s="416"/>
      <c r="G983" s="416"/>
      <c r="H983" s="416"/>
      <c r="I983" s="416"/>
      <c r="J983" s="417">
        <v>7010701017021</v>
      </c>
      <c r="K983" s="418"/>
      <c r="L983" s="418"/>
      <c r="M983" s="418"/>
      <c r="N983" s="418"/>
      <c r="O983" s="418"/>
      <c r="P983" s="317" t="s">
        <v>864</v>
      </c>
      <c r="Q983" s="318"/>
      <c r="R983" s="318"/>
      <c r="S983" s="318"/>
      <c r="T983" s="318"/>
      <c r="U983" s="318"/>
      <c r="V983" s="318"/>
      <c r="W983" s="318"/>
      <c r="X983" s="318"/>
      <c r="Y983" s="319">
        <v>879.3</v>
      </c>
      <c r="Z983" s="320"/>
      <c r="AA983" s="320"/>
      <c r="AB983" s="321"/>
      <c r="AC983" s="323" t="s">
        <v>373</v>
      </c>
      <c r="AD983" s="324"/>
      <c r="AE983" s="324"/>
      <c r="AF983" s="324"/>
      <c r="AG983" s="324"/>
      <c r="AH983" s="325" t="s">
        <v>912</v>
      </c>
      <c r="AI983" s="326"/>
      <c r="AJ983" s="326"/>
      <c r="AK983" s="326"/>
      <c r="AL983" s="327">
        <v>99.65</v>
      </c>
      <c r="AM983" s="328"/>
      <c r="AN983" s="328"/>
      <c r="AO983" s="329"/>
      <c r="AP983" s="322" t="s">
        <v>907</v>
      </c>
      <c r="AQ983" s="322"/>
      <c r="AR983" s="322"/>
      <c r="AS983" s="322"/>
      <c r="AT983" s="322"/>
      <c r="AU983" s="322"/>
      <c r="AV983" s="322"/>
      <c r="AW983" s="322"/>
      <c r="AX983" s="322"/>
      <c r="AY983">
        <f>COUNTA($C$983)</f>
        <v>1</v>
      </c>
    </row>
    <row r="984" spans="1:51" ht="30" customHeight="1" x14ac:dyDescent="0.15">
      <c r="A984" s="402">
        <v>8</v>
      </c>
      <c r="B984" s="402">
        <v>1</v>
      </c>
      <c r="C984" s="419" t="s">
        <v>841</v>
      </c>
      <c r="D984" s="416"/>
      <c r="E984" s="416"/>
      <c r="F984" s="416"/>
      <c r="G984" s="416"/>
      <c r="H984" s="416"/>
      <c r="I984" s="416"/>
      <c r="J984" s="417">
        <v>7010001008844</v>
      </c>
      <c r="K984" s="418"/>
      <c r="L984" s="418"/>
      <c r="M984" s="418"/>
      <c r="N984" s="418"/>
      <c r="O984" s="418"/>
      <c r="P984" s="317" t="s">
        <v>865</v>
      </c>
      <c r="Q984" s="318"/>
      <c r="R984" s="318"/>
      <c r="S984" s="318"/>
      <c r="T984" s="318"/>
      <c r="U984" s="318"/>
      <c r="V984" s="318"/>
      <c r="W984" s="318"/>
      <c r="X984" s="318"/>
      <c r="Y984" s="319">
        <v>739.5</v>
      </c>
      <c r="Z984" s="320"/>
      <c r="AA984" s="320"/>
      <c r="AB984" s="321"/>
      <c r="AC984" s="323" t="s">
        <v>373</v>
      </c>
      <c r="AD984" s="324"/>
      <c r="AE984" s="324"/>
      <c r="AF984" s="324"/>
      <c r="AG984" s="324"/>
      <c r="AH984" s="325" t="s">
        <v>912</v>
      </c>
      <c r="AI984" s="326"/>
      <c r="AJ984" s="326"/>
      <c r="AK984" s="326"/>
      <c r="AL984" s="327">
        <v>99.46</v>
      </c>
      <c r="AM984" s="328"/>
      <c r="AN984" s="328"/>
      <c r="AO984" s="329"/>
      <c r="AP984" s="322" t="s">
        <v>907</v>
      </c>
      <c r="AQ984" s="322"/>
      <c r="AR984" s="322"/>
      <c r="AS984" s="322"/>
      <c r="AT984" s="322"/>
      <c r="AU984" s="322"/>
      <c r="AV984" s="322"/>
      <c r="AW984" s="322"/>
      <c r="AX984" s="322"/>
      <c r="AY984">
        <f>COUNTA($C$984)</f>
        <v>1</v>
      </c>
    </row>
    <row r="985" spans="1:51" ht="30" customHeight="1" x14ac:dyDescent="0.15">
      <c r="A985" s="402">
        <v>9</v>
      </c>
      <c r="B985" s="402">
        <v>1</v>
      </c>
      <c r="C985" s="419" t="s">
        <v>866</v>
      </c>
      <c r="D985" s="416"/>
      <c r="E985" s="416"/>
      <c r="F985" s="416"/>
      <c r="G985" s="416"/>
      <c r="H985" s="416"/>
      <c r="I985" s="416"/>
      <c r="J985" s="417" t="s">
        <v>911</v>
      </c>
      <c r="K985" s="418"/>
      <c r="L985" s="418"/>
      <c r="M985" s="418"/>
      <c r="N985" s="418"/>
      <c r="O985" s="418"/>
      <c r="P985" s="317" t="s">
        <v>867</v>
      </c>
      <c r="Q985" s="318"/>
      <c r="R985" s="318"/>
      <c r="S985" s="318"/>
      <c r="T985" s="318"/>
      <c r="U985" s="318"/>
      <c r="V985" s="318"/>
      <c r="W985" s="318"/>
      <c r="X985" s="318"/>
      <c r="Y985" s="319">
        <v>484.3</v>
      </c>
      <c r="Z985" s="320"/>
      <c r="AA985" s="320"/>
      <c r="AB985" s="321"/>
      <c r="AC985" s="323" t="s">
        <v>373</v>
      </c>
      <c r="AD985" s="324"/>
      <c r="AE985" s="324"/>
      <c r="AF985" s="324"/>
      <c r="AG985" s="324"/>
      <c r="AH985" s="325" t="s">
        <v>912</v>
      </c>
      <c r="AI985" s="326"/>
      <c r="AJ985" s="326"/>
      <c r="AK985" s="326"/>
      <c r="AL985" s="327">
        <v>100</v>
      </c>
      <c r="AM985" s="328"/>
      <c r="AN985" s="328"/>
      <c r="AO985" s="329"/>
      <c r="AP985" s="322" t="s">
        <v>907</v>
      </c>
      <c r="AQ985" s="322"/>
      <c r="AR985" s="322"/>
      <c r="AS985" s="322"/>
      <c r="AT985" s="322"/>
      <c r="AU985" s="322"/>
      <c r="AV985" s="322"/>
      <c r="AW985" s="322"/>
      <c r="AX985" s="322"/>
      <c r="AY985">
        <f>COUNTA($C$985)</f>
        <v>1</v>
      </c>
    </row>
    <row r="986" spans="1:51" ht="30" customHeight="1" x14ac:dyDescent="0.15">
      <c r="A986" s="402">
        <v>10</v>
      </c>
      <c r="B986" s="402">
        <v>1</v>
      </c>
      <c r="C986" s="419" t="s">
        <v>868</v>
      </c>
      <c r="D986" s="416"/>
      <c r="E986" s="416"/>
      <c r="F986" s="416"/>
      <c r="G986" s="416"/>
      <c r="H986" s="416"/>
      <c r="I986" s="416"/>
      <c r="J986" s="417">
        <v>2010401044997</v>
      </c>
      <c r="K986" s="418"/>
      <c r="L986" s="418"/>
      <c r="M986" s="418"/>
      <c r="N986" s="418"/>
      <c r="O986" s="418"/>
      <c r="P986" s="317" t="s">
        <v>869</v>
      </c>
      <c r="Q986" s="318"/>
      <c r="R986" s="318"/>
      <c r="S986" s="318"/>
      <c r="T986" s="318"/>
      <c r="U986" s="318"/>
      <c r="V986" s="318"/>
      <c r="W986" s="318"/>
      <c r="X986" s="318"/>
      <c r="Y986" s="319">
        <v>316.39999999999998</v>
      </c>
      <c r="Z986" s="320"/>
      <c r="AA986" s="320"/>
      <c r="AB986" s="321"/>
      <c r="AC986" s="323" t="s">
        <v>373</v>
      </c>
      <c r="AD986" s="324"/>
      <c r="AE986" s="324"/>
      <c r="AF986" s="324"/>
      <c r="AG986" s="324"/>
      <c r="AH986" s="325" t="s">
        <v>912</v>
      </c>
      <c r="AI986" s="326"/>
      <c r="AJ986" s="326"/>
      <c r="AK986" s="326"/>
      <c r="AL986" s="327">
        <v>99.99</v>
      </c>
      <c r="AM986" s="328"/>
      <c r="AN986" s="328"/>
      <c r="AO986" s="329"/>
      <c r="AP986" s="322" t="s">
        <v>907</v>
      </c>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361</v>
      </c>
      <c r="AI1009" s="348"/>
      <c r="AJ1009" s="348"/>
      <c r="AK1009" s="348"/>
      <c r="AL1009" s="348" t="s">
        <v>21</v>
      </c>
      <c r="AM1009" s="348"/>
      <c r="AN1009" s="348"/>
      <c r="AO1009" s="422"/>
      <c r="AP1009" s="423" t="s">
        <v>296</v>
      </c>
      <c r="AQ1009" s="423"/>
      <c r="AR1009" s="423"/>
      <c r="AS1009" s="423"/>
      <c r="AT1009" s="423"/>
      <c r="AU1009" s="423"/>
      <c r="AV1009" s="423"/>
      <c r="AW1009" s="423"/>
      <c r="AX1009" s="423"/>
      <c r="AY1009">
        <f t="shared" ref="AY1009:AY1010" si="122">$AY$1007</f>
        <v>1</v>
      </c>
    </row>
    <row r="1010" spans="1:51" ht="30" customHeight="1" x14ac:dyDescent="0.15">
      <c r="A1010" s="402">
        <v>1</v>
      </c>
      <c r="B1010" s="402">
        <v>1</v>
      </c>
      <c r="C1010" s="419" t="s">
        <v>882</v>
      </c>
      <c r="D1010" s="416"/>
      <c r="E1010" s="416"/>
      <c r="F1010" s="416"/>
      <c r="G1010" s="416"/>
      <c r="H1010" s="416"/>
      <c r="I1010" s="416"/>
      <c r="J1010" s="417">
        <v>1020001071491</v>
      </c>
      <c r="K1010" s="418"/>
      <c r="L1010" s="418"/>
      <c r="M1010" s="418"/>
      <c r="N1010" s="418"/>
      <c r="O1010" s="418"/>
      <c r="P1010" s="317" t="s">
        <v>883</v>
      </c>
      <c r="Q1010" s="318"/>
      <c r="R1010" s="318"/>
      <c r="S1010" s="318"/>
      <c r="T1010" s="318"/>
      <c r="U1010" s="318"/>
      <c r="V1010" s="318"/>
      <c r="W1010" s="318"/>
      <c r="X1010" s="318"/>
      <c r="Y1010" s="319">
        <v>820.4</v>
      </c>
      <c r="Z1010" s="320"/>
      <c r="AA1010" s="320"/>
      <c r="AB1010" s="321"/>
      <c r="AC1010" s="323" t="s">
        <v>908</v>
      </c>
      <c r="AD1010" s="324"/>
      <c r="AE1010" s="324"/>
      <c r="AF1010" s="324"/>
      <c r="AG1010" s="324"/>
      <c r="AH1010" s="420" t="s">
        <v>910</v>
      </c>
      <c r="AI1010" s="421"/>
      <c r="AJ1010" s="421"/>
      <c r="AK1010" s="421"/>
      <c r="AL1010" s="327" t="s">
        <v>910</v>
      </c>
      <c r="AM1010" s="328"/>
      <c r="AN1010" s="328"/>
      <c r="AO1010" s="329"/>
      <c r="AP1010" s="322" t="s">
        <v>907</v>
      </c>
      <c r="AQ1010" s="322"/>
      <c r="AR1010" s="322"/>
      <c r="AS1010" s="322"/>
      <c r="AT1010" s="322"/>
      <c r="AU1010" s="322"/>
      <c r="AV1010" s="322"/>
      <c r="AW1010" s="322"/>
      <c r="AX1010" s="322"/>
      <c r="AY1010">
        <f t="shared" si="122"/>
        <v>1</v>
      </c>
    </row>
    <row r="1011" spans="1:51" ht="51.75" customHeight="1" x14ac:dyDescent="0.15">
      <c r="A1011" s="402">
        <v>2</v>
      </c>
      <c r="B1011" s="402">
        <v>1</v>
      </c>
      <c r="C1011" s="419" t="s">
        <v>891</v>
      </c>
      <c r="D1011" s="416"/>
      <c r="E1011" s="416"/>
      <c r="F1011" s="416"/>
      <c r="G1011" s="416"/>
      <c r="H1011" s="416"/>
      <c r="I1011" s="416"/>
      <c r="J1011" s="417">
        <v>8010401012610</v>
      </c>
      <c r="K1011" s="418"/>
      <c r="L1011" s="418"/>
      <c r="M1011" s="418"/>
      <c r="N1011" s="418"/>
      <c r="O1011" s="418"/>
      <c r="P1011" s="317" t="s">
        <v>890</v>
      </c>
      <c r="Q1011" s="318"/>
      <c r="R1011" s="318"/>
      <c r="S1011" s="318"/>
      <c r="T1011" s="318"/>
      <c r="U1011" s="318"/>
      <c r="V1011" s="318"/>
      <c r="W1011" s="318"/>
      <c r="X1011" s="318"/>
      <c r="Y1011" s="319">
        <v>363.3</v>
      </c>
      <c r="Z1011" s="320"/>
      <c r="AA1011" s="320"/>
      <c r="AB1011" s="321"/>
      <c r="AC1011" s="323" t="s">
        <v>908</v>
      </c>
      <c r="AD1011" s="324"/>
      <c r="AE1011" s="324"/>
      <c r="AF1011" s="324"/>
      <c r="AG1011" s="324"/>
      <c r="AH1011" s="420" t="s">
        <v>910</v>
      </c>
      <c r="AI1011" s="421"/>
      <c r="AJ1011" s="421"/>
      <c r="AK1011" s="421"/>
      <c r="AL1011" s="327" t="s">
        <v>910</v>
      </c>
      <c r="AM1011" s="328"/>
      <c r="AN1011" s="328"/>
      <c r="AO1011" s="329"/>
      <c r="AP1011" s="322" t="s">
        <v>907</v>
      </c>
      <c r="AQ1011" s="322"/>
      <c r="AR1011" s="322"/>
      <c r="AS1011" s="322"/>
      <c r="AT1011" s="322"/>
      <c r="AU1011" s="322"/>
      <c r="AV1011" s="322"/>
      <c r="AW1011" s="322"/>
      <c r="AX1011" s="322"/>
      <c r="AY1011">
        <f>COUNTA($C$1011)</f>
        <v>1</v>
      </c>
    </row>
    <row r="1012" spans="1:51" ht="30" customHeight="1" x14ac:dyDescent="0.15">
      <c r="A1012" s="402">
        <v>3</v>
      </c>
      <c r="B1012" s="402">
        <v>1</v>
      </c>
      <c r="C1012" s="419" t="s">
        <v>892</v>
      </c>
      <c r="D1012" s="416"/>
      <c r="E1012" s="416"/>
      <c r="F1012" s="416"/>
      <c r="G1012" s="416"/>
      <c r="H1012" s="416"/>
      <c r="I1012" s="416"/>
      <c r="J1012" s="417" t="s">
        <v>911</v>
      </c>
      <c r="K1012" s="418"/>
      <c r="L1012" s="418"/>
      <c r="M1012" s="418"/>
      <c r="N1012" s="418"/>
      <c r="O1012" s="418"/>
      <c r="P1012" s="317" t="s">
        <v>893</v>
      </c>
      <c r="Q1012" s="318"/>
      <c r="R1012" s="318"/>
      <c r="S1012" s="318"/>
      <c r="T1012" s="318"/>
      <c r="U1012" s="318"/>
      <c r="V1012" s="318"/>
      <c r="W1012" s="318"/>
      <c r="X1012" s="318"/>
      <c r="Y1012" s="319">
        <v>306.5</v>
      </c>
      <c r="Z1012" s="320"/>
      <c r="AA1012" s="320"/>
      <c r="AB1012" s="321"/>
      <c r="AC1012" s="323" t="s">
        <v>908</v>
      </c>
      <c r="AD1012" s="324"/>
      <c r="AE1012" s="324"/>
      <c r="AF1012" s="324"/>
      <c r="AG1012" s="324"/>
      <c r="AH1012" s="325" t="s">
        <v>910</v>
      </c>
      <c r="AI1012" s="326"/>
      <c r="AJ1012" s="326"/>
      <c r="AK1012" s="326"/>
      <c r="AL1012" s="327" t="s">
        <v>910</v>
      </c>
      <c r="AM1012" s="328"/>
      <c r="AN1012" s="328"/>
      <c r="AO1012" s="329"/>
      <c r="AP1012" s="322" t="s">
        <v>907</v>
      </c>
      <c r="AQ1012" s="322"/>
      <c r="AR1012" s="322"/>
      <c r="AS1012" s="322"/>
      <c r="AT1012" s="322"/>
      <c r="AU1012" s="322"/>
      <c r="AV1012" s="322"/>
      <c r="AW1012" s="322"/>
      <c r="AX1012" s="322"/>
      <c r="AY1012">
        <f>COUNTA($C$1012)</f>
        <v>1</v>
      </c>
    </row>
    <row r="1013" spans="1:51" ht="54" customHeight="1" x14ac:dyDescent="0.15">
      <c r="A1013" s="402">
        <v>4</v>
      </c>
      <c r="B1013" s="402">
        <v>1</v>
      </c>
      <c r="C1013" s="419" t="s">
        <v>894</v>
      </c>
      <c r="D1013" s="416"/>
      <c r="E1013" s="416"/>
      <c r="F1013" s="416"/>
      <c r="G1013" s="416"/>
      <c r="H1013" s="416"/>
      <c r="I1013" s="416"/>
      <c r="J1013" s="417">
        <v>7010401022916</v>
      </c>
      <c r="K1013" s="418"/>
      <c r="L1013" s="418"/>
      <c r="M1013" s="418"/>
      <c r="N1013" s="418"/>
      <c r="O1013" s="418"/>
      <c r="P1013" s="317" t="s">
        <v>895</v>
      </c>
      <c r="Q1013" s="318"/>
      <c r="R1013" s="318"/>
      <c r="S1013" s="318"/>
      <c r="T1013" s="318"/>
      <c r="U1013" s="318"/>
      <c r="V1013" s="318"/>
      <c r="W1013" s="318"/>
      <c r="X1013" s="318"/>
      <c r="Y1013" s="319">
        <v>205.9</v>
      </c>
      <c r="Z1013" s="320"/>
      <c r="AA1013" s="320"/>
      <c r="AB1013" s="321"/>
      <c r="AC1013" s="323" t="s">
        <v>908</v>
      </c>
      <c r="AD1013" s="324"/>
      <c r="AE1013" s="324"/>
      <c r="AF1013" s="324"/>
      <c r="AG1013" s="324"/>
      <c r="AH1013" s="325" t="s">
        <v>910</v>
      </c>
      <c r="AI1013" s="326"/>
      <c r="AJ1013" s="326"/>
      <c r="AK1013" s="326"/>
      <c r="AL1013" s="327" t="s">
        <v>910</v>
      </c>
      <c r="AM1013" s="328"/>
      <c r="AN1013" s="328"/>
      <c r="AO1013" s="329"/>
      <c r="AP1013" s="322" t="s">
        <v>907</v>
      </c>
      <c r="AQ1013" s="322"/>
      <c r="AR1013" s="322"/>
      <c r="AS1013" s="322"/>
      <c r="AT1013" s="322"/>
      <c r="AU1013" s="322"/>
      <c r="AV1013" s="322"/>
      <c r="AW1013" s="322"/>
      <c r="AX1013" s="322"/>
      <c r="AY1013">
        <f>COUNTA($C$1013)</f>
        <v>1</v>
      </c>
    </row>
    <row r="1014" spans="1:51" ht="46.5" customHeight="1" x14ac:dyDescent="0.15">
      <c r="A1014" s="402">
        <v>5</v>
      </c>
      <c r="B1014" s="402">
        <v>1</v>
      </c>
      <c r="C1014" s="419" t="s">
        <v>871</v>
      </c>
      <c r="D1014" s="416"/>
      <c r="E1014" s="416"/>
      <c r="F1014" s="416"/>
      <c r="G1014" s="416"/>
      <c r="H1014" s="416"/>
      <c r="I1014" s="416"/>
      <c r="J1014" s="417">
        <v>2011101014084</v>
      </c>
      <c r="K1014" s="418"/>
      <c r="L1014" s="418"/>
      <c r="M1014" s="418"/>
      <c r="N1014" s="418"/>
      <c r="O1014" s="418"/>
      <c r="P1014" s="317" t="s">
        <v>896</v>
      </c>
      <c r="Q1014" s="318"/>
      <c r="R1014" s="318"/>
      <c r="S1014" s="318"/>
      <c r="T1014" s="318"/>
      <c r="U1014" s="318"/>
      <c r="V1014" s="318"/>
      <c r="W1014" s="318"/>
      <c r="X1014" s="318"/>
      <c r="Y1014" s="319">
        <v>181.7</v>
      </c>
      <c r="Z1014" s="320"/>
      <c r="AA1014" s="320"/>
      <c r="AB1014" s="321"/>
      <c r="AC1014" s="323" t="s">
        <v>908</v>
      </c>
      <c r="AD1014" s="324"/>
      <c r="AE1014" s="324"/>
      <c r="AF1014" s="324"/>
      <c r="AG1014" s="324"/>
      <c r="AH1014" s="325" t="s">
        <v>910</v>
      </c>
      <c r="AI1014" s="326"/>
      <c r="AJ1014" s="326"/>
      <c r="AK1014" s="326"/>
      <c r="AL1014" s="327" t="s">
        <v>910</v>
      </c>
      <c r="AM1014" s="328"/>
      <c r="AN1014" s="328"/>
      <c r="AO1014" s="329"/>
      <c r="AP1014" s="322" t="s">
        <v>907</v>
      </c>
      <c r="AQ1014" s="322"/>
      <c r="AR1014" s="322"/>
      <c r="AS1014" s="322"/>
      <c r="AT1014" s="322"/>
      <c r="AU1014" s="322"/>
      <c r="AV1014" s="322"/>
      <c r="AW1014" s="322"/>
      <c r="AX1014" s="322"/>
      <c r="AY1014">
        <f>COUNTA($C$1014)</f>
        <v>1</v>
      </c>
    </row>
    <row r="1015" spans="1:51" ht="30" customHeight="1" x14ac:dyDescent="0.15">
      <c r="A1015" s="402">
        <v>6</v>
      </c>
      <c r="B1015" s="402">
        <v>1</v>
      </c>
      <c r="C1015" s="419" t="s">
        <v>897</v>
      </c>
      <c r="D1015" s="416"/>
      <c r="E1015" s="416"/>
      <c r="F1015" s="416"/>
      <c r="G1015" s="416"/>
      <c r="H1015" s="416"/>
      <c r="I1015" s="416"/>
      <c r="J1015" s="417">
        <v>7010001008844</v>
      </c>
      <c r="K1015" s="418"/>
      <c r="L1015" s="418"/>
      <c r="M1015" s="418"/>
      <c r="N1015" s="418"/>
      <c r="O1015" s="418"/>
      <c r="P1015" s="317" t="s">
        <v>898</v>
      </c>
      <c r="Q1015" s="318"/>
      <c r="R1015" s="318"/>
      <c r="S1015" s="318"/>
      <c r="T1015" s="318"/>
      <c r="U1015" s="318"/>
      <c r="V1015" s="318"/>
      <c r="W1015" s="318"/>
      <c r="X1015" s="318"/>
      <c r="Y1015" s="319">
        <v>177.1</v>
      </c>
      <c r="Z1015" s="320"/>
      <c r="AA1015" s="320"/>
      <c r="AB1015" s="321"/>
      <c r="AC1015" s="323" t="s">
        <v>908</v>
      </c>
      <c r="AD1015" s="324"/>
      <c r="AE1015" s="324"/>
      <c r="AF1015" s="324"/>
      <c r="AG1015" s="324"/>
      <c r="AH1015" s="325" t="s">
        <v>910</v>
      </c>
      <c r="AI1015" s="326"/>
      <c r="AJ1015" s="326"/>
      <c r="AK1015" s="326"/>
      <c r="AL1015" s="327" t="s">
        <v>910</v>
      </c>
      <c r="AM1015" s="328"/>
      <c r="AN1015" s="328"/>
      <c r="AO1015" s="329"/>
      <c r="AP1015" s="322" t="s">
        <v>907</v>
      </c>
      <c r="AQ1015" s="322"/>
      <c r="AR1015" s="322"/>
      <c r="AS1015" s="322"/>
      <c r="AT1015" s="322"/>
      <c r="AU1015" s="322"/>
      <c r="AV1015" s="322"/>
      <c r="AW1015" s="322"/>
      <c r="AX1015" s="322"/>
      <c r="AY1015">
        <f>COUNTA($C$1015)</f>
        <v>1</v>
      </c>
    </row>
    <row r="1016" spans="1:51" ht="30" customHeight="1" x14ac:dyDescent="0.15">
      <c r="A1016" s="402">
        <v>7</v>
      </c>
      <c r="B1016" s="402">
        <v>1</v>
      </c>
      <c r="C1016" s="419" t="s">
        <v>899</v>
      </c>
      <c r="D1016" s="416"/>
      <c r="E1016" s="416"/>
      <c r="F1016" s="416"/>
      <c r="G1016" s="416"/>
      <c r="H1016" s="416"/>
      <c r="I1016" s="416"/>
      <c r="J1016" s="417" t="s">
        <v>911</v>
      </c>
      <c r="K1016" s="418"/>
      <c r="L1016" s="418"/>
      <c r="M1016" s="418"/>
      <c r="N1016" s="418"/>
      <c r="O1016" s="418"/>
      <c r="P1016" s="317" t="s">
        <v>900</v>
      </c>
      <c r="Q1016" s="318"/>
      <c r="R1016" s="318"/>
      <c r="S1016" s="318"/>
      <c r="T1016" s="318"/>
      <c r="U1016" s="318"/>
      <c r="V1016" s="318"/>
      <c r="W1016" s="318"/>
      <c r="X1016" s="318"/>
      <c r="Y1016" s="319">
        <v>68.2</v>
      </c>
      <c r="Z1016" s="320"/>
      <c r="AA1016" s="320"/>
      <c r="AB1016" s="321"/>
      <c r="AC1016" s="323" t="s">
        <v>908</v>
      </c>
      <c r="AD1016" s="324"/>
      <c r="AE1016" s="324"/>
      <c r="AF1016" s="324"/>
      <c r="AG1016" s="324"/>
      <c r="AH1016" s="325" t="s">
        <v>910</v>
      </c>
      <c r="AI1016" s="326"/>
      <c r="AJ1016" s="326"/>
      <c r="AK1016" s="326"/>
      <c r="AL1016" s="327" t="s">
        <v>910</v>
      </c>
      <c r="AM1016" s="328"/>
      <c r="AN1016" s="328"/>
      <c r="AO1016" s="329"/>
      <c r="AP1016" s="322" t="s">
        <v>907</v>
      </c>
      <c r="AQ1016" s="322"/>
      <c r="AR1016" s="322"/>
      <c r="AS1016" s="322"/>
      <c r="AT1016" s="322"/>
      <c r="AU1016" s="322"/>
      <c r="AV1016" s="322"/>
      <c r="AW1016" s="322"/>
      <c r="AX1016" s="322"/>
      <c r="AY1016">
        <f>COUNTA($C$1016)</f>
        <v>1</v>
      </c>
    </row>
    <row r="1017" spans="1:51" ht="30" customHeight="1" x14ac:dyDescent="0.15">
      <c r="A1017" s="402">
        <v>8</v>
      </c>
      <c r="B1017" s="402">
        <v>1</v>
      </c>
      <c r="C1017" s="419" t="s">
        <v>901</v>
      </c>
      <c r="D1017" s="416"/>
      <c r="E1017" s="416"/>
      <c r="F1017" s="416"/>
      <c r="G1017" s="416"/>
      <c r="H1017" s="416"/>
      <c r="I1017" s="416"/>
      <c r="J1017" s="417">
        <v>4010001008772</v>
      </c>
      <c r="K1017" s="418"/>
      <c r="L1017" s="418"/>
      <c r="M1017" s="418"/>
      <c r="N1017" s="418"/>
      <c r="O1017" s="418"/>
      <c r="P1017" s="317" t="s">
        <v>902</v>
      </c>
      <c r="Q1017" s="318"/>
      <c r="R1017" s="318"/>
      <c r="S1017" s="318"/>
      <c r="T1017" s="318"/>
      <c r="U1017" s="318"/>
      <c r="V1017" s="318"/>
      <c r="W1017" s="318"/>
      <c r="X1017" s="318"/>
      <c r="Y1017" s="319">
        <v>37.6</v>
      </c>
      <c r="Z1017" s="320"/>
      <c r="AA1017" s="320"/>
      <c r="AB1017" s="321"/>
      <c r="AC1017" s="323" t="s">
        <v>908</v>
      </c>
      <c r="AD1017" s="324"/>
      <c r="AE1017" s="324"/>
      <c r="AF1017" s="324"/>
      <c r="AG1017" s="324"/>
      <c r="AH1017" s="325" t="s">
        <v>910</v>
      </c>
      <c r="AI1017" s="326"/>
      <c r="AJ1017" s="326"/>
      <c r="AK1017" s="326"/>
      <c r="AL1017" s="327" t="s">
        <v>910</v>
      </c>
      <c r="AM1017" s="328"/>
      <c r="AN1017" s="328"/>
      <c r="AO1017" s="329"/>
      <c r="AP1017" s="322" t="s">
        <v>907</v>
      </c>
      <c r="AQ1017" s="322"/>
      <c r="AR1017" s="322"/>
      <c r="AS1017" s="322"/>
      <c r="AT1017" s="322"/>
      <c r="AU1017" s="322"/>
      <c r="AV1017" s="322"/>
      <c r="AW1017" s="322"/>
      <c r="AX1017" s="322"/>
      <c r="AY1017">
        <f>COUNTA($C$1017)</f>
        <v>1</v>
      </c>
    </row>
    <row r="1018" spans="1:51" ht="30" customHeight="1" x14ac:dyDescent="0.15">
      <c r="A1018" s="402">
        <v>9</v>
      </c>
      <c r="B1018" s="402">
        <v>1</v>
      </c>
      <c r="C1018" s="419" t="s">
        <v>903</v>
      </c>
      <c r="D1018" s="416"/>
      <c r="E1018" s="416"/>
      <c r="F1018" s="416"/>
      <c r="G1018" s="416"/>
      <c r="H1018" s="416"/>
      <c r="I1018" s="416"/>
      <c r="J1018" s="417">
        <v>4020001010554</v>
      </c>
      <c r="K1018" s="418"/>
      <c r="L1018" s="418"/>
      <c r="M1018" s="418"/>
      <c r="N1018" s="418"/>
      <c r="O1018" s="418"/>
      <c r="P1018" s="317" t="s">
        <v>904</v>
      </c>
      <c r="Q1018" s="318"/>
      <c r="R1018" s="318"/>
      <c r="S1018" s="318"/>
      <c r="T1018" s="318"/>
      <c r="U1018" s="318"/>
      <c r="V1018" s="318"/>
      <c r="W1018" s="318"/>
      <c r="X1018" s="318"/>
      <c r="Y1018" s="319">
        <v>2.8</v>
      </c>
      <c r="Z1018" s="320"/>
      <c r="AA1018" s="320"/>
      <c r="AB1018" s="321"/>
      <c r="AC1018" s="323" t="s">
        <v>908</v>
      </c>
      <c r="AD1018" s="324"/>
      <c r="AE1018" s="324"/>
      <c r="AF1018" s="324"/>
      <c r="AG1018" s="324"/>
      <c r="AH1018" s="325" t="s">
        <v>910</v>
      </c>
      <c r="AI1018" s="326"/>
      <c r="AJ1018" s="326"/>
      <c r="AK1018" s="326"/>
      <c r="AL1018" s="327" t="s">
        <v>910</v>
      </c>
      <c r="AM1018" s="328"/>
      <c r="AN1018" s="328"/>
      <c r="AO1018" s="329"/>
      <c r="AP1018" s="322" t="s">
        <v>907</v>
      </c>
      <c r="AQ1018" s="322"/>
      <c r="AR1018" s="322"/>
      <c r="AS1018" s="322"/>
      <c r="AT1018" s="322"/>
      <c r="AU1018" s="322"/>
      <c r="AV1018" s="322"/>
      <c r="AW1018" s="322"/>
      <c r="AX1018" s="322"/>
      <c r="AY1018">
        <f>COUNTA($C$1018)</f>
        <v>1</v>
      </c>
    </row>
    <row r="1019" spans="1:51" ht="30" customHeight="1" x14ac:dyDescent="0.15">
      <c r="A1019" s="402">
        <v>10</v>
      </c>
      <c r="B1019" s="402">
        <v>1</v>
      </c>
      <c r="C1019" s="419" t="s">
        <v>905</v>
      </c>
      <c r="D1019" s="416"/>
      <c r="E1019" s="416"/>
      <c r="F1019" s="416"/>
      <c r="G1019" s="416"/>
      <c r="H1019" s="416"/>
      <c r="I1019" s="416"/>
      <c r="J1019" s="417">
        <v>3010403011350</v>
      </c>
      <c r="K1019" s="418"/>
      <c r="L1019" s="418"/>
      <c r="M1019" s="418"/>
      <c r="N1019" s="418"/>
      <c r="O1019" s="418"/>
      <c r="P1019" s="317" t="s">
        <v>906</v>
      </c>
      <c r="Q1019" s="318"/>
      <c r="R1019" s="318"/>
      <c r="S1019" s="318"/>
      <c r="T1019" s="318"/>
      <c r="U1019" s="318"/>
      <c r="V1019" s="318"/>
      <c r="W1019" s="318"/>
      <c r="X1019" s="318"/>
      <c r="Y1019" s="319">
        <v>1.2</v>
      </c>
      <c r="Z1019" s="320"/>
      <c r="AA1019" s="320"/>
      <c r="AB1019" s="321"/>
      <c r="AC1019" s="323" t="s">
        <v>908</v>
      </c>
      <c r="AD1019" s="324"/>
      <c r="AE1019" s="324"/>
      <c r="AF1019" s="324"/>
      <c r="AG1019" s="324"/>
      <c r="AH1019" s="325" t="s">
        <v>910</v>
      </c>
      <c r="AI1019" s="326"/>
      <c r="AJ1019" s="326"/>
      <c r="AK1019" s="326"/>
      <c r="AL1019" s="327" t="s">
        <v>910</v>
      </c>
      <c r="AM1019" s="328"/>
      <c r="AN1019" s="328"/>
      <c r="AO1019" s="329"/>
      <c r="AP1019" s="322" t="s">
        <v>907</v>
      </c>
      <c r="AQ1019" s="322"/>
      <c r="AR1019" s="322"/>
      <c r="AS1019" s="322"/>
      <c r="AT1019" s="322"/>
      <c r="AU1019" s="322"/>
      <c r="AV1019" s="322"/>
      <c r="AW1019" s="322"/>
      <c r="AX1019" s="322"/>
      <c r="AY1019">
        <f>COUNTA($C$1019)</f>
        <v>1</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361</v>
      </c>
      <c r="AI1042" s="348"/>
      <c r="AJ1042" s="348"/>
      <c r="AK1042" s="348"/>
      <c r="AL1042" s="348" t="s">
        <v>21</v>
      </c>
      <c r="AM1042" s="348"/>
      <c r="AN1042" s="348"/>
      <c r="AO1042" s="422"/>
      <c r="AP1042" s="423" t="s">
        <v>296</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9"/>
      <c r="D1043" s="416"/>
      <c r="E1043" s="416"/>
      <c r="F1043" s="416"/>
      <c r="G1043" s="416"/>
      <c r="H1043" s="416"/>
      <c r="I1043" s="416"/>
      <c r="J1043" s="417"/>
      <c r="K1043" s="418"/>
      <c r="L1043" s="418"/>
      <c r="M1043" s="418"/>
      <c r="N1043" s="418"/>
      <c r="O1043" s="418"/>
      <c r="P1043" s="317"/>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9"/>
      <c r="D1044" s="416"/>
      <c r="E1044" s="416"/>
      <c r="F1044" s="416"/>
      <c r="G1044" s="416"/>
      <c r="H1044" s="416"/>
      <c r="I1044" s="416"/>
      <c r="J1044" s="417"/>
      <c r="K1044" s="418"/>
      <c r="L1044" s="418"/>
      <c r="M1044" s="418"/>
      <c r="N1044" s="418"/>
      <c r="O1044" s="418"/>
      <c r="P1044" s="317"/>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9"/>
      <c r="D1047" s="416"/>
      <c r="E1047" s="416"/>
      <c r="F1047" s="416"/>
      <c r="G1047" s="416"/>
      <c r="H1047" s="416"/>
      <c r="I1047" s="416"/>
      <c r="J1047" s="417"/>
      <c r="K1047" s="418"/>
      <c r="L1047" s="418"/>
      <c r="M1047" s="418"/>
      <c r="N1047" s="418"/>
      <c r="O1047" s="418"/>
      <c r="P1047" s="317"/>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9"/>
      <c r="D1048" s="416"/>
      <c r="E1048" s="416"/>
      <c r="F1048" s="416"/>
      <c r="G1048" s="416"/>
      <c r="H1048" s="416"/>
      <c r="I1048" s="416"/>
      <c r="J1048" s="417"/>
      <c r="K1048" s="418"/>
      <c r="L1048" s="418"/>
      <c r="M1048" s="418"/>
      <c r="N1048" s="418"/>
      <c r="O1048" s="418"/>
      <c r="P1048" s="317"/>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9"/>
      <c r="D1049" s="416"/>
      <c r="E1049" s="416"/>
      <c r="F1049" s="416"/>
      <c r="G1049" s="416"/>
      <c r="H1049" s="416"/>
      <c r="I1049" s="416"/>
      <c r="J1049" s="417"/>
      <c r="K1049" s="418"/>
      <c r="L1049" s="418"/>
      <c r="M1049" s="418"/>
      <c r="N1049" s="418"/>
      <c r="O1049" s="418"/>
      <c r="P1049" s="317"/>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9"/>
      <c r="D1050" s="416"/>
      <c r="E1050" s="416"/>
      <c r="F1050" s="416"/>
      <c r="G1050" s="416"/>
      <c r="H1050" s="416"/>
      <c r="I1050" s="416"/>
      <c r="J1050" s="417"/>
      <c r="K1050" s="418"/>
      <c r="L1050" s="418"/>
      <c r="M1050" s="418"/>
      <c r="N1050" s="418"/>
      <c r="O1050" s="418"/>
      <c r="P1050" s="317"/>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9"/>
      <c r="D1051" s="416"/>
      <c r="E1051" s="416"/>
      <c r="F1051" s="416"/>
      <c r="G1051" s="416"/>
      <c r="H1051" s="416"/>
      <c r="I1051" s="416"/>
      <c r="J1051" s="417"/>
      <c r="K1051" s="418"/>
      <c r="L1051" s="418"/>
      <c r="M1051" s="418"/>
      <c r="N1051" s="418"/>
      <c r="O1051" s="418"/>
      <c r="P1051" s="317"/>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9"/>
      <c r="D1052" s="416"/>
      <c r="E1052" s="416"/>
      <c r="F1052" s="416"/>
      <c r="G1052" s="416"/>
      <c r="H1052" s="416"/>
      <c r="I1052" s="416"/>
      <c r="J1052" s="417"/>
      <c r="K1052" s="418"/>
      <c r="L1052" s="418"/>
      <c r="M1052" s="418"/>
      <c r="N1052" s="418"/>
      <c r="O1052" s="418"/>
      <c r="P1052" s="317"/>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361</v>
      </c>
      <c r="AI1075" s="348"/>
      <c r="AJ1075" s="348"/>
      <c r="AK1075" s="348"/>
      <c r="AL1075" s="348" t="s">
        <v>21</v>
      </c>
      <c r="AM1075" s="348"/>
      <c r="AN1075" s="348"/>
      <c r="AO1075" s="422"/>
      <c r="AP1075" s="423" t="s">
        <v>296</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9"/>
      <c r="D1076" s="416"/>
      <c r="E1076" s="416"/>
      <c r="F1076" s="416"/>
      <c r="G1076" s="416"/>
      <c r="H1076" s="416"/>
      <c r="I1076" s="416"/>
      <c r="J1076" s="417"/>
      <c r="K1076" s="418"/>
      <c r="L1076" s="418"/>
      <c r="M1076" s="418"/>
      <c r="N1076" s="418"/>
      <c r="O1076" s="418"/>
      <c r="P1076" s="317"/>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9"/>
      <c r="D1077" s="416"/>
      <c r="E1077" s="416"/>
      <c r="F1077" s="416"/>
      <c r="G1077" s="416"/>
      <c r="H1077" s="416"/>
      <c r="I1077" s="416"/>
      <c r="J1077" s="417"/>
      <c r="K1077" s="418"/>
      <c r="L1077" s="418"/>
      <c r="M1077" s="418"/>
      <c r="N1077" s="418"/>
      <c r="O1077" s="418"/>
      <c r="P1077" s="317"/>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9"/>
      <c r="D1080" s="416"/>
      <c r="E1080" s="416"/>
      <c r="F1080" s="416"/>
      <c r="G1080" s="416"/>
      <c r="H1080" s="416"/>
      <c r="I1080" s="416"/>
      <c r="J1080" s="417"/>
      <c r="K1080" s="418"/>
      <c r="L1080" s="418"/>
      <c r="M1080" s="418"/>
      <c r="N1080" s="418"/>
      <c r="O1080" s="418"/>
      <c r="P1080" s="317"/>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9"/>
      <c r="D1081" s="416"/>
      <c r="E1081" s="416"/>
      <c r="F1081" s="416"/>
      <c r="G1081" s="416"/>
      <c r="H1081" s="416"/>
      <c r="I1081" s="416"/>
      <c r="J1081" s="417"/>
      <c r="K1081" s="418"/>
      <c r="L1081" s="418"/>
      <c r="M1081" s="418"/>
      <c r="N1081" s="418"/>
      <c r="O1081" s="418"/>
      <c r="P1081" s="317"/>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9"/>
      <c r="D1082" s="416"/>
      <c r="E1082" s="416"/>
      <c r="F1082" s="416"/>
      <c r="G1082" s="416"/>
      <c r="H1082" s="416"/>
      <c r="I1082" s="416"/>
      <c r="J1082" s="417"/>
      <c r="K1082" s="418"/>
      <c r="L1082" s="418"/>
      <c r="M1082" s="418"/>
      <c r="N1082" s="418"/>
      <c r="O1082" s="418"/>
      <c r="P1082" s="317"/>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9"/>
      <c r="D1083" s="416"/>
      <c r="E1083" s="416"/>
      <c r="F1083" s="416"/>
      <c r="G1083" s="416"/>
      <c r="H1083" s="416"/>
      <c r="I1083" s="416"/>
      <c r="J1083" s="417"/>
      <c r="K1083" s="418"/>
      <c r="L1083" s="418"/>
      <c r="M1083" s="418"/>
      <c r="N1083" s="418"/>
      <c r="O1083" s="418"/>
      <c r="P1083" s="317"/>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9"/>
      <c r="D1084" s="416"/>
      <c r="E1084" s="416"/>
      <c r="F1084" s="416"/>
      <c r="G1084" s="416"/>
      <c r="H1084" s="416"/>
      <c r="I1084" s="416"/>
      <c r="J1084" s="417"/>
      <c r="K1084" s="418"/>
      <c r="L1084" s="418"/>
      <c r="M1084" s="418"/>
      <c r="N1084" s="418"/>
      <c r="O1084" s="418"/>
      <c r="P1084" s="317"/>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9"/>
      <c r="D1085" s="416"/>
      <c r="E1085" s="416"/>
      <c r="F1085" s="416"/>
      <c r="G1085" s="416"/>
      <c r="H1085" s="416"/>
      <c r="I1085" s="416"/>
      <c r="J1085" s="417"/>
      <c r="K1085" s="418"/>
      <c r="L1085" s="418"/>
      <c r="M1085" s="418"/>
      <c r="N1085" s="418"/>
      <c r="O1085" s="418"/>
      <c r="P1085" s="317"/>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323</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338</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262</v>
      </c>
      <c r="D1109" s="888"/>
      <c r="E1109" s="277" t="s">
        <v>261</v>
      </c>
      <c r="F1109" s="888"/>
      <c r="G1109" s="888"/>
      <c r="H1109" s="888"/>
      <c r="I1109" s="888"/>
      <c r="J1109" s="277" t="s">
        <v>295</v>
      </c>
      <c r="K1109" s="277"/>
      <c r="L1109" s="277"/>
      <c r="M1109" s="277"/>
      <c r="N1109" s="277"/>
      <c r="O1109" s="277"/>
      <c r="P1109" s="346" t="s">
        <v>27</v>
      </c>
      <c r="Q1109" s="346"/>
      <c r="R1109" s="346"/>
      <c r="S1109" s="346"/>
      <c r="T1109" s="346"/>
      <c r="U1109" s="346"/>
      <c r="V1109" s="346"/>
      <c r="W1109" s="346"/>
      <c r="X1109" s="346"/>
      <c r="Y1109" s="277" t="s">
        <v>297</v>
      </c>
      <c r="Z1109" s="888"/>
      <c r="AA1109" s="888"/>
      <c r="AB1109" s="888"/>
      <c r="AC1109" s="277" t="s">
        <v>244</v>
      </c>
      <c r="AD1109" s="277"/>
      <c r="AE1109" s="277"/>
      <c r="AF1109" s="277"/>
      <c r="AG1109" s="277"/>
      <c r="AH1109" s="346" t="s">
        <v>257</v>
      </c>
      <c r="AI1109" s="347"/>
      <c r="AJ1109" s="347"/>
      <c r="AK1109" s="347"/>
      <c r="AL1109" s="347" t="s">
        <v>21</v>
      </c>
      <c r="AM1109" s="347"/>
      <c r="AN1109" s="347"/>
      <c r="AO1109" s="891"/>
      <c r="AP1109" s="423" t="s">
        <v>324</v>
      </c>
      <c r="AQ1109" s="423"/>
      <c r="AR1109" s="423"/>
      <c r="AS1109" s="423"/>
      <c r="AT1109" s="423"/>
      <c r="AU1109" s="423"/>
      <c r="AV1109" s="423"/>
      <c r="AW1109" s="423"/>
      <c r="AX1109" s="423"/>
    </row>
    <row r="1110" spans="1:51" ht="109.5" customHeight="1" x14ac:dyDescent="0.15">
      <c r="A1110" s="402">
        <v>1</v>
      </c>
      <c r="B1110" s="402">
        <v>1</v>
      </c>
      <c r="C1110" s="890" t="s">
        <v>870</v>
      </c>
      <c r="D1110" s="890"/>
      <c r="E1110" s="262" t="s">
        <v>845</v>
      </c>
      <c r="F1110" s="889"/>
      <c r="G1110" s="889"/>
      <c r="H1110" s="889"/>
      <c r="I1110" s="889"/>
      <c r="J1110" s="417">
        <v>1020001071491</v>
      </c>
      <c r="K1110" s="418"/>
      <c r="L1110" s="418"/>
      <c r="M1110" s="418"/>
      <c r="N1110" s="418"/>
      <c r="O1110" s="418"/>
      <c r="P1110" s="317" t="s">
        <v>872</v>
      </c>
      <c r="Q1110" s="318"/>
      <c r="R1110" s="318"/>
      <c r="S1110" s="318"/>
      <c r="T1110" s="318"/>
      <c r="U1110" s="318"/>
      <c r="V1110" s="318"/>
      <c r="W1110" s="318"/>
      <c r="X1110" s="318"/>
      <c r="Y1110" s="319">
        <v>18823</v>
      </c>
      <c r="Z1110" s="320"/>
      <c r="AA1110" s="320"/>
      <c r="AB1110" s="321"/>
      <c r="AC1110" s="323" t="s">
        <v>373</v>
      </c>
      <c r="AD1110" s="324"/>
      <c r="AE1110" s="324"/>
      <c r="AF1110" s="324"/>
      <c r="AG1110" s="324"/>
      <c r="AH1110" s="325" t="s">
        <v>912</v>
      </c>
      <c r="AI1110" s="326"/>
      <c r="AJ1110" s="326"/>
      <c r="AK1110" s="326"/>
      <c r="AL1110" s="327">
        <v>98.41</v>
      </c>
      <c r="AM1110" s="328"/>
      <c r="AN1110" s="328"/>
      <c r="AO1110" s="329"/>
      <c r="AP1110" s="322" t="s">
        <v>913</v>
      </c>
      <c r="AQ1110" s="322"/>
      <c r="AR1110" s="322"/>
      <c r="AS1110" s="322"/>
      <c r="AT1110" s="322"/>
      <c r="AU1110" s="322"/>
      <c r="AV1110" s="322"/>
      <c r="AW1110" s="322"/>
      <c r="AX1110" s="322"/>
    </row>
    <row r="1111" spans="1:51" ht="109.5" customHeight="1" x14ac:dyDescent="0.15">
      <c r="A1111" s="402">
        <v>2</v>
      </c>
      <c r="B1111" s="402">
        <v>1</v>
      </c>
      <c r="C1111" s="890" t="s">
        <v>870</v>
      </c>
      <c r="D1111" s="890"/>
      <c r="E1111" s="262" t="s">
        <v>818</v>
      </c>
      <c r="F1111" s="889"/>
      <c r="G1111" s="889"/>
      <c r="H1111" s="889"/>
      <c r="I1111" s="889"/>
      <c r="J1111" s="417">
        <v>7010401022916</v>
      </c>
      <c r="K1111" s="418"/>
      <c r="L1111" s="418"/>
      <c r="M1111" s="418"/>
      <c r="N1111" s="418"/>
      <c r="O1111" s="418"/>
      <c r="P1111" s="317" t="s">
        <v>873</v>
      </c>
      <c r="Q1111" s="318"/>
      <c r="R1111" s="318"/>
      <c r="S1111" s="318"/>
      <c r="T1111" s="318"/>
      <c r="U1111" s="318"/>
      <c r="V1111" s="318"/>
      <c r="W1111" s="318"/>
      <c r="X1111" s="318"/>
      <c r="Y1111" s="319">
        <v>4545</v>
      </c>
      <c r="Z1111" s="320"/>
      <c r="AA1111" s="320"/>
      <c r="AB1111" s="321"/>
      <c r="AC1111" s="323" t="s">
        <v>373</v>
      </c>
      <c r="AD1111" s="324"/>
      <c r="AE1111" s="324"/>
      <c r="AF1111" s="324"/>
      <c r="AG1111" s="324"/>
      <c r="AH1111" s="325" t="s">
        <v>912</v>
      </c>
      <c r="AI1111" s="326"/>
      <c r="AJ1111" s="326"/>
      <c r="AK1111" s="326"/>
      <c r="AL1111" s="327">
        <v>98.8</v>
      </c>
      <c r="AM1111" s="328"/>
      <c r="AN1111" s="328"/>
      <c r="AO1111" s="329"/>
      <c r="AP1111" s="322" t="s">
        <v>913</v>
      </c>
      <c r="AQ1111" s="322"/>
      <c r="AR1111" s="322"/>
      <c r="AS1111" s="322"/>
      <c r="AT1111" s="322"/>
      <c r="AU1111" s="322"/>
      <c r="AV1111" s="322"/>
      <c r="AW1111" s="322"/>
      <c r="AX1111" s="322"/>
      <c r="AY1111">
        <f>COUNTA($E$1111)</f>
        <v>1</v>
      </c>
    </row>
    <row r="1112" spans="1:51" ht="109.5" customHeight="1" x14ac:dyDescent="0.15">
      <c r="A1112" s="402">
        <v>3</v>
      </c>
      <c r="B1112" s="402">
        <v>1</v>
      </c>
      <c r="C1112" s="890" t="s">
        <v>870</v>
      </c>
      <c r="D1112" s="890"/>
      <c r="E1112" s="262" t="s">
        <v>812</v>
      </c>
      <c r="F1112" s="889"/>
      <c r="G1112" s="889"/>
      <c r="H1112" s="889"/>
      <c r="I1112" s="889"/>
      <c r="J1112" s="417">
        <v>8010401012610</v>
      </c>
      <c r="K1112" s="418"/>
      <c r="L1112" s="418"/>
      <c r="M1112" s="418"/>
      <c r="N1112" s="418"/>
      <c r="O1112" s="418"/>
      <c r="P1112" s="317" t="s">
        <v>874</v>
      </c>
      <c r="Q1112" s="318"/>
      <c r="R1112" s="318"/>
      <c r="S1112" s="318"/>
      <c r="T1112" s="318"/>
      <c r="U1112" s="318"/>
      <c r="V1112" s="318"/>
      <c r="W1112" s="318"/>
      <c r="X1112" s="318"/>
      <c r="Y1112" s="319">
        <v>3827</v>
      </c>
      <c r="Z1112" s="320"/>
      <c r="AA1112" s="320"/>
      <c r="AB1112" s="321"/>
      <c r="AC1112" s="323" t="s">
        <v>373</v>
      </c>
      <c r="AD1112" s="324"/>
      <c r="AE1112" s="324"/>
      <c r="AF1112" s="324"/>
      <c r="AG1112" s="324"/>
      <c r="AH1112" s="325" t="s">
        <v>912</v>
      </c>
      <c r="AI1112" s="326"/>
      <c r="AJ1112" s="326"/>
      <c r="AK1112" s="326"/>
      <c r="AL1112" s="327">
        <v>99.28</v>
      </c>
      <c r="AM1112" s="328"/>
      <c r="AN1112" s="328"/>
      <c r="AO1112" s="329"/>
      <c r="AP1112" s="322" t="s">
        <v>913</v>
      </c>
      <c r="AQ1112" s="322"/>
      <c r="AR1112" s="322"/>
      <c r="AS1112" s="322"/>
      <c r="AT1112" s="322"/>
      <c r="AU1112" s="322"/>
      <c r="AV1112" s="322"/>
      <c r="AW1112" s="322"/>
      <c r="AX1112" s="322"/>
      <c r="AY1112">
        <f>COUNTA($E$1112)</f>
        <v>1</v>
      </c>
    </row>
    <row r="1113" spans="1:51" ht="109.5" customHeight="1" x14ac:dyDescent="0.15">
      <c r="A1113" s="402">
        <v>4</v>
      </c>
      <c r="B1113" s="402">
        <v>1</v>
      </c>
      <c r="C1113" s="890" t="s">
        <v>870</v>
      </c>
      <c r="D1113" s="890"/>
      <c r="E1113" s="791" t="s">
        <v>841</v>
      </c>
      <c r="F1113" s="245"/>
      <c r="G1113" s="245"/>
      <c r="H1113" s="245"/>
      <c r="I1113" s="792"/>
      <c r="J1113" s="417">
        <v>7010001008844</v>
      </c>
      <c r="K1113" s="418"/>
      <c r="L1113" s="418"/>
      <c r="M1113" s="418"/>
      <c r="N1113" s="418"/>
      <c r="O1113" s="418"/>
      <c r="P1113" s="317" t="s">
        <v>875</v>
      </c>
      <c r="Q1113" s="318"/>
      <c r="R1113" s="318"/>
      <c r="S1113" s="318"/>
      <c r="T1113" s="318"/>
      <c r="U1113" s="318"/>
      <c r="V1113" s="318"/>
      <c r="W1113" s="318"/>
      <c r="X1113" s="318"/>
      <c r="Y1113" s="319">
        <v>3085</v>
      </c>
      <c r="Z1113" s="320"/>
      <c r="AA1113" s="320"/>
      <c r="AB1113" s="321"/>
      <c r="AC1113" s="323" t="s">
        <v>373</v>
      </c>
      <c r="AD1113" s="324"/>
      <c r="AE1113" s="324"/>
      <c r="AF1113" s="324"/>
      <c r="AG1113" s="324"/>
      <c r="AH1113" s="325" t="s">
        <v>912</v>
      </c>
      <c r="AI1113" s="326"/>
      <c r="AJ1113" s="326"/>
      <c r="AK1113" s="326"/>
      <c r="AL1113" s="327">
        <v>98.56</v>
      </c>
      <c r="AM1113" s="328"/>
      <c r="AN1113" s="328"/>
      <c r="AO1113" s="329"/>
      <c r="AP1113" s="322" t="s">
        <v>913</v>
      </c>
      <c r="AQ1113" s="322"/>
      <c r="AR1113" s="322"/>
      <c r="AS1113" s="322"/>
      <c r="AT1113" s="322"/>
      <c r="AU1113" s="322"/>
      <c r="AV1113" s="322"/>
      <c r="AW1113" s="322"/>
      <c r="AX1113" s="322"/>
      <c r="AY1113">
        <f>COUNTA($E$1113)</f>
        <v>1</v>
      </c>
    </row>
    <row r="1114" spans="1:51" ht="30" customHeight="1" x14ac:dyDescent="0.15">
      <c r="A1114" s="402">
        <v>5</v>
      </c>
      <c r="B1114" s="402">
        <v>1</v>
      </c>
      <c r="C1114" s="890" t="s">
        <v>870</v>
      </c>
      <c r="D1114" s="890"/>
      <c r="E1114" s="262" t="s">
        <v>818</v>
      </c>
      <c r="F1114" s="889"/>
      <c r="G1114" s="889"/>
      <c r="H1114" s="889"/>
      <c r="I1114" s="889"/>
      <c r="J1114" s="417">
        <v>7010401022916</v>
      </c>
      <c r="K1114" s="418"/>
      <c r="L1114" s="418"/>
      <c r="M1114" s="418"/>
      <c r="N1114" s="418"/>
      <c r="O1114" s="418"/>
      <c r="P1114" s="317" t="s">
        <v>876</v>
      </c>
      <c r="Q1114" s="318"/>
      <c r="R1114" s="318"/>
      <c r="S1114" s="318"/>
      <c r="T1114" s="318"/>
      <c r="U1114" s="318"/>
      <c r="V1114" s="318"/>
      <c r="W1114" s="318"/>
      <c r="X1114" s="318"/>
      <c r="Y1114" s="319">
        <v>2270</v>
      </c>
      <c r="Z1114" s="320"/>
      <c r="AA1114" s="320"/>
      <c r="AB1114" s="321"/>
      <c r="AC1114" s="323" t="s">
        <v>371</v>
      </c>
      <c r="AD1114" s="324"/>
      <c r="AE1114" s="324"/>
      <c r="AF1114" s="324"/>
      <c r="AG1114" s="324"/>
      <c r="AH1114" s="325" t="s">
        <v>912</v>
      </c>
      <c r="AI1114" s="326"/>
      <c r="AJ1114" s="326"/>
      <c r="AK1114" s="326"/>
      <c r="AL1114" s="327">
        <v>98.92</v>
      </c>
      <c r="AM1114" s="328"/>
      <c r="AN1114" s="328"/>
      <c r="AO1114" s="329"/>
      <c r="AP1114" s="322" t="s">
        <v>907</v>
      </c>
      <c r="AQ1114" s="322"/>
      <c r="AR1114" s="322"/>
      <c r="AS1114" s="322"/>
      <c r="AT1114" s="322"/>
      <c r="AU1114" s="322"/>
      <c r="AV1114" s="322"/>
      <c r="AW1114" s="322"/>
      <c r="AX1114" s="322"/>
      <c r="AY1114">
        <f>COUNTA($E$1114)</f>
        <v>1</v>
      </c>
    </row>
    <row r="1115" spans="1:51" ht="69" customHeight="1" x14ac:dyDescent="0.15">
      <c r="A1115" s="402">
        <v>6</v>
      </c>
      <c r="B1115" s="402">
        <v>1</v>
      </c>
      <c r="C1115" s="890" t="s">
        <v>870</v>
      </c>
      <c r="D1115" s="890"/>
      <c r="E1115" s="262" t="s">
        <v>839</v>
      </c>
      <c r="F1115" s="889"/>
      <c r="G1115" s="889"/>
      <c r="H1115" s="889"/>
      <c r="I1115" s="889"/>
      <c r="J1115" s="417">
        <v>4010001008772</v>
      </c>
      <c r="K1115" s="418"/>
      <c r="L1115" s="418"/>
      <c r="M1115" s="418"/>
      <c r="N1115" s="418"/>
      <c r="O1115" s="418"/>
      <c r="P1115" s="317" t="s">
        <v>877</v>
      </c>
      <c r="Q1115" s="318"/>
      <c r="R1115" s="318"/>
      <c r="S1115" s="318"/>
      <c r="T1115" s="318"/>
      <c r="U1115" s="318"/>
      <c r="V1115" s="318"/>
      <c r="W1115" s="318"/>
      <c r="X1115" s="318"/>
      <c r="Y1115" s="319">
        <v>2022</v>
      </c>
      <c r="Z1115" s="320"/>
      <c r="AA1115" s="320"/>
      <c r="AB1115" s="321"/>
      <c r="AC1115" s="323" t="s">
        <v>371</v>
      </c>
      <c r="AD1115" s="324"/>
      <c r="AE1115" s="324"/>
      <c r="AF1115" s="324"/>
      <c r="AG1115" s="324"/>
      <c r="AH1115" s="325" t="s">
        <v>912</v>
      </c>
      <c r="AI1115" s="326"/>
      <c r="AJ1115" s="326"/>
      <c r="AK1115" s="326"/>
      <c r="AL1115" s="327">
        <v>99.59</v>
      </c>
      <c r="AM1115" s="328"/>
      <c r="AN1115" s="328"/>
      <c r="AO1115" s="329"/>
      <c r="AP1115" s="322" t="s">
        <v>907</v>
      </c>
      <c r="AQ1115" s="322"/>
      <c r="AR1115" s="322"/>
      <c r="AS1115" s="322"/>
      <c r="AT1115" s="322"/>
      <c r="AU1115" s="322"/>
      <c r="AV1115" s="322"/>
      <c r="AW1115" s="322"/>
      <c r="AX1115" s="322"/>
      <c r="AY1115">
        <f>COUNTA($E$1115)</f>
        <v>1</v>
      </c>
    </row>
    <row r="1116" spans="1:51" ht="109.5" customHeight="1" x14ac:dyDescent="0.15">
      <c r="A1116" s="402">
        <v>7</v>
      </c>
      <c r="B1116" s="402">
        <v>1</v>
      </c>
      <c r="C1116" s="890" t="s">
        <v>870</v>
      </c>
      <c r="D1116" s="890"/>
      <c r="E1116" s="262" t="s">
        <v>863</v>
      </c>
      <c r="F1116" s="889"/>
      <c r="G1116" s="889"/>
      <c r="H1116" s="889"/>
      <c r="I1116" s="889"/>
      <c r="J1116" s="417">
        <v>7010701017021</v>
      </c>
      <c r="K1116" s="418"/>
      <c r="L1116" s="418"/>
      <c r="M1116" s="418"/>
      <c r="N1116" s="418"/>
      <c r="O1116" s="418"/>
      <c r="P1116" s="317" t="s">
        <v>878</v>
      </c>
      <c r="Q1116" s="318"/>
      <c r="R1116" s="318"/>
      <c r="S1116" s="318"/>
      <c r="T1116" s="318"/>
      <c r="U1116" s="318"/>
      <c r="V1116" s="318"/>
      <c r="W1116" s="318"/>
      <c r="X1116" s="318"/>
      <c r="Y1116" s="319">
        <v>1581</v>
      </c>
      <c r="Z1116" s="320"/>
      <c r="AA1116" s="320"/>
      <c r="AB1116" s="321"/>
      <c r="AC1116" s="323" t="s">
        <v>373</v>
      </c>
      <c r="AD1116" s="324"/>
      <c r="AE1116" s="324"/>
      <c r="AF1116" s="324"/>
      <c r="AG1116" s="324"/>
      <c r="AH1116" s="325" t="s">
        <v>912</v>
      </c>
      <c r="AI1116" s="326"/>
      <c r="AJ1116" s="326"/>
      <c r="AK1116" s="326"/>
      <c r="AL1116" s="327">
        <v>99.77</v>
      </c>
      <c r="AM1116" s="328"/>
      <c r="AN1116" s="328"/>
      <c r="AO1116" s="329"/>
      <c r="AP1116" s="322" t="s">
        <v>913</v>
      </c>
      <c r="AQ1116" s="322"/>
      <c r="AR1116" s="322"/>
      <c r="AS1116" s="322"/>
      <c r="AT1116" s="322"/>
      <c r="AU1116" s="322"/>
      <c r="AV1116" s="322"/>
      <c r="AW1116" s="322"/>
      <c r="AX1116" s="322"/>
      <c r="AY1116">
        <f>COUNTA($E$1116)</f>
        <v>1</v>
      </c>
    </row>
    <row r="1117" spans="1:51" ht="109.5" customHeight="1" x14ac:dyDescent="0.15">
      <c r="A1117" s="402">
        <v>8</v>
      </c>
      <c r="B1117" s="402">
        <v>1</v>
      </c>
      <c r="C1117" s="890" t="s">
        <v>870</v>
      </c>
      <c r="D1117" s="890"/>
      <c r="E1117" s="262" t="s">
        <v>837</v>
      </c>
      <c r="F1117" s="889"/>
      <c r="G1117" s="889"/>
      <c r="H1117" s="889"/>
      <c r="I1117" s="889"/>
      <c r="J1117" s="417">
        <v>7012401000240</v>
      </c>
      <c r="K1117" s="418"/>
      <c r="L1117" s="418"/>
      <c r="M1117" s="418"/>
      <c r="N1117" s="418"/>
      <c r="O1117" s="418"/>
      <c r="P1117" s="317" t="s">
        <v>879</v>
      </c>
      <c r="Q1117" s="318"/>
      <c r="R1117" s="318"/>
      <c r="S1117" s="318"/>
      <c r="T1117" s="318"/>
      <c r="U1117" s="318"/>
      <c r="V1117" s="318"/>
      <c r="W1117" s="318"/>
      <c r="X1117" s="318"/>
      <c r="Y1117" s="319">
        <v>1406</v>
      </c>
      <c r="Z1117" s="320"/>
      <c r="AA1117" s="320"/>
      <c r="AB1117" s="321"/>
      <c r="AC1117" s="323" t="s">
        <v>373</v>
      </c>
      <c r="AD1117" s="324"/>
      <c r="AE1117" s="324"/>
      <c r="AF1117" s="324"/>
      <c r="AG1117" s="324"/>
      <c r="AH1117" s="325" t="s">
        <v>912</v>
      </c>
      <c r="AI1117" s="326"/>
      <c r="AJ1117" s="326"/>
      <c r="AK1117" s="326"/>
      <c r="AL1117" s="327">
        <v>99.67</v>
      </c>
      <c r="AM1117" s="328"/>
      <c r="AN1117" s="328"/>
      <c r="AO1117" s="329"/>
      <c r="AP1117" s="322" t="s">
        <v>913</v>
      </c>
      <c r="AQ1117" s="322"/>
      <c r="AR1117" s="322"/>
      <c r="AS1117" s="322"/>
      <c r="AT1117" s="322"/>
      <c r="AU1117" s="322"/>
      <c r="AV1117" s="322"/>
      <c r="AW1117" s="322"/>
      <c r="AX1117" s="322"/>
      <c r="AY1117">
        <f>COUNTA($E$1117)</f>
        <v>1</v>
      </c>
    </row>
    <row r="1118" spans="1:51" ht="109.5" customHeight="1" x14ac:dyDescent="0.15">
      <c r="A1118" s="402">
        <v>9</v>
      </c>
      <c r="B1118" s="402">
        <v>1</v>
      </c>
      <c r="C1118" s="890" t="s">
        <v>870</v>
      </c>
      <c r="D1118" s="890"/>
      <c r="E1118" s="262" t="s">
        <v>871</v>
      </c>
      <c r="F1118" s="889"/>
      <c r="G1118" s="889"/>
      <c r="H1118" s="889"/>
      <c r="I1118" s="889"/>
      <c r="J1118" s="417">
        <v>2011101014084</v>
      </c>
      <c r="K1118" s="418"/>
      <c r="L1118" s="418"/>
      <c r="M1118" s="418"/>
      <c r="N1118" s="418"/>
      <c r="O1118" s="418"/>
      <c r="P1118" s="317" t="s">
        <v>880</v>
      </c>
      <c r="Q1118" s="318"/>
      <c r="R1118" s="318"/>
      <c r="S1118" s="318"/>
      <c r="T1118" s="318"/>
      <c r="U1118" s="318"/>
      <c r="V1118" s="318"/>
      <c r="W1118" s="318"/>
      <c r="X1118" s="318"/>
      <c r="Y1118" s="319">
        <v>1292</v>
      </c>
      <c r="Z1118" s="320"/>
      <c r="AA1118" s="320"/>
      <c r="AB1118" s="321"/>
      <c r="AC1118" s="323" t="s">
        <v>373</v>
      </c>
      <c r="AD1118" s="324"/>
      <c r="AE1118" s="324"/>
      <c r="AF1118" s="324"/>
      <c r="AG1118" s="324"/>
      <c r="AH1118" s="325" t="s">
        <v>912</v>
      </c>
      <c r="AI1118" s="326"/>
      <c r="AJ1118" s="326"/>
      <c r="AK1118" s="326"/>
      <c r="AL1118" s="327">
        <v>99.55</v>
      </c>
      <c r="AM1118" s="328"/>
      <c r="AN1118" s="328"/>
      <c r="AO1118" s="329"/>
      <c r="AP1118" s="322" t="s">
        <v>913</v>
      </c>
      <c r="AQ1118" s="322"/>
      <c r="AR1118" s="322"/>
      <c r="AS1118" s="322"/>
      <c r="AT1118" s="322"/>
      <c r="AU1118" s="322"/>
      <c r="AV1118" s="322"/>
      <c r="AW1118" s="322"/>
      <c r="AX1118" s="322"/>
      <c r="AY1118">
        <f>COUNTA($E$1118)</f>
        <v>1</v>
      </c>
    </row>
    <row r="1119" spans="1:51" ht="49.5" customHeight="1" x14ac:dyDescent="0.15">
      <c r="A1119" s="402">
        <v>10</v>
      </c>
      <c r="B1119" s="402">
        <v>1</v>
      </c>
      <c r="C1119" s="890" t="s">
        <v>870</v>
      </c>
      <c r="D1119" s="890"/>
      <c r="E1119" s="262" t="s">
        <v>871</v>
      </c>
      <c r="F1119" s="889"/>
      <c r="G1119" s="889"/>
      <c r="H1119" s="889"/>
      <c r="I1119" s="889"/>
      <c r="J1119" s="417">
        <v>2011101014084</v>
      </c>
      <c r="K1119" s="418"/>
      <c r="L1119" s="418"/>
      <c r="M1119" s="418"/>
      <c r="N1119" s="418"/>
      <c r="O1119" s="418"/>
      <c r="P1119" s="317" t="s">
        <v>881</v>
      </c>
      <c r="Q1119" s="318"/>
      <c r="R1119" s="318"/>
      <c r="S1119" s="318"/>
      <c r="T1119" s="318"/>
      <c r="U1119" s="318"/>
      <c r="V1119" s="318"/>
      <c r="W1119" s="318"/>
      <c r="X1119" s="318"/>
      <c r="Y1119" s="319">
        <v>1098</v>
      </c>
      <c r="Z1119" s="320"/>
      <c r="AA1119" s="320"/>
      <c r="AB1119" s="321"/>
      <c r="AC1119" s="323" t="s">
        <v>371</v>
      </c>
      <c r="AD1119" s="324"/>
      <c r="AE1119" s="324"/>
      <c r="AF1119" s="324"/>
      <c r="AG1119" s="324"/>
      <c r="AH1119" s="325" t="s">
        <v>912</v>
      </c>
      <c r="AI1119" s="326"/>
      <c r="AJ1119" s="326"/>
      <c r="AK1119" s="326"/>
      <c r="AL1119" s="327">
        <v>98.85</v>
      </c>
      <c r="AM1119" s="328"/>
      <c r="AN1119" s="328"/>
      <c r="AO1119" s="329"/>
      <c r="AP1119" s="322" t="s">
        <v>907</v>
      </c>
      <c r="AQ1119" s="322"/>
      <c r="AR1119" s="322"/>
      <c r="AS1119" s="322"/>
      <c r="AT1119" s="322"/>
      <c r="AU1119" s="322"/>
      <c r="AV1119" s="322"/>
      <c r="AW1119" s="322"/>
      <c r="AX1119" s="322"/>
      <c r="AY1119">
        <f>COUNTA($E$1119)</f>
        <v>1</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v>98</v>
      </c>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 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Q194:AQ195 AU194:AU195 AM194:AM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Q254:AQ255 AU254:AU255 AM254:AM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88">
    <cfRule type="expression" dxfId="701" priority="1">
      <formula>IF(RIGHT(TEXT(AQ88,"0.#"),1)=".",FALSE,TRUE)</formula>
    </cfRule>
    <cfRule type="expression" dxfId="700" priority="2">
      <formula>IF(RIGHT(TEXT(AQ88,"0.#"),1)=".",TRUE,FALSE)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29" max="49" man="1"/>
    <brk id="218" max="49" man="1"/>
    <brk id="309" max="49" man="1"/>
    <brk id="699" max="49" man="1"/>
    <brk id="725" max="49" man="1"/>
    <brk id="747" max="49" man="1"/>
    <brk id="799" max="49" man="1"/>
    <brk id="875" max="49" man="1"/>
    <brk id="974" max="49" man="1"/>
    <brk id="100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2" sqref="F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t="s">
        <v>747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ＩＴ戦略</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t="s">
        <v>747</v>
      </c>
      <c r="C23" s="13" t="str">
        <f t="shared" si="9"/>
        <v>2020年東京オリパラ</v>
      </c>
      <c r="D23" s="13" t="str">
        <f>IF(C23="",D22,IF(D22&lt;&gt;"",CONCATENATE(D22,"、",C23),C23))</f>
        <v>ＩＴ戦略、2020年東京オリパラ</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ＩＴ戦略、2020年東京オリパラ</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ＩＴ戦略、2020年東京オリパラ</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343</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384</v>
      </c>
      <c r="AF2" s="993"/>
      <c r="AG2" s="993"/>
      <c r="AH2" s="993"/>
      <c r="AI2" s="993" t="s">
        <v>406</v>
      </c>
      <c r="AJ2" s="993"/>
      <c r="AK2" s="993"/>
      <c r="AL2" s="455"/>
      <c r="AM2" s="993" t="s">
        <v>503</v>
      </c>
      <c r="AN2" s="993"/>
      <c r="AO2" s="993"/>
      <c r="AP2" s="455"/>
      <c r="AQ2" s="215" t="s">
        <v>231</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2"/>
      <c r="Z3" s="1003"/>
      <c r="AA3" s="1004"/>
      <c r="AB3" s="1008"/>
      <c r="AC3" s="1009"/>
      <c r="AD3" s="1010"/>
      <c r="AE3" s="387"/>
      <c r="AF3" s="387"/>
      <c r="AG3" s="387"/>
      <c r="AH3" s="387"/>
      <c r="AI3" s="387"/>
      <c r="AJ3" s="387"/>
      <c r="AK3" s="387"/>
      <c r="AL3" s="333"/>
      <c r="AM3" s="387"/>
      <c r="AN3" s="387"/>
      <c r="AO3" s="387"/>
      <c r="AP3" s="333"/>
      <c r="AQ3" s="270"/>
      <c r="AR3" s="271"/>
      <c r="AS3" s="179" t="s">
        <v>232</v>
      </c>
      <c r="AT3" s="202"/>
      <c r="AU3" s="271"/>
      <c r="AV3" s="271"/>
      <c r="AW3" s="376" t="s">
        <v>179</v>
      </c>
      <c r="AX3" s="377"/>
      <c r="AY3" s="34">
        <f>$AY$2</f>
        <v>0</v>
      </c>
    </row>
    <row r="4" spans="1:51" ht="22.5" customHeight="1" x14ac:dyDescent="0.15">
      <c r="A4" s="512"/>
      <c r="B4" s="510"/>
      <c r="C4" s="510"/>
      <c r="D4" s="510"/>
      <c r="E4" s="510"/>
      <c r="F4" s="511"/>
      <c r="G4" s="537"/>
      <c r="H4" s="1011"/>
      <c r="I4" s="1011"/>
      <c r="J4" s="1011"/>
      <c r="K4" s="1011"/>
      <c r="L4" s="1011"/>
      <c r="M4" s="1011"/>
      <c r="N4" s="1011"/>
      <c r="O4" s="1012"/>
      <c r="P4" s="191"/>
      <c r="Q4" s="1019"/>
      <c r="R4" s="1019"/>
      <c r="S4" s="1019"/>
      <c r="T4" s="1019"/>
      <c r="U4" s="1019"/>
      <c r="V4" s="1019"/>
      <c r="W4" s="1019"/>
      <c r="X4" s="1020"/>
      <c r="Y4" s="997" t="s">
        <v>12</v>
      </c>
      <c r="Z4" s="998"/>
      <c r="AA4" s="999"/>
      <c r="AB4" s="548"/>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3"/>
      <c r="H5" s="1014"/>
      <c r="I5" s="1014"/>
      <c r="J5" s="1014"/>
      <c r="K5" s="1014"/>
      <c r="L5" s="1014"/>
      <c r="M5" s="1014"/>
      <c r="N5" s="1014"/>
      <c r="O5" s="1015"/>
      <c r="P5" s="1021"/>
      <c r="Q5" s="1021"/>
      <c r="R5" s="1021"/>
      <c r="S5" s="1021"/>
      <c r="T5" s="1021"/>
      <c r="U5" s="1021"/>
      <c r="V5" s="1021"/>
      <c r="W5" s="1021"/>
      <c r="X5" s="1022"/>
      <c r="Y5" s="303" t="s">
        <v>54</v>
      </c>
      <c r="Z5" s="994"/>
      <c r="AA5" s="995"/>
      <c r="AB5" s="519"/>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6"/>
      <c r="H6" s="1017"/>
      <c r="I6" s="1017"/>
      <c r="J6" s="1017"/>
      <c r="K6" s="1017"/>
      <c r="L6" s="1017"/>
      <c r="M6" s="1017"/>
      <c r="N6" s="1017"/>
      <c r="O6" s="1018"/>
      <c r="P6" s="1023"/>
      <c r="Q6" s="1023"/>
      <c r="R6" s="1023"/>
      <c r="S6" s="1023"/>
      <c r="T6" s="1023"/>
      <c r="U6" s="1023"/>
      <c r="V6" s="1023"/>
      <c r="W6" s="1023"/>
      <c r="X6" s="1024"/>
      <c r="Y6" s="1025" t="s">
        <v>13</v>
      </c>
      <c r="Z6" s="994"/>
      <c r="AA6" s="995"/>
      <c r="AB6" s="458"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374</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9" t="s">
        <v>343</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384</v>
      </c>
      <c r="AF9" s="993"/>
      <c r="AG9" s="993"/>
      <c r="AH9" s="993"/>
      <c r="AI9" s="993" t="s">
        <v>406</v>
      </c>
      <c r="AJ9" s="993"/>
      <c r="AK9" s="993"/>
      <c r="AL9" s="455"/>
      <c r="AM9" s="993" t="s">
        <v>503</v>
      </c>
      <c r="AN9" s="993"/>
      <c r="AO9" s="993"/>
      <c r="AP9" s="455"/>
      <c r="AQ9" s="215" t="s">
        <v>231</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232</v>
      </c>
      <c r="AT10" s="202"/>
      <c r="AU10" s="271"/>
      <c r="AV10" s="271"/>
      <c r="AW10" s="376" t="s">
        <v>179</v>
      </c>
      <c r="AX10" s="377"/>
      <c r="AY10" s="34">
        <f>$AY$9</f>
        <v>0</v>
      </c>
    </row>
    <row r="11" spans="1:51" ht="22.5" customHeight="1" x14ac:dyDescent="0.15">
      <c r="A11" s="512"/>
      <c r="B11" s="510"/>
      <c r="C11" s="510"/>
      <c r="D11" s="510"/>
      <c r="E11" s="510"/>
      <c r="F11" s="511"/>
      <c r="G11" s="537"/>
      <c r="H11" s="1011"/>
      <c r="I11" s="1011"/>
      <c r="J11" s="1011"/>
      <c r="K11" s="1011"/>
      <c r="L11" s="1011"/>
      <c r="M11" s="1011"/>
      <c r="N11" s="1011"/>
      <c r="O11" s="1012"/>
      <c r="P11" s="191"/>
      <c r="Q11" s="1019"/>
      <c r="R11" s="1019"/>
      <c r="S11" s="1019"/>
      <c r="T11" s="1019"/>
      <c r="U11" s="1019"/>
      <c r="V11" s="1019"/>
      <c r="W11" s="1019"/>
      <c r="X11" s="1020"/>
      <c r="Y11" s="997" t="s">
        <v>12</v>
      </c>
      <c r="Z11" s="998"/>
      <c r="AA11" s="999"/>
      <c r="AB11" s="548"/>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9"/>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8"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374</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9" t="s">
        <v>343</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384</v>
      </c>
      <c r="AF16" s="993"/>
      <c r="AG16" s="993"/>
      <c r="AH16" s="993"/>
      <c r="AI16" s="993" t="s">
        <v>406</v>
      </c>
      <c r="AJ16" s="993"/>
      <c r="AK16" s="993"/>
      <c r="AL16" s="455"/>
      <c r="AM16" s="993" t="s">
        <v>503</v>
      </c>
      <c r="AN16" s="993"/>
      <c r="AO16" s="993"/>
      <c r="AP16" s="455"/>
      <c r="AQ16" s="215" t="s">
        <v>231</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232</v>
      </c>
      <c r="AT17" s="202"/>
      <c r="AU17" s="271"/>
      <c r="AV17" s="271"/>
      <c r="AW17" s="376" t="s">
        <v>179</v>
      </c>
      <c r="AX17" s="377"/>
      <c r="AY17" s="34">
        <f>$AY$16</f>
        <v>0</v>
      </c>
    </row>
    <row r="18" spans="1:51" ht="22.5" customHeight="1" x14ac:dyDescent="0.15">
      <c r="A18" s="512"/>
      <c r="B18" s="510"/>
      <c r="C18" s="510"/>
      <c r="D18" s="510"/>
      <c r="E18" s="510"/>
      <c r="F18" s="511"/>
      <c r="G18" s="537"/>
      <c r="H18" s="1011"/>
      <c r="I18" s="1011"/>
      <c r="J18" s="1011"/>
      <c r="K18" s="1011"/>
      <c r="L18" s="1011"/>
      <c r="M18" s="1011"/>
      <c r="N18" s="1011"/>
      <c r="O18" s="1012"/>
      <c r="P18" s="191"/>
      <c r="Q18" s="1019"/>
      <c r="R18" s="1019"/>
      <c r="S18" s="1019"/>
      <c r="T18" s="1019"/>
      <c r="U18" s="1019"/>
      <c r="V18" s="1019"/>
      <c r="W18" s="1019"/>
      <c r="X18" s="1020"/>
      <c r="Y18" s="997" t="s">
        <v>12</v>
      </c>
      <c r="Z18" s="998"/>
      <c r="AA18" s="999"/>
      <c r="AB18" s="548"/>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9"/>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8"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374</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9" t="s">
        <v>343</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384</v>
      </c>
      <c r="AF23" s="993"/>
      <c r="AG23" s="993"/>
      <c r="AH23" s="993"/>
      <c r="AI23" s="993" t="s">
        <v>406</v>
      </c>
      <c r="AJ23" s="993"/>
      <c r="AK23" s="993"/>
      <c r="AL23" s="455"/>
      <c r="AM23" s="993" t="s">
        <v>503</v>
      </c>
      <c r="AN23" s="993"/>
      <c r="AO23" s="993"/>
      <c r="AP23" s="455"/>
      <c r="AQ23" s="215" t="s">
        <v>231</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232</v>
      </c>
      <c r="AT24" s="202"/>
      <c r="AU24" s="271"/>
      <c r="AV24" s="271"/>
      <c r="AW24" s="376" t="s">
        <v>179</v>
      </c>
      <c r="AX24" s="377"/>
      <c r="AY24" s="34">
        <f>$AY$23</f>
        <v>0</v>
      </c>
    </row>
    <row r="25" spans="1:51" ht="22.5" customHeight="1" x14ac:dyDescent="0.15">
      <c r="A25" s="512"/>
      <c r="B25" s="510"/>
      <c r="C25" s="510"/>
      <c r="D25" s="510"/>
      <c r="E25" s="510"/>
      <c r="F25" s="511"/>
      <c r="G25" s="537"/>
      <c r="H25" s="1011"/>
      <c r="I25" s="1011"/>
      <c r="J25" s="1011"/>
      <c r="K25" s="1011"/>
      <c r="L25" s="1011"/>
      <c r="M25" s="1011"/>
      <c r="N25" s="1011"/>
      <c r="O25" s="1012"/>
      <c r="P25" s="191"/>
      <c r="Q25" s="1019"/>
      <c r="R25" s="1019"/>
      <c r="S25" s="1019"/>
      <c r="T25" s="1019"/>
      <c r="U25" s="1019"/>
      <c r="V25" s="1019"/>
      <c r="W25" s="1019"/>
      <c r="X25" s="1020"/>
      <c r="Y25" s="997" t="s">
        <v>12</v>
      </c>
      <c r="Z25" s="998"/>
      <c r="AA25" s="999"/>
      <c r="AB25" s="548"/>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9"/>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8"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374</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9" t="s">
        <v>343</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384</v>
      </c>
      <c r="AF30" s="993"/>
      <c r="AG30" s="993"/>
      <c r="AH30" s="993"/>
      <c r="AI30" s="993" t="s">
        <v>406</v>
      </c>
      <c r="AJ30" s="993"/>
      <c r="AK30" s="993"/>
      <c r="AL30" s="455"/>
      <c r="AM30" s="993" t="s">
        <v>503</v>
      </c>
      <c r="AN30" s="993"/>
      <c r="AO30" s="993"/>
      <c r="AP30" s="455"/>
      <c r="AQ30" s="215" t="s">
        <v>231</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232</v>
      </c>
      <c r="AT31" s="202"/>
      <c r="AU31" s="271"/>
      <c r="AV31" s="271"/>
      <c r="AW31" s="376" t="s">
        <v>179</v>
      </c>
      <c r="AX31" s="377"/>
      <c r="AY31" s="34">
        <f>$AY$30</f>
        <v>0</v>
      </c>
    </row>
    <row r="32" spans="1:51" ht="22.5" customHeight="1" x14ac:dyDescent="0.15">
      <c r="A32" s="512"/>
      <c r="B32" s="510"/>
      <c r="C32" s="510"/>
      <c r="D32" s="510"/>
      <c r="E32" s="510"/>
      <c r="F32" s="511"/>
      <c r="G32" s="537"/>
      <c r="H32" s="1011"/>
      <c r="I32" s="1011"/>
      <c r="J32" s="1011"/>
      <c r="K32" s="1011"/>
      <c r="L32" s="1011"/>
      <c r="M32" s="1011"/>
      <c r="N32" s="1011"/>
      <c r="O32" s="1012"/>
      <c r="P32" s="191"/>
      <c r="Q32" s="1019"/>
      <c r="R32" s="1019"/>
      <c r="S32" s="1019"/>
      <c r="T32" s="1019"/>
      <c r="U32" s="1019"/>
      <c r="V32" s="1019"/>
      <c r="W32" s="1019"/>
      <c r="X32" s="1020"/>
      <c r="Y32" s="997" t="s">
        <v>12</v>
      </c>
      <c r="Z32" s="998"/>
      <c r="AA32" s="999"/>
      <c r="AB32" s="548"/>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9"/>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8"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374</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9" t="s">
        <v>343</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384</v>
      </c>
      <c r="AF37" s="993"/>
      <c r="AG37" s="993"/>
      <c r="AH37" s="993"/>
      <c r="AI37" s="993" t="s">
        <v>406</v>
      </c>
      <c r="AJ37" s="993"/>
      <c r="AK37" s="993"/>
      <c r="AL37" s="455"/>
      <c r="AM37" s="993" t="s">
        <v>503</v>
      </c>
      <c r="AN37" s="993"/>
      <c r="AO37" s="993"/>
      <c r="AP37" s="455"/>
      <c r="AQ37" s="215" t="s">
        <v>231</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232</v>
      </c>
      <c r="AT38" s="202"/>
      <c r="AU38" s="271"/>
      <c r="AV38" s="271"/>
      <c r="AW38" s="376" t="s">
        <v>179</v>
      </c>
      <c r="AX38" s="377"/>
      <c r="AY38" s="34">
        <f>$AY$37</f>
        <v>0</v>
      </c>
    </row>
    <row r="39" spans="1:51" ht="22.5" customHeight="1" x14ac:dyDescent="0.15">
      <c r="A39" s="512"/>
      <c r="B39" s="510"/>
      <c r="C39" s="510"/>
      <c r="D39" s="510"/>
      <c r="E39" s="510"/>
      <c r="F39" s="511"/>
      <c r="G39" s="537"/>
      <c r="H39" s="1011"/>
      <c r="I39" s="1011"/>
      <c r="J39" s="1011"/>
      <c r="K39" s="1011"/>
      <c r="L39" s="1011"/>
      <c r="M39" s="1011"/>
      <c r="N39" s="1011"/>
      <c r="O39" s="1012"/>
      <c r="P39" s="191"/>
      <c r="Q39" s="1019"/>
      <c r="R39" s="1019"/>
      <c r="S39" s="1019"/>
      <c r="T39" s="1019"/>
      <c r="U39" s="1019"/>
      <c r="V39" s="1019"/>
      <c r="W39" s="1019"/>
      <c r="X39" s="1020"/>
      <c r="Y39" s="997" t="s">
        <v>12</v>
      </c>
      <c r="Z39" s="998"/>
      <c r="AA39" s="999"/>
      <c r="AB39" s="548"/>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9"/>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8"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374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9" t="s">
        <v>343</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384</v>
      </c>
      <c r="AF44" s="993"/>
      <c r="AG44" s="993"/>
      <c r="AH44" s="993"/>
      <c r="AI44" s="993" t="s">
        <v>406</v>
      </c>
      <c r="AJ44" s="993"/>
      <c r="AK44" s="993"/>
      <c r="AL44" s="455"/>
      <c r="AM44" s="993" t="s">
        <v>503</v>
      </c>
      <c r="AN44" s="993"/>
      <c r="AO44" s="993"/>
      <c r="AP44" s="455"/>
      <c r="AQ44" s="215" t="s">
        <v>231</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232</v>
      </c>
      <c r="AT45" s="202"/>
      <c r="AU45" s="271"/>
      <c r="AV45" s="271"/>
      <c r="AW45" s="376" t="s">
        <v>179</v>
      </c>
      <c r="AX45" s="377"/>
      <c r="AY45" s="34">
        <f>$AY$44</f>
        <v>0</v>
      </c>
    </row>
    <row r="46" spans="1:51" ht="22.5" customHeight="1" x14ac:dyDescent="0.15">
      <c r="A46" s="512"/>
      <c r="B46" s="510"/>
      <c r="C46" s="510"/>
      <c r="D46" s="510"/>
      <c r="E46" s="510"/>
      <c r="F46" s="511"/>
      <c r="G46" s="537"/>
      <c r="H46" s="1011"/>
      <c r="I46" s="1011"/>
      <c r="J46" s="1011"/>
      <c r="K46" s="1011"/>
      <c r="L46" s="1011"/>
      <c r="M46" s="1011"/>
      <c r="N46" s="1011"/>
      <c r="O46" s="1012"/>
      <c r="P46" s="191"/>
      <c r="Q46" s="1019"/>
      <c r="R46" s="1019"/>
      <c r="S46" s="1019"/>
      <c r="T46" s="1019"/>
      <c r="U46" s="1019"/>
      <c r="V46" s="1019"/>
      <c r="W46" s="1019"/>
      <c r="X46" s="1020"/>
      <c r="Y46" s="997" t="s">
        <v>12</v>
      </c>
      <c r="Z46" s="998"/>
      <c r="AA46" s="999"/>
      <c r="AB46" s="548"/>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9"/>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8"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374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9" t="s">
        <v>343</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5" t="s">
        <v>11</v>
      </c>
      <c r="AC51" s="1006"/>
      <c r="AD51" s="1007"/>
      <c r="AE51" s="993" t="s">
        <v>384</v>
      </c>
      <c r="AF51" s="993"/>
      <c r="AG51" s="993"/>
      <c r="AH51" s="993"/>
      <c r="AI51" s="993" t="s">
        <v>406</v>
      </c>
      <c r="AJ51" s="993"/>
      <c r="AK51" s="993"/>
      <c r="AL51" s="455"/>
      <c r="AM51" s="993" t="s">
        <v>503</v>
      </c>
      <c r="AN51" s="993"/>
      <c r="AO51" s="993"/>
      <c r="AP51" s="455"/>
      <c r="AQ51" s="215" t="s">
        <v>231</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232</v>
      </c>
      <c r="AT52" s="202"/>
      <c r="AU52" s="271"/>
      <c r="AV52" s="271"/>
      <c r="AW52" s="376" t="s">
        <v>179</v>
      </c>
      <c r="AX52" s="377"/>
      <c r="AY52" s="34">
        <f>$AY$51</f>
        <v>0</v>
      </c>
    </row>
    <row r="53" spans="1:51" ht="22.5" customHeight="1" x14ac:dyDescent="0.15">
      <c r="A53" s="512"/>
      <c r="B53" s="510"/>
      <c r="C53" s="510"/>
      <c r="D53" s="510"/>
      <c r="E53" s="510"/>
      <c r="F53" s="511"/>
      <c r="G53" s="537"/>
      <c r="H53" s="1011"/>
      <c r="I53" s="1011"/>
      <c r="J53" s="1011"/>
      <c r="K53" s="1011"/>
      <c r="L53" s="1011"/>
      <c r="M53" s="1011"/>
      <c r="N53" s="1011"/>
      <c r="O53" s="1012"/>
      <c r="P53" s="191"/>
      <c r="Q53" s="1019"/>
      <c r="R53" s="1019"/>
      <c r="S53" s="1019"/>
      <c r="T53" s="1019"/>
      <c r="U53" s="1019"/>
      <c r="V53" s="1019"/>
      <c r="W53" s="1019"/>
      <c r="X53" s="1020"/>
      <c r="Y53" s="997" t="s">
        <v>12</v>
      </c>
      <c r="Z53" s="998"/>
      <c r="AA53" s="999"/>
      <c r="AB53" s="548"/>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9"/>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8"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374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9" t="s">
        <v>343</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384</v>
      </c>
      <c r="AF58" s="993"/>
      <c r="AG58" s="993"/>
      <c r="AH58" s="993"/>
      <c r="AI58" s="993" t="s">
        <v>406</v>
      </c>
      <c r="AJ58" s="993"/>
      <c r="AK58" s="993"/>
      <c r="AL58" s="455"/>
      <c r="AM58" s="993" t="s">
        <v>503</v>
      </c>
      <c r="AN58" s="993"/>
      <c r="AO58" s="993"/>
      <c r="AP58" s="455"/>
      <c r="AQ58" s="215" t="s">
        <v>231</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232</v>
      </c>
      <c r="AT59" s="202"/>
      <c r="AU59" s="271"/>
      <c r="AV59" s="271"/>
      <c r="AW59" s="376" t="s">
        <v>179</v>
      </c>
      <c r="AX59" s="377"/>
      <c r="AY59" s="34">
        <f>$AY$58</f>
        <v>0</v>
      </c>
    </row>
    <row r="60" spans="1:51" ht="22.5" customHeight="1" x14ac:dyDescent="0.15">
      <c r="A60" s="512"/>
      <c r="B60" s="510"/>
      <c r="C60" s="510"/>
      <c r="D60" s="510"/>
      <c r="E60" s="510"/>
      <c r="F60" s="511"/>
      <c r="G60" s="537"/>
      <c r="H60" s="1011"/>
      <c r="I60" s="1011"/>
      <c r="J60" s="1011"/>
      <c r="K60" s="1011"/>
      <c r="L60" s="1011"/>
      <c r="M60" s="1011"/>
      <c r="N60" s="1011"/>
      <c r="O60" s="1012"/>
      <c r="P60" s="191"/>
      <c r="Q60" s="1019"/>
      <c r="R60" s="1019"/>
      <c r="S60" s="1019"/>
      <c r="T60" s="1019"/>
      <c r="U60" s="1019"/>
      <c r="V60" s="1019"/>
      <c r="W60" s="1019"/>
      <c r="X60" s="1020"/>
      <c r="Y60" s="997" t="s">
        <v>12</v>
      </c>
      <c r="Z60" s="998"/>
      <c r="AA60" s="999"/>
      <c r="AB60" s="548"/>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9"/>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8"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374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9" t="s">
        <v>343</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384</v>
      </c>
      <c r="AF65" s="993"/>
      <c r="AG65" s="993"/>
      <c r="AH65" s="993"/>
      <c r="AI65" s="993" t="s">
        <v>406</v>
      </c>
      <c r="AJ65" s="993"/>
      <c r="AK65" s="993"/>
      <c r="AL65" s="455"/>
      <c r="AM65" s="993" t="s">
        <v>503</v>
      </c>
      <c r="AN65" s="993"/>
      <c r="AO65" s="993"/>
      <c r="AP65" s="455"/>
      <c r="AQ65" s="215" t="s">
        <v>231</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232</v>
      </c>
      <c r="AT66" s="202"/>
      <c r="AU66" s="271"/>
      <c r="AV66" s="271"/>
      <c r="AW66" s="376" t="s">
        <v>179</v>
      </c>
      <c r="AX66" s="377"/>
      <c r="AY66" s="34">
        <f>$AY$65</f>
        <v>0</v>
      </c>
    </row>
    <row r="67" spans="1:51" ht="22.5" customHeight="1" x14ac:dyDescent="0.15">
      <c r="A67" s="512"/>
      <c r="B67" s="510"/>
      <c r="C67" s="510"/>
      <c r="D67" s="510"/>
      <c r="E67" s="510"/>
      <c r="F67" s="511"/>
      <c r="G67" s="537"/>
      <c r="H67" s="1011"/>
      <c r="I67" s="1011"/>
      <c r="J67" s="1011"/>
      <c r="K67" s="1011"/>
      <c r="L67" s="1011"/>
      <c r="M67" s="1011"/>
      <c r="N67" s="1011"/>
      <c r="O67" s="1012"/>
      <c r="P67" s="191"/>
      <c r="Q67" s="1019"/>
      <c r="R67" s="1019"/>
      <c r="S67" s="1019"/>
      <c r="T67" s="1019"/>
      <c r="U67" s="1019"/>
      <c r="V67" s="1019"/>
      <c r="W67" s="1019"/>
      <c r="X67" s="1020"/>
      <c r="Y67" s="997" t="s">
        <v>12</v>
      </c>
      <c r="Z67" s="998"/>
      <c r="AA67" s="999"/>
      <c r="AB67" s="548"/>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9"/>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374</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6" t="s">
        <v>360</v>
      </c>
      <c r="H2" s="437"/>
      <c r="I2" s="437"/>
      <c r="J2" s="437"/>
      <c r="K2" s="437"/>
      <c r="L2" s="437"/>
      <c r="M2" s="437"/>
      <c r="N2" s="437"/>
      <c r="O2" s="437"/>
      <c r="P2" s="437"/>
      <c r="Q2" s="437"/>
      <c r="R2" s="437"/>
      <c r="S2" s="437"/>
      <c r="T2" s="437"/>
      <c r="U2" s="437"/>
      <c r="V2" s="437"/>
      <c r="W2" s="437"/>
      <c r="X2" s="437"/>
      <c r="Y2" s="437"/>
      <c r="Z2" s="437"/>
      <c r="AA2" s="437"/>
      <c r="AB2" s="438"/>
      <c r="AC2" s="436" t="s">
        <v>362</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6" t="s">
        <v>266</v>
      </c>
      <c r="H15" s="437"/>
      <c r="I15" s="437"/>
      <c r="J15" s="437"/>
      <c r="K15" s="437"/>
      <c r="L15" s="437"/>
      <c r="M15" s="437"/>
      <c r="N15" s="437"/>
      <c r="O15" s="437"/>
      <c r="P15" s="437"/>
      <c r="Q15" s="437"/>
      <c r="R15" s="437"/>
      <c r="S15" s="437"/>
      <c r="T15" s="437"/>
      <c r="U15" s="437"/>
      <c r="V15" s="437"/>
      <c r="W15" s="437"/>
      <c r="X15" s="437"/>
      <c r="Y15" s="437"/>
      <c r="Z15" s="437"/>
      <c r="AA15" s="437"/>
      <c r="AB15" s="438"/>
      <c r="AC15" s="436" t="s">
        <v>267</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268</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6" t="s">
        <v>313</v>
      </c>
      <c r="H41" s="437"/>
      <c r="I41" s="437"/>
      <c r="J41" s="437"/>
      <c r="K41" s="437"/>
      <c r="L41" s="437"/>
      <c r="M41" s="437"/>
      <c r="N41" s="437"/>
      <c r="O41" s="437"/>
      <c r="P41" s="437"/>
      <c r="Q41" s="437"/>
      <c r="R41" s="437"/>
      <c r="S41" s="437"/>
      <c r="T41" s="437"/>
      <c r="U41" s="437"/>
      <c r="V41" s="437"/>
      <c r="W41" s="437"/>
      <c r="X41" s="437"/>
      <c r="Y41" s="437"/>
      <c r="Z41" s="437"/>
      <c r="AA41" s="437"/>
      <c r="AB41" s="438"/>
      <c r="AC41" s="436" t="s">
        <v>181</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6" t="s">
        <v>182</v>
      </c>
      <c r="H55" s="437"/>
      <c r="I55" s="437"/>
      <c r="J55" s="437"/>
      <c r="K55" s="437"/>
      <c r="L55" s="437"/>
      <c r="M55" s="437"/>
      <c r="N55" s="437"/>
      <c r="O55" s="437"/>
      <c r="P55" s="437"/>
      <c r="Q55" s="437"/>
      <c r="R55" s="437"/>
      <c r="S55" s="437"/>
      <c r="T55" s="437"/>
      <c r="U55" s="437"/>
      <c r="V55" s="437"/>
      <c r="W55" s="437"/>
      <c r="X55" s="437"/>
      <c r="Y55" s="437"/>
      <c r="Z55" s="437"/>
      <c r="AA55" s="437"/>
      <c r="AB55" s="438"/>
      <c r="AC55" s="436" t="s">
        <v>269</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6" t="s">
        <v>270</v>
      </c>
      <c r="H68" s="437"/>
      <c r="I68" s="437"/>
      <c r="J68" s="437"/>
      <c r="K68" s="437"/>
      <c r="L68" s="437"/>
      <c r="M68" s="437"/>
      <c r="N68" s="437"/>
      <c r="O68" s="437"/>
      <c r="P68" s="437"/>
      <c r="Q68" s="437"/>
      <c r="R68" s="437"/>
      <c r="S68" s="437"/>
      <c r="T68" s="437"/>
      <c r="U68" s="437"/>
      <c r="V68" s="437"/>
      <c r="W68" s="437"/>
      <c r="X68" s="437"/>
      <c r="Y68" s="437"/>
      <c r="Z68" s="437"/>
      <c r="AA68" s="437"/>
      <c r="AB68" s="438"/>
      <c r="AC68" s="436" t="s">
        <v>271</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6" t="s">
        <v>272</v>
      </c>
      <c r="H81" s="437"/>
      <c r="I81" s="437"/>
      <c r="J81" s="437"/>
      <c r="K81" s="437"/>
      <c r="L81" s="437"/>
      <c r="M81" s="437"/>
      <c r="N81" s="437"/>
      <c r="O81" s="437"/>
      <c r="P81" s="437"/>
      <c r="Q81" s="437"/>
      <c r="R81" s="437"/>
      <c r="S81" s="437"/>
      <c r="T81" s="437"/>
      <c r="U81" s="437"/>
      <c r="V81" s="437"/>
      <c r="W81" s="437"/>
      <c r="X81" s="437"/>
      <c r="Y81" s="437"/>
      <c r="Z81" s="437"/>
      <c r="AA81" s="437"/>
      <c r="AB81" s="438"/>
      <c r="AC81" s="436" t="s">
        <v>273</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6" t="s">
        <v>274</v>
      </c>
      <c r="H94" s="437"/>
      <c r="I94" s="437"/>
      <c r="J94" s="437"/>
      <c r="K94" s="437"/>
      <c r="L94" s="437"/>
      <c r="M94" s="437"/>
      <c r="N94" s="437"/>
      <c r="O94" s="437"/>
      <c r="P94" s="437"/>
      <c r="Q94" s="437"/>
      <c r="R94" s="437"/>
      <c r="S94" s="437"/>
      <c r="T94" s="437"/>
      <c r="U94" s="437"/>
      <c r="V94" s="437"/>
      <c r="W94" s="437"/>
      <c r="X94" s="437"/>
      <c r="Y94" s="437"/>
      <c r="Z94" s="437"/>
      <c r="AA94" s="437"/>
      <c r="AB94" s="438"/>
      <c r="AC94" s="436" t="s">
        <v>183</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6" t="s">
        <v>184</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275</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6" t="s">
        <v>276</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277</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6" t="s">
        <v>278</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279</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6" t="s">
        <v>280</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185</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6" t="s">
        <v>186</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281</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6" t="s">
        <v>282</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283</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6" t="s">
        <v>285</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284</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6" t="s">
        <v>286</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187</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6" t="s">
        <v>188</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287</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6" t="s">
        <v>288</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289</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6" t="s">
        <v>290</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291</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6" t="s">
        <v>292</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189</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3"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22"/>
      <c r="AP3" s="423" t="s">
        <v>296</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22"/>
      <c r="AP36" s="423" t="s">
        <v>296</v>
      </c>
      <c r="AQ36" s="423"/>
      <c r="AR36" s="423"/>
      <c r="AS36" s="423"/>
      <c r="AT36" s="423"/>
      <c r="AU36" s="423"/>
      <c r="AV36" s="423"/>
      <c r="AW36" s="423"/>
      <c r="AX36" s="423"/>
      <c r="AY36">
        <f>$AY$34</f>
        <v>0</v>
      </c>
    </row>
    <row r="37" spans="1:51" ht="26.25" customHeight="1" x14ac:dyDescent="0.15">
      <c r="A37" s="1054">
        <v>1</v>
      </c>
      <c r="B37" s="1054">
        <v>1</v>
      </c>
      <c r="C37" s="419"/>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22"/>
      <c r="AP69" s="423" t="s">
        <v>296</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22"/>
      <c r="AP102" s="423" t="s">
        <v>296</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22"/>
      <c r="AP135" s="423" t="s">
        <v>296</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22"/>
      <c r="AP168" s="423" t="s">
        <v>296</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22"/>
      <c r="AP201" s="423" t="s">
        <v>296</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22"/>
      <c r="AP234" s="423" t="s">
        <v>296</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22"/>
      <c r="AP267" s="423" t="s">
        <v>296</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22"/>
      <c r="AP300" s="423" t="s">
        <v>296</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22"/>
      <c r="AP333" s="423" t="s">
        <v>296</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22"/>
      <c r="AP366" s="423" t="s">
        <v>296</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22"/>
      <c r="AP399" s="423" t="s">
        <v>296</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22"/>
      <c r="AP432" s="423" t="s">
        <v>296</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22"/>
      <c r="AP465" s="423" t="s">
        <v>296</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22"/>
      <c r="AP498" s="423" t="s">
        <v>296</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22"/>
      <c r="AP531" s="423" t="s">
        <v>296</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22"/>
      <c r="AP564" s="423" t="s">
        <v>296</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22"/>
      <c r="AP597" s="423" t="s">
        <v>296</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22"/>
      <c r="AP630" s="423" t="s">
        <v>296</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22"/>
      <c r="AP663" s="423" t="s">
        <v>296</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22"/>
      <c r="AP696" s="423" t="s">
        <v>296</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22"/>
      <c r="AP729" s="423" t="s">
        <v>296</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22"/>
      <c r="AP762" s="423" t="s">
        <v>296</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22"/>
      <c r="AP795" s="423" t="s">
        <v>296</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22"/>
      <c r="AP828" s="423" t="s">
        <v>296</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22"/>
      <c r="AP861" s="423" t="s">
        <v>296</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22"/>
      <c r="AP894" s="423" t="s">
        <v>296</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22"/>
      <c r="AP927" s="423" t="s">
        <v>296</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22"/>
      <c r="AP960" s="423" t="s">
        <v>296</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22"/>
      <c r="AP993" s="423" t="s">
        <v>296</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桑久保 正史</dc:creator>
  <cp:lastModifiedBy>防衛省</cp:lastModifiedBy>
  <cp:lastPrinted>2021-07-27T09:59:27Z</cp:lastPrinted>
  <dcterms:created xsi:type="dcterms:W3CDTF">2012-03-13T00:50:25Z</dcterms:created>
  <dcterms:modified xsi:type="dcterms:W3CDTF">2021-09-06T08:04:56Z</dcterms:modified>
</cp:coreProperties>
</file>