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78659\Desktop\"/>
    </mc:Choice>
  </mc:AlternateContent>
  <bookViews>
    <workbookView xWindow="0" yWindow="0" windowWidth="20490" windowHeight="6780" activeTab="1"/>
  </bookViews>
  <sheets>
    <sheet name="依頼" sheetId="1" r:id="rId1"/>
    <sheet name="見積書" sheetId="2" r:id="rId2"/>
  </sheets>
  <externalReferences>
    <externalReference r:id="rId3"/>
  </externalReferences>
  <definedNames>
    <definedName name="_xlnm.Print_Area" localSheetId="0">依頼!$A$1:$H$67</definedName>
    <definedName name="_xlnm.Print_Area" localSheetId="1">見積書!$A$1:$G$33</definedName>
    <definedName name="科目">#REF!</definedName>
    <definedName name="三四">#REF!</definedName>
    <definedName name="四四">#REF!</definedName>
    <definedName name="総額科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G10" i="2"/>
  <c r="F10" i="2"/>
  <c r="E10" i="2"/>
  <c r="D10" i="2"/>
  <c r="C10" i="2"/>
  <c r="B10" i="2"/>
  <c r="A10" i="2"/>
  <c r="B9" i="2"/>
  <c r="A9" i="2"/>
  <c r="E8" i="2"/>
  <c r="C8" i="2"/>
  <c r="B8" i="2"/>
  <c r="A8" i="2"/>
  <c r="B7" i="2"/>
  <c r="A7" i="2"/>
  <c r="A5" i="2"/>
  <c r="A4" i="2"/>
  <c r="G1" i="2"/>
  <c r="E50" i="1"/>
  <c r="D50" i="1"/>
  <c r="C50" i="1"/>
  <c r="B50" i="1"/>
  <c r="E49" i="1"/>
  <c r="D49" i="1"/>
  <c r="C49" i="1"/>
  <c r="B49" i="1"/>
  <c r="E48" i="1"/>
  <c r="D48" i="1"/>
  <c r="C48" i="1"/>
  <c r="B48" i="1"/>
  <c r="F47" i="1"/>
  <c r="E47" i="1"/>
  <c r="D47" i="1"/>
  <c r="C47" i="1"/>
  <c r="B47" i="1"/>
  <c r="E46" i="1"/>
  <c r="C44" i="1"/>
  <c r="C24" i="1"/>
  <c r="C23" i="1"/>
  <c r="C22" i="1"/>
  <c r="C21" i="1"/>
  <c r="B21" i="1"/>
  <c r="E20" i="1"/>
  <c r="D20" i="1"/>
  <c r="C20" i="1"/>
  <c r="B20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F4" i="1"/>
  <c r="F2" i="1"/>
</calcChain>
</file>

<file path=xl/sharedStrings.xml><?xml version="1.0" encoding="utf-8"?>
<sst xmlns="http://schemas.openxmlformats.org/spreadsheetml/2006/main" count="150" uniqueCount="108">
  <si>
    <t>見　積　依　頼　書</t>
    <rPh sb="0" eb="1">
      <t>ミ</t>
    </rPh>
    <rPh sb="2" eb="3">
      <t>セキ</t>
    </rPh>
    <rPh sb="4" eb="5">
      <t>エ</t>
    </rPh>
    <rPh sb="6" eb="7">
      <t>ライ</t>
    </rPh>
    <rPh sb="8" eb="9">
      <t>ショ</t>
    </rPh>
    <phoneticPr fontId="6"/>
  </si>
  <si>
    <t>業者各位</t>
    <rPh sb="0" eb="2">
      <t>ギョウシャ</t>
    </rPh>
    <rPh sb="2" eb="4">
      <t>カクイ</t>
    </rPh>
    <phoneticPr fontId="6"/>
  </si>
  <si>
    <t>分任契約担当官　陸上自衛隊那覇駐屯地</t>
    <rPh sb="8" eb="10">
      <t>リクジョウ</t>
    </rPh>
    <rPh sb="10" eb="13">
      <t>ジエイタイ</t>
    </rPh>
    <rPh sb="13" eb="15">
      <t>ナハ</t>
    </rPh>
    <rPh sb="15" eb="18">
      <t>チュウトンチ</t>
    </rPh>
    <phoneticPr fontId="6"/>
  </si>
  <si>
    <t>　下記のとおり見積りを依頼致します。</t>
    <rPh sb="1" eb="3">
      <t>カキ</t>
    </rPh>
    <rPh sb="7" eb="9">
      <t>ミツモリ</t>
    </rPh>
    <rPh sb="11" eb="13">
      <t>イライ</t>
    </rPh>
    <rPh sb="13" eb="14">
      <t>イタ</t>
    </rPh>
    <phoneticPr fontId="6"/>
  </si>
  <si>
    <t>記</t>
    <rPh sb="0" eb="1">
      <t>キ</t>
    </rPh>
    <phoneticPr fontId="6"/>
  </si>
  <si>
    <t>見積に関する事項</t>
    <rPh sb="0" eb="2">
      <t>ミツモリ</t>
    </rPh>
    <rPh sb="3" eb="4">
      <t>カン</t>
    </rPh>
    <rPh sb="6" eb="8">
      <t>ジコウ</t>
    </rPh>
    <phoneticPr fontId="6"/>
  </si>
  <si>
    <t>品　　　　　　 名</t>
    <rPh sb="0" eb="1">
      <t>シナ</t>
    </rPh>
    <rPh sb="8" eb="9">
      <t>メイ</t>
    </rPh>
    <phoneticPr fontId="9"/>
  </si>
  <si>
    <t>規　　　　　　格</t>
    <rPh sb="0" eb="1">
      <t>キ</t>
    </rPh>
    <rPh sb="7" eb="8">
      <t>カク</t>
    </rPh>
    <phoneticPr fontId="9"/>
  </si>
  <si>
    <t>単位</t>
    <rPh sb="0" eb="1">
      <t>タン</t>
    </rPh>
    <rPh sb="1" eb="2">
      <t>クライ</t>
    </rPh>
    <phoneticPr fontId="9"/>
  </si>
  <si>
    <t>備　　　　　　　　考</t>
    <rPh sb="0" eb="1">
      <t>ｿﾅｴ</t>
    </rPh>
    <rPh sb="9" eb="10">
      <t>ｺｳ</t>
    </rPh>
    <phoneticPr fontId="10" type="halfwidthKatakana"/>
  </si>
  <si>
    <t>別紙内訳書のとおり</t>
    <rPh sb="0" eb="2">
      <t>ﾍﾞｯｼ</t>
    </rPh>
    <rPh sb="2" eb="4">
      <t>ｳﾁﾜｹ</t>
    </rPh>
    <rPh sb="4" eb="5">
      <t>ｼｮ</t>
    </rPh>
    <phoneticPr fontId="10" type="halfwidthKatakana"/>
  </si>
  <si>
    <t>以下余白</t>
    <rPh sb="0" eb="2">
      <t>ｲｶ</t>
    </rPh>
    <rPh sb="2" eb="4">
      <t>ﾖﾊｸ</t>
    </rPh>
    <phoneticPr fontId="10" type="halfwidthKatakana"/>
  </si>
  <si>
    <t>例</t>
    <rPh sb="0" eb="1">
      <t>レイ</t>
    </rPh>
    <phoneticPr fontId="6"/>
  </si>
  <si>
    <t>バス券</t>
  </si>
  <si>
    <t>熊本空港-自衛隊前（片道）</t>
  </si>
  <si>
    <t>枚</t>
  </si>
  <si>
    <t>10/19　連絡バス</t>
    <rPh sb="6" eb="8">
      <t>ﾚﾝﾗｸ</t>
    </rPh>
    <phoneticPr fontId="10" type="halfwidthKatakana"/>
  </si>
  <si>
    <t>自衛隊前-熊本空港(片道)</t>
  </si>
  <si>
    <t>4/26　連絡バス</t>
    <rPh sb="5" eb="7">
      <t>ﾚﾝﾗｸ</t>
    </rPh>
    <phoneticPr fontId="10" type="halfwidthKatakana"/>
  </si>
  <si>
    <t>東京駅-富士学校前(往復)</t>
  </si>
  <si>
    <t>12/3　那覇-羽田ANA120(0805発)利用　　　　      12/6　羽田-那覇ANA135(2000)利用前　　</t>
    <rPh sb="5" eb="7">
      <t>ﾅﾊ</t>
    </rPh>
    <rPh sb="8" eb="10">
      <t>ﾊﾈﾀﾞ</t>
    </rPh>
    <rPh sb="21" eb="22">
      <t>ﾊﾂ</t>
    </rPh>
    <rPh sb="23" eb="25">
      <t>ﾘﾖｳ</t>
    </rPh>
    <rPh sb="40" eb="42">
      <t>ﾊﾈﾀﾞ</t>
    </rPh>
    <rPh sb="43" eb="45">
      <t>ﾅﾊ</t>
    </rPh>
    <rPh sb="57" eb="59">
      <t>ﾘﾖｳ</t>
    </rPh>
    <rPh sb="59" eb="60">
      <t>ﾏｴ</t>
    </rPh>
    <phoneticPr fontId="10" type="halfwidthKatakana"/>
  </si>
  <si>
    <t>羽田空港-千葉中央駅(片道)</t>
  </si>
  <si>
    <t>12/3　那覇-羽田ANA124(1130)利用後　　　　      12/6　羽田-那覇ANA135(2000)利用前　　</t>
    <rPh sb="5" eb="7">
      <t>ﾅﾊ</t>
    </rPh>
    <rPh sb="8" eb="10">
      <t>ﾊﾈﾀﾞ</t>
    </rPh>
    <rPh sb="22" eb="24">
      <t>ﾘﾖｳ</t>
    </rPh>
    <rPh sb="24" eb="25">
      <t>ｺﾞ</t>
    </rPh>
    <rPh sb="40" eb="42">
      <t>ﾊﾈﾀﾞ</t>
    </rPh>
    <rPh sb="43" eb="45">
      <t>ﾅﾊ</t>
    </rPh>
    <rPh sb="57" eb="59">
      <t>ﾘﾖｳ</t>
    </rPh>
    <rPh sb="59" eb="60">
      <t>ﾏｴ</t>
    </rPh>
    <phoneticPr fontId="10" type="halfwidthKatakana"/>
  </si>
  <si>
    <t>モノレール券</t>
  </si>
  <si>
    <t>羽田空港-浜松町（往復）</t>
    <rPh sb="9" eb="11">
      <t>ｵｳﾌｸ</t>
    </rPh>
    <phoneticPr fontId="10" type="halfwidthKatakana"/>
  </si>
  <si>
    <t>10/3　ANA124　(1350着）　　　　　　10/7　ANA131　(1530発）</t>
    <rPh sb="42" eb="43">
      <t>ハツ</t>
    </rPh>
    <phoneticPr fontId="6"/>
  </si>
  <si>
    <t>　</t>
    <phoneticPr fontId="10" type="halfwidthKatakana"/>
  </si>
  <si>
    <t>小倉駅-競馬場前(往復)</t>
  </si>
  <si>
    <t>4/21　小倉モノレール　　　7/28　小倉モノレール</t>
    <rPh sb="5" eb="7">
      <t>ｺｸﾗ</t>
    </rPh>
    <phoneticPr fontId="10" type="halfwidthKatakana"/>
  </si>
  <si>
    <t>航空券</t>
  </si>
  <si>
    <t>福岡空港-那覇空港(片道)</t>
  </si>
  <si>
    <t>12/11　ANA493　（1835発）</t>
    <rPh sb="18" eb="19">
      <t>ハツ</t>
    </rPh>
    <phoneticPr fontId="6"/>
  </si>
  <si>
    <t>乗船券</t>
  </si>
  <si>
    <t>津なぎさまち-中部国際空港(片道)</t>
  </si>
  <si>
    <t>11/13 1100発 津ｴｱﾎﾟｰﾄﾗｲﾝ</t>
    <rPh sb="10" eb="11">
      <t>ハツ</t>
    </rPh>
    <phoneticPr fontId="6"/>
  </si>
  <si>
    <t>処分業者及び最終処分事業場の名称　（予定）は、契約書の作成の為、必ず記入してください。</t>
    <rPh sb="0" eb="2">
      <t>ｼｮﾌﾞﾝ</t>
    </rPh>
    <rPh sb="2" eb="4">
      <t>ｷﾞｮｳｼｬ</t>
    </rPh>
    <rPh sb="4" eb="5">
      <t>ｵﾖ</t>
    </rPh>
    <rPh sb="6" eb="8">
      <t>ｻｲｼｭｳ</t>
    </rPh>
    <rPh sb="8" eb="10">
      <t>ｼｮﾌﾞﾝ</t>
    </rPh>
    <rPh sb="10" eb="13">
      <t>ｼﾞｷﾞｮｳｼﾞｮｳ</t>
    </rPh>
    <rPh sb="14" eb="16">
      <t>ﾒｲｼｮｳ</t>
    </rPh>
    <rPh sb="18" eb="20">
      <t>ﾖﾃｲ</t>
    </rPh>
    <rPh sb="23" eb="26">
      <t>ｹｲﾔｸｼｮ</t>
    </rPh>
    <rPh sb="27" eb="29">
      <t>ｻｸｾｲ</t>
    </rPh>
    <rPh sb="30" eb="31">
      <t>ﾀﾒ</t>
    </rPh>
    <rPh sb="32" eb="33">
      <t>ｶﾅﾗ</t>
    </rPh>
    <rPh sb="34" eb="36">
      <t>ｷﾆｭｳ</t>
    </rPh>
    <phoneticPr fontId="10" type="halfwidthKatakana"/>
  </si>
  <si>
    <t>見積提出期限：</t>
    <rPh sb="0" eb="2">
      <t>ミツモリ</t>
    </rPh>
    <rPh sb="2" eb="4">
      <t>テイシュツ</t>
    </rPh>
    <rPh sb="4" eb="6">
      <t>キゲン</t>
    </rPh>
    <phoneticPr fontId="6"/>
  </si>
  <si>
    <t>時まで</t>
    <phoneticPr fontId="6"/>
  </si>
  <si>
    <t>（送付書類にてＦＡＸ送信下さい）</t>
    <rPh sb="1" eb="3">
      <t>ｿｳﾌ</t>
    </rPh>
    <rPh sb="3" eb="5">
      <t>ｼｮﾙｲ</t>
    </rPh>
    <rPh sb="10" eb="13">
      <t>ｿｳｼﾝｸﾀﾞ</t>
    </rPh>
    <phoneticPr fontId="10" type="halfwidthKatakana"/>
  </si>
  <si>
    <t>処分受託者　（自社の場合は自社と記入）</t>
    <rPh sb="0" eb="2">
      <t>ｼｮﾌﾞﾝ</t>
    </rPh>
    <rPh sb="2" eb="5">
      <t>ｼﾞｭﾀｸｼｬ</t>
    </rPh>
    <rPh sb="7" eb="9">
      <t>ｼﾞｼｬ</t>
    </rPh>
    <rPh sb="10" eb="12">
      <t>ﾊﾞｱｲ</t>
    </rPh>
    <rPh sb="13" eb="15">
      <t>ｼﾞｼｬ</t>
    </rPh>
    <rPh sb="16" eb="18">
      <t>ｷﾆｭｳ</t>
    </rPh>
    <phoneticPr fontId="10" type="halfwidthKatakana"/>
  </si>
  <si>
    <t>最終処分の場所　（予定）</t>
    <rPh sb="0" eb="1">
      <t>ｻｲ</t>
    </rPh>
    <rPh sb="1" eb="2">
      <t>ｼｭｳ</t>
    </rPh>
    <rPh sb="2" eb="3">
      <t>ﾄｺﾛ</t>
    </rPh>
    <rPh sb="3" eb="4">
      <t>ﾌﾞﾝ</t>
    </rPh>
    <rPh sb="5" eb="7">
      <t>ﾊﾞｼｮ</t>
    </rPh>
    <rPh sb="9" eb="10">
      <t>ﾖ</t>
    </rPh>
    <rPh sb="10" eb="11">
      <t>ｻﾀﾞﾑ</t>
    </rPh>
    <phoneticPr fontId="10" type="halfwidthKatakana"/>
  </si>
  <si>
    <t>見積り場所：</t>
    <rPh sb="0" eb="2">
      <t>ミツ</t>
    </rPh>
    <rPh sb="3" eb="5">
      <t>バショ</t>
    </rPh>
    <phoneticPr fontId="6"/>
  </si>
  <si>
    <t>見積決定方法：</t>
    <rPh sb="0" eb="2">
      <t>ミツモリ</t>
    </rPh>
    <rPh sb="2" eb="4">
      <t>ケッテイ</t>
    </rPh>
    <rPh sb="4" eb="6">
      <t>ホウホウ</t>
    </rPh>
    <phoneticPr fontId="6"/>
  </si>
  <si>
    <t>見積及び契約事項に関する問い合わせ先</t>
    <rPh sb="0" eb="2">
      <t>ミツモリ</t>
    </rPh>
    <rPh sb="2" eb="3">
      <t>オヨ</t>
    </rPh>
    <rPh sb="4" eb="6">
      <t>ケイヤク</t>
    </rPh>
    <rPh sb="6" eb="8">
      <t>ジコウ</t>
    </rPh>
    <rPh sb="9" eb="10">
      <t>カン</t>
    </rPh>
    <rPh sb="12" eb="13">
      <t>ト</t>
    </rPh>
    <rPh sb="14" eb="15">
      <t>ア</t>
    </rPh>
    <rPh sb="17" eb="18">
      <t>サキ</t>
    </rPh>
    <phoneticPr fontId="6"/>
  </si>
  <si>
    <t>陸上自衛隊那覇駐屯地　第４３０会計隊　　</t>
    <rPh sb="0" eb="2">
      <t>リクジョウ</t>
    </rPh>
    <rPh sb="2" eb="5">
      <t>ジエイタイ</t>
    </rPh>
    <rPh sb="5" eb="7">
      <t>ナハ</t>
    </rPh>
    <rPh sb="7" eb="10">
      <t>チュウトンチ</t>
    </rPh>
    <rPh sb="11" eb="12">
      <t>ダイ</t>
    </rPh>
    <rPh sb="15" eb="16">
      <t>カイ</t>
    </rPh>
    <rPh sb="16" eb="17">
      <t>ケイ</t>
    </rPh>
    <rPh sb="17" eb="18">
      <t>タイ</t>
    </rPh>
    <phoneticPr fontId="15"/>
  </si>
  <si>
    <t>TEL ０９８-８５７-１１５５　(内線 ２４０３)　 担当 :中村</t>
    <rPh sb="32" eb="34">
      <t>ﾅｶﾑﾗ</t>
    </rPh>
    <phoneticPr fontId="10" type="halfwidthKatakana"/>
  </si>
  <si>
    <t>FAX ０９８-８５７-１１６７　（専用線）</t>
    <rPh sb="18" eb="21">
      <t>ｾﾝﾖｳｾﾝ</t>
    </rPh>
    <phoneticPr fontId="10" type="halfwidthKatakana"/>
  </si>
  <si>
    <t>価　格　調　査　依　頼　（回答）　書</t>
    <rPh sb="0" eb="1">
      <t>アタイ</t>
    </rPh>
    <rPh sb="2" eb="3">
      <t>カク</t>
    </rPh>
    <rPh sb="4" eb="5">
      <t>チョウ</t>
    </rPh>
    <rPh sb="6" eb="7">
      <t>サ</t>
    </rPh>
    <rPh sb="8" eb="9">
      <t>ヤスシ</t>
    </rPh>
    <rPh sb="10" eb="11">
      <t>ヨリ</t>
    </rPh>
    <rPh sb="13" eb="15">
      <t>カイトウ</t>
    </rPh>
    <rPh sb="17" eb="18">
      <t>ショ</t>
    </rPh>
    <phoneticPr fontId="6"/>
  </si>
  <si>
    <t>陸上自衛隊那覇駐屯地第４３０会計隊</t>
    <rPh sb="0" eb="2">
      <t>リクジョウ</t>
    </rPh>
    <rPh sb="2" eb="5">
      <t>ジエイタイ</t>
    </rPh>
    <rPh sb="5" eb="7">
      <t>ナハ</t>
    </rPh>
    <rPh sb="7" eb="10">
      <t>チュウトンチ</t>
    </rPh>
    <phoneticPr fontId="15"/>
  </si>
  <si>
    <t>担当　中村</t>
    <rPh sb="3" eb="5">
      <t>ナカムラ</t>
    </rPh>
    <phoneticPr fontId="6"/>
  </si>
  <si>
    <t>　下記の物品（物件）の価格調査についてご協力ください。</t>
    <rPh sb="1" eb="3">
      <t>カキ</t>
    </rPh>
    <rPh sb="4" eb="6">
      <t>ブッピン</t>
    </rPh>
    <rPh sb="7" eb="9">
      <t>ブッケン</t>
    </rPh>
    <rPh sb="11" eb="13">
      <t>カカク</t>
    </rPh>
    <rPh sb="13" eb="15">
      <t>チョウサ</t>
    </rPh>
    <rPh sb="20" eb="22">
      <t>キョウリョク</t>
    </rPh>
    <phoneticPr fontId="6"/>
  </si>
  <si>
    <t>TEL　098-857-1155　（内線２４０３）</t>
    <phoneticPr fontId="10" type="halfwidthKatakana"/>
  </si>
  <si>
    <t>FAX　098-857-1167</t>
    <phoneticPr fontId="10" type="halfwidthKatakana"/>
  </si>
  <si>
    <t>回答日</t>
    <rPh sb="0" eb="3">
      <t>ｶｲﾄｳﾋﾞ</t>
    </rPh>
    <phoneticPr fontId="10" type="halfwidthKatakana"/>
  </si>
  <si>
    <t>価格調査に関する事項</t>
    <rPh sb="0" eb="2">
      <t>カカク</t>
    </rPh>
    <rPh sb="2" eb="4">
      <t>チョウサ</t>
    </rPh>
    <rPh sb="5" eb="6">
      <t>カン</t>
    </rPh>
    <rPh sb="8" eb="10">
      <t>ジコウ</t>
    </rPh>
    <phoneticPr fontId="6"/>
  </si>
  <si>
    <t>税抜き価格でお願いします。（税込の場合備考欄に「税込」記入）</t>
    <rPh sb="0" eb="1">
      <t>ｾﾞｲ</t>
    </rPh>
    <rPh sb="1" eb="2">
      <t>ﾇ</t>
    </rPh>
    <rPh sb="3" eb="5">
      <t>ｶｶｸ</t>
    </rPh>
    <rPh sb="7" eb="8">
      <t>ﾈｶﾞ</t>
    </rPh>
    <rPh sb="14" eb="16">
      <t>ｾﾞｲｺﾐ</t>
    </rPh>
    <rPh sb="17" eb="19">
      <t>ﾊﾞｱｲ</t>
    </rPh>
    <rPh sb="19" eb="21">
      <t>ﾋﾞｺｳ</t>
    </rPh>
    <rPh sb="21" eb="22">
      <t>ﾗﾝ</t>
    </rPh>
    <rPh sb="24" eb="26">
      <t>ｾﾞｲｺﾐ</t>
    </rPh>
    <rPh sb="27" eb="29">
      <t>ｷﾆｭｳ</t>
    </rPh>
    <phoneticPr fontId="10" type="halfwidthKatakana"/>
  </si>
  <si>
    <t>単　　価</t>
    <rPh sb="0" eb="1">
      <t>タン</t>
    </rPh>
    <rPh sb="3" eb="4">
      <t>アタイ</t>
    </rPh>
    <phoneticPr fontId="9"/>
  </si>
  <si>
    <t>金　　　額</t>
    <rPh sb="0" eb="1">
      <t>キン</t>
    </rPh>
    <rPh sb="4" eb="5">
      <t>ガク</t>
    </rPh>
    <phoneticPr fontId="9"/>
  </si>
  <si>
    <t>備　　考</t>
    <rPh sb="0" eb="1">
      <t>ソナエ</t>
    </rPh>
    <rPh sb="3" eb="4">
      <t>コウ</t>
    </rPh>
    <phoneticPr fontId="9"/>
  </si>
  <si>
    <t>合計</t>
    <rPh sb="0" eb="2">
      <t>ｺﾞｳｹｲ</t>
    </rPh>
    <phoneticPr fontId="10" type="halfwidthKatakana"/>
  </si>
  <si>
    <t>住所</t>
    <rPh sb="0" eb="2">
      <t>ジュウショ</t>
    </rPh>
    <phoneticPr fontId="15"/>
  </si>
  <si>
    <t>会社名</t>
    <rPh sb="0" eb="3">
      <t>カイシャメイ</t>
    </rPh>
    <phoneticPr fontId="15"/>
  </si>
  <si>
    <t>代表者名</t>
    <rPh sb="0" eb="3">
      <t>ダイヒョウシャ</t>
    </rPh>
    <rPh sb="3" eb="4">
      <t>ナ</t>
    </rPh>
    <phoneticPr fontId="15"/>
  </si>
  <si>
    <t>担当者名　</t>
    <rPh sb="0" eb="3">
      <t>タントウシャ</t>
    </rPh>
    <rPh sb="3" eb="4">
      <t>ナ</t>
    </rPh>
    <phoneticPr fontId="15"/>
  </si>
  <si>
    <t>電話番号</t>
    <rPh sb="0" eb="2">
      <t>デンワ</t>
    </rPh>
    <rPh sb="2" eb="4">
      <t>バンゴウ</t>
    </rPh>
    <phoneticPr fontId="15"/>
  </si>
  <si>
    <t xml:space="preserve">        見　　　　　積　　　　　　書</t>
    <rPh sb="8" eb="9">
      <t>ミ</t>
    </rPh>
    <rPh sb="14" eb="15">
      <t>ツモ</t>
    </rPh>
    <rPh sb="21" eb="22">
      <t>ショ</t>
    </rPh>
    <phoneticPr fontId="9"/>
  </si>
  <si>
    <t>分任契約担当官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</si>
  <si>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</si>
  <si>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t>陸上自衛隊那覇駐屯地</t>
    <rPh sb="5" eb="7">
      <t>ナハ</t>
    </rPh>
    <rPh sb="7" eb="10">
      <t>チュウトンチ</t>
    </rPh>
    <phoneticPr fontId="9"/>
  </si>
  <si>
    <t>住　所</t>
    <rPh sb="0" eb="1">
      <t>ジュウ</t>
    </rPh>
    <rPh sb="2" eb="3">
      <t>ショ</t>
    </rPh>
    <phoneticPr fontId="6"/>
  </si>
  <si>
    <t>会社名</t>
    <rPh sb="0" eb="3">
      <t>カイシャメイ</t>
    </rPh>
    <phoneticPr fontId="6"/>
  </si>
  <si>
    <t>代表者</t>
    <rPh sb="0" eb="3">
      <t>ダイヒョウシャ</t>
    </rPh>
    <phoneticPr fontId="6"/>
  </si>
  <si>
    <t>担当者</t>
    <rPh sb="0" eb="3">
      <t>タントウシャ</t>
    </rPh>
    <phoneticPr fontId="9"/>
  </si>
  <si>
    <t>連絡先</t>
    <rPh sb="0" eb="3">
      <t>レンラクサキ</t>
    </rPh>
    <phoneticPr fontId="9"/>
  </si>
  <si>
    <t>〒901-2134　浦添市字港川512番地20</t>
    <rPh sb="10" eb="13">
      <t>ウラソエシ</t>
    </rPh>
    <rPh sb="13" eb="14">
      <t>アザ</t>
    </rPh>
    <rPh sb="14" eb="15">
      <t>ミナト</t>
    </rPh>
    <rPh sb="15" eb="16">
      <t>カワ</t>
    </rPh>
    <rPh sb="19" eb="21">
      <t>バンチ</t>
    </rPh>
    <phoneticPr fontId="15"/>
  </si>
  <si>
    <t>品　　　　名</t>
    <phoneticPr fontId="9"/>
  </si>
  <si>
    <t>規　　　格</t>
    <phoneticPr fontId="9"/>
  </si>
  <si>
    <t>単位</t>
  </si>
  <si>
    <t>単　価</t>
    <phoneticPr fontId="9"/>
  </si>
  <si>
    <t>金　　　額</t>
    <phoneticPr fontId="9"/>
  </si>
  <si>
    <t>備　考</t>
    <rPh sb="0" eb="1">
      <t>ソナエ</t>
    </rPh>
    <rPh sb="2" eb="3">
      <t>コウ</t>
    </rPh>
    <phoneticPr fontId="9"/>
  </si>
  <si>
    <t>充電式全ネジカッター</t>
  </si>
  <si>
    <t>マキタ　ＳＣ１０２ＤＲＧＸ</t>
  </si>
  <si>
    <t>UN</t>
  </si>
  <si>
    <t/>
  </si>
  <si>
    <t>充電式全ボードカッター</t>
  </si>
  <si>
    <t>マキタ　ＳＤ１８０ＤＲＧＸ</t>
  </si>
  <si>
    <t>非常用照明器具</t>
  </si>
  <si>
    <t>ＮＮＦＢ９１６１５Ｃ</t>
  </si>
  <si>
    <t>一般照明器具</t>
  </si>
  <si>
    <t>Ｐａｎａｓｏｎｉｃ　ＸＬＸ４５０ＤＥＮＰ　ＬＥ９</t>
  </si>
  <si>
    <t>以下余白</t>
  </si>
  <si>
    <t>入札書の場合</t>
    <rPh sb="0" eb="2">
      <t>ニュウサツ</t>
    </rPh>
    <rPh sb="2" eb="3">
      <t>ショ</t>
    </rPh>
    <rPh sb="4" eb="6">
      <t>バアイ</t>
    </rPh>
    <phoneticPr fontId="9"/>
  </si>
  <si>
    <t>　当社は、「入札及び契約心得」及び「標準契約書等」の契約条項等を承諾の上見積致します。</t>
    <rPh sb="1" eb="3">
      <t>トウシャ</t>
    </rPh>
    <rPh sb="6" eb="8">
      <t>ニュウサツ</t>
    </rPh>
    <rPh sb="8" eb="9">
      <t>オヨ</t>
    </rPh>
    <rPh sb="10" eb="12">
      <t>ケイヤク</t>
    </rPh>
    <rPh sb="12" eb="14">
      <t>ココロエ</t>
    </rPh>
    <rPh sb="15" eb="16">
      <t>オヨ</t>
    </rPh>
    <rPh sb="18" eb="20">
      <t>ヒョウジュン</t>
    </rPh>
    <rPh sb="20" eb="23">
      <t>ケイヤクショ</t>
    </rPh>
    <rPh sb="23" eb="24">
      <t>トウ</t>
    </rPh>
    <rPh sb="26" eb="28">
      <t>ケイヤク</t>
    </rPh>
    <rPh sb="28" eb="30">
      <t>ジョウコウ</t>
    </rPh>
    <rPh sb="30" eb="31">
      <t>トウ</t>
    </rPh>
    <rPh sb="32" eb="34">
      <t>ショウダク</t>
    </rPh>
    <rPh sb="35" eb="36">
      <t>ウエ</t>
    </rPh>
    <rPh sb="36" eb="38">
      <t>ミツモリ</t>
    </rPh>
    <rPh sb="38" eb="39">
      <t>イタ</t>
    </rPh>
    <phoneticPr fontId="9"/>
  </si>
  <si>
    <t>　また「入札及び契約心得」に定める暴力団排除に関する事項について誓約します。</t>
    <rPh sb="4" eb="6">
      <t>ニュウサツ</t>
    </rPh>
    <rPh sb="6" eb="7">
      <t>オヨ</t>
    </rPh>
    <rPh sb="8" eb="10">
      <t>ケイヤク</t>
    </rPh>
    <rPh sb="10" eb="12">
      <t>ココロエ</t>
    </rPh>
    <rPh sb="14" eb="15">
      <t>サダ</t>
    </rPh>
    <rPh sb="17" eb="20">
      <t>ボウリョクダン</t>
    </rPh>
    <rPh sb="20" eb="22">
      <t>ハイジョ</t>
    </rPh>
    <rPh sb="23" eb="24">
      <t>カン</t>
    </rPh>
    <rPh sb="26" eb="28">
      <t>ジコウ</t>
    </rPh>
    <rPh sb="32" eb="34">
      <t>セイヤク</t>
    </rPh>
    <phoneticPr fontId="9"/>
  </si>
  <si>
    <t>　　　</t>
    <phoneticPr fontId="9"/>
  </si>
  <si>
    <t>パイオニア電設(株)</t>
    <rPh sb="7" eb="10">
      <t>カブ</t>
    </rPh>
    <phoneticPr fontId="15"/>
  </si>
  <si>
    <t>浦添市</t>
    <rPh sb="0" eb="3">
      <t>ウラソエシ</t>
    </rPh>
    <phoneticPr fontId="6"/>
  </si>
  <si>
    <t>877-0101</t>
    <phoneticPr fontId="15"/>
  </si>
  <si>
    <t>879-4607</t>
    <phoneticPr fontId="15"/>
  </si>
  <si>
    <t>〒901-2607　浦添市伊祖4丁目21番2号</t>
    <rPh sb="10" eb="13">
      <t>ウラソエシ</t>
    </rPh>
    <rPh sb="13" eb="14">
      <t>イ</t>
    </rPh>
    <rPh sb="14" eb="15">
      <t>ソ</t>
    </rPh>
    <rPh sb="16" eb="18">
      <t>チョウメ</t>
    </rPh>
    <rPh sb="20" eb="21">
      <t>バン</t>
    </rPh>
    <rPh sb="22" eb="23">
      <t>ゴウ</t>
    </rPh>
    <phoneticPr fontId="15"/>
  </si>
  <si>
    <t>BS装置修理</t>
    <phoneticPr fontId="15"/>
  </si>
  <si>
    <t>(株)川本製作所沖縄営業所</t>
    <rPh sb="0" eb="3">
      <t>カブ</t>
    </rPh>
    <phoneticPr fontId="15"/>
  </si>
  <si>
    <t>宜野湾市</t>
    <rPh sb="0" eb="4">
      <t>ギノワンシ</t>
    </rPh>
    <phoneticPr fontId="15"/>
  </si>
  <si>
    <t>897-8823</t>
    <phoneticPr fontId="15"/>
  </si>
  <si>
    <t>870-2066</t>
    <phoneticPr fontId="15"/>
  </si>
  <si>
    <t>〒901-2226　宜野湾市字嘉数2-18</t>
    <rPh sb="10" eb="14">
      <t>ギノワンシ</t>
    </rPh>
    <rPh sb="14" eb="15">
      <t>アザ</t>
    </rPh>
    <rPh sb="15" eb="17">
      <t>カカズ</t>
    </rPh>
    <phoneticPr fontId="15"/>
  </si>
  <si>
    <t>自動給水装置用ﾓｰﾀｰ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</si>
</sst>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[$-411]ggge&quot;年&quot;m&quot;月&quot;d&quot;日&quot;;@"/>
    <numFmt numFmtId="177" formatCode="h:mm;@"/>
    <numFmt numFmtId="178" formatCode="[$-800411]ggge&quot;年&quot;m&quot;月&quot;d&quot;日&quot;;@"/>
    <numFmt numFmtId="179" formatCode="&quot;¥&quot;#,##0\-;[Red]&quot;¥&quot;#,##0\-"/>
  </numFmts>
  <fonts count="26" x14ac:knownFonts="1"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13"/>
      <name val="ＭＳ Ｐ明朝"/>
      <family val="1"/>
      <charset val="128"/>
    </font>
    <font>
      <b/>
      <i/>
      <sz val="13.5"/>
      <name val="ＭＳ Ｐ明朝"/>
      <family val="1"/>
      <charset val="128"/>
    </font>
    <font>
      <sz val="13.5"/>
      <name val="ＭＳ Ｐ明朝"/>
      <family val="1"/>
      <charset val="128"/>
    </font>
    <font>
      <b/>
      <i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4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58" fontId="8" fillId="0" borderId="0" xfId="2" quotePrefix="1" applyNumberFormat="1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7" fillId="0" borderId="0" xfId="2" applyFont="1" applyFill="1" applyAlignment="1">
      <alignment horizontal="centerContinuous" vertical="center"/>
    </xf>
    <xf numFmtId="0" fontId="7" fillId="0" borderId="0" xfId="2" quotePrefix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2" fillId="2" borderId="2" xfId="0" applyNumberFormat="1" applyFont="1" applyFill="1" applyBorder="1" applyAlignment="1" applyProtection="1">
      <alignment horizontal="left" vertical="center"/>
    </xf>
    <xf numFmtId="0" fontId="12" fillId="2" borderId="3" xfId="0" applyNumberFormat="1" applyFont="1" applyFill="1" applyBorder="1" applyAlignment="1" applyProtection="1">
      <alignment horizontal="left" vertical="center"/>
    </xf>
    <xf numFmtId="0" fontId="12" fillId="2" borderId="4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8" fontId="7" fillId="0" borderId="1" xfId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3" fillId="2" borderId="2" xfId="0" applyNumberFormat="1" applyFont="1" applyFill="1" applyBorder="1" applyAlignment="1" applyProtection="1">
      <alignment horizontal="left" vertical="center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2" borderId="4" xfId="0" applyNumberFormat="1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distributed" vertical="center"/>
    </xf>
    <xf numFmtId="176" fontId="8" fillId="0" borderId="0" xfId="2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horizontal="left" vertical="center" indent="1" shrinkToFit="1"/>
    </xf>
    <xf numFmtId="0" fontId="7" fillId="0" borderId="0" xfId="2" applyFont="1" applyFill="1" applyAlignment="1">
      <alignment horizontal="distributed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58" fontId="4" fillId="0" borderId="0" xfId="2" quotePrefix="1" applyNumberFormat="1" applyFont="1" applyFill="1" applyAlignment="1">
      <alignment horizontal="right" vertical="center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56" fontId="7" fillId="3" borderId="11" xfId="2" applyNumberFormat="1" applyFont="1" applyFill="1" applyBorder="1" applyAlignment="1">
      <alignment horizontal="center" vertical="center"/>
    </xf>
    <xf numFmtId="176" fontId="8" fillId="0" borderId="12" xfId="2" applyNumberFormat="1" applyFont="1" applyFill="1" applyBorder="1" applyAlignment="1">
      <alignment vertical="center" shrinkToFit="1"/>
    </xf>
    <xf numFmtId="0" fontId="8" fillId="0" borderId="13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41" fontId="1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left" vertical="center" wrapText="1"/>
    </xf>
    <xf numFmtId="38" fontId="7" fillId="0" borderId="1" xfId="1" applyFont="1" applyFill="1" applyBorder="1" applyAlignment="1">
      <alignment horizontal="lef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left" vertical="center" shrinkToFit="1"/>
    </xf>
    <xf numFmtId="38" fontId="8" fillId="0" borderId="1" xfId="1" applyFont="1" applyFill="1" applyBorder="1" applyAlignment="1">
      <alignment horizontal="right" vertical="center" shrinkToFit="1"/>
    </xf>
    <xf numFmtId="0" fontId="7" fillId="0" borderId="18" xfId="2" applyFont="1" applyFill="1" applyBorder="1" applyAlignment="1">
      <alignment horizontal="distributed" vertical="center" indent="1"/>
    </xf>
    <xf numFmtId="0" fontId="8" fillId="0" borderId="0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19" xfId="2" applyFont="1" applyFill="1" applyBorder="1" applyAlignment="1">
      <alignment vertical="center"/>
    </xf>
    <xf numFmtId="0" fontId="7" fillId="0" borderId="18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7" fillId="0" borderId="16" xfId="2" applyFont="1" applyFill="1" applyBorder="1" applyAlignment="1">
      <alignment horizontal="left" vertical="center"/>
    </xf>
    <xf numFmtId="0" fontId="7" fillId="0" borderId="20" xfId="2" applyFont="1" applyFill="1" applyBorder="1" applyAlignment="1">
      <alignment vertical="center"/>
    </xf>
    <xf numFmtId="0" fontId="19" fillId="0" borderId="0" xfId="0" applyFont="1" applyFill="1" applyAlignment="1"/>
    <xf numFmtId="58" fontId="19" fillId="0" borderId="0" xfId="0" applyNumberFormat="1" applyFont="1" applyFill="1" applyAlignment="1"/>
    <xf numFmtId="0" fontId="7" fillId="0" borderId="0" xfId="0" applyFont="1" applyFill="1"/>
    <xf numFmtId="0" fontId="7" fillId="0" borderId="0" xfId="0" applyFont="1" applyFill="1" applyAlignment="1"/>
    <xf numFmtId="178" fontId="7" fillId="0" borderId="0" xfId="0" applyNumberFormat="1" applyFont="1" applyFill="1" applyAlignment="1">
      <alignment horizontal="distributed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0" fontId="8" fillId="0" borderId="0" xfId="0" applyFont="1" applyFill="1"/>
    <xf numFmtId="0" fontId="19" fillId="0" borderId="0" xfId="0" applyFont="1" applyFill="1"/>
    <xf numFmtId="0" fontId="16" fillId="0" borderId="0" xfId="0" applyFont="1" applyFill="1"/>
    <xf numFmtId="0" fontId="7" fillId="0" borderId="0" xfId="0" applyFont="1" applyFill="1" applyBorder="1"/>
    <xf numFmtId="0" fontId="16" fillId="0" borderId="0" xfId="0" applyFont="1" applyFill="1" applyAlignment="1"/>
    <xf numFmtId="0" fontId="17" fillId="0" borderId="0" xfId="0" applyFont="1" applyFill="1"/>
    <xf numFmtId="179" fontId="20" fillId="0" borderId="15" xfId="0" applyNumberFormat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15" xfId="0" applyFont="1" applyFill="1" applyBorder="1"/>
    <xf numFmtId="0" fontId="7" fillId="0" borderId="0" xfId="0" applyFont="1" applyFill="1" applyAlignment="1">
      <alignment horizontal="distributed" vertical="center" indent="1"/>
    </xf>
    <xf numFmtId="176" fontId="8" fillId="0" borderId="0" xfId="0" applyNumberFormat="1" applyFont="1" applyFill="1" applyAlignment="1">
      <alignment horizontal="left" vertical="center" shrinkToFit="1"/>
    </xf>
    <xf numFmtId="176" fontId="7" fillId="0" borderId="0" xfId="0" applyNumberFormat="1" applyFont="1" applyFill="1" applyAlignment="1">
      <alignment horizontal="left" vertical="center" shrinkToFit="1"/>
    </xf>
    <xf numFmtId="0" fontId="1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left" wrapText="1"/>
    </xf>
    <xf numFmtId="0" fontId="8" fillId="0" borderId="25" xfId="0" applyFont="1" applyFill="1" applyBorder="1" applyAlignment="1">
      <alignment horizontal="left" wrapText="1"/>
    </xf>
    <xf numFmtId="0" fontId="8" fillId="0" borderId="25" xfId="0" applyFont="1" applyFill="1" applyBorder="1" applyAlignment="1">
      <alignment horizontal="center" shrinkToFit="1"/>
    </xf>
    <xf numFmtId="38" fontId="8" fillId="0" borderId="25" xfId="1" applyFont="1" applyFill="1" applyBorder="1" applyAlignment="1">
      <alignment horizontal="right" shrinkToFit="1"/>
    </xf>
    <xf numFmtId="38" fontId="8" fillId="0" borderId="25" xfId="1" applyFont="1" applyFill="1" applyBorder="1" applyAlignment="1"/>
    <xf numFmtId="38" fontId="8" fillId="0" borderId="26" xfId="1" applyFont="1" applyFill="1" applyBorder="1" applyAlignment="1"/>
    <xf numFmtId="56" fontId="8" fillId="0" borderId="27" xfId="0" applyNumberFormat="1" applyFont="1" applyFill="1" applyBorder="1" applyAlignment="1">
      <alignment horizontal="center" shrinkToFit="1"/>
    </xf>
    <xf numFmtId="0" fontId="7" fillId="0" borderId="24" xfId="0" applyFont="1" applyFill="1" applyBorder="1" applyAlignment="1">
      <alignment horizontal="left" wrapText="1"/>
    </xf>
    <xf numFmtId="0" fontId="21" fillId="0" borderId="24" xfId="0" applyFont="1" applyFill="1" applyBorder="1" applyAlignment="1">
      <alignment wrapText="1"/>
    </xf>
    <xf numFmtId="0" fontId="21" fillId="0" borderId="24" xfId="0" applyFont="1" applyFill="1" applyBorder="1" applyAlignment="1">
      <alignment wrapText="1" shrinkToFit="1"/>
    </xf>
    <xf numFmtId="0" fontId="8" fillId="0" borderId="25" xfId="0" applyFont="1" applyFill="1" applyBorder="1" applyAlignment="1">
      <alignment horizontal="left" wrapText="1" shrinkToFit="1"/>
    </xf>
    <xf numFmtId="56" fontId="7" fillId="0" borderId="27" xfId="0" applyNumberFormat="1" applyFont="1" applyFill="1" applyBorder="1" applyAlignment="1">
      <alignment horizontal="center" shrinkToFit="1"/>
    </xf>
    <xf numFmtId="0" fontId="8" fillId="0" borderId="24" xfId="0" applyFont="1" applyFill="1" applyBorder="1" applyAlignment="1">
      <alignment wrapText="1" shrinkToFit="1"/>
    </xf>
    <xf numFmtId="0" fontId="8" fillId="0" borderId="24" xfId="0" applyFont="1" applyFill="1" applyBorder="1" applyAlignment="1">
      <alignment wrapText="1"/>
    </xf>
    <xf numFmtId="0" fontId="8" fillId="0" borderId="25" xfId="0" applyFont="1" applyFill="1" applyBorder="1" applyAlignment="1">
      <alignment horizontal="center"/>
    </xf>
    <xf numFmtId="38" fontId="8" fillId="0" borderId="25" xfId="1" applyFont="1" applyFill="1" applyBorder="1" applyAlignment="1">
      <alignment horizontal="right"/>
    </xf>
    <xf numFmtId="0" fontId="8" fillId="0" borderId="24" xfId="0" applyFont="1" applyFill="1" applyBorder="1" applyAlignment="1">
      <alignment horizontal="left" wrapText="1"/>
    </xf>
    <xf numFmtId="38" fontId="7" fillId="0" borderId="25" xfId="1" applyFont="1" applyFill="1" applyBorder="1" applyAlignment="1">
      <alignment horizontal="right"/>
    </xf>
    <xf numFmtId="0" fontId="7" fillId="0" borderId="27" xfId="0" applyFont="1" applyFill="1" applyBorder="1" applyAlignment="1">
      <alignment horizontal="center" wrapText="1" shrinkToFit="1"/>
    </xf>
    <xf numFmtId="0" fontId="8" fillId="0" borderId="0" xfId="0" applyFont="1" applyFill="1" applyBorder="1" applyAlignment="1">
      <alignment horizontal="distributed" justifyLastLine="1"/>
    </xf>
    <xf numFmtId="0" fontId="8" fillId="0" borderId="28" xfId="0" applyFont="1" applyFill="1" applyBorder="1" applyAlignment="1">
      <alignment horizontal="distributed" justifyLastLine="1"/>
    </xf>
    <xf numFmtId="0" fontId="7" fillId="0" borderId="29" xfId="0" applyFont="1" applyFill="1" applyBorder="1" applyAlignment="1">
      <alignment horizontal="left" shrinkToFit="1"/>
    </xf>
    <xf numFmtId="0" fontId="7" fillId="0" borderId="29" xfId="0" applyFont="1" applyFill="1" applyBorder="1" applyAlignment="1">
      <alignment horizontal="center"/>
    </xf>
    <xf numFmtId="38" fontId="7" fillId="0" borderId="29" xfId="1" applyFont="1" applyFill="1" applyBorder="1" applyAlignment="1">
      <alignment horizontal="right"/>
    </xf>
    <xf numFmtId="38" fontId="16" fillId="0" borderId="29" xfId="1" applyFont="1" applyFill="1" applyBorder="1" applyAlignment="1">
      <alignment horizontal="right"/>
    </xf>
    <xf numFmtId="0" fontId="7" fillId="0" borderId="30" xfId="0" applyFont="1" applyFill="1" applyBorder="1" applyAlignment="1">
      <alignment horizontal="left" wrapText="1" shrinkToFit="1"/>
    </xf>
    <xf numFmtId="0" fontId="16" fillId="0" borderId="0" xfId="0" applyFont="1" applyFill="1" applyAlignment="1">
      <alignment vertical="top"/>
    </xf>
    <xf numFmtId="0" fontId="22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4" fillId="0" borderId="0" xfId="0" applyFont="1" applyFill="1" applyBorder="1"/>
    <xf numFmtId="0" fontId="4" fillId="0" borderId="0" xfId="0" applyFont="1" applyFill="1" applyAlignment="1">
      <alignment horizontal="left"/>
    </xf>
    <xf numFmtId="0" fontId="25" fillId="0" borderId="0" xfId="0" applyFont="1" applyFill="1"/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</cellXfs>
  <cellStyles count="3">
    <cellStyle name="桁区切り" xfId="1" builtinId="6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28</xdr:row>
      <xdr:rowOff>12701</xdr:rowOff>
    </xdr:from>
    <xdr:to>
      <xdr:col>7</xdr:col>
      <xdr:colOff>1006475</xdr:colOff>
      <xdr:row>33</xdr:row>
      <xdr:rowOff>63501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68300" y="9613901"/>
          <a:ext cx="7010400" cy="1765300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600" b="0" i="0" strike="noStrike">
              <a:solidFill>
                <a:srgbClr val="FF0000"/>
              </a:solidFill>
              <a:latin typeface="ＭＳ Ｐ明朝"/>
              <a:ea typeface="ＭＳ Ｐ明朝"/>
            </a:rPr>
            <a:t>注意事項</a:t>
          </a:r>
          <a:endParaRPr lang="en-US" altLang="ja-JP" sz="1600" b="0" i="0" strike="noStrike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明朝"/>
              <a:ea typeface="ＭＳ Ｐ明朝"/>
            </a:rPr>
            <a:t>誓約事項：「当社は、入札心得に定める暴力団排除に関する事項について誓約します」</a:t>
          </a:r>
          <a:endParaRPr lang="en-US" altLang="ja-JP" sz="1200" b="0" i="0" strike="noStrike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FF0000"/>
              </a:solidFill>
              <a:latin typeface="ＭＳ Ｐ明朝"/>
              <a:ea typeface="ＭＳ Ｐ明朝"/>
            </a:rPr>
            <a:t>　　　　　　　　という文面を見積書余白に記載するようにお願い致します。</a:t>
          </a:r>
          <a:endParaRPr lang="en-US" altLang="ja-JP" sz="1200" b="0" i="0" strike="noStrike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1">
            <a:lnSpc>
              <a:spcPts val="1400"/>
            </a:lnSpc>
            <a:defRPr sz="1000"/>
          </a:pPr>
          <a:endParaRPr lang="en-US" altLang="ja-JP" sz="2000" b="0" i="0" strike="noStrike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2000" b="0" i="0" strike="noStrike">
              <a:solidFill>
                <a:srgbClr val="FF0000"/>
              </a:solidFill>
              <a:latin typeface="ＭＳ Ｐ明朝"/>
              <a:ea typeface="ＭＳ Ｐ明朝"/>
            </a:rPr>
            <a:t>　納期が間に合わない場合はご連絡ください。対処いたします。</a:t>
          </a:r>
          <a:endParaRPr lang="en-US" altLang="ja-JP" sz="2000" b="0" i="0" strike="noStrike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1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  <a:r>
            <a:rPr lang="ja-JP" altLang="en-US" sz="1400" b="0" i="0" strike="noStrike">
              <a:solidFill>
                <a:srgbClr val="FF0000"/>
              </a:solidFill>
              <a:latin typeface="ＭＳ Ｐ明朝"/>
              <a:ea typeface="ＭＳ Ｐ明朝"/>
            </a:rPr>
            <a:t>消費税の取扱い：見積価格は税抜価格でお願いします。（税込契約の場合は余白に「税込」と記入下さい。</a:t>
          </a:r>
          <a:r>
            <a:rPr lang="ja-JP" altLang="en-US" sz="1200" b="0" i="0" strike="noStrike">
              <a:solidFill>
                <a:srgbClr val="FF0000"/>
              </a:solidFill>
              <a:latin typeface="ＭＳ Ｐ明朝"/>
              <a:ea typeface="ＭＳ Ｐ明朝"/>
            </a:rPr>
            <a:t>）</a:t>
          </a:r>
          <a:endParaRPr lang="en-US" altLang="ja-JP" sz="1200" b="0" i="0" strike="noStrike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14</xdr:col>
      <xdr:colOff>291645</xdr:colOff>
      <xdr:row>3</xdr:row>
      <xdr:rowOff>138339</xdr:rowOff>
    </xdr:from>
    <xdr:to>
      <xdr:col>17</xdr:col>
      <xdr:colOff>367392</xdr:colOff>
      <xdr:row>6</xdr:row>
      <xdr:rowOff>128814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274095" y="1167039"/>
          <a:ext cx="2276022" cy="1019175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50292" rIns="91440" bIns="50292" anchor="ctr" upright="1"/>
        <a:lstStyle/>
        <a:p>
          <a:pPr algn="ctr" rtl="1">
            <a:defRPr sz="1000"/>
          </a:pPr>
          <a:r>
            <a:rPr lang="ja-JP" altLang="en-US" sz="4800" b="1" i="0" strike="noStrike">
              <a:solidFill>
                <a:srgbClr val="FF0000"/>
              </a:solidFill>
              <a:latin typeface="ＭＳ 明朝"/>
              <a:ea typeface="ＭＳ 明朝"/>
            </a:rPr>
            <a:t>大至急</a:t>
          </a:r>
        </a:p>
      </xdr:txBody>
    </xdr:sp>
    <xdr:clientData/>
  </xdr:twoCellAnchor>
  <xdr:twoCellAnchor>
    <xdr:from>
      <xdr:col>10</xdr:col>
      <xdr:colOff>1409700</xdr:colOff>
      <xdr:row>3</xdr:row>
      <xdr:rowOff>114300</xdr:rowOff>
    </xdr:from>
    <xdr:to>
      <xdr:col>14</xdr:col>
      <xdr:colOff>152400</xdr:colOff>
      <xdr:row>6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982200" y="1143000"/>
          <a:ext cx="2152650" cy="1019175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50292" rIns="91440" bIns="50292" anchor="ctr" upright="1"/>
        <a:lstStyle/>
        <a:p>
          <a:pPr algn="ctr" rtl="1">
            <a:defRPr sz="1000"/>
          </a:pPr>
          <a:r>
            <a:rPr lang="ja-JP" altLang="en-US" sz="4800" b="1" i="0" strike="noStrike">
              <a:solidFill>
                <a:srgbClr val="FF0000"/>
              </a:solidFill>
              <a:latin typeface="ＭＳ 明朝"/>
              <a:ea typeface="ＭＳ 明朝"/>
            </a:rPr>
            <a:t>訂正分</a:t>
          </a:r>
        </a:p>
      </xdr:txBody>
    </xdr:sp>
    <xdr:clientData/>
  </xdr:twoCellAnchor>
  <xdr:twoCellAnchor>
    <xdr:from>
      <xdr:col>5</xdr:col>
      <xdr:colOff>523875</xdr:colOff>
      <xdr:row>23</xdr:row>
      <xdr:rowOff>28575</xdr:rowOff>
    </xdr:from>
    <xdr:to>
      <xdr:col>8</xdr:col>
      <xdr:colOff>9525</xdr:colOff>
      <xdr:row>24</xdr:row>
      <xdr:rowOff>285750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4686300" y="7915275"/>
          <a:ext cx="2790825" cy="60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　印鑑は、必ず代表者の私印または、代表取締役社長の印を押印ください。</a:t>
          </a:r>
        </a:p>
        <a:p>
          <a:pPr algn="l" rtl="1">
            <a:lnSpc>
              <a:spcPts val="1300"/>
            </a:lnSpc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印はシャチハタ不可</a:t>
          </a:r>
        </a:p>
      </xdr:txBody>
    </xdr:sp>
    <xdr:clientData/>
  </xdr:twoCellAnchor>
  <xdr:twoCellAnchor>
    <xdr:from>
      <xdr:col>5</xdr:col>
      <xdr:colOff>542925</xdr:colOff>
      <xdr:row>25</xdr:row>
      <xdr:rowOff>47625</xdr:rowOff>
    </xdr:from>
    <xdr:to>
      <xdr:col>8</xdr:col>
      <xdr:colOff>95250</xdr:colOff>
      <xdr:row>27</xdr:row>
      <xdr:rowOff>228600</xdr:rowOff>
    </xdr:to>
    <xdr:grpSp>
      <xdr:nvGrpSpPr>
        <xdr:cNvPr id="6" name="Group 15"/>
        <xdr:cNvGrpSpPr>
          <a:grpSpLocks/>
        </xdr:cNvGrpSpPr>
      </xdr:nvGrpSpPr>
      <xdr:grpSpPr bwMode="auto">
        <a:xfrm>
          <a:off x="4706711" y="8552089"/>
          <a:ext cx="2872468" cy="861332"/>
          <a:chOff x="485" y="912"/>
          <a:chExt cx="300" cy="91"/>
        </a:xfrm>
      </xdr:grpSpPr>
      <xdr:sp macro="" textlink="">
        <xdr:nvSpPr>
          <xdr:cNvPr id="7" name="Text Box 16"/>
          <xdr:cNvSpPr txBox="1">
            <a:spLocks noChangeArrowheads="1"/>
          </xdr:cNvSpPr>
        </xdr:nvSpPr>
        <xdr:spPr bwMode="auto">
          <a:xfrm>
            <a:off x="485" y="912"/>
            <a:ext cx="300" cy="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lnSpc>
                <a:spcPts val="1400"/>
              </a:lnSpc>
              <a:defRPr sz="1000"/>
            </a:pPr>
            <a:r>
              <a:rPr lang="ja-JP" altLang="en-US" sz="12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○○県○○市○○</a:t>
            </a:r>
            <a:r>
              <a:rPr lang="en-US" altLang="ja-JP" sz="12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123</a:t>
            </a:r>
            <a:r>
              <a:rPr lang="ja-JP" altLang="en-US" sz="12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番地</a:t>
            </a:r>
          </a:p>
          <a:p>
            <a:pPr algn="l" rtl="1">
              <a:lnSpc>
                <a:spcPts val="1900"/>
              </a:lnSpc>
              <a:defRPr sz="1000"/>
            </a:pPr>
            <a:r>
              <a:rPr lang="ja-JP" altLang="en-US" sz="12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16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株式会社○○○○</a:t>
            </a:r>
            <a:endPara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1">
              <a:lnSpc>
                <a:spcPts val="1600"/>
              </a:lnSpc>
              <a:defRPr sz="1000"/>
            </a:pPr>
            <a:r>
              <a:rPr lang="ja-JP" altLang="en-US" sz="12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　　代表取締役　</a:t>
            </a:r>
            <a:r>
              <a:rPr lang="ja-JP" altLang="en-US" sz="14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○○○○</a:t>
            </a:r>
          </a:p>
        </xdr:txBody>
      </xdr:sp>
      <xdr:sp macro="" textlink="">
        <xdr:nvSpPr>
          <xdr:cNvPr id="8" name="Text Box 17"/>
          <xdr:cNvSpPr txBox="1">
            <a:spLocks noChangeArrowheads="1"/>
          </xdr:cNvSpPr>
        </xdr:nvSpPr>
        <xdr:spPr bwMode="auto">
          <a:xfrm>
            <a:off x="540" y="912"/>
            <a:ext cx="96" cy="86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45720" tIns="27432" rIns="45720" bIns="27432" anchor="ctr" upright="1"/>
          <a:lstStyle/>
          <a:p>
            <a:pPr algn="ctr" rtl="1">
              <a:defRPr sz="1000"/>
            </a:pPr>
            <a:r>
              <a:rPr lang="ja-JP" altLang="en-US" sz="2000" b="1" i="0" strike="noStrike">
                <a:solidFill>
                  <a:srgbClr val="FF0000"/>
                </a:solidFill>
                <a:latin typeface="ＭＳ 明朝"/>
                <a:ea typeface="ＭＳ 明朝"/>
              </a:rPr>
              <a:t>社印</a:t>
            </a:r>
          </a:p>
        </xdr:txBody>
      </xdr:sp>
      <xdr:sp macro="" textlink="">
        <xdr:nvSpPr>
          <xdr:cNvPr id="9" name="Oval 18"/>
          <xdr:cNvSpPr>
            <a:spLocks noChangeArrowheads="1"/>
          </xdr:cNvSpPr>
        </xdr:nvSpPr>
        <xdr:spPr bwMode="auto">
          <a:xfrm>
            <a:off x="678" y="936"/>
            <a:ext cx="62" cy="61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ja-JP" altLang="en-US" sz="1100" b="1" i="0" strike="noStrike">
                <a:solidFill>
                  <a:srgbClr val="FF0000"/>
                </a:solidFill>
                <a:latin typeface="ＭＳ 明朝"/>
                <a:ea typeface="ＭＳ 明朝"/>
              </a:rPr>
              <a:t>代表印</a:t>
            </a:r>
          </a:p>
        </xdr:txBody>
      </xdr:sp>
    </xdr:grpSp>
    <xdr:clientData/>
  </xdr:twoCellAnchor>
  <xdr:twoCellAnchor>
    <xdr:from>
      <xdr:col>9</xdr:col>
      <xdr:colOff>266700</xdr:colOff>
      <xdr:row>0</xdr:row>
      <xdr:rowOff>0</xdr:rowOff>
    </xdr:from>
    <xdr:to>
      <xdr:col>17</xdr:col>
      <xdr:colOff>66675</xdr:colOff>
      <xdr:row>2</xdr:row>
      <xdr:rowOff>333375</xdr:rowOff>
    </xdr:to>
    <xdr:sp macro="" textlink="">
      <xdr:nvSpPr>
        <xdr:cNvPr id="10" name="Text Box 19"/>
        <xdr:cNvSpPr txBox="1">
          <a:spLocks noChangeArrowheads="1"/>
        </xdr:cNvSpPr>
      </xdr:nvSpPr>
      <xdr:spPr bwMode="auto">
        <a:xfrm>
          <a:off x="7972425" y="0"/>
          <a:ext cx="6276975" cy="1019175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1">
            <a:lnSpc>
              <a:spcPts val="1700"/>
            </a:lnSpc>
            <a:defRPr sz="1000"/>
          </a:pPr>
          <a:r>
            <a:rPr lang="ja-JP" altLang="en-US" sz="1400" b="1" i="0" strike="noStrike">
              <a:solidFill>
                <a:srgbClr val="FF0000"/>
              </a:solidFill>
              <a:latin typeface="ＭＳ 明朝"/>
              <a:ea typeface="ＭＳ 明朝"/>
            </a:rPr>
            <a:t>辞退される場合は、価格調査回答書の送付は必要ありません。　　　　　　見積書に「辞退」と記入して、下記ＦＡＸ送信要領にて送信ください。　　　必ず回答下さいますようよろしくお願いいたします。</a:t>
          </a:r>
        </a:p>
      </xdr:txBody>
    </xdr:sp>
    <xdr:clientData/>
  </xdr:twoCellAnchor>
  <xdr:twoCellAnchor>
    <xdr:from>
      <xdr:col>1</xdr:col>
      <xdr:colOff>0</xdr:colOff>
      <xdr:row>59</xdr:row>
      <xdr:rowOff>123825</xdr:rowOff>
    </xdr:from>
    <xdr:to>
      <xdr:col>7</xdr:col>
      <xdr:colOff>1066800</xdr:colOff>
      <xdr:row>64</xdr:row>
      <xdr:rowOff>9525</xdr:rowOff>
    </xdr:to>
    <xdr:sp macro="" textlink="">
      <xdr:nvSpPr>
        <xdr:cNvPr id="11" name="Text Box 20"/>
        <xdr:cNvSpPr txBox="1">
          <a:spLocks noChangeArrowheads="1"/>
        </xdr:cNvSpPr>
      </xdr:nvSpPr>
      <xdr:spPr bwMode="auto">
        <a:xfrm>
          <a:off x="428625" y="21326475"/>
          <a:ext cx="7010400" cy="1600200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価格調査及び見積もりに関し、同等品での規格につきましては確認、許可が必要となりますので事前に「同等品判定依頼書」</a:t>
          </a:r>
          <a:r>
            <a:rPr lang="en-US" altLang="ja-JP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会計隊へ依頼）をカタログコピーと一緒にＦＡＸを送付して許可を受けてください。（ＦＡＸ　０９８－８５７－１１６７）</a:t>
          </a:r>
          <a:endParaRPr lang="en-US" altLang="ja-JP" sz="14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400"/>
            </a:lnSpc>
            <a:defRPr sz="1000"/>
          </a:pPr>
          <a:endParaRPr lang="en-US" altLang="ja-JP" sz="14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　　　</a:t>
          </a:r>
          <a:endParaRPr lang="en-US" altLang="ja-JP" sz="14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何かご不明な点等ございましたら、担当の中村まで宜しくお願い致します。</a:t>
          </a:r>
          <a:endParaRPr lang="en-US" altLang="ja-JP" sz="14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０９８－８５７－</a:t>
          </a:r>
          <a:r>
            <a:rPr lang="en-US" altLang="ja-JP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1155</a:t>
          </a: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（内線２４０３）</a:t>
          </a:r>
        </a:p>
        <a:p>
          <a:pPr algn="l" rtl="1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304800</xdr:colOff>
      <xdr:row>56</xdr:row>
      <xdr:rowOff>238125</xdr:rowOff>
    </xdr:from>
    <xdr:to>
      <xdr:col>6</xdr:col>
      <xdr:colOff>476250</xdr:colOff>
      <xdr:row>57</xdr:row>
      <xdr:rowOff>76200</xdr:rowOff>
    </xdr:to>
    <xdr:sp macro="" textlink="">
      <xdr:nvSpPr>
        <xdr:cNvPr id="12" name="Oval 21"/>
        <xdr:cNvSpPr>
          <a:spLocks noChangeArrowheads="1"/>
        </xdr:cNvSpPr>
      </xdr:nvSpPr>
      <xdr:spPr bwMode="auto">
        <a:xfrm>
          <a:off x="5143500" y="20412075"/>
          <a:ext cx="171450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295275</xdr:colOff>
          <xdr:row>7</xdr:row>
          <xdr:rowOff>161925</xdr:rowOff>
        </xdr:from>
        <xdr:to>
          <xdr:col>11</xdr:col>
          <xdr:colOff>238125</xdr:colOff>
          <xdr:row>9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FF0000"/>
                  </a:solidFill>
                  <a:latin typeface="ＭＳ 明朝"/>
                  <a:ea typeface="ＭＳ 明朝"/>
                </a:rPr>
                <a:t>内　訳　書　作　成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1</xdr:row>
          <xdr:rowOff>19050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MENU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304800</xdr:colOff>
      <xdr:row>56</xdr:row>
      <xdr:rowOff>238125</xdr:rowOff>
    </xdr:from>
    <xdr:to>
      <xdr:col>6</xdr:col>
      <xdr:colOff>476250</xdr:colOff>
      <xdr:row>57</xdr:row>
      <xdr:rowOff>76200</xdr:rowOff>
    </xdr:to>
    <xdr:sp macro="" textlink="">
      <xdr:nvSpPr>
        <xdr:cNvPr id="15" name="Oval 21"/>
        <xdr:cNvSpPr>
          <a:spLocks noChangeArrowheads="1"/>
        </xdr:cNvSpPr>
      </xdr:nvSpPr>
      <xdr:spPr bwMode="auto">
        <a:xfrm>
          <a:off x="5143500" y="20412075"/>
          <a:ext cx="171450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688975</xdr:colOff>
      <xdr:row>3</xdr:row>
      <xdr:rowOff>0</xdr:rowOff>
    </xdr:from>
    <xdr:to>
      <xdr:col>1</xdr:col>
      <xdr:colOff>917575</xdr:colOff>
      <xdr:row>3</xdr:row>
      <xdr:rowOff>228600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9200" y="914400"/>
          <a:ext cx="228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殿</a:t>
          </a:r>
        </a:p>
      </xdr:txBody>
    </xdr:sp>
    <xdr:clientData/>
  </xdr:twoCellAnchor>
  <xdr:twoCellAnchor>
    <xdr:from>
      <xdr:col>6</xdr:col>
      <xdr:colOff>638175</xdr:colOff>
      <xdr:row>6</xdr:row>
      <xdr:rowOff>66675</xdr:rowOff>
    </xdr:from>
    <xdr:to>
      <xdr:col>6</xdr:col>
      <xdr:colOff>809625</xdr:colOff>
      <xdr:row>6</xdr:row>
      <xdr:rowOff>247650</xdr:rowOff>
    </xdr:to>
    <xdr:sp macro="" textlink="">
      <xdr:nvSpPr>
        <xdr:cNvPr id="3" name="Oval 15"/>
        <xdr:cNvSpPr>
          <a:spLocks noChangeArrowheads="1"/>
        </xdr:cNvSpPr>
      </xdr:nvSpPr>
      <xdr:spPr bwMode="auto">
        <a:xfrm>
          <a:off x="7581900" y="1895475"/>
          <a:ext cx="171450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9525</xdr:rowOff>
        </xdr:from>
        <xdr:to>
          <xdr:col>12</xdr:col>
          <xdr:colOff>0</xdr:colOff>
          <xdr:row>1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FF0000"/>
                  </a:solidFill>
                  <a:latin typeface="ＭＳ 明朝"/>
                  <a:ea typeface="ＭＳ 明朝"/>
                </a:rPr>
                <a:t>内訳書作成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723900</xdr:colOff>
          <xdr:row>1</xdr:row>
          <xdr:rowOff>57150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MENU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0</xdr:row>
          <xdr:rowOff>9525</xdr:rowOff>
        </xdr:from>
        <xdr:to>
          <xdr:col>10</xdr:col>
          <xdr:colOff>0</xdr:colOff>
          <xdr:row>1</xdr:row>
          <xdr:rowOff>47625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見積書自動作成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571500</xdr:colOff>
          <xdr:row>30</xdr:row>
          <xdr:rowOff>0</xdr:rowOff>
        </xdr:from>
        <xdr:to>
          <xdr:col>13</xdr:col>
          <xdr:colOff>581025</xdr:colOff>
          <xdr:row>31</xdr:row>
          <xdr:rowOff>9525</xdr:rowOff>
        </xdr:to>
        <xdr:pic>
          <xdr:nvPicPr>
            <xdr:cNvPr id="7" name="図 8"/>
            <xdr:cNvPicPr>
              <a:picLocks noChangeAspect="1" noChangeArrowheads="1"/>
              <a:extLst>
                <a:ext uri="{84589F7E-364E-4C9E-8A38-B11213B215E9}">
                  <a14:cameraTool cellRange="$I$29" spid="_x0000_s20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782425" y="12601575"/>
              <a:ext cx="695325" cy="476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30</xdr:row>
          <xdr:rowOff>409575</xdr:rowOff>
        </xdr:from>
        <xdr:to>
          <xdr:col>6</xdr:col>
          <xdr:colOff>706211</xdr:colOff>
          <xdr:row>33</xdr:row>
          <xdr:rowOff>55790</xdr:rowOff>
        </xdr:to>
        <xdr:pic>
          <xdr:nvPicPr>
            <xdr:cNvPr id="8" name="図 13"/>
            <xdr:cNvPicPr>
              <a:picLocks noChangeAspect="1" noChangeArrowheads="1"/>
              <a:extLst>
                <a:ext uri="{84589F7E-364E-4C9E-8A38-B11213B215E9}">
                  <a14:cameraTool cellRange="$N$31:$X$32" spid="_x0000_s205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61925" y="12900932"/>
              <a:ext cx="7483929" cy="8164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581025</xdr:colOff>
      <xdr:row>30</xdr:row>
      <xdr:rowOff>0</xdr:rowOff>
    </xdr:from>
    <xdr:to>
      <xdr:col>0</xdr:col>
      <xdr:colOff>1276350</xdr:colOff>
      <xdr:row>31</xdr:row>
      <xdr:rowOff>9525</xdr:rowOff>
    </xdr:to>
    <xdr:pic>
      <xdr:nvPicPr>
        <xdr:cNvPr id="9" name="図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2601575"/>
          <a:ext cx="695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81643</xdr:colOff>
      <xdr:row>5</xdr:row>
      <xdr:rowOff>136072</xdr:rowOff>
    </xdr:from>
    <xdr:ext cx="492443" cy="492443"/>
    <xdr:sp macro="" textlink="">
      <xdr:nvSpPr>
        <xdr:cNvPr id="11" name="テキスト ボックス 10"/>
        <xdr:cNvSpPr txBox="1"/>
      </xdr:nvSpPr>
      <xdr:spPr>
        <a:xfrm>
          <a:off x="81643" y="1660072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/>
            <a:t>￥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032;&#65289;&#22865;&#32004;/GS21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要求入力"/>
      <sheetName val="依頼"/>
      <sheetName val="見積書"/>
      <sheetName val="請求書"/>
      <sheetName val="市価調内訳"/>
      <sheetName val="予定価格算定内訳"/>
      <sheetName val="カタログ資料"/>
      <sheetName val="発注ﾃﾞｰﾀ"/>
      <sheetName val="受領書"/>
      <sheetName val="糧食納品書"/>
      <sheetName val="流れ"/>
      <sheetName val="CODE"/>
      <sheetName val="計画"/>
      <sheetName val="略式１"/>
      <sheetName val="略式２"/>
      <sheetName val="通知"/>
      <sheetName val="公告"/>
      <sheetName val="入札状況調書"/>
      <sheetName val="参加者名簿"/>
      <sheetName val="予調鏡"/>
      <sheetName val="予調別紙"/>
      <sheetName val="予定価格"/>
      <sheetName val="請書"/>
      <sheetName val="契約書"/>
      <sheetName val="契約行為書"/>
      <sheetName val="納品書"/>
      <sheetName val="納品別紙"/>
      <sheetName val="発注書"/>
      <sheetName val="発注別紙"/>
      <sheetName val="検査調書"/>
      <sheetName val="要求入力関連"/>
    </sheetNames>
    <definedNames>
      <definedName name="MENU"/>
      <definedName name="見積書自動作成"/>
      <definedName name="内訳書別紙作成"/>
    </definedNames>
    <sheetDataSet>
      <sheetData sheetId="0">
        <row r="20">
          <cell r="B20">
            <v>45630</v>
          </cell>
        </row>
        <row r="22">
          <cell r="B22" t="str">
            <v>納　　期</v>
          </cell>
        </row>
        <row r="23">
          <cell r="B23" t="str">
            <v>7.1.31</v>
          </cell>
          <cell r="F23" t="str">
            <v>見積</v>
          </cell>
          <cell r="G23">
            <v>45632</v>
          </cell>
          <cell r="I23" t="str">
            <v>陸上自衛隊那覇駐屯地第430会計隊</v>
          </cell>
        </row>
        <row r="25">
          <cell r="B25" t="str">
            <v>納　　地</v>
          </cell>
        </row>
        <row r="26">
          <cell r="B26" t="str">
            <v>各地</v>
          </cell>
          <cell r="F26" t="str">
            <v>総額</v>
          </cell>
          <cell r="H26" t="str">
            <v>外税</v>
          </cell>
          <cell r="I26">
            <v>45631</v>
          </cell>
        </row>
        <row r="30">
          <cell r="F30" t="str">
            <v>第４30会計隊長 　藤井　大樹</v>
          </cell>
        </row>
      </sheetData>
      <sheetData sheetId="1">
        <row r="3">
          <cell r="AB3">
            <v>2</v>
          </cell>
        </row>
        <row r="4">
          <cell r="A4">
            <v>1</v>
          </cell>
          <cell r="H4" t="str">
            <v>契約先：</v>
          </cell>
          <cell r="L4" t="str">
            <v>7.1.31</v>
          </cell>
        </row>
        <row r="6">
          <cell r="G6" t="str">
            <v>充電式全ネジカッター</v>
          </cell>
          <cell r="H6" t="str">
            <v>マキタ　ＳＣ１０２ＤＲＧＸ</v>
          </cell>
          <cell r="I6" t="str">
            <v>UN</v>
          </cell>
          <cell r="J6">
            <v>6</v>
          </cell>
        </row>
        <row r="7">
          <cell r="G7" t="str">
            <v>充電式全ボードカッター</v>
          </cell>
          <cell r="H7" t="str">
            <v>マキタ　ＳＤ１８０ＤＲＧＸ</v>
          </cell>
          <cell r="I7" t="str">
            <v>UN</v>
          </cell>
          <cell r="J7">
            <v>1</v>
          </cell>
        </row>
        <row r="8">
          <cell r="G8" t="str">
            <v>非常用照明器具</v>
          </cell>
          <cell r="H8" t="str">
            <v>ＮＮＦＢ９１６１５Ｃ</v>
          </cell>
          <cell r="I8" t="str">
            <v>UN</v>
          </cell>
          <cell r="J8">
            <v>8</v>
          </cell>
        </row>
        <row r="9">
          <cell r="G9" t="str">
            <v>一般照明器具</v>
          </cell>
          <cell r="H9" t="str">
            <v>Ｐａｎａｓｏｎｉｃ　ＸＬＸ４５０ＤＥＮＰ　ＬＥ９</v>
          </cell>
          <cell r="I9" t="str">
            <v>UN</v>
          </cell>
          <cell r="J9">
            <v>4</v>
          </cell>
        </row>
        <row r="10">
          <cell r="G10" t="str">
            <v>以下余白</v>
          </cell>
        </row>
      </sheetData>
      <sheetData sheetId="2">
        <row r="21">
          <cell r="C21" t="str">
            <v>各地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92D050"/>
    <pageSetUpPr autoPageBreaks="0"/>
  </sheetPr>
  <dimension ref="A1:P61"/>
  <sheetViews>
    <sheetView showGridLines="0" showRowColHeaders="0" showZeros="0" topLeftCell="A10" zoomScale="70" zoomScaleNormal="70" zoomScaleSheetLayoutView="75" workbookViewId="0">
      <selection activeCell="S25" sqref="S25"/>
    </sheetView>
  </sheetViews>
  <sheetFormatPr defaultRowHeight="27" customHeight="1" x14ac:dyDescent="0.15"/>
  <cols>
    <col min="1" max="1" width="5.625" style="2" bestFit="1" customWidth="1"/>
    <col min="2" max="2" width="16.5" style="2" customWidth="1"/>
    <col min="3" max="3" width="20.25" style="2" customWidth="1"/>
    <col min="4" max="4" width="4.625" style="2" customWidth="1"/>
    <col min="5" max="5" width="7.625" style="2" customWidth="1"/>
    <col min="6" max="6" width="8.875" style="2" customWidth="1"/>
    <col min="7" max="7" width="20.125" style="2" customWidth="1"/>
    <col min="8" max="8" width="14.375" style="2" customWidth="1"/>
    <col min="9" max="9" width="3.125" style="2" customWidth="1"/>
    <col min="10" max="10" width="11.375" style="2" customWidth="1"/>
    <col min="11" max="11" width="20.625" style="2" customWidth="1"/>
    <col min="12" max="13" width="4.375" style="2" customWidth="1"/>
    <col min="14" max="14" width="15.375" style="2" customWidth="1"/>
    <col min="15" max="15" width="9" style="2"/>
    <col min="16" max="16" width="10.875" style="2" customWidth="1"/>
    <col min="17" max="16384" width="9" style="2"/>
  </cols>
  <sheetData>
    <row r="1" spans="1:16" ht="27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16" ht="27" customHeight="1" x14ac:dyDescent="0.15">
      <c r="A2" s="3"/>
      <c r="B2" s="3"/>
      <c r="C2" s="3"/>
      <c r="F2" s="4">
        <f ca="1">+[1]MENU!B20</f>
        <v>45630</v>
      </c>
      <c r="G2" s="4"/>
      <c r="H2" s="4"/>
    </row>
    <row r="3" spans="1:16" ht="27" customHeight="1" x14ac:dyDescent="0.15">
      <c r="B3" s="5" t="s">
        <v>1</v>
      </c>
      <c r="F3" s="2" t="s">
        <v>2</v>
      </c>
    </row>
    <row r="4" spans="1:16" ht="27" customHeight="1" x14ac:dyDescent="0.15">
      <c r="F4" s="2" t="str">
        <f>[1]MENU!F30</f>
        <v>第４30会計隊長 　藤井　大樹</v>
      </c>
    </row>
    <row r="5" spans="1:16" ht="27" customHeight="1" x14ac:dyDescent="0.15">
      <c r="B5" s="5" t="s">
        <v>3</v>
      </c>
    </row>
    <row r="6" spans="1:16" ht="27" customHeight="1" x14ac:dyDescent="0.15">
      <c r="B6" s="6"/>
      <c r="C6" s="6"/>
      <c r="D6" s="5" t="s">
        <v>4</v>
      </c>
    </row>
    <row r="7" spans="1:16" ht="27" customHeight="1" x14ac:dyDescent="0.15">
      <c r="A7" s="7">
        <v>1</v>
      </c>
      <c r="B7" s="5" t="s">
        <v>5</v>
      </c>
    </row>
    <row r="8" spans="1:16" ht="27" customHeight="1" x14ac:dyDescent="0.15">
      <c r="B8" s="8" t="s">
        <v>6</v>
      </c>
      <c r="C8" s="8" t="s">
        <v>7</v>
      </c>
      <c r="D8" s="8" t="s">
        <v>8</v>
      </c>
      <c r="E8" s="9" t="str">
        <f>IF([1]MENU!F26="単価","予定数量","数量")</f>
        <v>数量</v>
      </c>
      <c r="F8" s="10" t="s">
        <v>9</v>
      </c>
      <c r="G8" s="11"/>
      <c r="H8" s="12"/>
      <c r="N8" s="13" t="s">
        <v>10</v>
      </c>
    </row>
    <row r="9" spans="1:16" ht="27" customHeight="1" x14ac:dyDescent="0.15">
      <c r="B9" s="14" t="str">
        <f>+[1]要求入力!G6</f>
        <v>充電式全ネジカッター</v>
      </c>
      <c r="C9" s="14" t="str">
        <f>+[1]要求入力!H6</f>
        <v>マキタ　ＳＣ１０２ＤＲＧＸ</v>
      </c>
      <c r="D9" s="14" t="str">
        <f>+[1]要求入力!I6</f>
        <v>UN</v>
      </c>
      <c r="E9" s="14">
        <f>+[1]要求入力!J6</f>
        <v>6</v>
      </c>
      <c r="F9" s="15"/>
      <c r="G9" s="16"/>
      <c r="H9" s="17"/>
      <c r="N9" s="18" t="s">
        <v>11</v>
      </c>
    </row>
    <row r="10" spans="1:16" ht="27" customHeight="1" x14ac:dyDescent="0.15">
      <c r="B10" s="14" t="str">
        <f>+[1]要求入力!G7</f>
        <v>充電式全ボードカッター</v>
      </c>
      <c r="C10" s="14" t="str">
        <f>+[1]要求入力!H7</f>
        <v>マキタ　ＳＤ１８０ＤＲＧＸ</v>
      </c>
      <c r="D10" s="14" t="str">
        <f>+[1]要求入力!I7</f>
        <v>UN</v>
      </c>
      <c r="E10" s="14">
        <f>+[1]要求入力!J7</f>
        <v>1</v>
      </c>
      <c r="F10" s="15"/>
      <c r="G10" s="16"/>
      <c r="H10" s="17"/>
    </row>
    <row r="11" spans="1:16" ht="27" customHeight="1" x14ac:dyDescent="0.15">
      <c r="B11" s="14" t="str">
        <f>+[1]要求入力!G8</f>
        <v>非常用照明器具</v>
      </c>
      <c r="C11" s="14" t="str">
        <f>+[1]要求入力!H8</f>
        <v>ＮＮＦＢ９１６１５Ｃ</v>
      </c>
      <c r="D11" s="14" t="str">
        <f>+[1]要求入力!I8</f>
        <v>UN</v>
      </c>
      <c r="E11" s="14">
        <f>+[1]要求入力!J8</f>
        <v>8</v>
      </c>
      <c r="F11" s="15"/>
      <c r="G11" s="16"/>
      <c r="H11" s="17"/>
      <c r="J11" s="2" t="s">
        <v>12</v>
      </c>
    </row>
    <row r="12" spans="1:16" ht="27" customHeight="1" x14ac:dyDescent="0.15">
      <c r="B12" s="14" t="str">
        <f>+[1]要求入力!G9</f>
        <v>一般照明器具</v>
      </c>
      <c r="C12" s="14" t="str">
        <f>+[1]要求入力!H9</f>
        <v>Ｐａｎａｓｏｎｉｃ　ＸＬＸ４５０ＤＥＮＰ　ＬＥ９</v>
      </c>
      <c r="D12" s="14" t="str">
        <f>+[1]要求入力!I9</f>
        <v>UN</v>
      </c>
      <c r="E12" s="14">
        <f>+[1]要求入力!J9</f>
        <v>4</v>
      </c>
      <c r="F12" s="15"/>
      <c r="G12" s="16"/>
      <c r="H12" s="17"/>
      <c r="J12" s="19" t="s">
        <v>13</v>
      </c>
      <c r="K12" s="19" t="s">
        <v>14</v>
      </c>
      <c r="L12" s="9" t="s">
        <v>15</v>
      </c>
      <c r="M12" s="19">
        <v>1</v>
      </c>
      <c r="N12" s="20" t="s">
        <v>16</v>
      </c>
      <c r="O12" s="21"/>
      <c r="P12" s="14"/>
    </row>
    <row r="13" spans="1:16" ht="27" customHeight="1" x14ac:dyDescent="0.15">
      <c r="B13" s="14" t="str">
        <f>+[1]要求入力!G10</f>
        <v>以下余白</v>
      </c>
      <c r="C13" s="14">
        <f>+[1]要求入力!H10</f>
        <v>0</v>
      </c>
      <c r="D13" s="14">
        <f>+[1]要求入力!I10</f>
        <v>0</v>
      </c>
      <c r="E13" s="14">
        <f>+[1]要求入力!J10</f>
        <v>0</v>
      </c>
      <c r="F13" s="15"/>
      <c r="G13" s="16"/>
      <c r="H13" s="17"/>
      <c r="J13" s="19" t="s">
        <v>13</v>
      </c>
      <c r="K13" s="19" t="s">
        <v>17</v>
      </c>
      <c r="L13" s="9" t="s">
        <v>15</v>
      </c>
      <c r="M13" s="19">
        <v>1</v>
      </c>
      <c r="N13" s="20" t="s">
        <v>18</v>
      </c>
      <c r="O13" s="21"/>
      <c r="P13" s="14" ph="1"/>
    </row>
    <row r="14" spans="1:16" ht="27" customHeight="1" x14ac:dyDescent="0.15">
      <c r="B14" s="14">
        <f>+[1]要求入力!G11</f>
        <v>0</v>
      </c>
      <c r="C14" s="14">
        <f>+[1]要求入力!H11</f>
        <v>0</v>
      </c>
      <c r="D14" s="14">
        <f>+[1]要求入力!I11</f>
        <v>0</v>
      </c>
      <c r="E14" s="14">
        <f>+[1]要求入力!J11</f>
        <v>0</v>
      </c>
      <c r="F14" s="15"/>
      <c r="G14" s="16"/>
      <c r="H14" s="17"/>
      <c r="J14" s="19" t="s">
        <v>13</v>
      </c>
      <c r="K14" s="19" t="s">
        <v>19</v>
      </c>
      <c r="L14" s="8" t="s">
        <v>15</v>
      </c>
      <c r="M14" s="22">
        <v>1</v>
      </c>
      <c r="N14" s="23" t="s">
        <v>20</v>
      </c>
      <c r="O14" s="24"/>
      <c r="P14" s="19"/>
    </row>
    <row r="15" spans="1:16" ht="27" customHeight="1" x14ac:dyDescent="0.15">
      <c r="B15" s="14">
        <f>+[1]要求入力!G12</f>
        <v>0</v>
      </c>
      <c r="C15" s="14">
        <f>+[1]要求入力!H12</f>
        <v>0</v>
      </c>
      <c r="D15" s="14">
        <f>+[1]要求入力!I12</f>
        <v>0</v>
      </c>
      <c r="E15" s="14">
        <f>+[1]要求入力!J12</f>
        <v>0</v>
      </c>
      <c r="F15" s="25"/>
      <c r="G15" s="26"/>
      <c r="H15" s="27"/>
      <c r="J15" s="19" t="s">
        <v>13</v>
      </c>
      <c r="K15" s="19" t="s">
        <v>21</v>
      </c>
      <c r="L15" s="9" t="s">
        <v>15</v>
      </c>
      <c r="M15" s="19">
        <v>2</v>
      </c>
      <c r="N15" s="23" t="s">
        <v>22</v>
      </c>
      <c r="O15" s="24"/>
      <c r="P15" s="14" ph="1"/>
    </row>
    <row r="16" spans="1:16" ht="27" customHeight="1" x14ac:dyDescent="0.15">
      <c r="B16" s="14">
        <f>+[1]要求入力!G13</f>
        <v>0</v>
      </c>
      <c r="C16" s="14">
        <f>+[1]要求入力!H13</f>
        <v>0</v>
      </c>
      <c r="D16" s="14">
        <f>+[1]要求入力!I13</f>
        <v>0</v>
      </c>
      <c r="E16" s="14">
        <f>+[1]要求入力!J13</f>
        <v>0</v>
      </c>
      <c r="F16" s="25"/>
      <c r="G16" s="26"/>
      <c r="H16" s="27"/>
      <c r="J16" s="19" t="s">
        <v>23</v>
      </c>
      <c r="K16" s="19" t="s">
        <v>24</v>
      </c>
      <c r="L16" s="9" t="s">
        <v>15</v>
      </c>
      <c r="M16" s="19">
        <v>1</v>
      </c>
      <c r="N16" s="20" t="s">
        <v>25</v>
      </c>
      <c r="O16" s="21"/>
      <c r="P16" s="14"/>
    </row>
    <row r="17" spans="1:16" ht="27" customHeight="1" x14ac:dyDescent="0.15">
      <c r="B17" s="14">
        <f>+[1]要求入力!G14</f>
        <v>0</v>
      </c>
      <c r="C17" s="14">
        <f>+[1]要求入力!H14</f>
        <v>0</v>
      </c>
      <c r="D17" s="14">
        <f>+[1]要求入力!I14</f>
        <v>0</v>
      </c>
      <c r="E17" s="14">
        <f>+[1]要求入力!J14</f>
        <v>0</v>
      </c>
      <c r="F17" s="28" t="s">
        <v>26</v>
      </c>
      <c r="G17" s="29"/>
      <c r="H17" s="30"/>
      <c r="J17" s="19" t="s">
        <v>23</v>
      </c>
      <c r="K17" s="19" t="s">
        <v>27</v>
      </c>
      <c r="L17" s="9" t="s">
        <v>15</v>
      </c>
      <c r="M17" s="19">
        <v>1</v>
      </c>
      <c r="N17" s="20" t="s">
        <v>28</v>
      </c>
      <c r="O17" s="21"/>
      <c r="P17" s="14" ph="1"/>
    </row>
    <row r="18" spans="1:16" ht="27" customHeight="1" x14ac:dyDescent="0.15">
      <c r="B18" s="14">
        <f>+[1]要求入力!G15</f>
        <v>0</v>
      </c>
      <c r="C18" s="14">
        <f>+[1]要求入力!H15</f>
        <v>0</v>
      </c>
      <c r="D18" s="14">
        <f>+[1]要求入力!I15</f>
        <v>0</v>
      </c>
      <c r="E18" s="14">
        <f>+[1]要求入力!J15</f>
        <v>0</v>
      </c>
      <c r="F18" s="28" t="s">
        <v>26</v>
      </c>
      <c r="G18" s="29"/>
      <c r="H18" s="30"/>
      <c r="J18" s="19" t="s">
        <v>29</v>
      </c>
      <c r="K18" s="19" t="s">
        <v>30</v>
      </c>
      <c r="L18" s="9" t="s">
        <v>15</v>
      </c>
      <c r="M18" s="19">
        <v>4</v>
      </c>
      <c r="N18" s="20" t="s">
        <v>31</v>
      </c>
      <c r="O18" s="21"/>
      <c r="P18" s="14"/>
    </row>
    <row r="19" spans="1:16" ht="27" customHeight="1" x14ac:dyDescent="0.15">
      <c r="J19" s="19" t="s">
        <v>32</v>
      </c>
      <c r="K19" s="19" t="s">
        <v>33</v>
      </c>
      <c r="L19" s="9" t="s">
        <v>15</v>
      </c>
      <c r="M19" s="19">
        <v>2</v>
      </c>
      <c r="N19" s="20" t="s">
        <v>34</v>
      </c>
      <c r="O19" s="21"/>
      <c r="P19" s="14"/>
    </row>
    <row r="20" spans="1:16" ht="27" customHeight="1" x14ac:dyDescent="0.15">
      <c r="A20" s="7">
        <v>2</v>
      </c>
      <c r="B20" s="31" t="str">
        <f>[1]MENU!B22&amp;"："</f>
        <v>納　　期：</v>
      </c>
      <c r="C20" s="32" t="str">
        <f>[1]MENU!B23</f>
        <v>7.1.31</v>
      </c>
      <c r="D20" s="33">
        <f>[1]MENU!C23</f>
        <v>0</v>
      </c>
      <c r="E20" s="34">
        <f>[1]MENU!D23</f>
        <v>0</v>
      </c>
      <c r="F20" s="34"/>
      <c r="G20" s="34"/>
    </row>
    <row r="21" spans="1:16" ht="27" customHeight="1" x14ac:dyDescent="0.15">
      <c r="A21" s="7">
        <v>3</v>
      </c>
      <c r="B21" s="31" t="str">
        <f>[1]MENU!B25&amp;"："</f>
        <v>納　　地：</v>
      </c>
      <c r="C21" s="5" t="str">
        <f>[1]MENU!B26</f>
        <v>各地</v>
      </c>
      <c r="J21" s="2" t="s">
        <v>35</v>
      </c>
    </row>
    <row r="22" spans="1:16" ht="27" customHeight="1" x14ac:dyDescent="0.15">
      <c r="A22" s="7">
        <v>4</v>
      </c>
      <c r="B22" s="35" t="s">
        <v>36</v>
      </c>
      <c r="C22" s="32">
        <f>[1]MENU!G23</f>
        <v>45632</v>
      </c>
      <c r="D22" s="36">
        <v>0.41666666666666669</v>
      </c>
      <c r="E22" s="36"/>
      <c r="F22" s="5" t="s">
        <v>37</v>
      </c>
      <c r="G22" s="5" t="s">
        <v>38</v>
      </c>
      <c r="J22" s="10" t="s">
        <v>39</v>
      </c>
      <c r="K22" s="11"/>
      <c r="L22" s="12"/>
      <c r="M22" s="10" t="s">
        <v>40</v>
      </c>
      <c r="N22" s="11"/>
      <c r="O22" s="11"/>
      <c r="P22" s="12"/>
    </row>
    <row r="23" spans="1:16" ht="27" customHeight="1" x14ac:dyDescent="0.15">
      <c r="A23" s="7">
        <v>5</v>
      </c>
      <c r="B23" s="35" t="s">
        <v>41</v>
      </c>
      <c r="C23" s="5" t="str">
        <f>[1]MENU!I23</f>
        <v>陸上自衛隊那覇駐屯地第430会計隊</v>
      </c>
      <c r="G23" s="37"/>
      <c r="J23" s="38"/>
      <c r="K23" s="39"/>
      <c r="L23" s="40"/>
      <c r="M23" s="38"/>
      <c r="N23" s="39"/>
      <c r="O23" s="39"/>
      <c r="P23" s="40"/>
    </row>
    <row r="24" spans="1:16" ht="27" customHeight="1" x14ac:dyDescent="0.15">
      <c r="A24" s="7">
        <v>6</v>
      </c>
      <c r="B24" s="35" t="s">
        <v>42</v>
      </c>
      <c r="C24" s="5" t="str">
        <f>[1]MENU!F26&amp;IF([1]MENU!H26="外税","","（内税）")&amp;"による。"</f>
        <v>総額による。</v>
      </c>
      <c r="J24" s="41"/>
      <c r="K24" s="41"/>
      <c r="L24" s="42"/>
      <c r="M24" s="42"/>
      <c r="N24" s="42"/>
      <c r="O24" s="42"/>
      <c r="P24" s="42"/>
    </row>
    <row r="25" spans="1:16" ht="27" customHeight="1" x14ac:dyDescent="0.15">
      <c r="A25" s="7"/>
      <c r="B25" s="2" t="s">
        <v>43</v>
      </c>
      <c r="J25" s="42"/>
      <c r="K25" s="42"/>
      <c r="L25" s="42"/>
      <c r="M25" s="42"/>
      <c r="N25" s="42"/>
      <c r="O25" s="42"/>
      <c r="P25" s="42"/>
    </row>
    <row r="26" spans="1:16" ht="27" customHeight="1" x14ac:dyDescent="0.15">
      <c r="B26" s="2" t="s">
        <v>44</v>
      </c>
    </row>
    <row r="27" spans="1:16" ht="27" customHeight="1" x14ac:dyDescent="0.15">
      <c r="A27" s="7"/>
      <c r="B27" s="43" t="s">
        <v>45</v>
      </c>
      <c r="C27" s="5"/>
      <c r="D27" s="5"/>
      <c r="E27" s="5"/>
    </row>
    <row r="28" spans="1:16" ht="27" customHeight="1" x14ac:dyDescent="0.15">
      <c r="A28" s="7"/>
      <c r="B28" s="43" t="s">
        <v>46</v>
      </c>
      <c r="C28" s="43"/>
    </row>
    <row r="34" spans="1:8" ht="27" customHeight="1" x14ac:dyDescent="0.15">
      <c r="A34" s="7"/>
      <c r="B34" s="35"/>
    </row>
    <row r="35" spans="1:8" ht="27" customHeight="1" x14ac:dyDescent="0.15">
      <c r="A35" s="1" t="s">
        <v>47</v>
      </c>
      <c r="B35" s="1"/>
      <c r="C35" s="1"/>
      <c r="D35" s="1"/>
      <c r="E35" s="1"/>
      <c r="F35" s="1"/>
      <c r="G35" s="1"/>
      <c r="H35" s="1"/>
    </row>
    <row r="37" spans="1:8" ht="27" customHeight="1" x14ac:dyDescent="0.15">
      <c r="A37" s="3"/>
      <c r="B37" s="5" t="s">
        <v>1</v>
      </c>
      <c r="C37" s="3"/>
      <c r="F37" s="44"/>
      <c r="G37" s="44"/>
      <c r="H37" s="44"/>
    </row>
    <row r="39" spans="1:8" ht="27" customHeight="1" thickBot="1" x14ac:dyDescent="0.2">
      <c r="G39" s="42"/>
      <c r="H39" s="42"/>
    </row>
    <row r="40" spans="1:8" ht="27" customHeight="1" x14ac:dyDescent="0.15">
      <c r="G40" s="45" t="s">
        <v>48</v>
      </c>
      <c r="H40" s="46"/>
    </row>
    <row r="41" spans="1:8" ht="27" customHeight="1" x14ac:dyDescent="0.15">
      <c r="G41" s="47" t="s">
        <v>49</v>
      </c>
      <c r="H41" s="48" t="s">
        <v>26</v>
      </c>
    </row>
    <row r="42" spans="1:8" ht="27" customHeight="1" x14ac:dyDescent="0.15">
      <c r="B42" s="5" t="s">
        <v>50</v>
      </c>
      <c r="G42" s="47" t="s">
        <v>51</v>
      </c>
      <c r="H42" s="48"/>
    </row>
    <row r="43" spans="1:8" ht="27" customHeight="1" thickBot="1" x14ac:dyDescent="0.2">
      <c r="G43" s="49" t="s">
        <v>52</v>
      </c>
      <c r="H43" s="50"/>
    </row>
    <row r="44" spans="1:8" ht="27" customHeight="1" thickBot="1" x14ac:dyDescent="0.2">
      <c r="B44" s="51" t="s">
        <v>53</v>
      </c>
      <c r="C44" s="52">
        <f>+[1]MENU!I26</f>
        <v>45631</v>
      </c>
      <c r="D44" s="53"/>
      <c r="E44" s="54"/>
    </row>
    <row r="45" spans="1:8" ht="27" customHeight="1" x14ac:dyDescent="0.15">
      <c r="A45" s="7">
        <v>1</v>
      </c>
      <c r="B45" s="55" t="s">
        <v>54</v>
      </c>
      <c r="C45" s="55"/>
      <c r="D45" s="56" t="s">
        <v>55</v>
      </c>
      <c r="E45" s="57"/>
      <c r="F45" s="58"/>
      <c r="G45" s="58"/>
      <c r="H45" s="59"/>
    </row>
    <row r="46" spans="1:8" ht="27" customHeight="1" x14ac:dyDescent="0.15">
      <c r="B46" s="8" t="s">
        <v>6</v>
      </c>
      <c r="C46" s="8" t="s">
        <v>7</v>
      </c>
      <c r="D46" s="8" t="s">
        <v>8</v>
      </c>
      <c r="E46" s="9" t="str">
        <f>IF([1]MENU!F26="単価","予定数量","数量")</f>
        <v>数量</v>
      </c>
      <c r="F46" s="60" t="s">
        <v>56</v>
      </c>
      <c r="G46" s="8" t="s">
        <v>57</v>
      </c>
      <c r="H46" s="8" t="s">
        <v>58</v>
      </c>
    </row>
    <row r="47" spans="1:8" ht="39.950000000000003" customHeight="1" x14ac:dyDescent="0.15">
      <c r="B47" s="61" t="str">
        <f>[1]要求入力!G6</f>
        <v>充電式全ネジカッター</v>
      </c>
      <c r="C47" s="61" t="str">
        <f>[1]要求入力!H6</f>
        <v>マキタ　ＳＣ１０２ＤＲＧＸ</v>
      </c>
      <c r="D47" s="62" t="str">
        <f>[1]要求入力!I6</f>
        <v>UN</v>
      </c>
      <c r="E47" s="63">
        <f>[1]要求入力!J6</f>
        <v>6</v>
      </c>
      <c r="F47" s="61">
        <f>[1]要求入力!K6</f>
        <v>0</v>
      </c>
      <c r="G47" s="64"/>
      <c r="H47" s="65"/>
    </row>
    <row r="48" spans="1:8" ht="39.950000000000003" customHeight="1" x14ac:dyDescent="0.15">
      <c r="B48" s="61" t="str">
        <f>[1]要求入力!G7</f>
        <v>充電式全ボードカッター</v>
      </c>
      <c r="C48" s="61" t="str">
        <f>[1]要求入力!H7</f>
        <v>マキタ　ＳＤ１８０ＤＲＧＸ</v>
      </c>
      <c r="D48" s="62" t="str">
        <f>[1]要求入力!I7</f>
        <v>UN</v>
      </c>
      <c r="E48" s="63">
        <f>[1]要求入力!J7</f>
        <v>1</v>
      </c>
      <c r="F48" s="66"/>
      <c r="G48" s="64"/>
      <c r="H48" s="65"/>
    </row>
    <row r="49" spans="1:8" ht="39.950000000000003" customHeight="1" x14ac:dyDescent="0.15">
      <c r="B49" s="61" t="str">
        <f>[1]要求入力!G8</f>
        <v>非常用照明器具</v>
      </c>
      <c r="C49" s="61" t="str">
        <f>[1]要求入力!H8</f>
        <v>ＮＮＦＢ９１６１５Ｃ</v>
      </c>
      <c r="D49" s="62" t="str">
        <f>[1]要求入力!I8</f>
        <v>UN</v>
      </c>
      <c r="E49" s="63">
        <f>[1]要求入力!J8</f>
        <v>8</v>
      </c>
      <c r="F49" s="66"/>
      <c r="G49" s="64"/>
      <c r="H49" s="65"/>
    </row>
    <row r="50" spans="1:8" ht="39.950000000000003" customHeight="1" x14ac:dyDescent="0.15">
      <c r="B50" s="61" t="str">
        <f>[1]要求入力!G9</f>
        <v>一般照明器具</v>
      </c>
      <c r="C50" s="61" t="str">
        <f>[1]要求入力!H9</f>
        <v>Ｐａｎａｓｏｎｉｃ　ＸＬＸ４５０ＤＥＮＰ　ＬＥ９</v>
      </c>
      <c r="D50" s="62" t="str">
        <f>[1]要求入力!I9</f>
        <v>UN</v>
      </c>
      <c r="E50" s="63">
        <f>[1]要求入力!J9</f>
        <v>4</v>
      </c>
      <c r="F50" s="66"/>
      <c r="G50" s="64"/>
      <c r="H50" s="65"/>
    </row>
    <row r="51" spans="1:8" ht="39.950000000000003" customHeight="1" x14ac:dyDescent="0.15">
      <c r="B51" s="61"/>
      <c r="C51" s="61"/>
      <c r="D51" s="66"/>
      <c r="E51" s="67"/>
      <c r="F51" s="66"/>
      <c r="G51" s="64"/>
      <c r="H51" s="65"/>
    </row>
    <row r="52" spans="1:8" ht="39.950000000000003" customHeight="1" x14ac:dyDescent="0.15">
      <c r="B52" s="61"/>
      <c r="C52" s="61"/>
      <c r="D52" s="66"/>
      <c r="E52" s="67"/>
      <c r="F52" s="66"/>
      <c r="G52" s="68"/>
      <c r="H52" s="65"/>
    </row>
    <row r="53" spans="1:8" ht="27" customHeight="1" x14ac:dyDescent="0.15">
      <c r="B53" s="66"/>
      <c r="C53" s="66"/>
      <c r="D53" s="66"/>
      <c r="E53" s="67"/>
      <c r="F53" s="69"/>
      <c r="G53" s="70"/>
      <c r="H53" s="65"/>
    </row>
    <row r="54" spans="1:8" ht="27" customHeight="1" x14ac:dyDescent="0.15">
      <c r="B54" s="67" t="s">
        <v>59</v>
      </c>
      <c r="C54" s="66"/>
      <c r="D54" s="66"/>
      <c r="E54" s="71"/>
      <c r="F54" s="72"/>
      <c r="G54" s="73"/>
      <c r="H54" s="65"/>
    </row>
    <row r="55" spans="1:8" ht="27" customHeight="1" x14ac:dyDescent="0.15">
      <c r="B55" s="74" t="s">
        <v>60</v>
      </c>
      <c r="C55" s="75"/>
      <c r="D55" s="76"/>
      <c r="E55" s="77"/>
      <c r="F55" s="77"/>
      <c r="G55" s="42"/>
      <c r="H55" s="78"/>
    </row>
    <row r="56" spans="1:8" ht="27" customHeight="1" x14ac:dyDescent="0.15">
      <c r="B56" s="74" t="s">
        <v>61</v>
      </c>
      <c r="C56" s="75"/>
      <c r="D56" s="42"/>
      <c r="E56" s="42"/>
      <c r="F56" s="42"/>
      <c r="G56" s="42"/>
      <c r="H56" s="78"/>
    </row>
    <row r="57" spans="1:8" ht="27" customHeight="1" x14ac:dyDescent="0.15">
      <c r="A57" s="7"/>
      <c r="B57" s="74" t="s">
        <v>62</v>
      </c>
      <c r="C57" s="75"/>
      <c r="D57" s="42"/>
      <c r="E57" s="42"/>
      <c r="F57" s="42"/>
      <c r="G57" s="42"/>
      <c r="H57" s="78"/>
    </row>
    <row r="58" spans="1:8" ht="27" customHeight="1" x14ac:dyDescent="0.15">
      <c r="A58" s="7"/>
      <c r="B58" s="79"/>
      <c r="C58" s="80"/>
      <c r="D58" s="42"/>
      <c r="E58" s="42"/>
      <c r="F58" s="42"/>
      <c r="G58" s="42"/>
      <c r="H58" s="78"/>
    </row>
    <row r="59" spans="1:8" ht="27" customHeight="1" x14ac:dyDescent="0.15">
      <c r="A59" s="7"/>
      <c r="B59" s="81"/>
      <c r="C59" s="55" t="s">
        <v>63</v>
      </c>
      <c r="D59" s="55"/>
      <c r="E59" s="55"/>
      <c r="F59" s="55" t="s">
        <v>64</v>
      </c>
      <c r="G59" s="55"/>
      <c r="H59" s="82"/>
    </row>
    <row r="60" spans="1:8" ht="27" customHeight="1" x14ac:dyDescent="0.15">
      <c r="A60" s="7"/>
    </row>
    <row r="61" spans="1:8" ht="27" customHeight="1" x14ac:dyDescent="0.15">
      <c r="A61" s="35"/>
    </row>
  </sheetData>
  <mergeCells count="30">
    <mergeCell ref="J23:L23"/>
    <mergeCell ref="M23:P23"/>
    <mergeCell ref="A35:H35"/>
    <mergeCell ref="F37:H37"/>
    <mergeCell ref="D45:H45"/>
    <mergeCell ref="F18:H18"/>
    <mergeCell ref="N18:O18"/>
    <mergeCell ref="N19:O19"/>
    <mergeCell ref="E20:G20"/>
    <mergeCell ref="D22:E22"/>
    <mergeCell ref="J22:L22"/>
    <mergeCell ref="M22:P22"/>
    <mergeCell ref="F15:H15"/>
    <mergeCell ref="N15:O15"/>
    <mergeCell ref="F16:H16"/>
    <mergeCell ref="N16:O16"/>
    <mergeCell ref="F17:H17"/>
    <mergeCell ref="N17:O17"/>
    <mergeCell ref="F12:H12"/>
    <mergeCell ref="N12:O12"/>
    <mergeCell ref="F13:H13"/>
    <mergeCell ref="N13:O13"/>
    <mergeCell ref="F14:H14"/>
    <mergeCell ref="N14:O14"/>
    <mergeCell ref="A1:H1"/>
    <mergeCell ref="F2:H2"/>
    <mergeCell ref="F8:H8"/>
    <mergeCell ref="F9:H9"/>
    <mergeCell ref="F10:H10"/>
    <mergeCell ref="F11:H11"/>
  </mergeCells>
  <phoneticPr fontId="5"/>
  <dataValidations count="1">
    <dataValidation imeMode="on" allowBlank="1" showInputMessage="1" showErrorMessage="1" sqref="M22:P22"/>
  </dataValidations>
  <pageMargins left="0.59055118110236227" right="0.39370078740157483" top="0.59055118110236227" bottom="0.19685039370078741" header="0.51181102362204722" footer="0.51181102362204722"/>
  <pageSetup paperSize="9" scale="88" orientation="portrait" blackAndWhite="1" horizontalDpi="300" verticalDpi="300" r:id="rId1"/>
  <headerFooter alignWithMargins="0"/>
  <rowBreaks count="1" manualBreakCount="1">
    <brk id="34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内訳書別紙作成">
                <anchor moveWithCells="1" sizeWithCells="1">
                  <from>
                    <xdr:col>9</xdr:col>
                    <xdr:colOff>295275</xdr:colOff>
                    <xdr:row>7</xdr:row>
                    <xdr:rowOff>161925</xdr:rowOff>
                  </from>
                  <to>
                    <xdr:col>11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MENU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295275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50"/>
    <pageSetUpPr autoPageBreaks="0"/>
  </sheetPr>
  <dimension ref="A1:BS146"/>
  <sheetViews>
    <sheetView showGridLines="0" showZeros="0" tabSelected="1" view="pageBreakPreview" zoomScale="70" zoomScaleNormal="75" zoomScaleSheetLayoutView="70" workbookViewId="0">
      <selection activeCell="I8" sqref="I8"/>
    </sheetView>
  </sheetViews>
  <sheetFormatPr defaultRowHeight="24" customHeight="1" x14ac:dyDescent="0.15"/>
  <cols>
    <col min="1" max="1" width="23.625" style="85" customWidth="1"/>
    <col min="2" max="2" width="27.875" style="85" customWidth="1"/>
    <col min="3" max="3" width="6.625" style="85" bestFit="1" customWidth="1"/>
    <col min="4" max="4" width="7.375" style="85" bestFit="1" customWidth="1"/>
    <col min="5" max="5" width="11.375" style="85" bestFit="1" customWidth="1"/>
    <col min="6" max="6" width="14.25" style="85" bestFit="1" customWidth="1"/>
    <col min="7" max="7" width="10.875" style="85" customWidth="1"/>
    <col min="8" max="8" width="9" style="85"/>
    <col min="9" max="9" width="9.125" style="85" customWidth="1"/>
    <col min="10" max="10" width="9" style="85"/>
    <col min="11" max="11" width="9" style="85" customWidth="1"/>
    <col min="12" max="16384" width="9" style="85"/>
  </cols>
  <sheetData>
    <row r="1" spans="1:69" ht="24" customHeight="1" x14ac:dyDescent="0.25">
      <c r="A1" s="83"/>
      <c r="B1" s="83" t="s">
        <v>65</v>
      </c>
      <c r="C1" s="83"/>
      <c r="D1" s="83"/>
      <c r="E1" s="83"/>
      <c r="F1" s="83"/>
      <c r="G1" s="84">
        <f>[1]依頼!F37</f>
        <v>0</v>
      </c>
    </row>
    <row r="2" spans="1:69" ht="24" customHeight="1" x14ac:dyDescent="0.15">
      <c r="A2" s="86" t="s">
        <v>66</v>
      </c>
      <c r="F2" s="87" t="s">
        <v>67</v>
      </c>
      <c r="G2" s="87"/>
    </row>
    <row r="3" spans="1:69" ht="24" customHeight="1" x14ac:dyDescent="0.15">
      <c r="A3" s="88" t="s">
        <v>68</v>
      </c>
    </row>
    <row r="4" spans="1:69" ht="24" customHeight="1" x14ac:dyDescent="0.15">
      <c r="A4" s="89" t="str">
        <f>[1]MENU!F30</f>
        <v>第４30会計隊長 　藤井　大樹</v>
      </c>
    </row>
    <row r="5" spans="1:69" ht="24" customHeight="1" x14ac:dyDescent="0.25">
      <c r="A5" s="90" t="str">
        <f>"　下記のとおり"&amp;[1]MENU!F23&amp;"致します"</f>
        <v>　下記のとおり見積致します</v>
      </c>
      <c r="D5" s="88" t="s">
        <v>69</v>
      </c>
      <c r="E5" s="90"/>
      <c r="K5" s="91"/>
      <c r="M5" s="92"/>
    </row>
    <row r="6" spans="1:69" ht="24" customHeight="1" x14ac:dyDescent="0.2">
      <c r="B6" s="93"/>
      <c r="D6" s="88" t="s">
        <v>70</v>
      </c>
      <c r="E6" s="94"/>
      <c r="F6" s="95"/>
      <c r="G6" s="95"/>
    </row>
    <row r="7" spans="1:69" ht="24" customHeight="1" x14ac:dyDescent="0.15">
      <c r="A7" s="96">
        <f>+F31</f>
        <v>0</v>
      </c>
      <c r="B7" s="97" t="str">
        <f>IF([1]要求入力!AB3=1,"（"&amp;[1]MENU!H26&amp;"）","")</f>
        <v/>
      </c>
      <c r="D7" s="98" t="s">
        <v>71</v>
      </c>
      <c r="E7" s="99"/>
      <c r="F7" s="98"/>
      <c r="G7" s="100"/>
    </row>
    <row r="8" spans="1:69" ht="24" customHeight="1" x14ac:dyDescent="0.25">
      <c r="A8" s="101" t="str">
        <f>[1]MENU!B22</f>
        <v>納　　期</v>
      </c>
      <c r="B8" s="102" t="str">
        <f>+[1]MENU!B23</f>
        <v>7.1.31</v>
      </c>
      <c r="C8" s="102">
        <f>+[1]MENU!C23</f>
        <v>0</v>
      </c>
      <c r="D8" s="103" t="s">
        <v>72</v>
      </c>
      <c r="E8" s="102">
        <f>+[1]MENU!E23</f>
        <v>0</v>
      </c>
      <c r="I8" s="93"/>
      <c r="K8" s="91"/>
      <c r="M8" s="91"/>
    </row>
    <row r="9" spans="1:69" ht="24" customHeight="1" x14ac:dyDescent="0.15">
      <c r="A9" s="101" t="str">
        <f>[1]MENU!B25</f>
        <v>納　　地</v>
      </c>
      <c r="B9" s="104" t="str">
        <f>[1]依頼!C21</f>
        <v>各地</v>
      </c>
      <c r="C9" s="88"/>
      <c r="D9" s="41" t="s">
        <v>73</v>
      </c>
      <c r="E9" s="105"/>
      <c r="I9" s="93"/>
    </row>
    <row r="10" spans="1:69" ht="14.25" hidden="1" x14ac:dyDescent="0.15">
      <c r="A10" s="85">
        <f>IF([1]要求入力!$A$4&gt;22,"",[1]要求入力!G4)</f>
        <v>0</v>
      </c>
      <c r="B10" s="85" t="str">
        <f>IF([1]要求入力!$A$4&gt;22,"",[1]要求入力!H4)</f>
        <v>契約先：</v>
      </c>
      <c r="C10" s="85">
        <f>IF([1]要求入力!$A$4&gt;22,"",[1]要求入力!I4)</f>
        <v>0</v>
      </c>
      <c r="D10" s="85">
        <f>IF([1]要求入力!$A$4&gt;22,"",[1]要求入力!J4)</f>
        <v>0</v>
      </c>
      <c r="E10" s="85">
        <f>IF([1]要求入力!$A$4&gt;22,"",[1]要求入力!K4)</f>
        <v>0</v>
      </c>
      <c r="F10" s="85" t="str">
        <f>IF([1]要求入力!$A$4&gt;22,"",[1]要求入力!L4)</f>
        <v>7.1.31</v>
      </c>
      <c r="G10" s="85" t="str">
        <f>IF($K$11=1,IF([1]要求入力!$A$4&gt;22,"",[1]要求入力!N4),"")</f>
        <v/>
      </c>
      <c r="BQ10" s="85" t="s">
        <v>74</v>
      </c>
    </row>
    <row r="11" spans="1:69" ht="24" customHeight="1" x14ac:dyDescent="0.15">
      <c r="A11" s="106" t="s">
        <v>75</v>
      </c>
      <c r="B11" s="107" t="s">
        <v>76</v>
      </c>
      <c r="C11" s="107" t="s">
        <v>77</v>
      </c>
      <c r="D11" s="108" t="str">
        <f>IF([1]MENU!F26="単価","予定数量","数量")</f>
        <v>数量</v>
      </c>
      <c r="E11" s="107" t="s">
        <v>78</v>
      </c>
      <c r="F11" s="107" t="s">
        <v>79</v>
      </c>
      <c r="G11" s="109" t="s">
        <v>80</v>
      </c>
      <c r="I11" s="41"/>
      <c r="J11" s="41"/>
      <c r="K11" s="144"/>
      <c r="L11" s="93"/>
    </row>
    <row r="12" spans="1:69" ht="45" customHeight="1" x14ac:dyDescent="0.2">
      <c r="A12" s="110" t="s">
        <v>81</v>
      </c>
      <c r="B12" s="111" t="s">
        <v>82</v>
      </c>
      <c r="C12" s="112" t="s">
        <v>83</v>
      </c>
      <c r="D12" s="113">
        <v>6</v>
      </c>
      <c r="E12" s="114"/>
      <c r="F12" s="115"/>
      <c r="G12" s="116" t="s">
        <v>84</v>
      </c>
      <c r="I12" s="145"/>
      <c r="J12" s="146"/>
      <c r="K12" s="93"/>
      <c r="L12" s="93"/>
    </row>
    <row r="13" spans="1:69" ht="50.1" customHeight="1" x14ac:dyDescent="0.2">
      <c r="A13" s="118" t="s">
        <v>85</v>
      </c>
      <c r="B13" s="111" t="s">
        <v>86</v>
      </c>
      <c r="C13" s="112" t="s">
        <v>83</v>
      </c>
      <c r="D13" s="113">
        <v>1</v>
      </c>
      <c r="E13" s="114"/>
      <c r="F13" s="114"/>
      <c r="G13" s="116" t="s">
        <v>84</v>
      </c>
      <c r="I13" s="146"/>
      <c r="J13" s="147"/>
      <c r="K13" s="93"/>
      <c r="L13" s="93"/>
    </row>
    <row r="14" spans="1:69" ht="45" customHeight="1" x14ac:dyDescent="0.2">
      <c r="A14" s="119" t="s">
        <v>87</v>
      </c>
      <c r="B14" s="120" t="s">
        <v>88</v>
      </c>
      <c r="C14" s="112" t="s">
        <v>83</v>
      </c>
      <c r="D14" s="113">
        <v>8</v>
      </c>
      <c r="E14" s="114"/>
      <c r="F14" s="114"/>
      <c r="G14" s="121" t="s">
        <v>84</v>
      </c>
    </row>
    <row r="15" spans="1:69" ht="45" customHeight="1" x14ac:dyDescent="0.2">
      <c r="A15" s="122" t="s">
        <v>89</v>
      </c>
      <c r="B15" s="120" t="s">
        <v>90</v>
      </c>
      <c r="C15" s="112" t="s">
        <v>83</v>
      </c>
      <c r="D15" s="113">
        <v>4</v>
      </c>
      <c r="E15" s="114"/>
      <c r="F15" s="114"/>
      <c r="G15" s="121" t="s">
        <v>84</v>
      </c>
    </row>
    <row r="16" spans="1:69" ht="45" customHeight="1" x14ac:dyDescent="0.2">
      <c r="A16" s="122" t="s">
        <v>91</v>
      </c>
      <c r="B16" s="120"/>
      <c r="C16" s="112"/>
      <c r="D16" s="113"/>
      <c r="E16" s="114"/>
      <c r="F16" s="114"/>
      <c r="G16" s="121" t="s">
        <v>84</v>
      </c>
    </row>
    <row r="17" spans="1:22" ht="45" customHeight="1" x14ac:dyDescent="0.2">
      <c r="A17" s="122"/>
      <c r="B17" s="120"/>
      <c r="C17" s="112"/>
      <c r="D17" s="113"/>
      <c r="E17" s="114"/>
      <c r="F17" s="114"/>
      <c r="G17" s="121" t="s">
        <v>84</v>
      </c>
    </row>
    <row r="18" spans="1:22" ht="36.75" customHeight="1" x14ac:dyDescent="0.2">
      <c r="A18" s="123"/>
      <c r="B18" s="111"/>
      <c r="C18" s="124"/>
      <c r="D18" s="125"/>
      <c r="E18" s="114"/>
      <c r="F18" s="114"/>
      <c r="G18" s="121" t="s">
        <v>84</v>
      </c>
    </row>
    <row r="19" spans="1:22" ht="36.75" customHeight="1" x14ac:dyDescent="0.2">
      <c r="A19" s="123"/>
      <c r="B19" s="111"/>
      <c r="C19" s="124"/>
      <c r="D19" s="125"/>
      <c r="E19" s="114"/>
      <c r="F19" s="114"/>
      <c r="G19" s="121" t="s">
        <v>84</v>
      </c>
    </row>
    <row r="20" spans="1:22" ht="36.75" customHeight="1" x14ac:dyDescent="0.2">
      <c r="A20" s="123"/>
      <c r="B20" s="111"/>
      <c r="C20" s="124"/>
      <c r="D20" s="125"/>
      <c r="E20" s="114"/>
      <c r="F20" s="114"/>
      <c r="G20" s="121" t="s">
        <v>84</v>
      </c>
    </row>
    <row r="21" spans="1:22" ht="36.75" customHeight="1" x14ac:dyDescent="0.2">
      <c r="A21" s="123"/>
      <c r="B21" s="111"/>
      <c r="C21" s="124"/>
      <c r="D21" s="125"/>
      <c r="E21" s="114"/>
      <c r="F21" s="114"/>
      <c r="G21" s="121" t="s">
        <v>84</v>
      </c>
    </row>
    <row r="22" spans="1:22" ht="36.75" customHeight="1" x14ac:dyDescent="0.2">
      <c r="A22" s="126"/>
      <c r="B22" s="111"/>
      <c r="C22" s="124"/>
      <c r="D22" s="125"/>
      <c r="E22" s="125"/>
      <c r="F22" s="125"/>
      <c r="G22" s="121" t="s">
        <v>84</v>
      </c>
    </row>
    <row r="23" spans="1:22" ht="36.75" customHeight="1" x14ac:dyDescent="0.2">
      <c r="A23" s="126"/>
      <c r="B23" s="111"/>
      <c r="C23" s="124"/>
      <c r="D23" s="125"/>
      <c r="E23" s="125"/>
      <c r="F23" s="125"/>
      <c r="G23" s="121" t="s">
        <v>84</v>
      </c>
    </row>
    <row r="24" spans="1:22" ht="36.75" customHeight="1" x14ac:dyDescent="0.2">
      <c r="A24" s="126"/>
      <c r="B24" s="111"/>
      <c r="C24" s="124"/>
      <c r="D24" s="125"/>
      <c r="E24" s="125"/>
      <c r="F24" s="125"/>
      <c r="G24" s="121" t="s">
        <v>84</v>
      </c>
    </row>
    <row r="25" spans="1:22" ht="36.75" customHeight="1" x14ac:dyDescent="0.2">
      <c r="A25" s="126"/>
      <c r="B25" s="111"/>
      <c r="C25" s="124"/>
      <c r="D25" s="125"/>
      <c r="E25" s="125"/>
      <c r="F25" s="125"/>
      <c r="G25" s="121" t="s">
        <v>84</v>
      </c>
    </row>
    <row r="26" spans="1:22" ht="36.75" customHeight="1" x14ac:dyDescent="0.2">
      <c r="A26" s="126"/>
      <c r="B26" s="111"/>
      <c r="C26" s="124"/>
      <c r="D26" s="125"/>
      <c r="E26" s="125"/>
      <c r="F26" s="125"/>
      <c r="G26" s="121" t="s">
        <v>84</v>
      </c>
    </row>
    <row r="27" spans="1:22" ht="36.75" customHeight="1" x14ac:dyDescent="0.2">
      <c r="A27" s="126"/>
      <c r="B27" s="111"/>
      <c r="C27" s="124"/>
      <c r="D27" s="125"/>
      <c r="E27" s="125"/>
      <c r="F27" s="125"/>
      <c r="G27" s="121" t="s">
        <v>84</v>
      </c>
    </row>
    <row r="28" spans="1:22" ht="36.75" customHeight="1" x14ac:dyDescent="0.2">
      <c r="A28" s="117"/>
      <c r="B28" s="111"/>
      <c r="C28" s="124"/>
      <c r="D28" s="125"/>
      <c r="E28" s="125"/>
      <c r="F28" s="125"/>
      <c r="G28" s="121" t="s">
        <v>84</v>
      </c>
    </row>
    <row r="29" spans="1:22" ht="36.75" customHeight="1" x14ac:dyDescent="0.2">
      <c r="A29" s="117"/>
      <c r="B29" s="111"/>
      <c r="C29" s="124"/>
      <c r="D29" s="125"/>
      <c r="E29" s="127"/>
      <c r="F29" s="127"/>
      <c r="G29" s="128" t="s">
        <v>84</v>
      </c>
      <c r="I29" s="129"/>
    </row>
    <row r="30" spans="1:22" ht="36.75" customHeight="1" x14ac:dyDescent="0.2">
      <c r="A30" s="117"/>
      <c r="B30" s="111"/>
      <c r="C30" s="124"/>
      <c r="D30" s="125"/>
      <c r="E30" s="127"/>
      <c r="F30" s="127"/>
      <c r="G30" s="128" t="s">
        <v>84</v>
      </c>
      <c r="I30" s="129"/>
    </row>
    <row r="31" spans="1:22" ht="36.75" customHeight="1" x14ac:dyDescent="0.2">
      <c r="A31" s="130"/>
      <c r="B31" s="131"/>
      <c r="C31" s="132"/>
      <c r="D31" s="133"/>
      <c r="E31" s="133"/>
      <c r="F31" s="134"/>
      <c r="G31" s="135" t="s">
        <v>84</v>
      </c>
      <c r="I31" s="136" t="s">
        <v>92</v>
      </c>
      <c r="N31" s="137" t="s">
        <v>93</v>
      </c>
      <c r="O31" s="138"/>
      <c r="P31" s="138"/>
      <c r="Q31" s="138"/>
      <c r="R31" s="138"/>
      <c r="S31" s="138"/>
      <c r="T31" s="138"/>
      <c r="U31" s="138"/>
      <c r="V31" s="138"/>
    </row>
    <row r="32" spans="1:22" ht="27.75" customHeight="1" x14ac:dyDescent="0.2">
      <c r="A32" s="139"/>
      <c r="B32" s="140"/>
      <c r="C32" s="140"/>
      <c r="D32" s="140"/>
      <c r="E32" s="140"/>
      <c r="F32" s="141"/>
      <c r="G32" s="140" t="s">
        <v>84</v>
      </c>
      <c r="H32" s="140"/>
      <c r="I32" s="140"/>
      <c r="N32" s="137" t="s">
        <v>94</v>
      </c>
      <c r="O32" s="138"/>
      <c r="P32" s="138"/>
      <c r="Q32" s="138"/>
      <c r="R32" s="138"/>
      <c r="S32" s="138"/>
      <c r="T32" s="138"/>
      <c r="U32" s="138"/>
      <c r="V32" s="138"/>
    </row>
    <row r="33" spans="1:14" ht="27.75" customHeight="1" x14ac:dyDescent="0.2">
      <c r="A33" s="139"/>
      <c r="B33" s="140"/>
      <c r="C33" s="140"/>
      <c r="D33" s="140"/>
      <c r="E33" s="140"/>
      <c r="F33" s="141"/>
      <c r="G33" s="140" t="s">
        <v>84</v>
      </c>
      <c r="H33" s="140"/>
      <c r="I33" s="140"/>
    </row>
    <row r="34" spans="1:14" ht="24" customHeight="1" x14ac:dyDescent="0.2">
      <c r="M34" s="142"/>
      <c r="N34" s="142"/>
    </row>
    <row r="35" spans="1:14" ht="24" customHeight="1" x14ac:dyDescent="0.15">
      <c r="I35" s="143" t="s">
        <v>95</v>
      </c>
    </row>
    <row r="36" spans="1:14" ht="24" customHeight="1" x14ac:dyDescent="0.15">
      <c r="I36" s="143" t="s">
        <v>95</v>
      </c>
    </row>
    <row r="37" spans="1:14" ht="24" customHeight="1" x14ac:dyDescent="0.15">
      <c r="I37" s="95"/>
    </row>
    <row r="145" spans="64:71" ht="24" customHeight="1" x14ac:dyDescent="0.15">
      <c r="BL145" s="85" t="s">
        <v>96</v>
      </c>
      <c r="BN145" s="85" t="s">
        <v>97</v>
      </c>
      <c r="BO145" s="85" t="s">
        <v>98</v>
      </c>
      <c r="BP145" s="85" t="s">
        <v>99</v>
      </c>
      <c r="BQ145" s="85" t="s">
        <v>100</v>
      </c>
      <c r="BS145" s="85" t="s">
        <v>101</v>
      </c>
    </row>
    <row r="146" spans="64:71" ht="24" customHeight="1" x14ac:dyDescent="0.15">
      <c r="BL146" s="85" t="s">
        <v>102</v>
      </c>
      <c r="BN146" s="85" t="s">
        <v>103</v>
      </c>
      <c r="BO146" s="85" t="s">
        <v>104</v>
      </c>
      <c r="BP146" s="85" t="s">
        <v>105</v>
      </c>
      <c r="BQ146" s="85" t="s">
        <v>106</v>
      </c>
      <c r="BS146" s="85" t="s">
        <v>107</v>
      </c>
    </row>
  </sheetData>
  <mergeCells count="2">
    <mergeCell ref="F2:G2"/>
    <mergeCell ref="M34:N34"/>
  </mergeCells>
  <phoneticPr fontId="9"/>
  <pageMargins left="0.98425196850393704" right="0.19685039370078741" top="0.6692913385826772" bottom="0" header="0.51181102362204722" footer="0.51181102362204722"/>
  <pageSetup paperSize="9" scale="7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内訳書別紙作成">
                <anchor moveWithCells="1" sizeWithCells="1">
                  <from>
                    <xdr:col>10</xdr:col>
                    <xdr:colOff>9525</xdr:colOff>
                    <xdr:row>0</xdr:row>
                    <xdr:rowOff>9525</xdr:rowOff>
                  </from>
                  <to>
                    <xdr:col>12</xdr:col>
                    <xdr:colOff>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MENU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723900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見積書自動作成">
                <anchor moveWithCells="1" sizeWithCells="1">
                  <from>
                    <xdr:col>8</xdr:col>
                    <xdr:colOff>9525</xdr:colOff>
                    <xdr:row>0</xdr:row>
                    <xdr:rowOff>9525</xdr:rowOff>
                  </from>
                  <to>
                    <xdr:col>10</xdr:col>
                    <xdr:colOff>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</vt:lpstr>
      <vt:lpstr>見積書</vt:lpstr>
      <vt:lpstr>依頼!Print_Area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美里</dc:creator>
  <cp:lastModifiedBy>中村　美里</cp:lastModifiedBy>
  <dcterms:created xsi:type="dcterms:W3CDTF">2024-12-04T07:41:56Z</dcterms:created>
  <dcterms:modified xsi:type="dcterms:W3CDTF">2024-12-04T07:44:52Z</dcterms:modified>
</cp:coreProperties>
</file>