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オープンカウンター\"/>
    </mc:Choice>
  </mc:AlternateContent>
  <xr:revisionPtr revIDLastSave="0" documentId="13_ncr:1_{8691AD57-6C30-4874-87F8-EABBC0E02572}" xr6:coauthVersionLast="47" xr6:coauthVersionMax="47" xr10:uidLastSave="{00000000-0000-0000-0000-000000000000}"/>
  <bookViews>
    <workbookView xWindow="-120" yWindow="-120" windowWidth="29040" windowHeight="15720" xr2:uid="{30944C7E-3A0A-4560-9F31-E5E7E0FBC82E}"/>
  </bookViews>
  <sheets>
    <sheet name="入札書・市価調査書" sheetId="1" r:id="rId1"/>
  </sheets>
  <externalReferences>
    <externalReference r:id="rId2"/>
  </externalReferences>
  <definedNames>
    <definedName name="_xlnm.Print_Area" localSheetId="0">入札書・市価調査書!$C$2:$R$49</definedName>
    <definedName name="rakuhan" localSheetId="0">#REF!</definedName>
    <definedName name="rakuhan">#REF!</definedName>
    <definedName name="契約実施計画番号" localSheetId="0">#REF!</definedName>
    <definedName name="契約実施計画番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12" i="1" l="1"/>
  <c r="I112" i="1"/>
  <c r="Q111" i="1"/>
  <c r="P111" i="1"/>
  <c r="K111" i="1"/>
  <c r="Q110" i="1"/>
  <c r="P110" i="1"/>
  <c r="K110" i="1"/>
  <c r="Q109" i="1"/>
  <c r="P109" i="1"/>
  <c r="K109" i="1"/>
  <c r="Q108" i="1"/>
  <c r="P108" i="1"/>
  <c r="K108" i="1"/>
  <c r="Q107" i="1"/>
  <c r="P107" i="1"/>
  <c r="K107" i="1"/>
  <c r="Q106" i="1"/>
  <c r="P106" i="1"/>
  <c r="K106" i="1"/>
  <c r="Q105" i="1"/>
  <c r="P105" i="1"/>
  <c r="Q104" i="1"/>
  <c r="P104" i="1"/>
  <c r="Q103" i="1"/>
  <c r="P103" i="1"/>
  <c r="Q102" i="1"/>
  <c r="P102" i="1"/>
  <c r="R101" i="1"/>
  <c r="Q101" i="1"/>
  <c r="P101" i="1"/>
  <c r="R100" i="1"/>
  <c r="Q100" i="1"/>
  <c r="P100" i="1"/>
  <c r="R99" i="1"/>
  <c r="Q99" i="1"/>
  <c r="P99" i="1"/>
  <c r="R98" i="1"/>
  <c r="Q98" i="1"/>
  <c r="P98" i="1"/>
  <c r="R97" i="1"/>
  <c r="Q97" i="1"/>
  <c r="P97" i="1"/>
  <c r="R96" i="1"/>
  <c r="Q96" i="1"/>
  <c r="P96" i="1"/>
  <c r="R95" i="1"/>
  <c r="Q95" i="1"/>
  <c r="P95" i="1"/>
  <c r="R94" i="1"/>
  <c r="Q94" i="1"/>
  <c r="P94" i="1"/>
  <c r="R93" i="1"/>
  <c r="Q93" i="1"/>
  <c r="P93" i="1"/>
  <c r="R92" i="1"/>
  <c r="Q92" i="1"/>
  <c r="P92" i="1"/>
  <c r="R91" i="1"/>
  <c r="Q91" i="1"/>
  <c r="P91" i="1"/>
  <c r="C91" i="1"/>
  <c r="C92" i="1" s="1"/>
  <c r="R90" i="1"/>
  <c r="Q90" i="1"/>
  <c r="P90" i="1"/>
  <c r="C90" i="1"/>
  <c r="K90" i="1" s="1"/>
  <c r="A90" i="1"/>
  <c r="A91" i="1" s="1"/>
  <c r="R89" i="1"/>
  <c r="Q89" i="1"/>
  <c r="P89" i="1"/>
  <c r="N89" i="1"/>
  <c r="K89" i="1"/>
  <c r="G89" i="1"/>
  <c r="O89" i="1" s="1"/>
  <c r="F89" i="1"/>
  <c r="E89" i="1"/>
  <c r="M89" i="1" s="1"/>
  <c r="C89" i="1"/>
  <c r="A89" i="1"/>
  <c r="D89" i="1" s="1"/>
  <c r="L89" i="1" s="1"/>
  <c r="R88" i="1"/>
  <c r="Q88" i="1"/>
  <c r="Q112" i="1" s="1"/>
  <c r="P88" i="1"/>
  <c r="L88" i="1"/>
  <c r="K88" i="1"/>
  <c r="G88" i="1"/>
  <c r="O88" i="1" s="1"/>
  <c r="F88" i="1"/>
  <c r="N88" i="1" s="1"/>
  <c r="E88" i="1"/>
  <c r="M88" i="1" s="1"/>
  <c r="D88" i="1"/>
  <c r="L86" i="1"/>
  <c r="I86" i="1"/>
  <c r="Q85" i="1"/>
  <c r="P85" i="1"/>
  <c r="O85" i="1"/>
  <c r="N85" i="1"/>
  <c r="K85" i="1"/>
  <c r="G85" i="1"/>
  <c r="F85" i="1"/>
  <c r="E85" i="1"/>
  <c r="M85" i="1" s="1"/>
  <c r="D85" i="1"/>
  <c r="L85" i="1" s="1"/>
  <c r="Q84" i="1"/>
  <c r="P84" i="1"/>
  <c r="M84" i="1"/>
  <c r="K84" i="1"/>
  <c r="G84" i="1"/>
  <c r="O84" i="1" s="1"/>
  <c r="F84" i="1"/>
  <c r="N84" i="1" s="1"/>
  <c r="E84" i="1"/>
  <c r="D84" i="1"/>
  <c r="L84" i="1" s="1"/>
  <c r="Q83" i="1"/>
  <c r="P83" i="1"/>
  <c r="N83" i="1"/>
  <c r="M83" i="1"/>
  <c r="L83" i="1"/>
  <c r="K83" i="1"/>
  <c r="G83" i="1"/>
  <c r="O83" i="1" s="1"/>
  <c r="F83" i="1"/>
  <c r="E83" i="1"/>
  <c r="D83" i="1"/>
  <c r="Q82" i="1"/>
  <c r="P82" i="1"/>
  <c r="O82" i="1"/>
  <c r="K82" i="1"/>
  <c r="G82" i="1"/>
  <c r="F82" i="1"/>
  <c r="N82" i="1" s="1"/>
  <c r="E82" i="1"/>
  <c r="M82" i="1" s="1"/>
  <c r="D82" i="1"/>
  <c r="L82" i="1" s="1"/>
  <c r="Q81" i="1"/>
  <c r="P81" i="1"/>
  <c r="N81" i="1"/>
  <c r="L81" i="1"/>
  <c r="K81" i="1"/>
  <c r="G81" i="1"/>
  <c r="O81" i="1" s="1"/>
  <c r="F81" i="1"/>
  <c r="E81" i="1"/>
  <c r="M81" i="1" s="1"/>
  <c r="D81" i="1"/>
  <c r="Q80" i="1"/>
  <c r="P80" i="1"/>
  <c r="O80" i="1"/>
  <c r="N80" i="1"/>
  <c r="M80" i="1"/>
  <c r="K80" i="1"/>
  <c r="G80" i="1"/>
  <c r="F80" i="1"/>
  <c r="E80" i="1"/>
  <c r="D80" i="1"/>
  <c r="L80" i="1" s="1"/>
  <c r="Q79" i="1"/>
  <c r="P79" i="1"/>
  <c r="L79" i="1"/>
  <c r="K79" i="1"/>
  <c r="G79" i="1"/>
  <c r="O79" i="1" s="1"/>
  <c r="F79" i="1"/>
  <c r="N79" i="1" s="1"/>
  <c r="E79" i="1"/>
  <c r="M79" i="1" s="1"/>
  <c r="D79" i="1"/>
  <c r="Q78" i="1"/>
  <c r="P78" i="1"/>
  <c r="O78" i="1"/>
  <c r="M78" i="1"/>
  <c r="L78" i="1"/>
  <c r="K78" i="1"/>
  <c r="G78" i="1"/>
  <c r="F78" i="1"/>
  <c r="N78" i="1" s="1"/>
  <c r="E78" i="1"/>
  <c r="D78" i="1"/>
  <c r="Q77" i="1"/>
  <c r="P77" i="1"/>
  <c r="O77" i="1"/>
  <c r="N77" i="1"/>
  <c r="K77" i="1"/>
  <c r="G77" i="1"/>
  <c r="F77" i="1"/>
  <c r="E77" i="1"/>
  <c r="M77" i="1" s="1"/>
  <c r="D77" i="1"/>
  <c r="L77" i="1" s="1"/>
  <c r="Q76" i="1"/>
  <c r="P76" i="1"/>
  <c r="M76" i="1"/>
  <c r="K76" i="1"/>
  <c r="G76" i="1"/>
  <c r="O76" i="1" s="1"/>
  <c r="F76" i="1"/>
  <c r="N76" i="1" s="1"/>
  <c r="E76" i="1"/>
  <c r="D76" i="1"/>
  <c r="L76" i="1" s="1"/>
  <c r="R75" i="1"/>
  <c r="Q75" i="1"/>
  <c r="P75" i="1"/>
  <c r="O75" i="1"/>
  <c r="N75" i="1"/>
  <c r="M75" i="1"/>
  <c r="K75" i="1"/>
  <c r="G75" i="1"/>
  <c r="F75" i="1"/>
  <c r="E75" i="1"/>
  <c r="D75" i="1"/>
  <c r="L75" i="1" s="1"/>
  <c r="R74" i="1"/>
  <c r="Q74" i="1"/>
  <c r="P74" i="1"/>
  <c r="M74" i="1"/>
  <c r="L74" i="1"/>
  <c r="K74" i="1"/>
  <c r="G74" i="1"/>
  <c r="O74" i="1" s="1"/>
  <c r="F74" i="1"/>
  <c r="N74" i="1" s="1"/>
  <c r="E74" i="1"/>
  <c r="D74" i="1"/>
  <c r="R73" i="1"/>
  <c r="Q73" i="1"/>
  <c r="P73" i="1"/>
  <c r="O73" i="1"/>
  <c r="N73" i="1"/>
  <c r="M73" i="1"/>
  <c r="K73" i="1"/>
  <c r="G73" i="1"/>
  <c r="F73" i="1"/>
  <c r="E73" i="1"/>
  <c r="D73" i="1"/>
  <c r="L73" i="1" s="1"/>
  <c r="R72" i="1"/>
  <c r="Q72" i="1"/>
  <c r="P72" i="1"/>
  <c r="M72" i="1"/>
  <c r="L72" i="1"/>
  <c r="K72" i="1"/>
  <c r="G72" i="1"/>
  <c r="O72" i="1" s="1"/>
  <c r="F72" i="1"/>
  <c r="N72" i="1" s="1"/>
  <c r="E72" i="1"/>
  <c r="D72" i="1"/>
  <c r="R71" i="1"/>
  <c r="Q71" i="1"/>
  <c r="P71" i="1"/>
  <c r="O71" i="1"/>
  <c r="N71" i="1"/>
  <c r="M71" i="1"/>
  <c r="K71" i="1"/>
  <c r="G71" i="1"/>
  <c r="F71" i="1"/>
  <c r="E71" i="1"/>
  <c r="D71" i="1"/>
  <c r="L71" i="1" s="1"/>
  <c r="R70" i="1"/>
  <c r="Q70" i="1"/>
  <c r="P70" i="1"/>
  <c r="M70" i="1"/>
  <c r="L70" i="1"/>
  <c r="K70" i="1"/>
  <c r="G70" i="1"/>
  <c r="O70" i="1" s="1"/>
  <c r="F70" i="1"/>
  <c r="N70" i="1" s="1"/>
  <c r="E70" i="1"/>
  <c r="D70" i="1"/>
  <c r="R69" i="1"/>
  <c r="Q69" i="1"/>
  <c r="P69" i="1"/>
  <c r="O69" i="1"/>
  <c r="N69" i="1"/>
  <c r="M69" i="1"/>
  <c r="K69" i="1"/>
  <c r="G69" i="1"/>
  <c r="F69" i="1"/>
  <c r="E69" i="1"/>
  <c r="D69" i="1"/>
  <c r="L69" i="1" s="1"/>
  <c r="R68" i="1"/>
  <c r="Q68" i="1"/>
  <c r="P68" i="1"/>
  <c r="M68" i="1"/>
  <c r="L68" i="1"/>
  <c r="K68" i="1"/>
  <c r="G68" i="1"/>
  <c r="O68" i="1" s="1"/>
  <c r="F68" i="1"/>
  <c r="N68" i="1" s="1"/>
  <c r="E68" i="1"/>
  <c r="D68" i="1"/>
  <c r="R67" i="1"/>
  <c r="Q67" i="1"/>
  <c r="P67" i="1"/>
  <c r="O67" i="1"/>
  <c r="N67" i="1"/>
  <c r="M67" i="1"/>
  <c r="K67" i="1"/>
  <c r="G67" i="1"/>
  <c r="F67" i="1"/>
  <c r="E67" i="1"/>
  <c r="D67" i="1"/>
  <c r="L67" i="1" s="1"/>
  <c r="R66" i="1"/>
  <c r="Q66" i="1"/>
  <c r="P66" i="1"/>
  <c r="M66" i="1"/>
  <c r="L66" i="1"/>
  <c r="K66" i="1"/>
  <c r="G66" i="1"/>
  <c r="O66" i="1" s="1"/>
  <c r="F66" i="1"/>
  <c r="N66" i="1" s="1"/>
  <c r="E66" i="1"/>
  <c r="D66" i="1"/>
  <c r="R65" i="1"/>
  <c r="Q65" i="1"/>
  <c r="P65" i="1"/>
  <c r="O65" i="1"/>
  <c r="N65" i="1"/>
  <c r="M65" i="1"/>
  <c r="K65" i="1"/>
  <c r="G65" i="1"/>
  <c r="F65" i="1"/>
  <c r="E65" i="1"/>
  <c r="D65" i="1"/>
  <c r="L65" i="1" s="1"/>
  <c r="R64" i="1"/>
  <c r="Q64" i="1"/>
  <c r="P64" i="1"/>
  <c r="M64" i="1"/>
  <c r="L64" i="1"/>
  <c r="K64" i="1"/>
  <c r="G64" i="1"/>
  <c r="O64" i="1" s="1"/>
  <c r="F64" i="1"/>
  <c r="N64" i="1" s="1"/>
  <c r="E64" i="1"/>
  <c r="D64" i="1"/>
  <c r="R63" i="1"/>
  <c r="Q63" i="1"/>
  <c r="P63" i="1"/>
  <c r="O63" i="1"/>
  <c r="N63" i="1"/>
  <c r="M63" i="1"/>
  <c r="K63" i="1"/>
  <c r="G63" i="1"/>
  <c r="F63" i="1"/>
  <c r="E63" i="1"/>
  <c r="D63" i="1"/>
  <c r="L63" i="1" s="1"/>
  <c r="R62" i="1"/>
  <c r="Q62" i="1"/>
  <c r="Q86" i="1" s="1"/>
  <c r="P62" i="1"/>
  <c r="M62" i="1"/>
  <c r="K62" i="1"/>
  <c r="G62" i="1"/>
  <c r="O62" i="1" s="1"/>
  <c r="F62" i="1"/>
  <c r="N62" i="1" s="1"/>
  <c r="E62" i="1"/>
  <c r="D62" i="1"/>
  <c r="L62" i="1" s="1"/>
  <c r="L60" i="1"/>
  <c r="I60" i="1"/>
  <c r="Q59" i="1"/>
  <c r="P59" i="1"/>
  <c r="O59" i="1"/>
  <c r="K59" i="1"/>
  <c r="G59" i="1"/>
  <c r="F59" i="1"/>
  <c r="N59" i="1" s="1"/>
  <c r="E59" i="1"/>
  <c r="M59" i="1" s="1"/>
  <c r="D59" i="1"/>
  <c r="L59" i="1" s="1"/>
  <c r="Q58" i="1"/>
  <c r="P58" i="1"/>
  <c r="N58" i="1"/>
  <c r="L58" i="1"/>
  <c r="K58" i="1"/>
  <c r="G58" i="1"/>
  <c r="O58" i="1" s="1"/>
  <c r="F58" i="1"/>
  <c r="E58" i="1"/>
  <c r="M58" i="1" s="1"/>
  <c r="D58" i="1"/>
  <c r="Q57" i="1"/>
  <c r="P57" i="1"/>
  <c r="O57" i="1"/>
  <c r="N57" i="1"/>
  <c r="M57" i="1"/>
  <c r="K57" i="1"/>
  <c r="G57" i="1"/>
  <c r="F57" i="1"/>
  <c r="E57" i="1"/>
  <c r="D57" i="1"/>
  <c r="L57" i="1" s="1"/>
  <c r="Q56" i="1"/>
  <c r="P56" i="1"/>
  <c r="L56" i="1"/>
  <c r="K56" i="1"/>
  <c r="G56" i="1"/>
  <c r="O56" i="1" s="1"/>
  <c r="F56" i="1"/>
  <c r="N56" i="1" s="1"/>
  <c r="E56" i="1"/>
  <c r="M56" i="1" s="1"/>
  <c r="D56" i="1"/>
  <c r="Q55" i="1"/>
  <c r="P55" i="1"/>
  <c r="O55" i="1"/>
  <c r="M55" i="1"/>
  <c r="L55" i="1"/>
  <c r="K55" i="1"/>
  <c r="G55" i="1"/>
  <c r="F55" i="1"/>
  <c r="N55" i="1" s="1"/>
  <c r="E55" i="1"/>
  <c r="D55" i="1"/>
  <c r="Q54" i="1"/>
  <c r="P54" i="1"/>
  <c r="O54" i="1"/>
  <c r="N54" i="1"/>
  <c r="K54" i="1"/>
  <c r="G54" i="1"/>
  <c r="F54" i="1"/>
  <c r="E54" i="1"/>
  <c r="M54" i="1" s="1"/>
  <c r="D54" i="1"/>
  <c r="L54" i="1" s="1"/>
  <c r="Q53" i="1"/>
  <c r="P53" i="1"/>
  <c r="M53" i="1"/>
  <c r="K53" i="1"/>
  <c r="G53" i="1"/>
  <c r="O53" i="1" s="1"/>
  <c r="F53" i="1"/>
  <c r="N53" i="1" s="1"/>
  <c r="E53" i="1"/>
  <c r="D53" i="1"/>
  <c r="L53" i="1" s="1"/>
  <c r="Q52" i="1"/>
  <c r="P52" i="1"/>
  <c r="N52" i="1"/>
  <c r="M52" i="1"/>
  <c r="L52" i="1"/>
  <c r="K52" i="1"/>
  <c r="G52" i="1"/>
  <c r="O52" i="1" s="1"/>
  <c r="F52" i="1"/>
  <c r="E52" i="1"/>
  <c r="D52" i="1"/>
  <c r="Q51" i="1"/>
  <c r="P51" i="1"/>
  <c r="O51" i="1"/>
  <c r="K51" i="1"/>
  <c r="G51" i="1"/>
  <c r="F51" i="1"/>
  <c r="N51" i="1" s="1"/>
  <c r="E51" i="1"/>
  <c r="M51" i="1" s="1"/>
  <c r="D51" i="1"/>
  <c r="L51" i="1" s="1"/>
  <c r="Q50" i="1"/>
  <c r="P50" i="1"/>
  <c r="N50" i="1"/>
  <c r="M50" i="1"/>
  <c r="L50" i="1"/>
  <c r="K50" i="1"/>
  <c r="G50" i="1"/>
  <c r="O50" i="1" s="1"/>
  <c r="F50" i="1"/>
  <c r="E50" i="1"/>
  <c r="D50" i="1"/>
  <c r="R49" i="1"/>
  <c r="Q49" i="1"/>
  <c r="P49" i="1"/>
  <c r="O49" i="1"/>
  <c r="N49" i="1"/>
  <c r="K49" i="1"/>
  <c r="G49" i="1"/>
  <c r="F49" i="1"/>
  <c r="E49" i="1"/>
  <c r="M49" i="1" s="1"/>
  <c r="D49" i="1"/>
  <c r="L49" i="1" s="1"/>
  <c r="R48" i="1"/>
  <c r="Q48" i="1"/>
  <c r="P48" i="1"/>
  <c r="N48" i="1"/>
  <c r="L48" i="1"/>
  <c r="K48" i="1"/>
  <c r="G48" i="1"/>
  <c r="O48" i="1" s="1"/>
  <c r="F48" i="1"/>
  <c r="E48" i="1"/>
  <c r="M48" i="1" s="1"/>
  <c r="D48" i="1"/>
  <c r="R47" i="1"/>
  <c r="Q47" i="1"/>
  <c r="P47" i="1"/>
  <c r="O47" i="1"/>
  <c r="N47" i="1"/>
  <c r="K47" i="1"/>
  <c r="G47" i="1"/>
  <c r="F47" i="1"/>
  <c r="E47" i="1"/>
  <c r="M47" i="1" s="1"/>
  <c r="D47" i="1"/>
  <c r="L47" i="1" s="1"/>
  <c r="R46" i="1"/>
  <c r="Q46" i="1"/>
  <c r="P46" i="1"/>
  <c r="N46" i="1"/>
  <c r="M46" i="1"/>
  <c r="L46" i="1"/>
  <c r="K46" i="1"/>
  <c r="G46" i="1"/>
  <c r="O46" i="1" s="1"/>
  <c r="F46" i="1"/>
  <c r="E46" i="1"/>
  <c r="D46" i="1"/>
  <c r="R45" i="1"/>
  <c r="Q45" i="1"/>
  <c r="P45" i="1"/>
  <c r="O45" i="1"/>
  <c r="N45" i="1"/>
  <c r="K45" i="1"/>
  <c r="G45" i="1"/>
  <c r="F45" i="1"/>
  <c r="E45" i="1"/>
  <c r="M45" i="1" s="1"/>
  <c r="D45" i="1"/>
  <c r="L45" i="1" s="1"/>
  <c r="R44" i="1"/>
  <c r="Q44" i="1"/>
  <c r="P44" i="1"/>
  <c r="N44" i="1"/>
  <c r="M44" i="1"/>
  <c r="L44" i="1"/>
  <c r="K44" i="1"/>
  <c r="G44" i="1"/>
  <c r="O44" i="1" s="1"/>
  <c r="F44" i="1"/>
  <c r="E44" i="1"/>
  <c r="D44" i="1"/>
  <c r="R43" i="1"/>
  <c r="Q43" i="1"/>
  <c r="P43" i="1"/>
  <c r="O43" i="1"/>
  <c r="N43" i="1"/>
  <c r="K43" i="1"/>
  <c r="G43" i="1"/>
  <c r="F43" i="1"/>
  <c r="E43" i="1"/>
  <c r="M43" i="1" s="1"/>
  <c r="D43" i="1"/>
  <c r="L43" i="1" s="1"/>
  <c r="R42" i="1"/>
  <c r="Q42" i="1"/>
  <c r="P42" i="1"/>
  <c r="N42" i="1"/>
  <c r="M42" i="1"/>
  <c r="L42" i="1"/>
  <c r="K42" i="1"/>
  <c r="G42" i="1"/>
  <c r="O42" i="1" s="1"/>
  <c r="F42" i="1"/>
  <c r="E42" i="1"/>
  <c r="D42" i="1"/>
  <c r="R41" i="1"/>
  <c r="Q41" i="1"/>
  <c r="P41" i="1"/>
  <c r="O41" i="1"/>
  <c r="N41" i="1"/>
  <c r="K41" i="1"/>
  <c r="G41" i="1"/>
  <c r="F41" i="1"/>
  <c r="E41" i="1"/>
  <c r="M41" i="1" s="1"/>
  <c r="D41" i="1"/>
  <c r="L41" i="1" s="1"/>
  <c r="R40" i="1"/>
  <c r="Q40" i="1"/>
  <c r="P40" i="1"/>
  <c r="N40" i="1"/>
  <c r="L40" i="1"/>
  <c r="K40" i="1"/>
  <c r="G40" i="1"/>
  <c r="O40" i="1" s="1"/>
  <c r="F40" i="1"/>
  <c r="E40" i="1"/>
  <c r="M40" i="1" s="1"/>
  <c r="D40" i="1"/>
  <c r="R39" i="1"/>
  <c r="Q39" i="1"/>
  <c r="P39" i="1"/>
  <c r="O39" i="1"/>
  <c r="N39" i="1"/>
  <c r="K39" i="1"/>
  <c r="G39" i="1"/>
  <c r="F39" i="1"/>
  <c r="E39" i="1"/>
  <c r="M39" i="1" s="1"/>
  <c r="D39" i="1"/>
  <c r="L39" i="1" s="1"/>
  <c r="R38" i="1"/>
  <c r="Q38" i="1"/>
  <c r="P38" i="1"/>
  <c r="N38" i="1"/>
  <c r="M38" i="1"/>
  <c r="L38" i="1"/>
  <c r="K38" i="1"/>
  <c r="G38" i="1"/>
  <c r="O38" i="1" s="1"/>
  <c r="F38" i="1"/>
  <c r="E38" i="1"/>
  <c r="D38" i="1"/>
  <c r="R37" i="1"/>
  <c r="Q37" i="1"/>
  <c r="P37" i="1"/>
  <c r="O37" i="1"/>
  <c r="N37" i="1"/>
  <c r="K37" i="1"/>
  <c r="G37" i="1"/>
  <c r="F37" i="1"/>
  <c r="E37" i="1"/>
  <c r="M37" i="1" s="1"/>
  <c r="D37" i="1"/>
  <c r="L37" i="1" s="1"/>
  <c r="R36" i="1"/>
  <c r="Q36" i="1"/>
  <c r="Q60" i="1" s="1"/>
  <c r="P36" i="1"/>
  <c r="N36" i="1"/>
  <c r="L36" i="1"/>
  <c r="K36" i="1"/>
  <c r="G36" i="1"/>
  <c r="O36" i="1" s="1"/>
  <c r="F36" i="1"/>
  <c r="E36" i="1"/>
  <c r="M36" i="1" s="1"/>
  <c r="D36" i="1"/>
  <c r="N34" i="1"/>
  <c r="N33" i="1"/>
  <c r="N32" i="1"/>
  <c r="N31" i="1"/>
  <c r="N30" i="1"/>
  <c r="L28" i="1"/>
  <c r="E28" i="1"/>
  <c r="M28" i="1" s="1"/>
  <c r="L27" i="1"/>
  <c r="E27" i="1"/>
  <c r="M27" i="1" s="1"/>
  <c r="L26" i="1"/>
  <c r="D26" i="1"/>
  <c r="R25" i="1"/>
  <c r="P25" i="1"/>
  <c r="O25" i="1"/>
  <c r="N25" i="1"/>
  <c r="M25" i="1"/>
  <c r="G25" i="1"/>
  <c r="I25" i="1" s="1"/>
  <c r="Q25" i="1" s="1"/>
  <c r="F25" i="1"/>
  <c r="E25" i="1"/>
  <c r="D25" i="1"/>
  <c r="L25" i="1" s="1"/>
  <c r="R24" i="1"/>
  <c r="P24" i="1"/>
  <c r="M24" i="1"/>
  <c r="G24" i="1"/>
  <c r="O24" i="1" s="1"/>
  <c r="F24" i="1"/>
  <c r="N24" i="1" s="1"/>
  <c r="E24" i="1"/>
  <c r="D24" i="1"/>
  <c r="L24" i="1" s="1"/>
  <c r="R23" i="1"/>
  <c r="P23" i="1"/>
  <c r="O23" i="1"/>
  <c r="N23" i="1"/>
  <c r="M23" i="1"/>
  <c r="G23" i="1"/>
  <c r="I23" i="1" s="1"/>
  <c r="Q23" i="1" s="1"/>
  <c r="F23" i="1"/>
  <c r="E23" i="1"/>
  <c r="D23" i="1"/>
  <c r="L23" i="1" s="1"/>
  <c r="R22" i="1"/>
  <c r="P22" i="1"/>
  <c r="M22" i="1"/>
  <c r="G22" i="1"/>
  <c r="O22" i="1" s="1"/>
  <c r="F22" i="1"/>
  <c r="N22" i="1" s="1"/>
  <c r="E22" i="1"/>
  <c r="D22" i="1"/>
  <c r="L22" i="1" s="1"/>
  <c r="R21" i="1"/>
  <c r="P21" i="1"/>
  <c r="O21" i="1"/>
  <c r="N21" i="1"/>
  <c r="M21" i="1"/>
  <c r="G21" i="1"/>
  <c r="I21" i="1" s="1"/>
  <c r="Q21" i="1" s="1"/>
  <c r="F21" i="1"/>
  <c r="E21" i="1"/>
  <c r="D21" i="1"/>
  <c r="L21" i="1" s="1"/>
  <c r="R20" i="1"/>
  <c r="P20" i="1"/>
  <c r="M20" i="1"/>
  <c r="L20" i="1"/>
  <c r="G20" i="1"/>
  <c r="O20" i="1" s="1"/>
  <c r="F20" i="1"/>
  <c r="N20" i="1" s="1"/>
  <c r="E20" i="1"/>
  <c r="D20" i="1"/>
  <c r="R19" i="1"/>
  <c r="P19" i="1"/>
  <c r="O19" i="1"/>
  <c r="N19" i="1"/>
  <c r="M19" i="1"/>
  <c r="G19" i="1"/>
  <c r="I19" i="1" s="1"/>
  <c r="Q19" i="1" s="1"/>
  <c r="F19" i="1"/>
  <c r="E19" i="1"/>
  <c r="D19" i="1"/>
  <c r="L19" i="1" s="1"/>
  <c r="R18" i="1"/>
  <c r="P18" i="1"/>
  <c r="M18" i="1"/>
  <c r="L18" i="1"/>
  <c r="G18" i="1"/>
  <c r="O18" i="1" s="1"/>
  <c r="F18" i="1"/>
  <c r="N18" i="1" s="1"/>
  <c r="E18" i="1"/>
  <c r="D18" i="1"/>
  <c r="R17" i="1"/>
  <c r="P17" i="1"/>
  <c r="O17" i="1"/>
  <c r="N17" i="1"/>
  <c r="M17" i="1"/>
  <c r="G17" i="1"/>
  <c r="I17" i="1" s="1"/>
  <c r="Q17" i="1" s="1"/>
  <c r="F17" i="1"/>
  <c r="E17" i="1"/>
  <c r="D17" i="1"/>
  <c r="L17" i="1" s="1"/>
  <c r="R16" i="1"/>
  <c r="P16" i="1"/>
  <c r="M16" i="1"/>
  <c r="L16" i="1"/>
  <c r="G16" i="1"/>
  <c r="O16" i="1" s="1"/>
  <c r="F16" i="1"/>
  <c r="N16" i="1" s="1"/>
  <c r="E16" i="1"/>
  <c r="D16" i="1"/>
  <c r="R15" i="1"/>
  <c r="P15" i="1"/>
  <c r="O15" i="1"/>
  <c r="N15" i="1"/>
  <c r="M15" i="1"/>
  <c r="G15" i="1"/>
  <c r="I15" i="1" s="1"/>
  <c r="Q15" i="1" s="1"/>
  <c r="F15" i="1"/>
  <c r="E15" i="1"/>
  <c r="D15" i="1"/>
  <c r="L15" i="1" s="1"/>
  <c r="R14" i="1"/>
  <c r="P14" i="1"/>
  <c r="M14" i="1"/>
  <c r="L14" i="1"/>
  <c r="G14" i="1"/>
  <c r="O14" i="1" s="1"/>
  <c r="F14" i="1"/>
  <c r="N14" i="1" s="1"/>
  <c r="E14" i="1"/>
  <c r="D14" i="1"/>
  <c r="R13" i="1"/>
  <c r="P13" i="1"/>
  <c r="O13" i="1"/>
  <c r="N13" i="1"/>
  <c r="M13" i="1"/>
  <c r="G13" i="1"/>
  <c r="I13" i="1" s="1"/>
  <c r="Q13" i="1" s="1"/>
  <c r="F13" i="1"/>
  <c r="E13" i="1"/>
  <c r="D13" i="1"/>
  <c r="L13" i="1" s="1"/>
  <c r="R12" i="1"/>
  <c r="L12" i="1"/>
  <c r="G12" i="1"/>
  <c r="O12" i="1" s="1"/>
  <c r="F12" i="1"/>
  <c r="N12" i="1" s="1"/>
  <c r="E12" i="1"/>
  <c r="M12" i="1" s="1"/>
  <c r="D12" i="1"/>
  <c r="H1" i="1"/>
  <c r="C93" i="1" l="1"/>
  <c r="K92" i="1"/>
  <c r="D91" i="1"/>
  <c r="L91" i="1" s="1"/>
  <c r="A92" i="1"/>
  <c r="G91" i="1"/>
  <c r="O91" i="1" s="1"/>
  <c r="F91" i="1"/>
  <c r="N91" i="1" s="1"/>
  <c r="E91" i="1"/>
  <c r="M91" i="1" s="1"/>
  <c r="I18" i="1"/>
  <c r="Q18" i="1" s="1"/>
  <c r="I20" i="1"/>
  <c r="Q20" i="1" s="1"/>
  <c r="I22" i="1"/>
  <c r="Q22" i="1" s="1"/>
  <c r="I12" i="1"/>
  <c r="D90" i="1"/>
  <c r="L90" i="1" s="1"/>
  <c r="I24" i="1"/>
  <c r="Q24" i="1" s="1"/>
  <c r="E90" i="1"/>
  <c r="M90" i="1" s="1"/>
  <c r="I14" i="1"/>
  <c r="Q14" i="1" s="1"/>
  <c r="I16" i="1"/>
  <c r="Q16" i="1" s="1"/>
  <c r="F90" i="1"/>
  <c r="N90" i="1" s="1"/>
  <c r="K91" i="1"/>
  <c r="G90" i="1"/>
  <c r="O90" i="1" s="1"/>
  <c r="D92" i="1" l="1"/>
  <c r="L92" i="1" s="1"/>
  <c r="F92" i="1"/>
  <c r="N92" i="1" s="1"/>
  <c r="E92" i="1"/>
  <c r="M92" i="1" s="1"/>
  <c r="A93" i="1"/>
  <c r="G92" i="1"/>
  <c r="O92" i="1" s="1"/>
  <c r="I26" i="1"/>
  <c r="D8" i="1" s="1"/>
  <c r="Q12" i="1"/>
  <c r="Q26" i="1" s="1"/>
  <c r="L8" i="1" s="1"/>
  <c r="K93" i="1"/>
  <c r="C94" i="1"/>
  <c r="F93" i="1" l="1"/>
  <c r="N93" i="1" s="1"/>
  <c r="E93" i="1"/>
  <c r="M93" i="1" s="1"/>
  <c r="G93" i="1"/>
  <c r="O93" i="1" s="1"/>
  <c r="D93" i="1"/>
  <c r="L93" i="1" s="1"/>
  <c r="A94" i="1"/>
  <c r="K94" i="1"/>
  <c r="C95" i="1"/>
  <c r="C96" i="1" l="1"/>
  <c r="K95" i="1"/>
  <c r="A95" i="1"/>
  <c r="G94" i="1"/>
  <c r="O94" i="1" s="1"/>
  <c r="F94" i="1"/>
  <c r="N94" i="1" s="1"/>
  <c r="E94" i="1"/>
  <c r="M94" i="1" s="1"/>
  <c r="D94" i="1"/>
  <c r="L94" i="1" s="1"/>
  <c r="D95" i="1" l="1"/>
  <c r="L95" i="1" s="1"/>
  <c r="A96" i="1"/>
  <c r="G95" i="1"/>
  <c r="O95" i="1" s="1"/>
  <c r="F95" i="1"/>
  <c r="N95" i="1" s="1"/>
  <c r="E95" i="1"/>
  <c r="M95" i="1" s="1"/>
  <c r="C97" i="1"/>
  <c r="K96" i="1"/>
  <c r="K97" i="1" l="1"/>
  <c r="C98" i="1"/>
  <c r="D96" i="1"/>
  <c r="L96" i="1" s="1"/>
  <c r="E96" i="1"/>
  <c r="M96" i="1" s="1"/>
  <c r="F96" i="1"/>
  <c r="N96" i="1" s="1"/>
  <c r="A97" i="1"/>
  <c r="G96" i="1"/>
  <c r="O96" i="1" s="1"/>
  <c r="F97" i="1" l="1"/>
  <c r="N97" i="1" s="1"/>
  <c r="E97" i="1"/>
  <c r="M97" i="1" s="1"/>
  <c r="G97" i="1"/>
  <c r="O97" i="1" s="1"/>
  <c r="D97" i="1"/>
  <c r="L97" i="1" s="1"/>
  <c r="A98" i="1"/>
  <c r="K98" i="1"/>
  <c r="C99" i="1"/>
  <c r="C100" i="1" l="1"/>
  <c r="K99" i="1"/>
  <c r="A99" i="1"/>
  <c r="G98" i="1"/>
  <c r="O98" i="1" s="1"/>
  <c r="F98" i="1"/>
  <c r="N98" i="1" s="1"/>
  <c r="E98" i="1"/>
  <c r="M98" i="1" s="1"/>
  <c r="D98" i="1"/>
  <c r="L98" i="1" s="1"/>
  <c r="C101" i="1" l="1"/>
  <c r="K100" i="1"/>
  <c r="A100" i="1"/>
  <c r="G99" i="1"/>
  <c r="O99" i="1" s="1"/>
  <c r="D99" i="1"/>
  <c r="L99" i="1" s="1"/>
  <c r="F99" i="1"/>
  <c r="N99" i="1" s="1"/>
  <c r="E99" i="1"/>
  <c r="M99" i="1" s="1"/>
  <c r="K101" i="1" l="1"/>
  <c r="C102" i="1"/>
  <c r="D100" i="1"/>
  <c r="L100" i="1" s="1"/>
  <c r="E100" i="1"/>
  <c r="M100" i="1" s="1"/>
  <c r="F100" i="1"/>
  <c r="N100" i="1" s="1"/>
  <c r="A101" i="1"/>
  <c r="G100" i="1"/>
  <c r="O100" i="1" s="1"/>
  <c r="F101" i="1" l="1"/>
  <c r="N101" i="1" s="1"/>
  <c r="E101" i="1"/>
  <c r="M101" i="1" s="1"/>
  <c r="G101" i="1"/>
  <c r="O101" i="1" s="1"/>
  <c r="D101" i="1"/>
  <c r="L101" i="1" s="1"/>
  <c r="A102" i="1"/>
  <c r="C103" i="1"/>
  <c r="K102" i="1"/>
  <c r="C104" i="1" l="1"/>
  <c r="K103" i="1"/>
  <c r="A103" i="1"/>
  <c r="G102" i="1"/>
  <c r="O102" i="1" s="1"/>
  <c r="F102" i="1"/>
  <c r="N102" i="1" s="1"/>
  <c r="E102" i="1"/>
  <c r="M102" i="1" s="1"/>
  <c r="D102" i="1"/>
  <c r="L102" i="1" s="1"/>
  <c r="D103" i="1" l="1"/>
  <c r="L103" i="1" s="1"/>
  <c r="E103" i="1"/>
  <c r="M103" i="1" s="1"/>
  <c r="A104" i="1"/>
  <c r="G103" i="1"/>
  <c r="O103" i="1" s="1"/>
  <c r="F103" i="1"/>
  <c r="N103" i="1" s="1"/>
  <c r="C105" i="1"/>
  <c r="K105" i="1" s="1"/>
  <c r="K104" i="1"/>
  <c r="F104" i="1" l="1"/>
  <c r="N104" i="1" s="1"/>
  <c r="A105" i="1"/>
  <c r="E104" i="1"/>
  <c r="M104" i="1" s="1"/>
  <c r="D104" i="1"/>
  <c r="L104" i="1" s="1"/>
  <c r="G104" i="1"/>
  <c r="O104" i="1" s="1"/>
  <c r="A106" i="1" l="1"/>
  <c r="G105" i="1"/>
  <c r="O105" i="1" s="1"/>
  <c r="F105" i="1"/>
  <c r="N105" i="1" s="1"/>
  <c r="E105" i="1"/>
  <c r="M105" i="1" s="1"/>
  <c r="D105" i="1"/>
  <c r="L105" i="1" s="1"/>
  <c r="E106" i="1" l="1"/>
  <c r="M106" i="1" s="1"/>
  <c r="D106" i="1"/>
  <c r="L106" i="1" s="1"/>
  <c r="F106" i="1"/>
  <c r="N106" i="1" s="1"/>
  <c r="A107" i="1"/>
  <c r="G106" i="1"/>
  <c r="O106" i="1" s="1"/>
  <c r="A108" i="1" l="1"/>
  <c r="G107" i="1"/>
  <c r="O107" i="1" s="1"/>
  <c r="F107" i="1"/>
  <c r="N107" i="1" s="1"/>
  <c r="E107" i="1"/>
  <c r="M107" i="1" s="1"/>
  <c r="D107" i="1"/>
  <c r="L107" i="1" s="1"/>
  <c r="E108" i="1" l="1"/>
  <c r="M108" i="1" s="1"/>
  <c r="D108" i="1"/>
  <c r="L108" i="1" s="1"/>
  <c r="A109" i="1"/>
  <c r="G108" i="1"/>
  <c r="O108" i="1" s="1"/>
  <c r="F108" i="1"/>
  <c r="N108" i="1" s="1"/>
  <c r="A110" i="1" l="1"/>
  <c r="G109" i="1"/>
  <c r="O109" i="1" s="1"/>
  <c r="F109" i="1"/>
  <c r="N109" i="1" s="1"/>
  <c r="E109" i="1"/>
  <c r="M109" i="1" s="1"/>
  <c r="D109" i="1"/>
  <c r="L109" i="1" s="1"/>
  <c r="E110" i="1" l="1"/>
  <c r="M110" i="1" s="1"/>
  <c r="A111" i="1"/>
  <c r="F110" i="1"/>
  <c r="N110" i="1" s="1"/>
  <c r="D110" i="1"/>
  <c r="L110" i="1" s="1"/>
  <c r="G110" i="1"/>
  <c r="O110" i="1" s="1"/>
  <c r="G111" i="1" l="1"/>
  <c r="O111" i="1" s="1"/>
  <c r="F111" i="1"/>
  <c r="N111" i="1" s="1"/>
  <c r="E111" i="1"/>
  <c r="M111" i="1" s="1"/>
  <c r="D111" i="1"/>
  <c r="L111" i="1" s="1"/>
</calcChain>
</file>

<file path=xl/sharedStrings.xml><?xml version="1.0" encoding="utf-8"?>
<sst xmlns="http://schemas.openxmlformats.org/spreadsheetml/2006/main" count="105" uniqueCount="31">
  <si>
    <t>入　札　書</t>
    <rPh sb="0" eb="1">
      <t>イ</t>
    </rPh>
    <rPh sb="2" eb="3">
      <t>サツ</t>
    </rPh>
    <rPh sb="4" eb="5">
      <t>ショ</t>
    </rPh>
    <phoneticPr fontId="7"/>
  </si>
  <si>
    <t>市　場　価　格　調　査　書</t>
    <rPh sb="0" eb="1">
      <t>シ</t>
    </rPh>
    <rPh sb="2" eb="3">
      <t>バ</t>
    </rPh>
    <rPh sb="4" eb="5">
      <t>アタイ</t>
    </rPh>
    <rPh sb="6" eb="7">
      <t>カク</t>
    </rPh>
    <rPh sb="8" eb="9">
      <t>チョウ</t>
    </rPh>
    <rPh sb="10" eb="11">
      <t>サ</t>
    </rPh>
    <rPh sb="12" eb="13">
      <t>ショ</t>
    </rPh>
    <phoneticPr fontId="7"/>
  </si>
  <si>
    <t>令和　　年　　月　　日</t>
    <rPh sb="0" eb="1">
      <t>レイ</t>
    </rPh>
    <rPh sb="1" eb="2">
      <t>ワ</t>
    </rPh>
    <rPh sb="4" eb="5">
      <t>ネン</t>
    </rPh>
    <rPh sb="7" eb="8">
      <t>ツキ</t>
    </rPh>
    <rPh sb="10" eb="11">
      <t>ヒ</t>
    </rPh>
    <phoneticPr fontId="7"/>
  </si>
  <si>
    <t>分任契約担当官</t>
    <rPh sb="0" eb="1">
      <t>ブン</t>
    </rPh>
    <rPh sb="1" eb="2">
      <t>ニン</t>
    </rPh>
    <rPh sb="2" eb="4">
      <t>ケイヤク</t>
    </rPh>
    <rPh sb="4" eb="7">
      <t>タントウカン</t>
    </rPh>
    <phoneticPr fontId="7"/>
  </si>
  <si>
    <t>令和　　年　　月　　日</t>
  </si>
  <si>
    <t>陸上自衛隊湯布院駐屯地</t>
    <rPh sb="0" eb="2">
      <t>リクジョウ</t>
    </rPh>
    <rPh sb="2" eb="5">
      <t>ジエイタイ</t>
    </rPh>
    <rPh sb="5" eb="8">
      <t>ユフイン</t>
    </rPh>
    <rPh sb="8" eb="11">
      <t>チュウトンチ</t>
    </rPh>
    <phoneticPr fontId="7"/>
  </si>
  <si>
    <t>第４０４会計隊湯布院派遣隊長　殿</t>
    <rPh sb="0" eb="1">
      <t>ダイ</t>
    </rPh>
    <rPh sb="4" eb="7">
      <t>カイケイタイ</t>
    </rPh>
    <rPh sb="7" eb="10">
      <t>ユフイン</t>
    </rPh>
    <rPh sb="10" eb="12">
      <t>ハケン</t>
    </rPh>
    <rPh sb="12" eb="13">
      <t>タイ</t>
    </rPh>
    <rPh sb="13" eb="14">
      <t>チョウ</t>
    </rPh>
    <rPh sb="15" eb="16">
      <t>ドノ</t>
    </rPh>
    <phoneticPr fontId="7"/>
  </si>
  <si>
    <t>税抜</t>
    <rPh sb="0" eb="1">
      <t>ゼイ</t>
    </rPh>
    <rPh sb="1" eb="2">
      <t>ヌ</t>
    </rPh>
    <phoneticPr fontId="7"/>
  </si>
  <si>
    <t>　　｢入札及び契約心得」及び「駐屯地用標準契約書」の契約条項等を承諾のうえ見積いたします。</t>
    <rPh sb="3" eb="5">
      <t>ニュウサツ</t>
    </rPh>
    <rPh sb="5" eb="6">
      <t>オヨ</t>
    </rPh>
    <rPh sb="7" eb="9">
      <t>ケイヤク</t>
    </rPh>
    <rPh sb="9" eb="11">
      <t>ココロエ</t>
    </rPh>
    <rPh sb="12" eb="13">
      <t>オヨ</t>
    </rPh>
    <rPh sb="15" eb="18">
      <t>チュウトンチ</t>
    </rPh>
    <rPh sb="18" eb="19">
      <t>ヨウ</t>
    </rPh>
    <rPh sb="19" eb="21">
      <t>ヒョウジュン</t>
    </rPh>
    <rPh sb="21" eb="24">
      <t>ケイヤクショ</t>
    </rPh>
    <rPh sb="26" eb="28">
      <t>ケイヤク</t>
    </rPh>
    <rPh sb="28" eb="30">
      <t>ジョウコウ</t>
    </rPh>
    <rPh sb="30" eb="31">
      <t>トウ</t>
    </rPh>
    <rPh sb="32" eb="34">
      <t>ショウダク</t>
    </rPh>
    <rPh sb="37" eb="39">
      <t>ミツモリ</t>
    </rPh>
    <phoneticPr fontId="7"/>
  </si>
  <si>
    <t xml:space="preserve"> 　当社（当団体）は、入札心得に定める暴力団排除に関する事項について誓約いたします。</t>
    <phoneticPr fontId="7"/>
  </si>
  <si>
    <t>※　運搬費等諸経費については、各品目の単価内に含める。</t>
    <phoneticPr fontId="7"/>
  </si>
  <si>
    <t>番号</t>
    <rPh sb="0" eb="2">
      <t>バンゴウ</t>
    </rPh>
    <phoneticPr fontId="7"/>
  </si>
  <si>
    <t>品　　　　　　名</t>
    <phoneticPr fontId="7"/>
  </si>
  <si>
    <t>規　　　格</t>
    <phoneticPr fontId="7"/>
  </si>
  <si>
    <t>単位</t>
  </si>
  <si>
    <t>数量</t>
    <rPh sb="0" eb="2">
      <t>スウリョウ</t>
    </rPh>
    <phoneticPr fontId="10"/>
  </si>
  <si>
    <t>税抜単価</t>
    <rPh sb="0" eb="1">
      <t>ゼイ</t>
    </rPh>
    <rPh sb="1" eb="2">
      <t>ヌ</t>
    </rPh>
    <rPh sb="2" eb="4">
      <t>タンカ</t>
    </rPh>
    <phoneticPr fontId="10"/>
  </si>
  <si>
    <t>金額</t>
    <rPh sb="0" eb="2">
      <t>キンガク</t>
    </rPh>
    <phoneticPr fontId="7"/>
  </si>
  <si>
    <t>備　　考</t>
    <rPh sb="0" eb="1">
      <t>ビ</t>
    </rPh>
    <rPh sb="3" eb="4">
      <t>コウ</t>
    </rPh>
    <phoneticPr fontId="10"/>
  </si>
  <si>
    <t>納入(履行)期間：</t>
    <rPh sb="0" eb="2">
      <t>ノウニュウ</t>
    </rPh>
    <rPh sb="3" eb="5">
      <t>リコウ</t>
    </rPh>
    <rPh sb="6" eb="8">
      <t>キカン</t>
    </rPh>
    <phoneticPr fontId="7"/>
  </si>
  <si>
    <t>納入(履行)場所：</t>
    <rPh sb="0" eb="2">
      <t>ノウニュウ</t>
    </rPh>
    <rPh sb="6" eb="8">
      <t>バショ</t>
    </rPh>
    <phoneticPr fontId="7"/>
  </si>
  <si>
    <t>上記のとおり見積り致します。　</t>
    <rPh sb="6" eb="8">
      <t>ミツ</t>
    </rPh>
    <rPh sb="9" eb="10">
      <t>イタ</t>
    </rPh>
    <phoneticPr fontId="7"/>
  </si>
  <si>
    <t>住　所</t>
    <rPh sb="0" eb="1">
      <t>ジュウ</t>
    </rPh>
    <rPh sb="2" eb="3">
      <t>ショ</t>
    </rPh>
    <phoneticPr fontId="7"/>
  </si>
  <si>
    <t>会社名</t>
    <rPh sb="0" eb="3">
      <t>カイシャメイ</t>
    </rPh>
    <phoneticPr fontId="7"/>
  </si>
  <si>
    <t>代表者</t>
    <rPh sb="0" eb="3">
      <t>ダイヒョウシャ</t>
    </rPh>
    <phoneticPr fontId="7"/>
  </si>
  <si>
    <t>速水郡日出町大字藤原２４０６番地の１</t>
    <rPh sb="0" eb="6">
      <t>ハヤミグンヒジマチ</t>
    </rPh>
    <rPh sb="6" eb="8">
      <t>オオアザ</t>
    </rPh>
    <rPh sb="8" eb="10">
      <t>フジワラ</t>
    </rPh>
    <rPh sb="14" eb="16">
      <t>バンチ</t>
    </rPh>
    <phoneticPr fontId="7"/>
  </si>
  <si>
    <t>一般財団法人九州電気保安協会日出事業所　</t>
    <rPh sb="0" eb="6">
      <t>イッパンザイダンホウジン</t>
    </rPh>
    <rPh sb="6" eb="14">
      <t>キュウシュウデンキホアンキョウカイ</t>
    </rPh>
    <rPh sb="14" eb="19">
      <t>ヒジジギョウショ</t>
    </rPh>
    <phoneticPr fontId="7"/>
  </si>
  <si>
    <t>事業所長　川野　哲也</t>
    <rPh sb="0" eb="4">
      <t>ジギョウショチョウ</t>
    </rPh>
    <rPh sb="5" eb="7">
      <t>カワノ</t>
    </rPh>
    <rPh sb="8" eb="10">
      <t>テツヤ</t>
    </rPh>
    <phoneticPr fontId="7"/>
  </si>
  <si>
    <t>押印省略時署名（担当者名連絡先）：</t>
    <phoneticPr fontId="7"/>
  </si>
  <si>
    <t>単価</t>
    <rPh sb="0" eb="2">
      <t>タンカ</t>
    </rPh>
    <phoneticPr fontId="10"/>
  </si>
  <si>
    <t>小　計</t>
    <rPh sb="0" eb="1">
      <t>ショウ</t>
    </rPh>
    <rPh sb="2" eb="3">
      <t>ケイ</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</si>
</sst>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Red]\(#,##0.00\)"/>
    <numFmt numFmtId="177" formatCode="[$-800411]ggge&quot;年&quot;m&quot;月&quot;d&quot;日&quot;;@"/>
    <numFmt numFmtId="178" formatCode="&quot;金額　￥&quot;#,##0_ \-"/>
    <numFmt numFmtId="179" formatCode="#,##0_);[Red]\(#,##0\)"/>
  </numFmts>
  <fonts count="14"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2"/>
      <charset val="128"/>
      <scheme val="minor"/>
    </font>
    <font>
      <sz val="12"/>
      <name val="ＭＳ Ｐ明朝"/>
      <family val="1"/>
      <charset val="128"/>
    </font>
    <font>
      <sz val="24"/>
      <name val="ＭＳ Ｐ明朝"/>
      <family val="1"/>
      <charset val="128"/>
    </font>
    <font>
      <sz val="6"/>
      <name val="ＭＳ Ｐゴシック"/>
      <family val="3"/>
      <charset val="128"/>
    </font>
    <font>
      <sz val="16"/>
      <name val="ＭＳ Ｐ明朝"/>
      <family val="1"/>
      <charset val="128"/>
    </font>
    <font>
      <sz val="18"/>
      <name val="ＭＳ Ｐ明朝"/>
      <family val="1"/>
      <charset val="128"/>
    </font>
    <font>
      <sz val="11"/>
      <name val="標準明朝"/>
      <family val="1"/>
      <charset val="128"/>
    </font>
    <font>
      <sz val="9"/>
      <name val="ＭＳ Ｐ明朝"/>
      <family val="1"/>
      <charset val="128"/>
    </font>
    <font>
      <sz val="10"/>
      <name val="ＭＳ Ｐ明朝"/>
      <family val="1"/>
      <charset val="128"/>
    </font>
    <font>
      <sz val="14"/>
      <name val="ＭＳ Ｐ明朝"/>
      <family val="1"/>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2" fillId="0" borderId="0"/>
    <xf numFmtId="0" fontId="3" fillId="0" borderId="0"/>
    <xf numFmtId="0" fontId="2" fillId="0" borderId="0">
      <alignment vertical="center"/>
    </xf>
    <xf numFmtId="38" fontId="10" fillId="0" borderId="0" applyFont="0" applyFill="0" applyBorder="0" applyAlignment="0" applyProtection="0"/>
  </cellStyleXfs>
  <cellXfs count="53">
    <xf numFmtId="0" fontId="0" fillId="0" borderId="0" xfId="0">
      <alignment vertical="center"/>
    </xf>
    <xf numFmtId="0" fontId="3" fillId="0" borderId="0" xfId="2" applyFont="1"/>
    <xf numFmtId="0" fontId="3" fillId="0" borderId="0" xfId="2" applyFont="1" applyAlignment="1">
      <alignment horizontal="right"/>
    </xf>
    <xf numFmtId="176" fontId="5" fillId="2" borderId="1" xfId="3" applyNumberFormat="1" applyFont="1" applyFill="1" applyBorder="1" applyAlignment="1">
      <alignment horizontal="right" vertical="center" shrinkToFit="1"/>
    </xf>
    <xf numFmtId="0" fontId="6" fillId="0" borderId="0" xfId="2" applyFont="1" applyAlignment="1">
      <alignment horizontal="center"/>
    </xf>
    <xf numFmtId="0" fontId="8" fillId="0" borderId="0" xfId="2" applyFont="1" applyAlignment="1">
      <alignment horizontal="right"/>
    </xf>
    <xf numFmtId="177" fontId="3" fillId="0" borderId="0" xfId="2" applyNumberFormat="1" applyFont="1" applyAlignment="1">
      <alignment horizontal="right"/>
    </xf>
    <xf numFmtId="177" fontId="3" fillId="0" borderId="0" xfId="2" applyNumberFormat="1" applyFont="1"/>
    <xf numFmtId="0" fontId="3" fillId="0" borderId="0" xfId="2" applyFont="1" applyAlignment="1">
      <alignment horizontal="right"/>
    </xf>
    <xf numFmtId="38" fontId="3" fillId="0" borderId="0" xfId="1" applyFont="1" applyAlignment="1"/>
    <xf numFmtId="178" fontId="9" fillId="0" borderId="2" xfId="3" applyNumberFormat="1" applyFont="1" applyBorder="1" applyAlignment="1">
      <alignment horizontal="left" vertical="center"/>
    </xf>
    <xf numFmtId="178" fontId="3" fillId="0" borderId="0" xfId="3" applyNumberFormat="1" applyAlignment="1">
      <alignment horizontal="left" vertical="center"/>
    </xf>
    <xf numFmtId="0" fontId="3" fillId="0" borderId="0" xfId="2" applyFont="1"/>
    <xf numFmtId="0" fontId="3" fillId="0" borderId="1" xfId="2" applyFont="1" applyBorder="1" applyAlignment="1">
      <alignment horizontal="center" vertical="center" wrapText="1"/>
    </xf>
    <xf numFmtId="0" fontId="3" fillId="0" borderId="1" xfId="2" applyFont="1" applyBorder="1" applyAlignment="1">
      <alignment horizontal="center"/>
    </xf>
    <xf numFmtId="0" fontId="3" fillId="0" borderId="1" xfId="2" applyFont="1" applyBorder="1" applyAlignment="1">
      <alignment horizontal="center" wrapText="1"/>
    </xf>
    <xf numFmtId="0" fontId="3" fillId="0" borderId="1" xfId="4" applyFont="1" applyBorder="1" applyAlignment="1">
      <alignment horizontal="center" vertical="center"/>
    </xf>
    <xf numFmtId="0" fontId="3" fillId="0" borderId="0" xfId="3" applyAlignment="1">
      <alignment horizontal="center" vertical="center"/>
    </xf>
    <xf numFmtId="0" fontId="11" fillId="0" borderId="1" xfId="3" applyFont="1" applyBorder="1" applyAlignment="1">
      <alignment vertical="center" shrinkToFit="1"/>
    </xf>
    <xf numFmtId="0" fontId="11" fillId="0" borderId="1" xfId="3" applyFont="1" applyBorder="1" applyAlignment="1">
      <alignment vertical="center" wrapText="1" shrinkToFit="1"/>
    </xf>
    <xf numFmtId="0" fontId="5" fillId="0" borderId="1" xfId="4" applyFont="1" applyBorder="1" applyAlignment="1">
      <alignment horizontal="center" vertical="center" shrinkToFit="1"/>
    </xf>
    <xf numFmtId="40" fontId="5" fillId="0" borderId="1" xfId="1" applyNumberFormat="1" applyFont="1" applyBorder="1" applyAlignment="1">
      <alignment horizontal="right" vertical="center" shrinkToFit="1"/>
    </xf>
    <xf numFmtId="40" fontId="5" fillId="2" borderId="1" xfId="1" applyNumberFormat="1" applyFont="1" applyFill="1" applyBorder="1" applyAlignment="1">
      <alignment horizontal="right" vertical="center" shrinkToFit="1"/>
    </xf>
    <xf numFmtId="40" fontId="12" fillId="2" borderId="1" xfId="1" applyNumberFormat="1" applyFont="1" applyFill="1" applyBorder="1" applyAlignment="1">
      <alignment vertical="center" shrinkToFit="1"/>
    </xf>
    <xf numFmtId="40" fontId="12" fillId="0" borderId="1" xfId="1" applyNumberFormat="1" applyFont="1" applyBorder="1" applyAlignment="1">
      <alignment vertical="center" shrinkToFit="1"/>
    </xf>
    <xf numFmtId="0" fontId="3" fillId="0" borderId="0" xfId="2" applyFont="1" applyAlignment="1">
      <alignment horizontal="center" vertical="center"/>
    </xf>
    <xf numFmtId="40" fontId="3" fillId="2" borderId="1" xfId="1" applyNumberFormat="1" applyFont="1" applyFill="1" applyBorder="1" applyAlignment="1"/>
    <xf numFmtId="40" fontId="3" fillId="0" borderId="1" xfId="1" applyNumberFormat="1" applyFont="1" applyBorder="1" applyAlignment="1"/>
    <xf numFmtId="0" fontId="3" fillId="0" borderId="1" xfId="2" applyFont="1" applyBorder="1"/>
    <xf numFmtId="0" fontId="3" fillId="0" borderId="1" xfId="2" applyFont="1" applyBorder="1" applyAlignment="1">
      <alignment horizontal="center" vertical="center"/>
    </xf>
    <xf numFmtId="0" fontId="3" fillId="0" borderId="1" xfId="2" applyFont="1" applyBorder="1" applyAlignment="1">
      <alignment horizontal="left"/>
    </xf>
    <xf numFmtId="40" fontId="3" fillId="0" borderId="1" xfId="1" applyNumberFormat="1" applyFont="1" applyBorder="1" applyAlignment="1">
      <alignment horizontal="right"/>
    </xf>
    <xf numFmtId="40" fontId="5" fillId="0" borderId="1" xfId="1" applyNumberFormat="1" applyFont="1" applyBorder="1" applyAlignment="1"/>
    <xf numFmtId="40" fontId="3" fillId="0" borderId="1" xfId="1" applyNumberFormat="1" applyFont="1" applyBorder="1" applyAlignment="1">
      <alignment horizontal="center"/>
    </xf>
    <xf numFmtId="0" fontId="5" fillId="0" borderId="0" xfId="2" applyFont="1"/>
    <xf numFmtId="0" fontId="5" fillId="0" borderId="0" xfId="2" applyFont="1" applyAlignment="1">
      <alignment horizontal="right"/>
    </xf>
    <xf numFmtId="58" fontId="5" fillId="0" borderId="0" xfId="2" applyNumberFormat="1" applyFont="1" applyAlignment="1">
      <alignment horizontal="left" shrinkToFit="1"/>
    </xf>
    <xf numFmtId="0" fontId="5" fillId="0" borderId="0" xfId="2" applyFont="1" applyAlignment="1">
      <alignment horizontal="center"/>
    </xf>
    <xf numFmtId="38" fontId="5" fillId="0" borderId="0" xfId="5" applyFont="1" applyBorder="1"/>
    <xf numFmtId="58" fontId="5" fillId="0" borderId="0" xfId="2" applyNumberFormat="1" applyFont="1" applyAlignment="1">
      <alignment horizontal="left"/>
    </xf>
    <xf numFmtId="0" fontId="3" fillId="0" borderId="0" xfId="2" applyFont="1" applyAlignment="1">
      <alignment horizontal="right" shrinkToFit="1"/>
    </xf>
    <xf numFmtId="0" fontId="3" fillId="0" borderId="0" xfId="2" applyFont="1" applyAlignment="1">
      <alignment shrinkToFit="1"/>
    </xf>
    <xf numFmtId="0" fontId="13" fillId="0" borderId="0" xfId="2" applyFont="1" applyAlignment="1">
      <alignment vertical="center"/>
    </xf>
    <xf numFmtId="0" fontId="5" fillId="0" borderId="0" xfId="2" applyFont="1" applyAlignment="1">
      <alignment horizontal="right" vertical="center"/>
    </xf>
    <xf numFmtId="0" fontId="13" fillId="0" borderId="0" xfId="2" applyFont="1" applyAlignment="1">
      <alignment horizontal="right" vertical="center"/>
    </xf>
    <xf numFmtId="0" fontId="5" fillId="0" borderId="0" xfId="2" applyFont="1" applyAlignment="1">
      <alignment horizontal="right" vertical="center"/>
    </xf>
    <xf numFmtId="0" fontId="3" fillId="0" borderId="1" xfId="2" applyFont="1" applyBorder="1" applyAlignment="1">
      <alignment horizontal="right" wrapText="1"/>
    </xf>
    <xf numFmtId="179" fontId="5" fillId="0" borderId="1" xfId="3" applyNumberFormat="1" applyFont="1" applyBorder="1" applyAlignment="1">
      <alignment horizontal="right" vertical="center" shrinkToFit="1"/>
    </xf>
    <xf numFmtId="176" fontId="5" fillId="0" borderId="1" xfId="3" applyNumberFormat="1" applyFont="1" applyBorder="1" applyAlignment="1">
      <alignment horizontal="right" vertical="center" shrinkToFit="1"/>
    </xf>
    <xf numFmtId="0" fontId="3" fillId="2" borderId="1" xfId="2" applyFont="1" applyFill="1" applyBorder="1" applyAlignment="1">
      <alignment horizontal="center" vertical="center" wrapText="1"/>
    </xf>
    <xf numFmtId="0" fontId="3" fillId="2" borderId="1" xfId="2" applyFont="1" applyFill="1" applyBorder="1"/>
    <xf numFmtId="0" fontId="3" fillId="0" borderId="1" xfId="2" applyFont="1" applyBorder="1" applyAlignment="1">
      <alignment horizontal="right"/>
    </xf>
    <xf numFmtId="38" fontId="3" fillId="0" borderId="1" xfId="5" applyFont="1" applyBorder="1"/>
  </cellXfs>
  <cellStyles count="6">
    <cellStyle name="桁区切り" xfId="1" builtinId="6"/>
    <cellStyle name="桁区切り 2" xfId="5" xr:uid="{CC841684-62ED-4C09-9D70-A8E272729301}"/>
    <cellStyle name="標準" xfId="0" builtinId="0"/>
    <cellStyle name="標準 12" xfId="4" xr:uid="{AAE72367-F060-47B5-90D8-E1966758E499}"/>
    <cellStyle name="標準 3" xfId="3" xr:uid="{2C757FB3-EAE3-4B98-8E21-7E3D6619F0F3}"/>
    <cellStyle name="標準_見積書11" xfId="2" xr:uid="{9D1CD583-0C1C-4F1E-97DE-1477CEC6DD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12</xdr:col>
      <xdr:colOff>76200</xdr:colOff>
      <xdr:row>38</xdr:row>
      <xdr:rowOff>161925</xdr:rowOff>
    </xdr:from>
    <xdr:to>
      <xdr:col>12</xdr:col>
      <xdr:colOff>190500</xdr:colOff>
      <xdr:row>38</xdr:row>
      <xdr:rowOff>421901</xdr:rowOff>
    </xdr:to>
    <xdr:sp macro="" textlink="">
      <xdr:nvSpPr>
        <xdr:cNvPr id="2" name="Text Box 1">
          <a:extLst>
            <a:ext uri="{FF2B5EF4-FFF2-40B4-BE49-F238E27FC236}">
              <a16:creationId xmlns:a16="http://schemas.microsoft.com/office/drawing/2014/main" id="{AAB300E3-9076-471A-8068-FAA6D9925516}"/>
            </a:ext>
          </a:extLst>
        </xdr:cNvPr>
        <xdr:cNvSpPr txBox="1">
          <a:spLocks noChangeArrowheads="1"/>
        </xdr:cNvSpPr>
      </xdr:nvSpPr>
      <xdr:spPr bwMode="auto">
        <a:xfrm>
          <a:off x="10134600" y="138684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12</xdr:col>
      <xdr:colOff>76200</xdr:colOff>
      <xdr:row>64</xdr:row>
      <xdr:rowOff>161925</xdr:rowOff>
    </xdr:from>
    <xdr:ext cx="114300" cy="259976"/>
    <xdr:sp macro="" textlink="">
      <xdr:nvSpPr>
        <xdr:cNvPr id="3" name="Text Box 1">
          <a:extLst>
            <a:ext uri="{FF2B5EF4-FFF2-40B4-BE49-F238E27FC236}">
              <a16:creationId xmlns:a16="http://schemas.microsoft.com/office/drawing/2014/main" id="{C0FE1EDA-F021-45C6-BD06-CCA59D39602D}"/>
            </a:ext>
          </a:extLst>
        </xdr:cNvPr>
        <xdr:cNvSpPr txBox="1">
          <a:spLocks noChangeArrowheads="1"/>
        </xdr:cNvSpPr>
      </xdr:nvSpPr>
      <xdr:spPr bwMode="auto">
        <a:xfrm>
          <a:off x="10134600" y="262509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76200</xdr:colOff>
      <xdr:row>90</xdr:row>
      <xdr:rowOff>161925</xdr:rowOff>
    </xdr:from>
    <xdr:ext cx="114300" cy="259976"/>
    <xdr:sp macro="" textlink="">
      <xdr:nvSpPr>
        <xdr:cNvPr id="4" name="Text Box 1">
          <a:extLst>
            <a:ext uri="{FF2B5EF4-FFF2-40B4-BE49-F238E27FC236}">
              <a16:creationId xmlns:a16="http://schemas.microsoft.com/office/drawing/2014/main" id="{60AF5876-134A-449E-948E-9A9844822CF0}"/>
            </a:ext>
          </a:extLst>
        </xdr:cNvPr>
        <xdr:cNvSpPr txBox="1">
          <a:spLocks noChangeArrowheads="1"/>
        </xdr:cNvSpPr>
      </xdr:nvSpPr>
      <xdr:spPr bwMode="auto">
        <a:xfrm>
          <a:off x="10134600" y="37614225"/>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26757;&#21407;&#65299;&#26361;\&#22865;&#32004;&#38306;&#20418;\&#35211;&#31309;&#26360;&#12288;&#26360;&#24335;Book1.xlsx" TargetMode="External"/><Relationship Id="rId1" Type="http://schemas.openxmlformats.org/officeDocument/2006/relationships/externalLinkPath" Target="/&#26757;&#21407;&#65299;&#26361;/&#22865;&#32004;&#38306;&#20418;/&#35211;&#31309;&#26360;&#12288;&#26360;&#24335;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見総入力 (2)"/>
      <sheetName val="見総 (6)"/>
      <sheetName val="見総 (5)"/>
      <sheetName val="OC総内 (2)"/>
      <sheetName val="見総 (2)"/>
      <sheetName val="見市当"/>
      <sheetName val="見市貼"/>
      <sheetName val="見総 (3)"/>
      <sheetName val="見総"/>
      <sheetName val="見総 (税込"/>
      <sheetName val="入札書・市価調査書"/>
      <sheetName val="入札書・市価調査書 (内訳書必要)"/>
      <sheetName val="入札書（内訳）"/>
      <sheetName val="市価調査価格調査書（内訳）"/>
      <sheetName val="内訳"/>
      <sheetName val="ｌ"/>
      <sheetName val="請書式"/>
      <sheetName val="内訳 (2)"/>
      <sheetName val="見総入力"/>
      <sheetName val="見品"/>
      <sheetName val="見単"/>
      <sheetName val="見総込"/>
      <sheetName val="見単込"/>
      <sheetName val="OC総"/>
      <sheetName val="OC総内"/>
      <sheetName val="OC総込"/>
      <sheetName val="OC品"/>
      <sheetName val="OC品内"/>
      <sheetName val="OC単"/>
      <sheetName val="OC廃1"/>
      <sheetName val="OC予総"/>
      <sheetName val="OC廃2"/>
      <sheetName val="OC予総内"/>
      <sheetName val="OC廃3"/>
      <sheetName val="OC単 (2)"/>
      <sheetName val="見総入力 (3)"/>
      <sheetName val="見総 (4)"/>
      <sheetName val="Sheet1"/>
      <sheetName val="Sheet2"/>
      <sheetName val="Sheet3"/>
    </sheetNames>
    <sheetDataSet>
      <sheetData sheetId="0"/>
      <sheetData sheetId="1"/>
      <sheetData sheetId="2"/>
      <sheetData sheetId="3"/>
      <sheetData sheetId="4"/>
      <sheetData sheetId="5"/>
      <sheetData sheetId="6">
        <row r="1">
          <cell r="A1" t="str">
            <v>湯布駐業管理営繕ＣＳ</v>
          </cell>
          <cell r="B1" t="str">
            <v>再生砕石</v>
          </cell>
          <cell r="E1">
            <v>1</v>
          </cell>
          <cell r="F1">
            <v>4028640</v>
          </cell>
          <cell r="G1" t="str">
            <v>日出生台演習場</v>
          </cell>
          <cell r="H1">
            <v>46295</v>
          </cell>
          <cell r="J1">
            <v>42020</v>
          </cell>
          <cell r="K1">
            <v>6</v>
          </cell>
          <cell r="L1" t="str">
            <v>S72</v>
          </cell>
          <cell r="M1">
            <v>1</v>
          </cell>
          <cell r="N1" t="str">
            <v>UT</v>
          </cell>
          <cell r="P1">
            <v>0</v>
          </cell>
          <cell r="R1" t="str">
            <v>CYK20260702610266</v>
          </cell>
          <cell r="S1">
            <v>2</v>
          </cell>
          <cell r="T1" t="str">
            <v>JKK20260716043302</v>
          </cell>
          <cell r="U1">
            <v>1</v>
          </cell>
          <cell r="V1" t="str">
            <v>HMK20260702395310</v>
          </cell>
          <cell r="W1">
            <v>1</v>
          </cell>
          <cell r="X1">
            <v>3</v>
          </cell>
          <cell r="Z1">
            <v>11</v>
          </cell>
          <cell r="AA1">
            <v>1</v>
          </cell>
          <cell r="AB1">
            <v>1</v>
          </cell>
          <cell r="AC1">
            <v>1</v>
          </cell>
          <cell r="AD1">
            <v>3</v>
          </cell>
          <cell r="AJ1" t="str">
            <v>（８Ｍ３×３）</v>
          </cell>
        </row>
        <row r="2">
          <cell r="B2" t="str">
            <v>仕様書のとおり</v>
          </cell>
          <cell r="D2" t="str">
            <v>補給用（連接外）</v>
          </cell>
          <cell r="E2" t="str">
            <v>ST</v>
          </cell>
          <cell r="F2">
            <v>4028640</v>
          </cell>
          <cell r="G2" t="str">
            <v>営繕班　大橋技官　内線３１８</v>
          </cell>
        </row>
        <row r="3">
          <cell r="A3" t="str">
            <v>&lt;&lt;&lt;/1移動&gt;&gt;&gt;</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BFF95-D150-4A67-8033-124CD94A8790}">
  <sheetPr>
    <tabColor theme="9" tint="-0.249977111117893"/>
  </sheetPr>
  <dimension ref="A1:V112"/>
  <sheetViews>
    <sheetView showZeros="0" tabSelected="1" view="pageBreakPreview" zoomScaleNormal="100" zoomScaleSheetLayoutView="100" workbookViewId="0">
      <selection activeCell="J18" sqref="J18"/>
    </sheetView>
  </sheetViews>
  <sheetFormatPr defaultRowHeight="13.5" x14ac:dyDescent="0.15"/>
  <cols>
    <col min="1" max="2" width="5.125" style="1" customWidth="1"/>
    <col min="3" max="3" width="3.25" style="1" customWidth="1"/>
    <col min="4" max="4" width="24.625" style="1" customWidth="1"/>
    <col min="5" max="5" width="14.125" style="1" customWidth="1"/>
    <col min="6" max="6" width="5.625" style="1" customWidth="1"/>
    <col min="7" max="7" width="7.75" style="2" customWidth="1"/>
    <col min="8" max="8" width="10.25" style="1" customWidth="1"/>
    <col min="9" max="9" width="12" style="1" customWidth="1"/>
    <col min="10" max="10" width="13.125" style="1" customWidth="1"/>
    <col min="11" max="11" width="3.25" style="1" customWidth="1"/>
    <col min="12" max="12" width="27.75" style="1" customWidth="1"/>
    <col min="13" max="13" width="18" style="1" customWidth="1"/>
    <col min="14" max="14" width="5.5" style="1" customWidth="1"/>
    <col min="15" max="15" width="7.75" style="2" customWidth="1"/>
    <col min="16" max="17" width="12" style="1" customWidth="1"/>
    <col min="18" max="18" width="14.5" style="1" customWidth="1"/>
    <col min="19" max="16384" width="9" style="1"/>
  </cols>
  <sheetData>
    <row r="1" spans="1:21" ht="14.25" x14ac:dyDescent="0.15">
      <c r="A1" s="1">
        <v>1</v>
      </c>
      <c r="C1" s="1">
        <v>1</v>
      </c>
      <c r="H1" s="3">
        <f>IF(INDEX([1]見市貼!$1:$1048576,$A1*2-1,6)="","",INDEX([1]見市貼!$1:$1048576,$A1*2-1,6))</f>
        <v>4028640</v>
      </c>
    </row>
    <row r="2" spans="1:21" ht="41.25" customHeight="1" x14ac:dyDescent="0.3">
      <c r="D2" s="4" t="s">
        <v>0</v>
      </c>
      <c r="E2" s="4"/>
      <c r="F2" s="4"/>
      <c r="G2" s="4"/>
      <c r="H2" s="4"/>
      <c r="I2" s="4"/>
      <c r="J2" s="4"/>
      <c r="L2" s="4" t="s">
        <v>1</v>
      </c>
      <c r="M2" s="4"/>
      <c r="N2" s="4"/>
      <c r="O2" s="4"/>
      <c r="P2" s="4"/>
      <c r="Q2" s="4"/>
      <c r="R2" s="4"/>
    </row>
    <row r="3" spans="1:21" ht="6.75" customHeight="1" x14ac:dyDescent="0.2">
      <c r="G3" s="5"/>
      <c r="O3" s="5"/>
    </row>
    <row r="4" spans="1:21" ht="22.5" customHeight="1" x14ac:dyDescent="0.15">
      <c r="A4" s="2" t="s">
        <v>2</v>
      </c>
      <c r="D4" s="1" t="s">
        <v>3</v>
      </c>
      <c r="G4" s="6"/>
      <c r="H4" s="7"/>
      <c r="I4" s="8" t="s">
        <v>4</v>
      </c>
      <c r="J4" s="8"/>
      <c r="L4" s="1" t="s">
        <v>3</v>
      </c>
      <c r="P4" s="2"/>
      <c r="Q4" s="8" t="s">
        <v>4</v>
      </c>
      <c r="R4" s="8"/>
      <c r="T4" s="8" t="s">
        <v>4</v>
      </c>
      <c r="U4" s="8"/>
    </row>
    <row r="5" spans="1:21" x14ac:dyDescent="0.15">
      <c r="D5" s="1" t="s">
        <v>5</v>
      </c>
      <c r="I5" s="9"/>
      <c r="L5" s="1" t="s">
        <v>5</v>
      </c>
    </row>
    <row r="6" spans="1:21" ht="15" customHeight="1" x14ac:dyDescent="0.15">
      <c r="D6" s="1" t="s">
        <v>6</v>
      </c>
      <c r="L6" s="1" t="s">
        <v>6</v>
      </c>
    </row>
    <row r="7" spans="1:21" ht="22.5" customHeight="1" x14ac:dyDescent="0.15"/>
    <row r="8" spans="1:21" ht="22.5" customHeight="1" x14ac:dyDescent="0.15">
      <c r="D8" s="10" t="str">
        <f>IF(I26+I60=0,"金額\",I26+I60)</f>
        <v>金額\</v>
      </c>
      <c r="E8" s="1" t="s">
        <v>7</v>
      </c>
      <c r="L8" s="10" t="str">
        <f>IF(Q26+Q60=0,"金額\",Q26+Q60)</f>
        <v>金額\</v>
      </c>
      <c r="M8" s="1" t="s">
        <v>7</v>
      </c>
    </row>
    <row r="9" spans="1:21" x14ac:dyDescent="0.15">
      <c r="D9" s="1" t="s">
        <v>8</v>
      </c>
      <c r="L9" s="11"/>
    </row>
    <row r="10" spans="1:21" x14ac:dyDescent="0.15">
      <c r="D10" s="1" t="s">
        <v>9</v>
      </c>
      <c r="L10" s="12" t="s">
        <v>10</v>
      </c>
      <c r="M10" s="12"/>
      <c r="N10" s="12"/>
      <c r="O10" s="12"/>
      <c r="P10" s="12"/>
      <c r="Q10" s="12"/>
    </row>
    <row r="11" spans="1:21" ht="37.5" customHeight="1" x14ac:dyDescent="0.15">
      <c r="C11" s="13" t="s">
        <v>11</v>
      </c>
      <c r="D11" s="14" t="s">
        <v>12</v>
      </c>
      <c r="E11" s="14" t="s">
        <v>13</v>
      </c>
      <c r="F11" s="14" t="s">
        <v>14</v>
      </c>
      <c r="G11" s="15" t="s">
        <v>15</v>
      </c>
      <c r="H11" s="14" t="s">
        <v>16</v>
      </c>
      <c r="I11" s="14" t="s">
        <v>17</v>
      </c>
      <c r="J11" s="14" t="s">
        <v>18</v>
      </c>
      <c r="K11" s="13" t="s">
        <v>11</v>
      </c>
      <c r="L11" s="14" t="s">
        <v>12</v>
      </c>
      <c r="M11" s="14" t="s">
        <v>13</v>
      </c>
      <c r="N11" s="14" t="s">
        <v>14</v>
      </c>
      <c r="O11" s="15" t="s">
        <v>15</v>
      </c>
      <c r="P11" s="14" t="s">
        <v>16</v>
      </c>
      <c r="Q11" s="14" t="s">
        <v>17</v>
      </c>
      <c r="R11" s="14" t="s">
        <v>18</v>
      </c>
    </row>
    <row r="12" spans="1:21" ht="37.5" customHeight="1" x14ac:dyDescent="0.15">
      <c r="A12" s="16">
        <v>1</v>
      </c>
      <c r="B12" s="17"/>
      <c r="C12" s="18">
        <v>1</v>
      </c>
      <c r="D12" s="19" t="str">
        <f>IF(INDEX([1]見市貼!$1:$1048576,$A12*2-1,2)="","",INDEX([1]見市貼!$1:$1048576,$A12*2-1,2))</f>
        <v>再生砕石</v>
      </c>
      <c r="E12" s="19" t="str">
        <f>IF(INDEX([1]見市貼!$1:$1048576,$A12*2-0,2)="","",INDEX([1]見市貼!$1:$1048576,$A12*2-0,2))</f>
        <v>仕様書のとおり</v>
      </c>
      <c r="F12" s="20" t="str">
        <f>IF(INDEX([1]見市貼!$1:$1048576,$A12*2-0,5)="","",INDEX([1]見市貼!$1:$1048576,$A12*2-0,5))</f>
        <v>ST</v>
      </c>
      <c r="G12" s="21">
        <f>IF(INDEX([1]見市貼!$1:$1048576,$A12*2-1,5)="","",INDEX([1]見市貼!$1:$1048576,$A12*2-1,5))</f>
        <v>1</v>
      </c>
      <c r="H12" s="22"/>
      <c r="I12" s="21">
        <f>IF(G12="","",G12*H12)</f>
        <v>0</v>
      </c>
      <c r="J12" s="23"/>
      <c r="K12" s="18">
        <v>1</v>
      </c>
      <c r="L12" s="19" t="str">
        <f>D12</f>
        <v>再生砕石</v>
      </c>
      <c r="M12" s="19" t="str">
        <f t="shared" ref="M12:P25" si="0">E12</f>
        <v>仕様書のとおり</v>
      </c>
      <c r="N12" s="20" t="str">
        <f t="shared" si="0"/>
        <v>ST</v>
      </c>
      <c r="O12" s="21">
        <f t="shared" si="0"/>
        <v>1</v>
      </c>
      <c r="P12" s="22"/>
      <c r="Q12" s="21">
        <f t="shared" ref="Q12:R25" si="1">I12</f>
        <v>0</v>
      </c>
      <c r="R12" s="24">
        <f t="shared" si="1"/>
        <v>0</v>
      </c>
    </row>
    <row r="13" spans="1:21" ht="37.5" customHeight="1" x14ac:dyDescent="0.15">
      <c r="A13" s="16">
        <v>2</v>
      </c>
      <c r="B13" s="17"/>
      <c r="C13" s="18">
        <v>2</v>
      </c>
      <c r="D13" s="19" t="str">
        <f>IF(INDEX([1]見市貼!$1:$1048576,$A13*2-1,2)="","",INDEX([1]見市貼!$1:$1048576,$A13*2-1,2))</f>
        <v/>
      </c>
      <c r="E13" s="19" t="str">
        <f>IF(INDEX([1]見市貼!$1:$1048576,$A13*2-1,1)="&lt;&lt;&lt;/1移動&gt;&gt;&gt;","以下余白",INDEX([1]見市貼!$1:$1048576,$A13*2-0,2))</f>
        <v>以下余白</v>
      </c>
      <c r="F13" s="20" t="str">
        <f>IF(INDEX([1]見市貼!$1:$1048576,$A13*2-0,5)="","",INDEX([1]見市貼!$1:$1048576,$A13*2-0,5))</f>
        <v/>
      </c>
      <c r="G13" s="21" t="str">
        <f>IF(INDEX([1]見市貼!$1:$1048576,$A13*2-1,5)="","",INDEX([1]見市貼!$1:$1048576,$A13*2-1,5))</f>
        <v/>
      </c>
      <c r="H13" s="22"/>
      <c r="I13" s="21" t="str">
        <f t="shared" ref="I13:I25" si="2">IF(G13="","",G13*H13)</f>
        <v/>
      </c>
      <c r="J13" s="23"/>
      <c r="K13" s="18">
        <v>2</v>
      </c>
      <c r="L13" s="19" t="str">
        <f t="shared" ref="L13:L25" si="3">D13</f>
        <v/>
      </c>
      <c r="M13" s="19" t="str">
        <f t="shared" si="0"/>
        <v>以下余白</v>
      </c>
      <c r="N13" s="20" t="str">
        <f t="shared" si="0"/>
        <v/>
      </c>
      <c r="O13" s="21" t="str">
        <f t="shared" si="0"/>
        <v/>
      </c>
      <c r="P13" s="22">
        <f t="shared" si="0"/>
        <v>0</v>
      </c>
      <c r="Q13" s="21" t="str">
        <f t="shared" si="1"/>
        <v/>
      </c>
      <c r="R13" s="24">
        <f t="shared" si="1"/>
        <v>0</v>
      </c>
    </row>
    <row r="14" spans="1:21" ht="37.5" customHeight="1" x14ac:dyDescent="0.15">
      <c r="A14" s="16">
        <v>3</v>
      </c>
      <c r="B14" s="25"/>
      <c r="C14" s="18">
        <v>3</v>
      </c>
      <c r="D14" s="19" t="str">
        <f>IF(INDEX([1]見市貼!$1:$1048576,$A14*2-1,2)="","",INDEX([1]見市貼!$1:$1048576,$A14*2-1,2))</f>
        <v/>
      </c>
      <c r="E14" s="19">
        <f>IF(INDEX([1]見市貼!$1:$1048576,$A14*2-1,1)="&lt;&lt;&lt;/1移動&gt;&gt;&gt;","以下余白",INDEX([1]見市貼!$1:$1048576,$A14*2-0,2))</f>
        <v>0</v>
      </c>
      <c r="F14" s="20" t="str">
        <f>IF(INDEX([1]見市貼!$1:$1048576,$A14*2-0,5)="","",INDEX([1]見市貼!$1:$1048576,$A14*2-0,5))</f>
        <v/>
      </c>
      <c r="G14" s="21" t="str">
        <f>IF(INDEX([1]見市貼!$1:$1048576,$A14*2-1,5)="","",INDEX([1]見市貼!$1:$1048576,$A14*2-1,5))</f>
        <v/>
      </c>
      <c r="H14" s="22"/>
      <c r="I14" s="21" t="str">
        <f t="shared" si="2"/>
        <v/>
      </c>
      <c r="J14" s="23"/>
      <c r="K14" s="18">
        <v>3</v>
      </c>
      <c r="L14" s="19" t="str">
        <f t="shared" si="3"/>
        <v/>
      </c>
      <c r="M14" s="19">
        <f t="shared" si="0"/>
        <v>0</v>
      </c>
      <c r="N14" s="20" t="str">
        <f t="shared" si="0"/>
        <v/>
      </c>
      <c r="O14" s="21" t="str">
        <f t="shared" si="0"/>
        <v/>
      </c>
      <c r="P14" s="22">
        <f t="shared" si="0"/>
        <v>0</v>
      </c>
      <c r="Q14" s="21" t="str">
        <f t="shared" si="1"/>
        <v/>
      </c>
      <c r="R14" s="24">
        <f t="shared" si="1"/>
        <v>0</v>
      </c>
    </row>
    <row r="15" spans="1:21" ht="37.5" customHeight="1" x14ac:dyDescent="0.15">
      <c r="A15" s="16">
        <v>4</v>
      </c>
      <c r="B15" s="25"/>
      <c r="C15" s="18">
        <v>4</v>
      </c>
      <c r="D15" s="19" t="str">
        <f>IF(INDEX([1]見市貼!$1:$1048576,$A15*2-1,2)="","",INDEX([1]見市貼!$1:$1048576,$A15*2-1,2))</f>
        <v/>
      </c>
      <c r="E15" s="19">
        <f>IF(INDEX([1]見市貼!$1:$1048576,$A15*2-1,1)="&lt;&lt;&lt;/1移動&gt;&gt;&gt;","以下余白",INDEX([1]見市貼!$1:$1048576,$A15*2-0,2))</f>
        <v>0</v>
      </c>
      <c r="F15" s="20" t="str">
        <f>IF(INDEX([1]見市貼!$1:$1048576,$A15*2-0,5)="","",INDEX([1]見市貼!$1:$1048576,$A15*2-0,5))</f>
        <v/>
      </c>
      <c r="G15" s="21" t="str">
        <f>IF(INDEX([1]見市貼!$1:$1048576,$A15*2-1,5)="","",INDEX([1]見市貼!$1:$1048576,$A15*2-1,5))</f>
        <v/>
      </c>
      <c r="H15" s="22"/>
      <c r="I15" s="21" t="str">
        <f t="shared" si="2"/>
        <v/>
      </c>
      <c r="J15" s="26"/>
      <c r="K15" s="18">
        <v>4</v>
      </c>
      <c r="L15" s="19" t="str">
        <f t="shared" si="3"/>
        <v/>
      </c>
      <c r="M15" s="19">
        <f t="shared" si="0"/>
        <v>0</v>
      </c>
      <c r="N15" s="20" t="str">
        <f t="shared" si="0"/>
        <v/>
      </c>
      <c r="O15" s="21" t="str">
        <f t="shared" si="0"/>
        <v/>
      </c>
      <c r="P15" s="22">
        <f t="shared" si="0"/>
        <v>0</v>
      </c>
      <c r="Q15" s="21" t="str">
        <f t="shared" si="1"/>
        <v/>
      </c>
      <c r="R15" s="24">
        <f t="shared" si="1"/>
        <v>0</v>
      </c>
    </row>
    <row r="16" spans="1:21" ht="37.5" customHeight="1" x14ac:dyDescent="0.15">
      <c r="A16" s="16">
        <v>5</v>
      </c>
      <c r="B16" s="25"/>
      <c r="C16" s="18">
        <v>5</v>
      </c>
      <c r="D16" s="19" t="str">
        <f>IF(INDEX([1]見市貼!$1:$1048576,$A16*2-1,2)="","",INDEX([1]見市貼!$1:$1048576,$A16*2-1,2))</f>
        <v/>
      </c>
      <c r="E16" s="19">
        <f>IF(INDEX([1]見市貼!$1:$1048576,$A16*2-1,1)="&lt;&lt;&lt;/1移動&gt;&gt;&gt;","以下余白",INDEX([1]見市貼!$1:$1048576,$A16*2-0,2))</f>
        <v>0</v>
      </c>
      <c r="F16" s="20" t="str">
        <f>IF(INDEX([1]見市貼!$1:$1048576,$A16*2-0,5)="","",INDEX([1]見市貼!$1:$1048576,$A16*2-0,5))</f>
        <v/>
      </c>
      <c r="G16" s="21" t="str">
        <f>IF(INDEX([1]見市貼!$1:$1048576,$A16*2-1,5)="","",INDEX([1]見市貼!$1:$1048576,$A16*2-1,5))</f>
        <v/>
      </c>
      <c r="H16" s="22"/>
      <c r="I16" s="21" t="str">
        <f t="shared" si="2"/>
        <v/>
      </c>
      <c r="J16" s="26"/>
      <c r="K16" s="18">
        <v>5</v>
      </c>
      <c r="L16" s="19" t="str">
        <f t="shared" si="3"/>
        <v/>
      </c>
      <c r="M16" s="19">
        <f t="shared" si="0"/>
        <v>0</v>
      </c>
      <c r="N16" s="20" t="str">
        <f t="shared" si="0"/>
        <v/>
      </c>
      <c r="O16" s="21" t="str">
        <f t="shared" si="0"/>
        <v/>
      </c>
      <c r="P16" s="22">
        <f t="shared" si="0"/>
        <v>0</v>
      </c>
      <c r="Q16" s="21" t="str">
        <f t="shared" si="1"/>
        <v/>
      </c>
      <c r="R16" s="27">
        <f t="shared" si="1"/>
        <v>0</v>
      </c>
    </row>
    <row r="17" spans="1:22" ht="37.5" customHeight="1" x14ac:dyDescent="0.15">
      <c r="A17" s="16">
        <v>6</v>
      </c>
      <c r="B17" s="25"/>
      <c r="C17" s="18">
        <v>6</v>
      </c>
      <c r="D17" s="19" t="str">
        <f>IF(INDEX([1]見市貼!$1:$1048576,$A17*2-1,2)="","",INDEX([1]見市貼!$1:$1048576,$A17*2-1,2))</f>
        <v/>
      </c>
      <c r="E17" s="19">
        <f>IF(INDEX([1]見市貼!$1:$1048576,$A17*2-1,1)="&lt;&lt;&lt;/1移動&gt;&gt;&gt;","以下余白",INDEX([1]見市貼!$1:$1048576,$A17*2-0,2))</f>
        <v>0</v>
      </c>
      <c r="F17" s="20" t="str">
        <f>IF(INDEX([1]見市貼!$1:$1048576,$A17*2-0,5)="","",INDEX([1]見市貼!$1:$1048576,$A17*2-0,5))</f>
        <v/>
      </c>
      <c r="G17" s="21" t="str">
        <f>IF(INDEX([1]見市貼!$1:$1048576,$A17*2-1,5)="","",INDEX([1]見市貼!$1:$1048576,$A17*2-1,5))</f>
        <v/>
      </c>
      <c r="H17" s="22"/>
      <c r="I17" s="21" t="str">
        <f t="shared" si="2"/>
        <v/>
      </c>
      <c r="J17" s="26"/>
      <c r="K17" s="18">
        <v>6</v>
      </c>
      <c r="L17" s="19" t="str">
        <f t="shared" si="3"/>
        <v/>
      </c>
      <c r="M17" s="19">
        <f t="shared" si="0"/>
        <v>0</v>
      </c>
      <c r="N17" s="20" t="str">
        <f t="shared" si="0"/>
        <v/>
      </c>
      <c r="O17" s="21" t="str">
        <f t="shared" si="0"/>
        <v/>
      </c>
      <c r="P17" s="22">
        <f t="shared" si="0"/>
        <v>0</v>
      </c>
      <c r="Q17" s="21" t="str">
        <f t="shared" si="1"/>
        <v/>
      </c>
      <c r="R17" s="27">
        <f t="shared" si="1"/>
        <v>0</v>
      </c>
    </row>
    <row r="18" spans="1:22" ht="37.5" customHeight="1" x14ac:dyDescent="0.15">
      <c r="A18" s="16">
        <v>7</v>
      </c>
      <c r="B18" s="25"/>
      <c r="C18" s="18">
        <v>7</v>
      </c>
      <c r="D18" s="19" t="str">
        <f>IF(INDEX([1]見市貼!$1:$1048576,$A18*2-1,2)="","",INDEX([1]見市貼!$1:$1048576,$A18*2-1,2))</f>
        <v/>
      </c>
      <c r="E18" s="19">
        <f>IF(INDEX([1]見市貼!$1:$1048576,$A18*2-1,1)="&lt;&lt;&lt;/1移動&gt;&gt;&gt;","以下余白",INDEX([1]見市貼!$1:$1048576,$A18*2-0,2))</f>
        <v>0</v>
      </c>
      <c r="F18" s="20" t="str">
        <f>IF(INDEX([1]見市貼!$1:$1048576,$A18*2-0,5)="","",INDEX([1]見市貼!$1:$1048576,$A18*2-0,5))</f>
        <v/>
      </c>
      <c r="G18" s="21" t="str">
        <f>IF(INDEX([1]見市貼!$1:$1048576,$A18*2-1,5)="","",INDEX([1]見市貼!$1:$1048576,$A18*2-1,5))</f>
        <v/>
      </c>
      <c r="H18" s="22"/>
      <c r="I18" s="21" t="str">
        <f t="shared" si="2"/>
        <v/>
      </c>
      <c r="J18" s="26"/>
      <c r="K18" s="18">
        <v>7</v>
      </c>
      <c r="L18" s="19" t="str">
        <f t="shared" si="3"/>
        <v/>
      </c>
      <c r="M18" s="19">
        <f t="shared" si="0"/>
        <v>0</v>
      </c>
      <c r="N18" s="20" t="str">
        <f t="shared" si="0"/>
        <v/>
      </c>
      <c r="O18" s="21" t="str">
        <f t="shared" si="0"/>
        <v/>
      </c>
      <c r="P18" s="22">
        <f t="shared" si="0"/>
        <v>0</v>
      </c>
      <c r="Q18" s="21" t="str">
        <f t="shared" si="1"/>
        <v/>
      </c>
      <c r="R18" s="27">
        <f t="shared" si="1"/>
        <v>0</v>
      </c>
    </row>
    <row r="19" spans="1:22" ht="37.5" customHeight="1" x14ac:dyDescent="0.15">
      <c r="A19" s="16">
        <v>8</v>
      </c>
      <c r="B19" s="25"/>
      <c r="C19" s="18">
        <v>8</v>
      </c>
      <c r="D19" s="19" t="str">
        <f>IF(INDEX([1]見市貼!$1:$1048576,$A19*2-1,2)="","",INDEX([1]見市貼!$1:$1048576,$A19*2-1,2))</f>
        <v/>
      </c>
      <c r="E19" s="19">
        <f>IF(INDEX([1]見市貼!$1:$1048576,$A19*2-1,1)="&lt;&lt;&lt;/1移動&gt;&gt;&gt;","以下余白",INDEX([1]見市貼!$1:$1048576,$A19*2-0,2))</f>
        <v>0</v>
      </c>
      <c r="F19" s="20" t="str">
        <f>IF(INDEX([1]見市貼!$1:$1048576,$A19*2-0,5)="","",INDEX([1]見市貼!$1:$1048576,$A19*2-0,5))</f>
        <v/>
      </c>
      <c r="G19" s="21" t="str">
        <f>IF(INDEX([1]見市貼!$1:$1048576,$A19*2-1,5)="","",INDEX([1]見市貼!$1:$1048576,$A19*2-1,5))</f>
        <v/>
      </c>
      <c r="H19" s="22"/>
      <c r="I19" s="21" t="str">
        <f t="shared" si="2"/>
        <v/>
      </c>
      <c r="J19" s="26"/>
      <c r="K19" s="18">
        <v>8</v>
      </c>
      <c r="L19" s="19" t="str">
        <f t="shared" si="3"/>
        <v/>
      </c>
      <c r="M19" s="19">
        <f t="shared" si="0"/>
        <v>0</v>
      </c>
      <c r="N19" s="20" t="str">
        <f t="shared" si="0"/>
        <v/>
      </c>
      <c r="O19" s="21" t="str">
        <f t="shared" si="0"/>
        <v/>
      </c>
      <c r="P19" s="22">
        <f t="shared" si="0"/>
        <v>0</v>
      </c>
      <c r="Q19" s="21" t="str">
        <f t="shared" si="1"/>
        <v/>
      </c>
      <c r="R19" s="27">
        <f t="shared" si="1"/>
        <v>0</v>
      </c>
    </row>
    <row r="20" spans="1:22" ht="37.5" customHeight="1" x14ac:dyDescent="0.15">
      <c r="A20" s="16">
        <v>9</v>
      </c>
      <c r="B20" s="25"/>
      <c r="C20" s="18">
        <v>9</v>
      </c>
      <c r="D20" s="19" t="str">
        <f>IF(INDEX([1]見市貼!$1:$1048576,$A20*2-1,2)="","",INDEX([1]見市貼!$1:$1048576,$A20*2-1,2))</f>
        <v/>
      </c>
      <c r="E20" s="19">
        <f>IF(INDEX([1]見市貼!$1:$1048576,$A20*2-1,1)="&lt;&lt;&lt;/1移動&gt;&gt;&gt;","以下余白",INDEX([1]見市貼!$1:$1048576,$A20*2-0,2))</f>
        <v>0</v>
      </c>
      <c r="F20" s="20" t="str">
        <f>IF(INDEX([1]見市貼!$1:$1048576,$A20*2-0,5)="","",INDEX([1]見市貼!$1:$1048576,$A20*2-0,5))</f>
        <v/>
      </c>
      <c r="G20" s="21" t="str">
        <f>IF(INDEX([1]見市貼!$1:$1048576,$A20*2-1,5)="","",INDEX([1]見市貼!$1:$1048576,$A20*2-1,5))</f>
        <v/>
      </c>
      <c r="H20" s="22"/>
      <c r="I20" s="21" t="str">
        <f t="shared" si="2"/>
        <v/>
      </c>
      <c r="J20" s="26"/>
      <c r="K20" s="18">
        <v>9</v>
      </c>
      <c r="L20" s="19" t="str">
        <f t="shared" si="3"/>
        <v/>
      </c>
      <c r="M20" s="19">
        <f t="shared" si="0"/>
        <v>0</v>
      </c>
      <c r="N20" s="20" t="str">
        <f t="shared" si="0"/>
        <v/>
      </c>
      <c r="O20" s="21" t="str">
        <f t="shared" si="0"/>
        <v/>
      </c>
      <c r="P20" s="22">
        <f t="shared" si="0"/>
        <v>0</v>
      </c>
      <c r="Q20" s="21" t="str">
        <f t="shared" si="1"/>
        <v/>
      </c>
      <c r="R20" s="27">
        <f t="shared" si="1"/>
        <v>0</v>
      </c>
    </row>
    <row r="21" spans="1:22" ht="37.5" customHeight="1" x14ac:dyDescent="0.15">
      <c r="A21" s="16">
        <v>10</v>
      </c>
      <c r="B21" s="25"/>
      <c r="C21" s="18">
        <v>10</v>
      </c>
      <c r="D21" s="19" t="str">
        <f>IF(INDEX([1]見市貼!$1:$1048576,$A21*2-1,2)="","",INDEX([1]見市貼!$1:$1048576,$A21*2-1,2))</f>
        <v/>
      </c>
      <c r="E21" s="19">
        <f>IF(INDEX([1]見市貼!$1:$1048576,$A21*2-1,1)="&lt;&lt;&lt;/1移動&gt;&gt;&gt;","以下余白",INDEX([1]見市貼!$1:$1048576,$A21*2-0,2))</f>
        <v>0</v>
      </c>
      <c r="F21" s="20" t="str">
        <f>IF(INDEX([1]見市貼!$1:$1048576,$A21*2-0,5)="","",INDEX([1]見市貼!$1:$1048576,$A21*2-0,5))</f>
        <v/>
      </c>
      <c r="G21" s="21" t="str">
        <f>IF(INDEX([1]見市貼!$1:$1048576,$A21*2-1,5)="","",INDEX([1]見市貼!$1:$1048576,$A21*2-1,5))</f>
        <v/>
      </c>
      <c r="H21" s="22"/>
      <c r="I21" s="21" t="str">
        <f t="shared" si="2"/>
        <v/>
      </c>
      <c r="J21" s="26"/>
      <c r="K21" s="18">
        <v>10</v>
      </c>
      <c r="L21" s="19" t="str">
        <f t="shared" si="3"/>
        <v/>
      </c>
      <c r="M21" s="19">
        <f t="shared" si="0"/>
        <v>0</v>
      </c>
      <c r="N21" s="20" t="str">
        <f t="shared" si="0"/>
        <v/>
      </c>
      <c r="O21" s="21" t="str">
        <f t="shared" si="0"/>
        <v/>
      </c>
      <c r="P21" s="22">
        <f t="shared" si="0"/>
        <v>0</v>
      </c>
      <c r="Q21" s="21" t="str">
        <f t="shared" si="1"/>
        <v/>
      </c>
      <c r="R21" s="27">
        <f t="shared" si="1"/>
        <v>0</v>
      </c>
    </row>
    <row r="22" spans="1:22" ht="37.5" customHeight="1" x14ac:dyDescent="0.15">
      <c r="A22" s="16">
        <v>11</v>
      </c>
      <c r="B22" s="25"/>
      <c r="C22" s="18">
        <v>11</v>
      </c>
      <c r="D22" s="19" t="str">
        <f>IF(INDEX([1]見市貼!$1:$1048576,$A22*2-1,2)="","",INDEX([1]見市貼!$1:$1048576,$A22*2-1,2))</f>
        <v/>
      </c>
      <c r="E22" s="19">
        <f>IF(INDEX([1]見市貼!$1:$1048576,$A22*2-1,1)="&lt;&lt;&lt;/1移動&gt;&gt;&gt;","以下余白",INDEX([1]見市貼!$1:$1048576,$A22*2-0,2))</f>
        <v>0</v>
      </c>
      <c r="F22" s="20" t="str">
        <f>IF(INDEX([1]見市貼!$1:$1048576,$A22*2-0,5)="","",INDEX([1]見市貼!$1:$1048576,$A22*2-0,5))</f>
        <v/>
      </c>
      <c r="G22" s="21" t="str">
        <f>IF(INDEX([1]見市貼!$1:$1048576,$A22*2-1,5)="","",INDEX([1]見市貼!$1:$1048576,$A22*2-1,5))</f>
        <v/>
      </c>
      <c r="H22" s="22"/>
      <c r="I22" s="21" t="str">
        <f t="shared" si="2"/>
        <v/>
      </c>
      <c r="J22" s="26"/>
      <c r="K22" s="18">
        <v>11</v>
      </c>
      <c r="L22" s="19" t="str">
        <f t="shared" si="3"/>
        <v/>
      </c>
      <c r="M22" s="19">
        <f t="shared" si="0"/>
        <v>0</v>
      </c>
      <c r="N22" s="20" t="str">
        <f t="shared" si="0"/>
        <v/>
      </c>
      <c r="O22" s="21" t="str">
        <f t="shared" si="0"/>
        <v/>
      </c>
      <c r="P22" s="22">
        <f t="shared" si="0"/>
        <v>0</v>
      </c>
      <c r="Q22" s="21" t="str">
        <f t="shared" si="1"/>
        <v/>
      </c>
      <c r="R22" s="27">
        <f t="shared" si="1"/>
        <v>0</v>
      </c>
    </row>
    <row r="23" spans="1:22" ht="37.5" customHeight="1" x14ac:dyDescent="0.15">
      <c r="A23" s="16">
        <v>12</v>
      </c>
      <c r="B23" s="25"/>
      <c r="C23" s="18">
        <v>12</v>
      </c>
      <c r="D23" s="19" t="str">
        <f>IF(INDEX([1]見市貼!$1:$1048576,$A23*2-1,2)="","",INDEX([1]見市貼!$1:$1048576,$A23*2-1,2))</f>
        <v/>
      </c>
      <c r="E23" s="19">
        <f>IF(INDEX([1]見市貼!$1:$1048576,$A23*2-1,1)="&lt;&lt;&lt;/1移動&gt;&gt;&gt;","以下余白",INDEX([1]見市貼!$1:$1048576,$A23*2-0,2))</f>
        <v>0</v>
      </c>
      <c r="F23" s="20" t="str">
        <f>IF(INDEX([1]見市貼!$1:$1048576,$A23*2-0,5)="","",INDEX([1]見市貼!$1:$1048576,$A23*2-0,5))</f>
        <v/>
      </c>
      <c r="G23" s="21" t="str">
        <f>IF(INDEX([1]見市貼!$1:$1048576,$A23*2-1,5)="","",INDEX([1]見市貼!$1:$1048576,$A23*2-1,5))</f>
        <v/>
      </c>
      <c r="H23" s="22"/>
      <c r="I23" s="21" t="str">
        <f t="shared" si="2"/>
        <v/>
      </c>
      <c r="J23" s="26"/>
      <c r="K23" s="18">
        <v>12</v>
      </c>
      <c r="L23" s="19" t="str">
        <f t="shared" si="3"/>
        <v/>
      </c>
      <c r="M23" s="19">
        <f t="shared" si="0"/>
        <v>0</v>
      </c>
      <c r="N23" s="20" t="str">
        <f t="shared" si="0"/>
        <v/>
      </c>
      <c r="O23" s="21" t="str">
        <f t="shared" si="0"/>
        <v/>
      </c>
      <c r="P23" s="22">
        <f t="shared" si="0"/>
        <v>0</v>
      </c>
      <c r="Q23" s="21" t="str">
        <f t="shared" si="1"/>
        <v/>
      </c>
      <c r="R23" s="27">
        <f t="shared" si="1"/>
        <v>0</v>
      </c>
    </row>
    <row r="24" spans="1:22" ht="37.5" customHeight="1" x14ac:dyDescent="0.15">
      <c r="A24" s="16">
        <v>13</v>
      </c>
      <c r="B24" s="25"/>
      <c r="C24" s="18">
        <v>13</v>
      </c>
      <c r="D24" s="19" t="str">
        <f>IF(INDEX([1]見市貼!$1:$1048576,$A24*2-1,2)="","",INDEX([1]見市貼!$1:$1048576,$A24*2-1,2))</f>
        <v/>
      </c>
      <c r="E24" s="19">
        <f>IF(INDEX([1]見市貼!$1:$1048576,$A24*2-1,1)="&lt;&lt;&lt;/1移動&gt;&gt;&gt;","以下余白",INDEX([1]見市貼!$1:$1048576,$A24*2-0,2))</f>
        <v>0</v>
      </c>
      <c r="F24" s="20" t="str">
        <f>IF(INDEX([1]見市貼!$1:$1048576,$A24*2-0,5)="","",INDEX([1]見市貼!$1:$1048576,$A24*2-0,5))</f>
        <v/>
      </c>
      <c r="G24" s="21" t="str">
        <f>IF(INDEX([1]見市貼!$1:$1048576,$A24*2-1,5)="","",INDEX([1]見市貼!$1:$1048576,$A24*2-1,5))</f>
        <v/>
      </c>
      <c r="H24" s="22"/>
      <c r="I24" s="21" t="str">
        <f t="shared" si="2"/>
        <v/>
      </c>
      <c r="J24" s="26"/>
      <c r="K24" s="18">
        <v>13</v>
      </c>
      <c r="L24" s="19" t="str">
        <f t="shared" si="3"/>
        <v/>
      </c>
      <c r="M24" s="19">
        <f t="shared" si="0"/>
        <v>0</v>
      </c>
      <c r="N24" s="20" t="str">
        <f t="shared" si="0"/>
        <v/>
      </c>
      <c r="O24" s="21" t="str">
        <f t="shared" si="0"/>
        <v/>
      </c>
      <c r="P24" s="22">
        <f t="shared" si="0"/>
        <v>0</v>
      </c>
      <c r="Q24" s="21" t="str">
        <f t="shared" si="1"/>
        <v/>
      </c>
      <c r="R24" s="27">
        <f t="shared" si="1"/>
        <v>0</v>
      </c>
    </row>
    <row r="25" spans="1:22" ht="37.5" customHeight="1" x14ac:dyDescent="0.15">
      <c r="A25" s="16">
        <v>14</v>
      </c>
      <c r="B25" s="25"/>
      <c r="C25" s="18">
        <v>14</v>
      </c>
      <c r="D25" s="19" t="str">
        <f>IF(INDEX([1]見市貼!$1:$1048576,$C25*2-1,2)="","",INDEX([1]見市貼!$1:$1048576,$C25*2-1,2))</f>
        <v/>
      </c>
      <c r="E25" s="19">
        <f>IF(INDEX([1]見市貼!$1:$1048576,$A25*2-1,1)="&lt;&lt;&lt;/1移動&gt;&gt;&gt;","以下余白",INDEX([1]見市貼!$1:$1048576,$A25*2-0,2))</f>
        <v>0</v>
      </c>
      <c r="F25" s="20" t="str">
        <f>IF(INDEX([1]見市貼!$1:$1048576,$A25*2-0,5)="","",INDEX([1]見市貼!$1:$1048576,$A25*2-0,5))</f>
        <v/>
      </c>
      <c r="G25" s="21" t="str">
        <f>IF(INDEX([1]見市貼!$1:$1048576,$A25*2-1,5)="","",INDEX([1]見市貼!$1:$1048576,$A25*2-1,5))</f>
        <v/>
      </c>
      <c r="H25" s="22"/>
      <c r="I25" s="21" t="str">
        <f t="shared" si="2"/>
        <v/>
      </c>
      <c r="J25" s="26"/>
      <c r="K25" s="18">
        <v>14</v>
      </c>
      <c r="L25" s="19" t="str">
        <f t="shared" si="3"/>
        <v/>
      </c>
      <c r="M25" s="19">
        <f t="shared" si="0"/>
        <v>0</v>
      </c>
      <c r="N25" s="20" t="str">
        <f t="shared" si="0"/>
        <v/>
      </c>
      <c r="O25" s="21" t="str">
        <f t="shared" si="0"/>
        <v/>
      </c>
      <c r="P25" s="22">
        <f t="shared" si="0"/>
        <v>0</v>
      </c>
      <c r="Q25" s="21" t="str">
        <f t="shared" si="1"/>
        <v/>
      </c>
      <c r="R25" s="27">
        <f t="shared" si="1"/>
        <v>0</v>
      </c>
    </row>
    <row r="26" spans="1:22" ht="37.5" customHeight="1" x14ac:dyDescent="0.15">
      <c r="C26" s="28"/>
      <c r="D26" s="29" t="str">
        <f>IF(D36="","合　計","小　計")</f>
        <v>合　計</v>
      </c>
      <c r="E26" s="30"/>
      <c r="F26" s="14"/>
      <c r="G26" s="31"/>
      <c r="H26" s="27"/>
      <c r="I26" s="32">
        <f>SUM(I12:I25)</f>
        <v>0</v>
      </c>
      <c r="J26" s="33"/>
      <c r="K26" s="28"/>
      <c r="L26" s="29" t="str">
        <f>D26</f>
        <v>合　計</v>
      </c>
      <c r="M26" s="30"/>
      <c r="N26" s="14"/>
      <c r="O26" s="31"/>
      <c r="P26" s="27"/>
      <c r="Q26" s="27">
        <f>SUM(Q12:Q23)</f>
        <v>0</v>
      </c>
      <c r="R26" s="33"/>
    </row>
    <row r="27" spans="1:22" s="34" customFormat="1" ht="14.25" customHeight="1" x14ac:dyDescent="0.15">
      <c r="D27" s="35" t="s">
        <v>19</v>
      </c>
      <c r="E27" s="36">
        <f>[1]見市貼!H1</f>
        <v>46295</v>
      </c>
      <c r="F27" s="37"/>
      <c r="G27" s="35"/>
      <c r="H27" s="38"/>
      <c r="I27" s="38"/>
      <c r="L27" s="35" t="str">
        <f>D27</f>
        <v>納入(履行)期間：</v>
      </c>
      <c r="M27" s="39">
        <f>E27</f>
        <v>46295</v>
      </c>
      <c r="N27" s="37"/>
      <c r="O27" s="35"/>
      <c r="P27" s="38"/>
      <c r="Q27" s="38"/>
    </row>
    <row r="28" spans="1:22" s="34" customFormat="1" ht="14.25" x14ac:dyDescent="0.15">
      <c r="D28" s="35" t="s">
        <v>20</v>
      </c>
      <c r="E28" s="34" t="str">
        <f>[1]見市貼!G1</f>
        <v>日出生台演習場</v>
      </c>
      <c r="G28" s="35"/>
      <c r="H28" s="38"/>
      <c r="I28" s="38"/>
      <c r="L28" s="35" t="str">
        <f>D28</f>
        <v>納入(履行)場所：</v>
      </c>
      <c r="M28" s="34" t="str">
        <f>E28</f>
        <v>日出生台演習場</v>
      </c>
      <c r="O28" s="35"/>
      <c r="P28" s="38"/>
      <c r="Q28" s="38"/>
    </row>
    <row r="29" spans="1:22" ht="13.5" customHeight="1" x14ac:dyDescent="0.15">
      <c r="D29" s="1" t="s">
        <v>21</v>
      </c>
      <c r="L29" s="1" t="s">
        <v>21</v>
      </c>
    </row>
    <row r="30" spans="1:22" ht="22.5" customHeight="1" x14ac:dyDescent="0.15">
      <c r="E30" s="35" t="s">
        <v>22</v>
      </c>
      <c r="G30" s="40"/>
      <c r="H30" s="41"/>
      <c r="I30" s="41"/>
      <c r="J30" s="41"/>
      <c r="M30" s="35" t="s">
        <v>22</v>
      </c>
      <c r="N30" s="1">
        <f>F30</f>
        <v>0</v>
      </c>
      <c r="O30" s="40"/>
      <c r="P30" s="41"/>
      <c r="Q30" s="41"/>
      <c r="R30" s="41"/>
    </row>
    <row r="31" spans="1:22" ht="22.5" customHeight="1" x14ac:dyDescent="0.15">
      <c r="E31" s="35" t="s">
        <v>23</v>
      </c>
      <c r="M31" s="35" t="s">
        <v>23</v>
      </c>
      <c r="N31" s="1">
        <f>F31</f>
        <v>0</v>
      </c>
    </row>
    <row r="32" spans="1:22" ht="22.5" customHeight="1" x14ac:dyDescent="0.15">
      <c r="E32" s="35" t="s">
        <v>24</v>
      </c>
      <c r="J32" s="2"/>
      <c r="M32" s="35" t="s">
        <v>24</v>
      </c>
      <c r="N32" s="1">
        <f>F32</f>
        <v>0</v>
      </c>
      <c r="R32" s="2"/>
      <c r="T32" s="1" t="s">
        <v>25</v>
      </c>
      <c r="U32" s="1" t="s">
        <v>26</v>
      </c>
      <c r="V32" s="1" t="s">
        <v>27</v>
      </c>
    </row>
    <row r="33" spans="1:18" s="42" customFormat="1" ht="17.25" x14ac:dyDescent="0.15">
      <c r="C33" s="43" t="s">
        <v>28</v>
      </c>
      <c r="D33" s="43"/>
      <c r="E33" s="43"/>
      <c r="F33" s="1"/>
      <c r="G33" s="44"/>
      <c r="K33" s="43" t="s">
        <v>28</v>
      </c>
      <c r="L33" s="43"/>
      <c r="M33" s="43"/>
      <c r="N33" s="1">
        <f>F33</f>
        <v>0</v>
      </c>
      <c r="O33" s="44"/>
    </row>
    <row r="34" spans="1:18" s="42" customFormat="1" ht="17.25" x14ac:dyDescent="0.15">
      <c r="C34" s="45"/>
      <c r="D34" s="45"/>
      <c r="E34" s="45"/>
      <c r="F34" s="1"/>
      <c r="G34" s="44"/>
      <c r="K34" s="45"/>
      <c r="L34" s="45"/>
      <c r="M34" s="45"/>
      <c r="N34" s="1">
        <f>F34</f>
        <v>0</v>
      </c>
      <c r="O34" s="44"/>
    </row>
    <row r="35" spans="1:18" ht="37.5" customHeight="1" x14ac:dyDescent="0.15">
      <c r="C35" s="13" t="s">
        <v>11</v>
      </c>
      <c r="D35" s="14" t="s">
        <v>12</v>
      </c>
      <c r="E35" s="14" t="s">
        <v>13</v>
      </c>
      <c r="F35" s="14" t="s">
        <v>14</v>
      </c>
      <c r="G35" s="46" t="s">
        <v>15</v>
      </c>
      <c r="H35" s="14" t="s">
        <v>29</v>
      </c>
      <c r="I35" s="14" t="s">
        <v>17</v>
      </c>
      <c r="J35" s="14" t="s">
        <v>18</v>
      </c>
      <c r="K35" s="13" t="s">
        <v>11</v>
      </c>
      <c r="L35" s="14" t="s">
        <v>12</v>
      </c>
      <c r="M35" s="14" t="s">
        <v>13</v>
      </c>
      <c r="N35" s="14" t="s">
        <v>14</v>
      </c>
      <c r="O35" s="46" t="s">
        <v>15</v>
      </c>
      <c r="P35" s="14" t="s">
        <v>29</v>
      </c>
      <c r="Q35" s="14" t="s">
        <v>17</v>
      </c>
      <c r="R35" s="14" t="s">
        <v>18</v>
      </c>
    </row>
    <row r="36" spans="1:18" ht="37.5" customHeight="1" x14ac:dyDescent="0.15">
      <c r="A36" s="16">
        <v>15</v>
      </c>
      <c r="B36" s="17"/>
      <c r="C36" s="18">
        <v>15</v>
      </c>
      <c r="D36" s="19" t="str">
        <f>IF(INDEX([1]見市貼!$1:$1048576,$A36*2-1,2)="","",INDEX([1]見市貼!$1:$1048576,$A36*2-1,2))</f>
        <v/>
      </c>
      <c r="E36" s="19" t="str">
        <f>IF(INDEX([1]見市貼!$1:$1048576,$A36*2-0,2)="","",INDEX([1]見市貼!$1:$1048576,$A36*2-0,2))</f>
        <v/>
      </c>
      <c r="F36" s="20" t="str">
        <f>IF(INDEX([1]見市貼!$1:$1048576,$A36*2-0,5)="","",INDEX([1]見市貼!$1:$1048576,$A36*2-0,5))</f>
        <v/>
      </c>
      <c r="G36" s="47" t="str">
        <f>IF(INDEX([1]見市貼!$1:$1048576,$A36*2-1,5)="","",INDEX([1]見市貼!$1:$1048576,$A36*2-1,5))</f>
        <v/>
      </c>
      <c r="H36" s="3"/>
      <c r="I36" s="48"/>
      <c r="J36" s="49"/>
      <c r="K36" s="18">
        <f t="shared" ref="K36:R52" si="4">C36</f>
        <v>15</v>
      </c>
      <c r="L36" s="19" t="str">
        <f t="shared" si="4"/>
        <v/>
      </c>
      <c r="M36" s="19" t="str">
        <f t="shared" si="4"/>
        <v/>
      </c>
      <c r="N36" s="20" t="str">
        <f t="shared" si="4"/>
        <v/>
      </c>
      <c r="O36" s="47" t="str">
        <f t="shared" si="4"/>
        <v/>
      </c>
      <c r="P36" s="3">
        <f t="shared" si="4"/>
        <v>0</v>
      </c>
      <c r="Q36" s="48">
        <f t="shared" si="4"/>
        <v>0</v>
      </c>
      <c r="R36" s="13">
        <f t="shared" si="4"/>
        <v>0</v>
      </c>
    </row>
    <row r="37" spans="1:18" ht="37.5" customHeight="1" x14ac:dyDescent="0.15">
      <c r="A37" s="16">
        <v>16</v>
      </c>
      <c r="B37" s="17"/>
      <c r="C37" s="18">
        <v>16</v>
      </c>
      <c r="D37" s="19" t="str">
        <f>IF(INDEX([1]見市貼!$1:$1048576,$A37*2-1,2)="","",INDEX([1]見市貼!$1:$1048576,$A37*2-1,2))</f>
        <v/>
      </c>
      <c r="E37" s="19">
        <f>IF(INDEX([1]見市貼!$1:$1048576,$A37*2-1,1)="&lt;&lt;&lt;/1移動&gt;&gt;&gt;","以下余白",INDEX([1]見市貼!$1:$1048576,$A37*2-0,2))</f>
        <v>0</v>
      </c>
      <c r="F37" s="20" t="str">
        <f>IF(INDEX([1]見市貼!$1:$1048576,$A37*2-0,5)="","",INDEX([1]見市貼!$1:$1048576,$A37*2-0,5))</f>
        <v/>
      </c>
      <c r="G37" s="47" t="str">
        <f>IF(INDEX([1]見市貼!$1:$1048576,$A37*2-1,5)="","",INDEX([1]見市貼!$1:$1048576,$A37*2-1,5))</f>
        <v/>
      </c>
      <c r="H37" s="3"/>
      <c r="I37" s="48"/>
      <c r="J37" s="50"/>
      <c r="K37" s="18">
        <f t="shared" si="4"/>
        <v>16</v>
      </c>
      <c r="L37" s="19" t="str">
        <f t="shared" si="4"/>
        <v/>
      </c>
      <c r="M37" s="19">
        <f t="shared" si="4"/>
        <v>0</v>
      </c>
      <c r="N37" s="20" t="str">
        <f t="shared" si="4"/>
        <v/>
      </c>
      <c r="O37" s="47" t="str">
        <f t="shared" si="4"/>
        <v/>
      </c>
      <c r="P37" s="3">
        <f t="shared" si="4"/>
        <v>0</v>
      </c>
      <c r="Q37" s="48">
        <f t="shared" si="4"/>
        <v>0</v>
      </c>
      <c r="R37" s="28">
        <f t="shared" si="4"/>
        <v>0</v>
      </c>
    </row>
    <row r="38" spans="1:18" ht="37.5" customHeight="1" x14ac:dyDescent="0.15">
      <c r="A38" s="16">
        <v>17</v>
      </c>
      <c r="B38" s="25"/>
      <c r="C38" s="18">
        <v>17</v>
      </c>
      <c r="D38" s="19" t="str">
        <f>IF(INDEX([1]見市貼!$1:$1048576,$A38*2-1,2)="","",INDEX([1]見市貼!$1:$1048576,$A38*2-1,2))</f>
        <v/>
      </c>
      <c r="E38" s="19">
        <f>IF(INDEX([1]見市貼!$1:$1048576,$A38*2-1,1)="&lt;&lt;&lt;/1移動&gt;&gt;&gt;","以下余白",INDEX([1]見市貼!$1:$1048576,$A38*2-0,2))</f>
        <v>0</v>
      </c>
      <c r="F38" s="20" t="str">
        <f>IF(INDEX([1]見市貼!$1:$1048576,$A38*2-0,5)="","",INDEX([1]見市貼!$1:$1048576,$A38*2-0,5))</f>
        <v/>
      </c>
      <c r="G38" s="47" t="str">
        <f>IF(INDEX([1]見市貼!$1:$1048576,$A38*2-1,5)="","",INDEX([1]見市貼!$1:$1048576,$A38*2-1,5))</f>
        <v/>
      </c>
      <c r="H38" s="3"/>
      <c r="I38" s="48"/>
      <c r="J38" s="50"/>
      <c r="K38" s="18">
        <f t="shared" si="4"/>
        <v>17</v>
      </c>
      <c r="L38" s="19" t="str">
        <f t="shared" si="4"/>
        <v/>
      </c>
      <c r="M38" s="19">
        <f t="shared" si="4"/>
        <v>0</v>
      </c>
      <c r="N38" s="20" t="str">
        <f t="shared" si="4"/>
        <v/>
      </c>
      <c r="O38" s="47" t="str">
        <f t="shared" si="4"/>
        <v/>
      </c>
      <c r="P38" s="3">
        <f t="shared" si="4"/>
        <v>0</v>
      </c>
      <c r="Q38" s="48">
        <f t="shared" si="4"/>
        <v>0</v>
      </c>
      <c r="R38" s="28">
        <f t="shared" si="4"/>
        <v>0</v>
      </c>
    </row>
    <row r="39" spans="1:18" ht="37.5" customHeight="1" x14ac:dyDescent="0.15">
      <c r="A39" s="16">
        <v>18</v>
      </c>
      <c r="B39" s="25"/>
      <c r="C39" s="18">
        <v>18</v>
      </c>
      <c r="D39" s="19" t="str">
        <f>IF(INDEX([1]見市貼!$1:$1048576,$A39*2-1,2)="","",INDEX([1]見市貼!$1:$1048576,$A39*2-1,2))</f>
        <v/>
      </c>
      <c r="E39" s="19">
        <f>IF(INDEX([1]見市貼!$1:$1048576,$A39*2-1,1)="&lt;&lt;&lt;/1移動&gt;&gt;&gt;","以下余白",INDEX([1]見市貼!$1:$1048576,$A39*2-0,2))</f>
        <v>0</v>
      </c>
      <c r="F39" s="20" t="str">
        <f>IF(INDEX([1]見市貼!$1:$1048576,$A39*2-0,5)="","",INDEX([1]見市貼!$1:$1048576,$A39*2-0,5))</f>
        <v/>
      </c>
      <c r="G39" s="47" t="str">
        <f>IF(INDEX([1]見市貼!$1:$1048576,$A39*2-1,5)="","",INDEX([1]見市貼!$1:$1048576,$A39*2-1,5))</f>
        <v/>
      </c>
      <c r="H39" s="3"/>
      <c r="I39" s="48"/>
      <c r="J39" s="50"/>
      <c r="K39" s="18">
        <f t="shared" si="4"/>
        <v>18</v>
      </c>
      <c r="L39" s="19" t="str">
        <f t="shared" si="4"/>
        <v/>
      </c>
      <c r="M39" s="19">
        <f t="shared" si="4"/>
        <v>0</v>
      </c>
      <c r="N39" s="20" t="str">
        <f t="shared" si="4"/>
        <v/>
      </c>
      <c r="O39" s="47" t="str">
        <f t="shared" si="4"/>
        <v/>
      </c>
      <c r="P39" s="3">
        <f t="shared" si="4"/>
        <v>0</v>
      </c>
      <c r="Q39" s="48">
        <f t="shared" si="4"/>
        <v>0</v>
      </c>
      <c r="R39" s="28">
        <f t="shared" si="4"/>
        <v>0</v>
      </c>
    </row>
    <row r="40" spans="1:18" ht="37.5" customHeight="1" x14ac:dyDescent="0.15">
      <c r="A40" s="16">
        <v>19</v>
      </c>
      <c r="B40" s="25"/>
      <c r="C40" s="18">
        <v>19</v>
      </c>
      <c r="D40" s="19" t="str">
        <f>IF(INDEX([1]見市貼!$1:$1048576,$A40*2-1,2)="","",INDEX([1]見市貼!$1:$1048576,$A40*2-1,2))</f>
        <v/>
      </c>
      <c r="E40" s="19">
        <f>IF(INDEX([1]見市貼!$1:$1048576,$A40*2-1,1)="&lt;&lt;&lt;/1移動&gt;&gt;&gt;","以下余白",INDEX([1]見市貼!$1:$1048576,$A40*2-0,2))</f>
        <v>0</v>
      </c>
      <c r="F40" s="20" t="str">
        <f>IF(INDEX([1]見市貼!$1:$1048576,$A40*2-0,5)="","",INDEX([1]見市貼!$1:$1048576,$A40*2-0,5))</f>
        <v/>
      </c>
      <c r="G40" s="47" t="str">
        <f>IF(INDEX([1]見市貼!$1:$1048576,$A40*2-1,5)="","",INDEX([1]見市貼!$1:$1048576,$A40*2-1,5))</f>
        <v/>
      </c>
      <c r="H40" s="3"/>
      <c r="I40" s="48"/>
      <c r="J40" s="50"/>
      <c r="K40" s="18">
        <f t="shared" si="4"/>
        <v>19</v>
      </c>
      <c r="L40" s="19" t="str">
        <f t="shared" si="4"/>
        <v/>
      </c>
      <c r="M40" s="19">
        <f t="shared" si="4"/>
        <v>0</v>
      </c>
      <c r="N40" s="20" t="str">
        <f t="shared" si="4"/>
        <v/>
      </c>
      <c r="O40" s="47" t="str">
        <f t="shared" si="4"/>
        <v/>
      </c>
      <c r="P40" s="3">
        <f t="shared" si="4"/>
        <v>0</v>
      </c>
      <c r="Q40" s="48">
        <f t="shared" si="4"/>
        <v>0</v>
      </c>
      <c r="R40" s="28">
        <f t="shared" si="4"/>
        <v>0</v>
      </c>
    </row>
    <row r="41" spans="1:18" ht="37.5" customHeight="1" x14ac:dyDescent="0.15">
      <c r="A41" s="16">
        <v>20</v>
      </c>
      <c r="B41" s="25"/>
      <c r="C41" s="18">
        <v>20</v>
      </c>
      <c r="D41" s="19" t="str">
        <f>IF(INDEX([1]見市貼!$1:$1048576,$A41*2-1,2)="","",INDEX([1]見市貼!$1:$1048576,$A41*2-1,2))</f>
        <v/>
      </c>
      <c r="E41" s="19">
        <f>IF(INDEX([1]見市貼!$1:$1048576,$A41*2-1,1)="&lt;&lt;&lt;/1移動&gt;&gt;&gt;","以下余白",INDEX([1]見市貼!$1:$1048576,$A41*2-0,2))</f>
        <v>0</v>
      </c>
      <c r="F41" s="20" t="str">
        <f>IF(INDEX([1]見市貼!$1:$1048576,$A41*2-0,5)="","",INDEX([1]見市貼!$1:$1048576,$A41*2-0,5))</f>
        <v/>
      </c>
      <c r="G41" s="47" t="str">
        <f>IF(INDEX([1]見市貼!$1:$1048576,$A41*2-1,5)="","",INDEX([1]見市貼!$1:$1048576,$A41*2-1,5))</f>
        <v/>
      </c>
      <c r="H41" s="3"/>
      <c r="I41" s="48"/>
      <c r="J41" s="50"/>
      <c r="K41" s="18">
        <f t="shared" si="4"/>
        <v>20</v>
      </c>
      <c r="L41" s="19" t="str">
        <f t="shared" si="4"/>
        <v/>
      </c>
      <c r="M41" s="19">
        <f t="shared" si="4"/>
        <v>0</v>
      </c>
      <c r="N41" s="20" t="str">
        <f t="shared" si="4"/>
        <v/>
      </c>
      <c r="O41" s="47" t="str">
        <f t="shared" si="4"/>
        <v/>
      </c>
      <c r="P41" s="3">
        <f t="shared" si="4"/>
        <v>0</v>
      </c>
      <c r="Q41" s="48">
        <f t="shared" si="4"/>
        <v>0</v>
      </c>
      <c r="R41" s="28">
        <f t="shared" si="4"/>
        <v>0</v>
      </c>
    </row>
    <row r="42" spans="1:18" ht="37.5" customHeight="1" x14ac:dyDescent="0.15">
      <c r="A42" s="16">
        <v>21</v>
      </c>
      <c r="B42" s="25"/>
      <c r="C42" s="18">
        <v>21</v>
      </c>
      <c r="D42" s="19" t="str">
        <f>IF(INDEX([1]見市貼!$1:$1048576,$A42*2-1,2)="","",INDEX([1]見市貼!$1:$1048576,$A42*2-1,2))</f>
        <v/>
      </c>
      <c r="E42" s="19">
        <f>IF(INDEX([1]見市貼!$1:$1048576,$A42*2-1,1)="&lt;&lt;&lt;/1移動&gt;&gt;&gt;","以下余白",INDEX([1]見市貼!$1:$1048576,$A42*2-0,2))</f>
        <v>0</v>
      </c>
      <c r="F42" s="20" t="str">
        <f>IF(INDEX([1]見市貼!$1:$1048576,$A42*2-0,5)="","",INDEX([1]見市貼!$1:$1048576,$A42*2-0,5))</f>
        <v/>
      </c>
      <c r="G42" s="47" t="str">
        <f>IF(INDEX([1]見市貼!$1:$1048576,$A42*2-1,5)="","",INDEX([1]見市貼!$1:$1048576,$A42*2-1,5))</f>
        <v/>
      </c>
      <c r="H42" s="3"/>
      <c r="I42" s="48"/>
      <c r="J42" s="50"/>
      <c r="K42" s="18">
        <f t="shared" si="4"/>
        <v>21</v>
      </c>
      <c r="L42" s="19" t="str">
        <f t="shared" si="4"/>
        <v/>
      </c>
      <c r="M42" s="19">
        <f t="shared" si="4"/>
        <v>0</v>
      </c>
      <c r="N42" s="20" t="str">
        <f t="shared" si="4"/>
        <v/>
      </c>
      <c r="O42" s="47" t="str">
        <f t="shared" si="4"/>
        <v/>
      </c>
      <c r="P42" s="3">
        <f t="shared" si="4"/>
        <v>0</v>
      </c>
      <c r="Q42" s="48">
        <f t="shared" si="4"/>
        <v>0</v>
      </c>
      <c r="R42" s="28">
        <f t="shared" si="4"/>
        <v>0</v>
      </c>
    </row>
    <row r="43" spans="1:18" ht="37.5" customHeight="1" x14ac:dyDescent="0.15">
      <c r="A43" s="16">
        <v>22</v>
      </c>
      <c r="B43" s="25"/>
      <c r="C43" s="18">
        <v>22</v>
      </c>
      <c r="D43" s="19" t="str">
        <f>IF(INDEX([1]見市貼!$1:$1048576,$A43*2-1,2)="","",INDEX([1]見市貼!$1:$1048576,$A43*2-1,2))</f>
        <v/>
      </c>
      <c r="E43" s="19">
        <f>IF(INDEX([1]見市貼!$1:$1048576,$A43*2-1,1)="&lt;&lt;&lt;/1移動&gt;&gt;&gt;","以下余白",INDEX([1]見市貼!$1:$1048576,$A43*2-0,2))</f>
        <v>0</v>
      </c>
      <c r="F43" s="20" t="str">
        <f>IF(INDEX([1]見市貼!$1:$1048576,$A43*2-0,5)="","",INDEX([1]見市貼!$1:$1048576,$A43*2-0,5))</f>
        <v/>
      </c>
      <c r="G43" s="47" t="str">
        <f>IF(INDEX([1]見市貼!$1:$1048576,$A43*2-1,5)="","",INDEX([1]見市貼!$1:$1048576,$A43*2-1,5))</f>
        <v/>
      </c>
      <c r="H43" s="3"/>
      <c r="I43" s="48"/>
      <c r="J43" s="50"/>
      <c r="K43" s="18">
        <f t="shared" si="4"/>
        <v>22</v>
      </c>
      <c r="L43" s="19" t="str">
        <f t="shared" si="4"/>
        <v/>
      </c>
      <c r="M43" s="19">
        <f t="shared" si="4"/>
        <v>0</v>
      </c>
      <c r="N43" s="20" t="str">
        <f t="shared" si="4"/>
        <v/>
      </c>
      <c r="O43" s="47" t="str">
        <f t="shared" si="4"/>
        <v/>
      </c>
      <c r="P43" s="3">
        <f t="shared" si="4"/>
        <v>0</v>
      </c>
      <c r="Q43" s="48">
        <f t="shared" si="4"/>
        <v>0</v>
      </c>
      <c r="R43" s="28">
        <f t="shared" si="4"/>
        <v>0</v>
      </c>
    </row>
    <row r="44" spans="1:18" ht="37.5" customHeight="1" x14ac:dyDescent="0.15">
      <c r="A44" s="16">
        <v>23</v>
      </c>
      <c r="B44" s="25"/>
      <c r="C44" s="18">
        <v>23</v>
      </c>
      <c r="D44" s="19" t="str">
        <f>IF(INDEX([1]見市貼!$1:$1048576,$A44*2-1,2)="","",INDEX([1]見市貼!$1:$1048576,$A44*2-1,2))</f>
        <v/>
      </c>
      <c r="E44" s="19">
        <f>IF(INDEX([1]見市貼!$1:$1048576,$A44*2-1,1)="&lt;&lt;&lt;/1移動&gt;&gt;&gt;","以下余白",INDEX([1]見市貼!$1:$1048576,$A44*2-0,2))</f>
        <v>0</v>
      </c>
      <c r="F44" s="20" t="str">
        <f>IF(INDEX([1]見市貼!$1:$1048576,$A44*2-0,5)="","",INDEX([1]見市貼!$1:$1048576,$A44*2-0,5))</f>
        <v/>
      </c>
      <c r="G44" s="47" t="str">
        <f>IF(INDEX([1]見市貼!$1:$1048576,$A44*2-1,5)="","",INDEX([1]見市貼!$1:$1048576,$A44*2-1,5))</f>
        <v/>
      </c>
      <c r="H44" s="3"/>
      <c r="I44" s="48"/>
      <c r="J44" s="50"/>
      <c r="K44" s="18">
        <f t="shared" si="4"/>
        <v>23</v>
      </c>
      <c r="L44" s="19" t="str">
        <f t="shared" si="4"/>
        <v/>
      </c>
      <c r="M44" s="19">
        <f t="shared" si="4"/>
        <v>0</v>
      </c>
      <c r="N44" s="20" t="str">
        <f t="shared" si="4"/>
        <v/>
      </c>
      <c r="O44" s="47" t="str">
        <f t="shared" si="4"/>
        <v/>
      </c>
      <c r="P44" s="3">
        <f t="shared" si="4"/>
        <v>0</v>
      </c>
      <c r="Q44" s="48">
        <f t="shared" si="4"/>
        <v>0</v>
      </c>
      <c r="R44" s="28">
        <f t="shared" si="4"/>
        <v>0</v>
      </c>
    </row>
    <row r="45" spans="1:18" ht="37.5" customHeight="1" x14ac:dyDescent="0.15">
      <c r="A45" s="16">
        <v>24</v>
      </c>
      <c r="B45" s="25"/>
      <c r="C45" s="18">
        <v>24</v>
      </c>
      <c r="D45" s="19" t="str">
        <f>IF(INDEX([1]見市貼!$1:$1048576,$A45*2-1,2)="","",INDEX([1]見市貼!$1:$1048576,$A45*2-1,2))</f>
        <v/>
      </c>
      <c r="E45" s="19">
        <f>IF(INDEX([1]見市貼!$1:$1048576,$A45*2-1,1)="&lt;&lt;&lt;/1移動&gt;&gt;&gt;","以下余白",INDEX([1]見市貼!$1:$1048576,$A45*2-0,2))</f>
        <v>0</v>
      </c>
      <c r="F45" s="20" t="str">
        <f>IF(INDEX([1]見市貼!$1:$1048576,$A45*2-0,5)="","",INDEX([1]見市貼!$1:$1048576,$A45*2-0,5))</f>
        <v/>
      </c>
      <c r="G45" s="47" t="str">
        <f>IF(INDEX([1]見市貼!$1:$1048576,$A45*2-1,5)="","",INDEX([1]見市貼!$1:$1048576,$A45*2-1,5))</f>
        <v/>
      </c>
      <c r="H45" s="3"/>
      <c r="I45" s="48"/>
      <c r="J45" s="50"/>
      <c r="K45" s="18">
        <f t="shared" si="4"/>
        <v>24</v>
      </c>
      <c r="L45" s="19" t="str">
        <f t="shared" si="4"/>
        <v/>
      </c>
      <c r="M45" s="19">
        <f t="shared" si="4"/>
        <v>0</v>
      </c>
      <c r="N45" s="20" t="str">
        <f t="shared" si="4"/>
        <v/>
      </c>
      <c r="O45" s="47" t="str">
        <f t="shared" si="4"/>
        <v/>
      </c>
      <c r="P45" s="3">
        <f t="shared" si="4"/>
        <v>0</v>
      </c>
      <c r="Q45" s="48">
        <f t="shared" si="4"/>
        <v>0</v>
      </c>
      <c r="R45" s="28">
        <f t="shared" si="4"/>
        <v>0</v>
      </c>
    </row>
    <row r="46" spans="1:18" ht="37.5" customHeight="1" x14ac:dyDescent="0.15">
      <c r="A46" s="16">
        <v>25</v>
      </c>
      <c r="B46" s="25"/>
      <c r="C46" s="18">
        <v>25</v>
      </c>
      <c r="D46" s="19" t="str">
        <f>IF(INDEX([1]見市貼!$1:$1048576,$A46*2-1,2)="","",INDEX([1]見市貼!$1:$1048576,$A46*2-1,2))</f>
        <v/>
      </c>
      <c r="E46" s="19">
        <f>IF(INDEX([1]見市貼!$1:$1048576,$A46*2-1,1)="&lt;&lt;&lt;/1移動&gt;&gt;&gt;","以下余白",INDEX([1]見市貼!$1:$1048576,$A46*2-0,2))</f>
        <v>0</v>
      </c>
      <c r="F46" s="20" t="str">
        <f>IF(INDEX([1]見市貼!$1:$1048576,$A46*2-0,5)="","",INDEX([1]見市貼!$1:$1048576,$A46*2-0,5))</f>
        <v/>
      </c>
      <c r="G46" s="47" t="str">
        <f>IF(INDEX([1]見市貼!$1:$1048576,$A46*2-1,5)="","",INDEX([1]見市貼!$1:$1048576,$A46*2-1,5))</f>
        <v/>
      </c>
      <c r="H46" s="3"/>
      <c r="I46" s="48"/>
      <c r="J46" s="50"/>
      <c r="K46" s="18">
        <f t="shared" si="4"/>
        <v>25</v>
      </c>
      <c r="L46" s="19" t="str">
        <f t="shared" si="4"/>
        <v/>
      </c>
      <c r="M46" s="19">
        <f t="shared" si="4"/>
        <v>0</v>
      </c>
      <c r="N46" s="20" t="str">
        <f t="shared" si="4"/>
        <v/>
      </c>
      <c r="O46" s="47" t="str">
        <f t="shared" si="4"/>
        <v/>
      </c>
      <c r="P46" s="3">
        <f t="shared" si="4"/>
        <v>0</v>
      </c>
      <c r="Q46" s="48">
        <f t="shared" si="4"/>
        <v>0</v>
      </c>
      <c r="R46" s="28">
        <f t="shared" si="4"/>
        <v>0</v>
      </c>
    </row>
    <row r="47" spans="1:18" ht="37.5" customHeight="1" x14ac:dyDescent="0.15">
      <c r="A47" s="16">
        <v>26</v>
      </c>
      <c r="B47" s="25"/>
      <c r="C47" s="18">
        <v>26</v>
      </c>
      <c r="D47" s="19" t="str">
        <f>IF(INDEX([1]見市貼!$1:$1048576,$A47*2-1,2)="","",INDEX([1]見市貼!$1:$1048576,$A47*2-1,2))</f>
        <v/>
      </c>
      <c r="E47" s="19">
        <f>IF(INDEX([1]見市貼!$1:$1048576,$A47*2-1,1)="&lt;&lt;&lt;/1移動&gt;&gt;&gt;","以下余白",INDEX([1]見市貼!$1:$1048576,$A47*2-0,2))</f>
        <v>0</v>
      </c>
      <c r="F47" s="20" t="str">
        <f>IF(INDEX([1]見市貼!$1:$1048576,$A47*2-0,5)="","",INDEX([1]見市貼!$1:$1048576,$A47*2-0,5))</f>
        <v/>
      </c>
      <c r="G47" s="47" t="str">
        <f>IF(INDEX([1]見市貼!$1:$1048576,$A47*2-1,5)="","",INDEX([1]見市貼!$1:$1048576,$A47*2-1,5))</f>
        <v/>
      </c>
      <c r="H47" s="3"/>
      <c r="I47" s="48"/>
      <c r="J47" s="50"/>
      <c r="K47" s="18">
        <f t="shared" si="4"/>
        <v>26</v>
      </c>
      <c r="L47" s="19" t="str">
        <f t="shared" si="4"/>
        <v/>
      </c>
      <c r="M47" s="19">
        <f t="shared" si="4"/>
        <v>0</v>
      </c>
      <c r="N47" s="20" t="str">
        <f t="shared" si="4"/>
        <v/>
      </c>
      <c r="O47" s="47" t="str">
        <f t="shared" si="4"/>
        <v/>
      </c>
      <c r="P47" s="3">
        <f t="shared" si="4"/>
        <v>0</v>
      </c>
      <c r="Q47" s="48">
        <f t="shared" si="4"/>
        <v>0</v>
      </c>
      <c r="R47" s="28">
        <f t="shared" si="4"/>
        <v>0</v>
      </c>
    </row>
    <row r="48" spans="1:18" ht="37.5" customHeight="1" x14ac:dyDescent="0.15">
      <c r="A48" s="16">
        <v>27</v>
      </c>
      <c r="B48" s="25"/>
      <c r="C48" s="18">
        <v>27</v>
      </c>
      <c r="D48" s="19" t="str">
        <f>IF(INDEX([1]見市貼!$1:$1048576,$A48*2-1,2)="","",INDEX([1]見市貼!$1:$1048576,$A48*2-1,2))</f>
        <v/>
      </c>
      <c r="E48" s="19">
        <f>IF(INDEX([1]見市貼!$1:$1048576,$A48*2-1,1)="&lt;&lt;&lt;/1移動&gt;&gt;&gt;","以下余白",INDEX([1]見市貼!$1:$1048576,$A48*2-0,2))</f>
        <v>0</v>
      </c>
      <c r="F48" s="20" t="str">
        <f>IF(INDEX([1]見市貼!$1:$1048576,$A48*2-0,5)="","",INDEX([1]見市貼!$1:$1048576,$A48*2-0,5))</f>
        <v/>
      </c>
      <c r="G48" s="47" t="str">
        <f>IF(INDEX([1]見市貼!$1:$1048576,$A48*2-1,5)="","",INDEX([1]見市貼!$1:$1048576,$A48*2-1,5))</f>
        <v/>
      </c>
      <c r="H48" s="3"/>
      <c r="I48" s="48"/>
      <c r="J48" s="50"/>
      <c r="K48" s="18">
        <f t="shared" si="4"/>
        <v>27</v>
      </c>
      <c r="L48" s="19" t="str">
        <f t="shared" si="4"/>
        <v/>
      </c>
      <c r="M48" s="19">
        <f t="shared" si="4"/>
        <v>0</v>
      </c>
      <c r="N48" s="20" t="str">
        <f t="shared" si="4"/>
        <v/>
      </c>
      <c r="O48" s="47" t="str">
        <f t="shared" si="4"/>
        <v/>
      </c>
      <c r="P48" s="3">
        <f t="shared" si="4"/>
        <v>0</v>
      </c>
      <c r="Q48" s="48">
        <f t="shared" si="4"/>
        <v>0</v>
      </c>
      <c r="R48" s="28">
        <f t="shared" si="4"/>
        <v>0</v>
      </c>
    </row>
    <row r="49" spans="1:18" ht="37.5" customHeight="1" x14ac:dyDescent="0.15">
      <c r="A49" s="16">
        <v>28</v>
      </c>
      <c r="B49" s="25"/>
      <c r="C49" s="18">
        <v>28</v>
      </c>
      <c r="D49" s="19" t="str">
        <f>IF(INDEX([1]見市貼!$1:$1048576,$A49*2-1,2)="","",INDEX([1]見市貼!$1:$1048576,$A49*2-1,2))</f>
        <v/>
      </c>
      <c r="E49" s="19">
        <f>IF(INDEX([1]見市貼!$1:$1048576,$A49*2-1,1)="&lt;&lt;&lt;/1移動&gt;&gt;&gt;","以下余白",INDEX([1]見市貼!$1:$1048576,$A49*2-0,2))</f>
        <v>0</v>
      </c>
      <c r="F49" s="20" t="str">
        <f>IF(INDEX([1]見市貼!$1:$1048576,$A49*2-0,5)="","",INDEX([1]見市貼!$1:$1048576,$A49*2-0,5))</f>
        <v/>
      </c>
      <c r="G49" s="47" t="str">
        <f>IF(INDEX([1]見市貼!$1:$1048576,$A49*2-1,5)="","",INDEX([1]見市貼!$1:$1048576,$A49*2-1,5))</f>
        <v/>
      </c>
      <c r="H49" s="3"/>
      <c r="I49" s="48"/>
      <c r="J49" s="50"/>
      <c r="K49" s="18">
        <f t="shared" si="4"/>
        <v>28</v>
      </c>
      <c r="L49" s="19" t="str">
        <f t="shared" si="4"/>
        <v/>
      </c>
      <c r="M49" s="19">
        <f t="shared" si="4"/>
        <v>0</v>
      </c>
      <c r="N49" s="20" t="str">
        <f t="shared" si="4"/>
        <v/>
      </c>
      <c r="O49" s="47" t="str">
        <f t="shared" si="4"/>
        <v/>
      </c>
      <c r="P49" s="3">
        <f t="shared" si="4"/>
        <v>0</v>
      </c>
      <c r="Q49" s="48">
        <f t="shared" si="4"/>
        <v>0</v>
      </c>
      <c r="R49" s="28">
        <f t="shared" si="4"/>
        <v>0</v>
      </c>
    </row>
    <row r="50" spans="1:18" ht="37.5" customHeight="1" x14ac:dyDescent="0.15">
      <c r="A50" s="16">
        <v>29</v>
      </c>
      <c r="B50" s="25"/>
      <c r="C50" s="18">
        <v>29</v>
      </c>
      <c r="D50" s="19" t="str">
        <f>IF(INDEX([1]見市貼!$1:$1048576,$A50*2-1,2)="","",INDEX([1]見市貼!$1:$1048576,$A50*2-1,2))</f>
        <v/>
      </c>
      <c r="E50" s="19">
        <f>IF(INDEX([1]見市貼!$1:$1048576,$A50*2-1,1)="&lt;&lt;&lt;/1移動&gt;&gt;&gt;","以下余白",INDEX([1]見市貼!$1:$1048576,$A50*2-0,2))</f>
        <v>0</v>
      </c>
      <c r="F50" s="20" t="str">
        <f>IF(INDEX([1]見市貼!$1:$1048576,$A50*2-0,5)="","",INDEX([1]見市貼!$1:$1048576,$A50*2-0,5))</f>
        <v/>
      </c>
      <c r="G50" s="47" t="str">
        <f>IF(INDEX([1]見市貼!$1:$1048576,$A50*2-1,5)="","",INDEX([1]見市貼!$1:$1048576,$A50*2-1,5))</f>
        <v/>
      </c>
      <c r="H50" s="3"/>
      <c r="I50" s="48"/>
      <c r="J50" s="50"/>
      <c r="K50" s="18">
        <f t="shared" si="4"/>
        <v>29</v>
      </c>
      <c r="L50" s="19" t="str">
        <f t="shared" si="4"/>
        <v/>
      </c>
      <c r="M50" s="19">
        <f t="shared" si="4"/>
        <v>0</v>
      </c>
      <c r="N50" s="20" t="str">
        <f t="shared" si="4"/>
        <v/>
      </c>
      <c r="O50" s="47" t="str">
        <f t="shared" si="4"/>
        <v/>
      </c>
      <c r="P50" s="3">
        <f t="shared" si="4"/>
        <v>0</v>
      </c>
      <c r="Q50" s="48">
        <f t="shared" si="4"/>
        <v>0</v>
      </c>
      <c r="R50" s="28"/>
    </row>
    <row r="51" spans="1:18" ht="37.5" customHeight="1" x14ac:dyDescent="0.15">
      <c r="A51" s="16">
        <v>30</v>
      </c>
      <c r="B51" s="25"/>
      <c r="C51" s="18">
        <v>30</v>
      </c>
      <c r="D51" s="19" t="str">
        <f>IF(INDEX([1]見市貼!$1:$1048576,$A51*2-1,2)="","",INDEX([1]見市貼!$1:$1048576,$A51*2-1,2))</f>
        <v/>
      </c>
      <c r="E51" s="19">
        <f>IF(INDEX([1]見市貼!$1:$1048576,$A51*2-1,1)="&lt;&lt;&lt;/1移動&gt;&gt;&gt;","以下余白",INDEX([1]見市貼!$1:$1048576,$A51*2-0,2))</f>
        <v>0</v>
      </c>
      <c r="F51" s="20" t="str">
        <f>IF(INDEX([1]見市貼!$1:$1048576,$A51*2-0,5)="","",INDEX([1]見市貼!$1:$1048576,$A51*2-0,5))</f>
        <v/>
      </c>
      <c r="G51" s="47" t="str">
        <f>IF(INDEX([1]見市貼!$1:$1048576,$A51*2-1,5)="","",INDEX([1]見市貼!$1:$1048576,$A51*2-1,5))</f>
        <v/>
      </c>
      <c r="H51" s="3"/>
      <c r="I51" s="48"/>
      <c r="J51" s="50"/>
      <c r="K51" s="18">
        <f t="shared" si="4"/>
        <v>30</v>
      </c>
      <c r="L51" s="19" t="str">
        <f t="shared" si="4"/>
        <v/>
      </c>
      <c r="M51" s="19">
        <f t="shared" si="4"/>
        <v>0</v>
      </c>
      <c r="N51" s="20" t="str">
        <f t="shared" si="4"/>
        <v/>
      </c>
      <c r="O51" s="47" t="str">
        <f t="shared" si="4"/>
        <v/>
      </c>
      <c r="P51" s="3">
        <f t="shared" si="4"/>
        <v>0</v>
      </c>
      <c r="Q51" s="48">
        <f t="shared" si="4"/>
        <v>0</v>
      </c>
      <c r="R51" s="28"/>
    </row>
    <row r="52" spans="1:18" ht="37.5" customHeight="1" x14ac:dyDescent="0.15">
      <c r="A52" s="16">
        <v>31</v>
      </c>
      <c r="B52" s="25"/>
      <c r="C52" s="18">
        <v>31</v>
      </c>
      <c r="D52" s="19" t="str">
        <f>IF(INDEX([1]見市貼!$1:$1048576,$A52*2-1,2)="","",INDEX([1]見市貼!$1:$1048576,$A52*2-1,2))</f>
        <v/>
      </c>
      <c r="E52" s="19">
        <f>IF(INDEX([1]見市貼!$1:$1048576,$A52*2-1,1)="&lt;&lt;&lt;/1移動&gt;&gt;&gt;","以下余白",INDEX([1]見市貼!$1:$1048576,$A52*2-0,2))</f>
        <v>0</v>
      </c>
      <c r="F52" s="20" t="str">
        <f>IF(INDEX([1]見市貼!$1:$1048576,$A52*2-0,5)="","",INDEX([1]見市貼!$1:$1048576,$A52*2-0,5))</f>
        <v/>
      </c>
      <c r="G52" s="47" t="str">
        <f>IF(INDEX([1]見市貼!$1:$1048576,$A52*2-1,5)="","",INDEX([1]見市貼!$1:$1048576,$A52*2-1,5))</f>
        <v/>
      </c>
      <c r="H52" s="3"/>
      <c r="I52" s="48"/>
      <c r="J52" s="50"/>
      <c r="K52" s="18">
        <f t="shared" si="4"/>
        <v>31</v>
      </c>
      <c r="L52" s="19" t="str">
        <f t="shared" si="4"/>
        <v/>
      </c>
      <c r="M52" s="19">
        <f t="shared" si="4"/>
        <v>0</v>
      </c>
      <c r="N52" s="20" t="str">
        <f>F52</f>
        <v/>
      </c>
      <c r="O52" s="47" t="str">
        <f>G52</f>
        <v/>
      </c>
      <c r="P52" s="3">
        <f>H52</f>
        <v>0</v>
      </c>
      <c r="Q52" s="48">
        <f>I52</f>
        <v>0</v>
      </c>
      <c r="R52" s="28"/>
    </row>
    <row r="53" spans="1:18" ht="37.5" customHeight="1" x14ac:dyDescent="0.15">
      <c r="A53" s="16">
        <v>32</v>
      </c>
      <c r="B53" s="25"/>
      <c r="C53" s="18">
        <v>32</v>
      </c>
      <c r="D53" s="19" t="str">
        <f>IF(INDEX([1]見市貼!$1:$1048576,$A53*2-1,2)="","",INDEX([1]見市貼!$1:$1048576,$A53*2-1,2))</f>
        <v/>
      </c>
      <c r="E53" s="19">
        <f>IF(INDEX([1]見市貼!$1:$1048576,$A53*2-1,1)="&lt;&lt;&lt;/1移動&gt;&gt;&gt;","以下余白",INDEX([1]見市貼!$1:$1048576,$A53*2-0,2))</f>
        <v>0</v>
      </c>
      <c r="F53" s="20" t="str">
        <f>IF(INDEX([1]見市貼!$1:$1048576,$A53*2-0,5)="","",INDEX([1]見市貼!$1:$1048576,$A53*2-0,5))</f>
        <v/>
      </c>
      <c r="G53" s="47" t="str">
        <f>IF(INDEX([1]見市貼!$1:$1048576,$A53*2-1,5)="","",INDEX([1]見市貼!$1:$1048576,$A53*2-1,5))</f>
        <v/>
      </c>
      <c r="H53" s="3"/>
      <c r="I53" s="48"/>
      <c r="J53" s="50"/>
      <c r="K53" s="18">
        <f t="shared" ref="K53:Q59" si="5">C53</f>
        <v>32</v>
      </c>
      <c r="L53" s="19" t="str">
        <f t="shared" si="5"/>
        <v/>
      </c>
      <c r="M53" s="19">
        <f t="shared" si="5"/>
        <v>0</v>
      </c>
      <c r="N53" s="20" t="str">
        <f t="shared" si="5"/>
        <v/>
      </c>
      <c r="O53" s="47" t="str">
        <f t="shared" si="5"/>
        <v/>
      </c>
      <c r="P53" s="3">
        <f t="shared" si="5"/>
        <v>0</v>
      </c>
      <c r="Q53" s="48">
        <f t="shared" si="5"/>
        <v>0</v>
      </c>
      <c r="R53" s="28"/>
    </row>
    <row r="54" spans="1:18" ht="37.5" customHeight="1" x14ac:dyDescent="0.15">
      <c r="A54" s="16">
        <v>33</v>
      </c>
      <c r="B54" s="25"/>
      <c r="C54" s="18">
        <v>33</v>
      </c>
      <c r="D54" s="19" t="str">
        <f>IF(INDEX([1]見市貼!$1:$1048576,$A54*2-1,2)="","",INDEX([1]見市貼!$1:$1048576,$A54*2-1,2))</f>
        <v/>
      </c>
      <c r="E54" s="19">
        <f>IF(INDEX([1]見市貼!$1:$1048576,$A54*2-1,1)="&lt;&lt;&lt;/1移動&gt;&gt;&gt;","以下余白",INDEX([1]見市貼!$1:$1048576,$A54*2-0,2))</f>
        <v>0</v>
      </c>
      <c r="F54" s="20" t="str">
        <f>IF(INDEX([1]見市貼!$1:$1048576,$A54*2-0,5)="","",INDEX([1]見市貼!$1:$1048576,$A54*2-0,5))</f>
        <v/>
      </c>
      <c r="G54" s="47" t="str">
        <f>IF(INDEX([1]見市貼!$1:$1048576,$A54*2-1,5)="","",INDEX([1]見市貼!$1:$1048576,$A54*2-1,5))</f>
        <v/>
      </c>
      <c r="H54" s="3"/>
      <c r="I54" s="48"/>
      <c r="J54" s="50"/>
      <c r="K54" s="18">
        <f t="shared" si="5"/>
        <v>33</v>
      </c>
      <c r="L54" s="19" t="str">
        <f t="shared" si="5"/>
        <v/>
      </c>
      <c r="M54" s="19">
        <f t="shared" si="5"/>
        <v>0</v>
      </c>
      <c r="N54" s="20" t="str">
        <f t="shared" si="5"/>
        <v/>
      </c>
      <c r="O54" s="47" t="str">
        <f t="shared" si="5"/>
        <v/>
      </c>
      <c r="P54" s="3">
        <f t="shared" si="5"/>
        <v>0</v>
      </c>
      <c r="Q54" s="48">
        <f t="shared" si="5"/>
        <v>0</v>
      </c>
      <c r="R54" s="28"/>
    </row>
    <row r="55" spans="1:18" ht="37.5" customHeight="1" x14ac:dyDescent="0.15">
      <c r="A55" s="16">
        <v>34</v>
      </c>
      <c r="B55" s="25"/>
      <c r="C55" s="18">
        <v>34</v>
      </c>
      <c r="D55" s="19" t="str">
        <f>IF(INDEX([1]見市貼!$1:$1048576,$A55*2-1,2)="","",INDEX([1]見市貼!$1:$1048576,$A55*2-1,2))</f>
        <v/>
      </c>
      <c r="E55" s="19">
        <f>IF(INDEX([1]見市貼!$1:$1048576,$A55*2-1,1)="&lt;&lt;&lt;/1移動&gt;&gt;&gt;","以下余白",INDEX([1]見市貼!$1:$1048576,$A55*2-0,2))</f>
        <v>0</v>
      </c>
      <c r="F55" s="20" t="str">
        <f>IF(INDEX([1]見市貼!$1:$1048576,$A55*2-0,5)="","",INDEX([1]見市貼!$1:$1048576,$A55*2-0,5))</f>
        <v/>
      </c>
      <c r="G55" s="47" t="str">
        <f>IF(INDEX([1]見市貼!$1:$1048576,$A55*2-1,5)="","",INDEX([1]見市貼!$1:$1048576,$A55*2-1,5))</f>
        <v/>
      </c>
      <c r="H55" s="3"/>
      <c r="I55" s="48"/>
      <c r="J55" s="50"/>
      <c r="K55" s="18">
        <f t="shared" si="5"/>
        <v>34</v>
      </c>
      <c r="L55" s="19" t="str">
        <f t="shared" si="5"/>
        <v/>
      </c>
      <c r="M55" s="19">
        <f t="shared" si="5"/>
        <v>0</v>
      </c>
      <c r="N55" s="20" t="str">
        <f t="shared" si="5"/>
        <v/>
      </c>
      <c r="O55" s="47" t="str">
        <f t="shared" si="5"/>
        <v/>
      </c>
      <c r="P55" s="3">
        <f t="shared" si="5"/>
        <v>0</v>
      </c>
      <c r="Q55" s="48">
        <f t="shared" si="5"/>
        <v>0</v>
      </c>
      <c r="R55" s="28"/>
    </row>
    <row r="56" spans="1:18" ht="37.5" customHeight="1" x14ac:dyDescent="0.15">
      <c r="A56" s="16">
        <v>35</v>
      </c>
      <c r="B56" s="25"/>
      <c r="C56" s="18">
        <v>35</v>
      </c>
      <c r="D56" s="19" t="str">
        <f>IF(INDEX([1]見市貼!$1:$1048576,$A56*2-1,2)="","",INDEX([1]見市貼!$1:$1048576,$A56*2-1,2))</f>
        <v/>
      </c>
      <c r="E56" s="19">
        <f>IF(INDEX([1]見市貼!$1:$1048576,$A56*2-1,1)="&lt;&lt;&lt;/1移動&gt;&gt;&gt;","以下余白",INDEX([1]見市貼!$1:$1048576,$A56*2-0,2))</f>
        <v>0</v>
      </c>
      <c r="F56" s="20" t="str">
        <f>IF(INDEX([1]見市貼!$1:$1048576,$A56*2-0,5)="","",INDEX([1]見市貼!$1:$1048576,$A56*2-0,5))</f>
        <v/>
      </c>
      <c r="G56" s="47" t="str">
        <f>IF(INDEX([1]見市貼!$1:$1048576,$A56*2-1,5)="","",INDEX([1]見市貼!$1:$1048576,$A56*2-1,5))</f>
        <v/>
      </c>
      <c r="H56" s="3"/>
      <c r="I56" s="48"/>
      <c r="J56" s="50"/>
      <c r="K56" s="18">
        <f t="shared" si="5"/>
        <v>35</v>
      </c>
      <c r="L56" s="19" t="str">
        <f t="shared" si="5"/>
        <v/>
      </c>
      <c r="M56" s="19">
        <f t="shared" si="5"/>
        <v>0</v>
      </c>
      <c r="N56" s="20" t="str">
        <f t="shared" si="5"/>
        <v/>
      </c>
      <c r="O56" s="47" t="str">
        <f t="shared" si="5"/>
        <v/>
      </c>
      <c r="P56" s="3">
        <f t="shared" si="5"/>
        <v>0</v>
      </c>
      <c r="Q56" s="48">
        <f t="shared" si="5"/>
        <v>0</v>
      </c>
      <c r="R56" s="28"/>
    </row>
    <row r="57" spans="1:18" ht="37.5" customHeight="1" x14ac:dyDescent="0.15">
      <c r="A57" s="16">
        <v>36</v>
      </c>
      <c r="B57" s="25"/>
      <c r="C57" s="18">
        <v>36</v>
      </c>
      <c r="D57" s="19" t="str">
        <f>IF(INDEX([1]見市貼!$1:$1048576,$A57*2-1,2)="","",INDEX([1]見市貼!$1:$1048576,$A57*2-1,2))</f>
        <v/>
      </c>
      <c r="E57" s="19">
        <f>IF(INDEX([1]見市貼!$1:$1048576,$A57*2-1,1)="&lt;&lt;&lt;/1移動&gt;&gt;&gt;","以下余白",INDEX([1]見市貼!$1:$1048576,$A57*2-0,2))</f>
        <v>0</v>
      </c>
      <c r="F57" s="20" t="str">
        <f>IF(INDEX([1]見市貼!$1:$1048576,$A57*2-0,5)="","",INDEX([1]見市貼!$1:$1048576,$A57*2-0,5))</f>
        <v/>
      </c>
      <c r="G57" s="47" t="str">
        <f>IF(INDEX([1]見市貼!$1:$1048576,$A57*2-1,5)="","",INDEX([1]見市貼!$1:$1048576,$A57*2-1,5))</f>
        <v/>
      </c>
      <c r="H57" s="3"/>
      <c r="I57" s="48"/>
      <c r="J57" s="50"/>
      <c r="K57" s="18">
        <f t="shared" si="5"/>
        <v>36</v>
      </c>
      <c r="L57" s="19" t="str">
        <f t="shared" si="5"/>
        <v/>
      </c>
      <c r="M57" s="19">
        <f t="shared" si="5"/>
        <v>0</v>
      </c>
      <c r="N57" s="20" t="str">
        <f t="shared" si="5"/>
        <v/>
      </c>
      <c r="O57" s="47" t="str">
        <f t="shared" si="5"/>
        <v/>
      </c>
      <c r="P57" s="3">
        <f t="shared" si="5"/>
        <v>0</v>
      </c>
      <c r="Q57" s="48">
        <f t="shared" si="5"/>
        <v>0</v>
      </c>
      <c r="R57" s="28"/>
    </row>
    <row r="58" spans="1:18" ht="37.5" customHeight="1" x14ac:dyDescent="0.15">
      <c r="A58" s="16">
        <v>37</v>
      </c>
      <c r="B58" s="25"/>
      <c r="C58" s="18">
        <v>37</v>
      </c>
      <c r="D58" s="19" t="str">
        <f>IF(INDEX([1]見市貼!$1:$1048576,$A58*2-1,2)="","",INDEX([1]見市貼!$1:$1048576,$A58*2-1,2))</f>
        <v/>
      </c>
      <c r="E58" s="19">
        <f>IF(INDEX([1]見市貼!$1:$1048576,$A58*2-1,1)="&lt;&lt;&lt;/1移動&gt;&gt;&gt;","以下余白",INDEX([1]見市貼!$1:$1048576,$A58*2-0,2))</f>
        <v>0</v>
      </c>
      <c r="F58" s="20" t="str">
        <f>IF(INDEX([1]見市貼!$1:$1048576,$A58*2-0,5)="","",INDEX([1]見市貼!$1:$1048576,$A58*2-0,5))</f>
        <v/>
      </c>
      <c r="G58" s="47" t="str">
        <f>IF(INDEX([1]見市貼!$1:$1048576,$A58*2-1,5)="","",INDEX([1]見市貼!$1:$1048576,$A58*2-1,5))</f>
        <v/>
      </c>
      <c r="H58" s="3"/>
      <c r="I58" s="48"/>
      <c r="J58" s="50"/>
      <c r="K58" s="18">
        <f t="shared" si="5"/>
        <v>37</v>
      </c>
      <c r="L58" s="19" t="str">
        <f t="shared" si="5"/>
        <v/>
      </c>
      <c r="M58" s="19">
        <f t="shared" si="5"/>
        <v>0</v>
      </c>
      <c r="N58" s="20" t="str">
        <f t="shared" si="5"/>
        <v/>
      </c>
      <c r="O58" s="47" t="str">
        <f t="shared" si="5"/>
        <v/>
      </c>
      <c r="P58" s="3">
        <f t="shared" si="5"/>
        <v>0</v>
      </c>
      <c r="Q58" s="48">
        <f t="shared" si="5"/>
        <v>0</v>
      </c>
      <c r="R58" s="28"/>
    </row>
    <row r="59" spans="1:18" ht="37.5" customHeight="1" x14ac:dyDescent="0.15">
      <c r="A59" s="16">
        <v>38</v>
      </c>
      <c r="B59" s="25"/>
      <c r="C59" s="18">
        <v>38</v>
      </c>
      <c r="D59" s="19" t="str">
        <f>IF(INDEX([1]見市貼!$1:$1048576,$A59*2-1,2)="","",INDEX([1]見市貼!$1:$1048576,$A59*2-1,2))</f>
        <v/>
      </c>
      <c r="E59" s="19">
        <f>IF(INDEX([1]見市貼!$1:$1048576,$A59*2-1,1)="&lt;&lt;&lt;/1移動&gt;&gt;&gt;","以下余白",INDEX([1]見市貼!$1:$1048576,$A59*2-0,2))</f>
        <v>0</v>
      </c>
      <c r="F59" s="20" t="str">
        <f>IF(INDEX([1]見市貼!$1:$1048576,$A59*2-0,5)="","",INDEX([1]見市貼!$1:$1048576,$A59*2-0,5))</f>
        <v/>
      </c>
      <c r="G59" s="47" t="str">
        <f>IF(INDEX([1]見市貼!$1:$1048576,$A59*2-1,5)="","",INDEX([1]見市貼!$1:$1048576,$A59*2-1,5))</f>
        <v/>
      </c>
      <c r="H59" s="3"/>
      <c r="I59" s="48"/>
      <c r="J59" s="50"/>
      <c r="K59" s="18">
        <f t="shared" si="5"/>
        <v>38</v>
      </c>
      <c r="L59" s="19" t="str">
        <f t="shared" si="5"/>
        <v/>
      </c>
      <c r="M59" s="19">
        <f t="shared" si="5"/>
        <v>0</v>
      </c>
      <c r="N59" s="20" t="str">
        <f t="shared" si="5"/>
        <v/>
      </c>
      <c r="O59" s="47" t="str">
        <f t="shared" si="5"/>
        <v/>
      </c>
      <c r="P59" s="3">
        <f t="shared" si="5"/>
        <v>0</v>
      </c>
      <c r="Q59" s="48">
        <f t="shared" si="5"/>
        <v>0</v>
      </c>
      <c r="R59" s="28"/>
    </row>
    <row r="60" spans="1:18" ht="37.5" customHeight="1" x14ac:dyDescent="0.15">
      <c r="C60" s="28"/>
      <c r="D60" s="29" t="s">
        <v>30</v>
      </c>
      <c r="E60" s="30"/>
      <c r="F60" s="14"/>
      <c r="G60" s="51"/>
      <c r="H60" s="52"/>
      <c r="I60" s="32">
        <f>SUM(I36:I48)</f>
        <v>0</v>
      </c>
      <c r="J60" s="14" t="s">
        <v>7</v>
      </c>
      <c r="K60" s="28"/>
      <c r="L60" s="29" t="str">
        <f>D60</f>
        <v>小　計</v>
      </c>
      <c r="M60" s="30"/>
      <c r="N60" s="14"/>
      <c r="O60" s="51"/>
      <c r="P60" s="52"/>
      <c r="Q60" s="52">
        <f>SUM(Q36:Q47)</f>
        <v>0</v>
      </c>
      <c r="R60" s="14" t="s">
        <v>7</v>
      </c>
    </row>
    <row r="61" spans="1:18" ht="37.5" customHeight="1" x14ac:dyDescent="0.15">
      <c r="C61" s="13" t="s">
        <v>11</v>
      </c>
      <c r="D61" s="14" t="s">
        <v>12</v>
      </c>
      <c r="E61" s="14" t="s">
        <v>13</v>
      </c>
      <c r="F61" s="14" t="s">
        <v>14</v>
      </c>
      <c r="G61" s="46" t="s">
        <v>15</v>
      </c>
      <c r="H61" s="14" t="s">
        <v>29</v>
      </c>
      <c r="I61" s="14" t="s">
        <v>17</v>
      </c>
      <c r="J61" s="14" t="s">
        <v>18</v>
      </c>
      <c r="K61" s="13" t="s">
        <v>11</v>
      </c>
      <c r="L61" s="14" t="s">
        <v>12</v>
      </c>
      <c r="M61" s="14" t="s">
        <v>13</v>
      </c>
      <c r="N61" s="14" t="s">
        <v>14</v>
      </c>
      <c r="O61" s="46" t="s">
        <v>15</v>
      </c>
      <c r="P61" s="14" t="s">
        <v>29</v>
      </c>
      <c r="Q61" s="14" t="s">
        <v>17</v>
      </c>
      <c r="R61" s="14" t="s">
        <v>18</v>
      </c>
    </row>
    <row r="62" spans="1:18" ht="37.5" customHeight="1" x14ac:dyDescent="0.15">
      <c r="A62" s="16">
        <v>39</v>
      </c>
      <c r="B62" s="17"/>
      <c r="C62" s="18">
        <v>39</v>
      </c>
      <c r="D62" s="19" t="str">
        <f>IF(INDEX([1]見市貼!$1:$1048576,$A62*2-1,2)="","",INDEX([1]見市貼!$1:$1048576,$A62*2-1,2))</f>
        <v/>
      </c>
      <c r="E62" s="19" t="str">
        <f>IF(INDEX([1]見市貼!$1:$1048576,$A62*2-0,2)="","",INDEX([1]見市貼!$1:$1048576,$A62*2-0,2))</f>
        <v/>
      </c>
      <c r="F62" s="20" t="str">
        <f>IF(INDEX([1]見市貼!$1:$1048576,$A62*2-0,5)="","",INDEX([1]見市貼!$1:$1048576,$A62*2-0,5))</f>
        <v/>
      </c>
      <c r="G62" s="47" t="str">
        <f>IF(INDEX([1]見市貼!$1:$1048576,$A62*2-1,5)="","",INDEX([1]見市貼!$1:$1048576,$A62*2-1,5))</f>
        <v/>
      </c>
      <c r="H62" s="3"/>
      <c r="I62" s="48"/>
      <c r="J62" s="49"/>
      <c r="K62" s="18">
        <f>C62</f>
        <v>39</v>
      </c>
      <c r="L62" s="19" t="str">
        <f>D62</f>
        <v/>
      </c>
      <c r="M62" s="19" t="str">
        <f>E62</f>
        <v/>
      </c>
      <c r="N62" s="20" t="str">
        <f t="shared" ref="N62:R85" si="6">F62</f>
        <v/>
      </c>
      <c r="O62" s="47" t="str">
        <f t="shared" si="6"/>
        <v/>
      </c>
      <c r="P62" s="3">
        <f t="shared" si="6"/>
        <v>0</v>
      </c>
      <c r="Q62" s="48">
        <f t="shared" si="6"/>
        <v>0</v>
      </c>
      <c r="R62" s="13">
        <f t="shared" si="6"/>
        <v>0</v>
      </c>
    </row>
    <row r="63" spans="1:18" ht="37.5" customHeight="1" x14ac:dyDescent="0.15">
      <c r="A63" s="16">
        <v>40</v>
      </c>
      <c r="B63" s="17"/>
      <c r="C63" s="18">
        <v>40</v>
      </c>
      <c r="D63" s="19" t="str">
        <f>IF(INDEX([1]見市貼!$1:$1048576,$A63*2-1,2)="","",INDEX([1]見市貼!$1:$1048576,$A63*2-1,2))</f>
        <v/>
      </c>
      <c r="E63" s="19">
        <f>IF(INDEX([1]見市貼!$1:$1048576,$A63*2-1,1)="&lt;&lt;&lt;/1移動&gt;&gt;&gt;","以下余白",INDEX([1]見市貼!$1:$1048576,$A63*2-0,2))</f>
        <v>0</v>
      </c>
      <c r="F63" s="20" t="str">
        <f>IF(INDEX([1]見市貼!$1:$1048576,$A63*2-0,5)="","",INDEX([1]見市貼!$1:$1048576,$A63*2-0,5))</f>
        <v/>
      </c>
      <c r="G63" s="47" t="str">
        <f>IF(INDEX([1]見市貼!$1:$1048576,$A63*2-1,5)="","",INDEX([1]見市貼!$1:$1048576,$A63*2-1,5))</f>
        <v/>
      </c>
      <c r="H63" s="3"/>
      <c r="I63" s="48"/>
      <c r="J63" s="50"/>
      <c r="K63" s="18">
        <f t="shared" ref="K63:M85" si="7">C63</f>
        <v>40</v>
      </c>
      <c r="L63" s="19" t="str">
        <f t="shared" si="7"/>
        <v/>
      </c>
      <c r="M63" s="19">
        <f t="shared" si="7"/>
        <v>0</v>
      </c>
      <c r="N63" s="20" t="str">
        <f t="shared" si="6"/>
        <v/>
      </c>
      <c r="O63" s="47" t="str">
        <f t="shared" si="6"/>
        <v/>
      </c>
      <c r="P63" s="3">
        <f t="shared" si="6"/>
        <v>0</v>
      </c>
      <c r="Q63" s="48">
        <f t="shared" si="6"/>
        <v>0</v>
      </c>
      <c r="R63" s="28">
        <f t="shared" si="6"/>
        <v>0</v>
      </c>
    </row>
    <row r="64" spans="1:18" ht="37.5" customHeight="1" x14ac:dyDescent="0.15">
      <c r="A64" s="16">
        <v>41</v>
      </c>
      <c r="B64" s="25"/>
      <c r="C64" s="18">
        <v>41</v>
      </c>
      <c r="D64" s="19" t="str">
        <f>IF(INDEX([1]見市貼!$1:$1048576,$A64*2-1,2)="","",INDEX([1]見市貼!$1:$1048576,$A64*2-1,2))</f>
        <v/>
      </c>
      <c r="E64" s="19">
        <f>IF(INDEX([1]見市貼!$1:$1048576,$A64*2-1,1)="&lt;&lt;&lt;/1移動&gt;&gt;&gt;","以下余白",INDEX([1]見市貼!$1:$1048576,$A64*2-0,2))</f>
        <v>0</v>
      </c>
      <c r="F64" s="20" t="str">
        <f>IF(INDEX([1]見市貼!$1:$1048576,$A64*2-0,5)="","",INDEX([1]見市貼!$1:$1048576,$A64*2-0,5))</f>
        <v/>
      </c>
      <c r="G64" s="47" t="str">
        <f>IF(INDEX([1]見市貼!$1:$1048576,$A64*2-1,5)="","",INDEX([1]見市貼!$1:$1048576,$A64*2-1,5))</f>
        <v/>
      </c>
      <c r="H64" s="3"/>
      <c r="I64" s="48"/>
      <c r="J64" s="50"/>
      <c r="K64" s="18">
        <f t="shared" si="7"/>
        <v>41</v>
      </c>
      <c r="L64" s="19" t="str">
        <f t="shared" si="7"/>
        <v/>
      </c>
      <c r="M64" s="19">
        <f t="shared" si="7"/>
        <v>0</v>
      </c>
      <c r="N64" s="20" t="str">
        <f t="shared" si="6"/>
        <v/>
      </c>
      <c r="O64" s="47" t="str">
        <f t="shared" si="6"/>
        <v/>
      </c>
      <c r="P64" s="3">
        <f t="shared" si="6"/>
        <v>0</v>
      </c>
      <c r="Q64" s="48">
        <f t="shared" si="6"/>
        <v>0</v>
      </c>
      <c r="R64" s="28">
        <f t="shared" si="6"/>
        <v>0</v>
      </c>
    </row>
    <row r="65" spans="1:18" ht="37.5" customHeight="1" x14ac:dyDescent="0.15">
      <c r="A65" s="16">
        <v>42</v>
      </c>
      <c r="B65" s="25"/>
      <c r="C65" s="18">
        <v>42</v>
      </c>
      <c r="D65" s="19" t="str">
        <f>IF(INDEX([1]見市貼!$1:$1048576,$A65*2-1,2)="","",INDEX([1]見市貼!$1:$1048576,$A65*2-1,2))</f>
        <v/>
      </c>
      <c r="E65" s="19">
        <f>IF(INDEX([1]見市貼!$1:$1048576,$A65*2-1,1)="&lt;&lt;&lt;/1移動&gt;&gt;&gt;","以下余白",INDEX([1]見市貼!$1:$1048576,$A65*2-0,2))</f>
        <v>0</v>
      </c>
      <c r="F65" s="20" t="str">
        <f>IF(INDEX([1]見市貼!$1:$1048576,$A65*2-0,5)="","",INDEX([1]見市貼!$1:$1048576,$A65*2-0,5))</f>
        <v/>
      </c>
      <c r="G65" s="47" t="str">
        <f>IF(INDEX([1]見市貼!$1:$1048576,$A65*2-1,5)="","",INDEX([1]見市貼!$1:$1048576,$A65*2-1,5))</f>
        <v/>
      </c>
      <c r="H65" s="3"/>
      <c r="I65" s="48"/>
      <c r="J65" s="50"/>
      <c r="K65" s="18">
        <f t="shared" si="7"/>
        <v>42</v>
      </c>
      <c r="L65" s="19" t="str">
        <f t="shared" si="7"/>
        <v/>
      </c>
      <c r="M65" s="19">
        <f t="shared" si="7"/>
        <v>0</v>
      </c>
      <c r="N65" s="20" t="str">
        <f t="shared" si="6"/>
        <v/>
      </c>
      <c r="O65" s="47" t="str">
        <f t="shared" si="6"/>
        <v/>
      </c>
      <c r="P65" s="3">
        <f t="shared" si="6"/>
        <v>0</v>
      </c>
      <c r="Q65" s="48">
        <f t="shared" si="6"/>
        <v>0</v>
      </c>
      <c r="R65" s="28">
        <f t="shared" si="6"/>
        <v>0</v>
      </c>
    </row>
    <row r="66" spans="1:18" ht="37.5" customHeight="1" x14ac:dyDescent="0.15">
      <c r="A66" s="16">
        <v>43</v>
      </c>
      <c r="B66" s="25"/>
      <c r="C66" s="18">
        <v>43</v>
      </c>
      <c r="D66" s="19" t="str">
        <f>IF(INDEX([1]見市貼!$1:$1048576,$A66*2-1,2)="","",INDEX([1]見市貼!$1:$1048576,$A66*2-1,2))</f>
        <v/>
      </c>
      <c r="E66" s="19">
        <f>IF(INDEX([1]見市貼!$1:$1048576,$A66*2-1,1)="&lt;&lt;&lt;/1移動&gt;&gt;&gt;","以下余白",INDEX([1]見市貼!$1:$1048576,$A66*2-0,2))</f>
        <v>0</v>
      </c>
      <c r="F66" s="20" t="str">
        <f>IF(INDEX([1]見市貼!$1:$1048576,$A66*2-0,5)="","",INDEX([1]見市貼!$1:$1048576,$A66*2-0,5))</f>
        <v/>
      </c>
      <c r="G66" s="47" t="str">
        <f>IF(INDEX([1]見市貼!$1:$1048576,$A66*2-1,5)="","",INDEX([1]見市貼!$1:$1048576,$A66*2-1,5))</f>
        <v/>
      </c>
      <c r="H66" s="3"/>
      <c r="I66" s="48"/>
      <c r="J66" s="50"/>
      <c r="K66" s="18">
        <f t="shared" si="7"/>
        <v>43</v>
      </c>
      <c r="L66" s="19" t="str">
        <f t="shared" si="7"/>
        <v/>
      </c>
      <c r="M66" s="19">
        <f t="shared" si="7"/>
        <v>0</v>
      </c>
      <c r="N66" s="20" t="str">
        <f t="shared" si="6"/>
        <v/>
      </c>
      <c r="O66" s="47" t="str">
        <f t="shared" si="6"/>
        <v/>
      </c>
      <c r="P66" s="3">
        <f t="shared" si="6"/>
        <v>0</v>
      </c>
      <c r="Q66" s="48">
        <f t="shared" si="6"/>
        <v>0</v>
      </c>
      <c r="R66" s="28">
        <f t="shared" si="6"/>
        <v>0</v>
      </c>
    </row>
    <row r="67" spans="1:18" ht="37.5" customHeight="1" x14ac:dyDescent="0.15">
      <c r="A67" s="16">
        <v>44</v>
      </c>
      <c r="B67" s="25"/>
      <c r="C67" s="18">
        <v>44</v>
      </c>
      <c r="D67" s="19" t="str">
        <f>IF(INDEX([1]見市貼!$1:$1048576,$A67*2-1,2)="","",INDEX([1]見市貼!$1:$1048576,$A67*2-1,2))</f>
        <v/>
      </c>
      <c r="E67" s="19">
        <f>IF(INDEX([1]見市貼!$1:$1048576,$A67*2-1,1)="&lt;&lt;&lt;/1移動&gt;&gt;&gt;","以下余白",INDEX([1]見市貼!$1:$1048576,$A67*2-0,2))</f>
        <v>0</v>
      </c>
      <c r="F67" s="20" t="str">
        <f>IF(INDEX([1]見市貼!$1:$1048576,$A67*2-0,5)="","",INDEX([1]見市貼!$1:$1048576,$A67*2-0,5))</f>
        <v/>
      </c>
      <c r="G67" s="47" t="str">
        <f>IF(INDEX([1]見市貼!$1:$1048576,$A67*2-1,5)="","",INDEX([1]見市貼!$1:$1048576,$A67*2-1,5))</f>
        <v/>
      </c>
      <c r="H67" s="3"/>
      <c r="I67" s="48"/>
      <c r="J67" s="50"/>
      <c r="K67" s="18">
        <f t="shared" si="7"/>
        <v>44</v>
      </c>
      <c r="L67" s="19" t="str">
        <f t="shared" si="7"/>
        <v/>
      </c>
      <c r="M67" s="19">
        <f t="shared" si="7"/>
        <v>0</v>
      </c>
      <c r="N67" s="20" t="str">
        <f t="shared" si="6"/>
        <v/>
      </c>
      <c r="O67" s="47" t="str">
        <f t="shared" si="6"/>
        <v/>
      </c>
      <c r="P67" s="3">
        <f t="shared" si="6"/>
        <v>0</v>
      </c>
      <c r="Q67" s="48">
        <f t="shared" si="6"/>
        <v>0</v>
      </c>
      <c r="R67" s="28">
        <f t="shared" si="6"/>
        <v>0</v>
      </c>
    </row>
    <row r="68" spans="1:18" ht="37.5" customHeight="1" x14ac:dyDescent="0.15">
      <c r="A68" s="16">
        <v>45</v>
      </c>
      <c r="B68" s="25"/>
      <c r="C68" s="18">
        <v>45</v>
      </c>
      <c r="D68" s="19" t="str">
        <f>IF(INDEX([1]見市貼!$1:$1048576,$A68*2-1,2)="","",INDEX([1]見市貼!$1:$1048576,$A68*2-1,2))</f>
        <v/>
      </c>
      <c r="E68" s="19">
        <f>IF(INDEX([1]見市貼!$1:$1048576,$A68*2-1,1)="&lt;&lt;&lt;/1移動&gt;&gt;&gt;","以下余白",INDEX([1]見市貼!$1:$1048576,$A68*2-0,2))</f>
        <v>0</v>
      </c>
      <c r="F68" s="20" t="str">
        <f>IF(INDEX([1]見市貼!$1:$1048576,$A68*2-0,5)="","",INDEX([1]見市貼!$1:$1048576,$A68*2-0,5))</f>
        <v/>
      </c>
      <c r="G68" s="47" t="str">
        <f>IF(INDEX([1]見市貼!$1:$1048576,$A68*2-1,5)="","",INDEX([1]見市貼!$1:$1048576,$A68*2-1,5))</f>
        <v/>
      </c>
      <c r="H68" s="3"/>
      <c r="I68" s="48"/>
      <c r="J68" s="50"/>
      <c r="K68" s="18">
        <f t="shared" si="7"/>
        <v>45</v>
      </c>
      <c r="L68" s="19" t="str">
        <f t="shared" si="7"/>
        <v/>
      </c>
      <c r="M68" s="19">
        <f t="shared" si="7"/>
        <v>0</v>
      </c>
      <c r="N68" s="20" t="str">
        <f t="shared" si="6"/>
        <v/>
      </c>
      <c r="O68" s="47" t="str">
        <f t="shared" si="6"/>
        <v/>
      </c>
      <c r="P68" s="3">
        <f t="shared" si="6"/>
        <v>0</v>
      </c>
      <c r="Q68" s="48">
        <f t="shared" si="6"/>
        <v>0</v>
      </c>
      <c r="R68" s="28">
        <f t="shared" si="6"/>
        <v>0</v>
      </c>
    </row>
    <row r="69" spans="1:18" ht="37.5" customHeight="1" x14ac:dyDescent="0.15">
      <c r="A69" s="16">
        <v>46</v>
      </c>
      <c r="B69" s="25"/>
      <c r="C69" s="18">
        <v>46</v>
      </c>
      <c r="D69" s="19" t="str">
        <f>IF(INDEX([1]見市貼!$1:$1048576,$A69*2-1,2)="","",INDEX([1]見市貼!$1:$1048576,$A69*2-1,2))</f>
        <v/>
      </c>
      <c r="E69" s="19">
        <f>IF(INDEX([1]見市貼!$1:$1048576,$A69*2-1,1)="&lt;&lt;&lt;/1移動&gt;&gt;&gt;","以下余白",INDEX([1]見市貼!$1:$1048576,$A69*2-0,2))</f>
        <v>0</v>
      </c>
      <c r="F69" s="20" t="str">
        <f>IF(INDEX([1]見市貼!$1:$1048576,$A69*2-0,5)="","",INDEX([1]見市貼!$1:$1048576,$A69*2-0,5))</f>
        <v/>
      </c>
      <c r="G69" s="47" t="str">
        <f>IF(INDEX([1]見市貼!$1:$1048576,$A69*2-1,5)="","",INDEX([1]見市貼!$1:$1048576,$A69*2-1,5))</f>
        <v/>
      </c>
      <c r="H69" s="3"/>
      <c r="I69" s="48"/>
      <c r="J69" s="50"/>
      <c r="K69" s="18">
        <f t="shared" si="7"/>
        <v>46</v>
      </c>
      <c r="L69" s="19" t="str">
        <f t="shared" si="7"/>
        <v/>
      </c>
      <c r="M69" s="19">
        <f t="shared" si="7"/>
        <v>0</v>
      </c>
      <c r="N69" s="20" t="str">
        <f t="shared" si="6"/>
        <v/>
      </c>
      <c r="O69" s="47" t="str">
        <f t="shared" si="6"/>
        <v/>
      </c>
      <c r="P69" s="3">
        <f t="shared" si="6"/>
        <v>0</v>
      </c>
      <c r="Q69" s="48">
        <f t="shared" si="6"/>
        <v>0</v>
      </c>
      <c r="R69" s="28">
        <f t="shared" si="6"/>
        <v>0</v>
      </c>
    </row>
    <row r="70" spans="1:18" ht="37.5" customHeight="1" x14ac:dyDescent="0.15">
      <c r="A70" s="16">
        <v>47</v>
      </c>
      <c r="B70" s="25"/>
      <c r="C70" s="18">
        <v>47</v>
      </c>
      <c r="D70" s="19" t="str">
        <f>IF(INDEX([1]見市貼!$1:$1048576,$A70*2-1,2)="","",INDEX([1]見市貼!$1:$1048576,$A70*2-1,2))</f>
        <v/>
      </c>
      <c r="E70" s="19">
        <f>IF(INDEX([1]見市貼!$1:$1048576,$A70*2-1,1)="&lt;&lt;&lt;/1移動&gt;&gt;&gt;","以下余白",INDEX([1]見市貼!$1:$1048576,$A70*2-0,2))</f>
        <v>0</v>
      </c>
      <c r="F70" s="20" t="str">
        <f>IF(INDEX([1]見市貼!$1:$1048576,$A70*2-0,5)="","",INDEX([1]見市貼!$1:$1048576,$A70*2-0,5))</f>
        <v/>
      </c>
      <c r="G70" s="47" t="str">
        <f>IF(INDEX([1]見市貼!$1:$1048576,$A70*2-1,5)="","",INDEX([1]見市貼!$1:$1048576,$A70*2-1,5))</f>
        <v/>
      </c>
      <c r="H70" s="3"/>
      <c r="I70" s="48"/>
      <c r="J70" s="50"/>
      <c r="K70" s="18">
        <f t="shared" si="7"/>
        <v>47</v>
      </c>
      <c r="L70" s="19" t="str">
        <f t="shared" si="7"/>
        <v/>
      </c>
      <c r="M70" s="19">
        <f t="shared" si="7"/>
        <v>0</v>
      </c>
      <c r="N70" s="20" t="str">
        <f t="shared" si="6"/>
        <v/>
      </c>
      <c r="O70" s="47" t="str">
        <f t="shared" si="6"/>
        <v/>
      </c>
      <c r="P70" s="3">
        <f t="shared" si="6"/>
        <v>0</v>
      </c>
      <c r="Q70" s="48">
        <f t="shared" si="6"/>
        <v>0</v>
      </c>
      <c r="R70" s="28">
        <f t="shared" si="6"/>
        <v>0</v>
      </c>
    </row>
    <row r="71" spans="1:18" ht="37.5" customHeight="1" x14ac:dyDescent="0.15">
      <c r="A71" s="16">
        <v>48</v>
      </c>
      <c r="B71" s="25"/>
      <c r="C71" s="18">
        <v>48</v>
      </c>
      <c r="D71" s="19" t="str">
        <f>IF(INDEX([1]見市貼!$1:$1048576,$A71*2-1,2)="","",INDEX([1]見市貼!$1:$1048576,$A71*2-1,2))</f>
        <v/>
      </c>
      <c r="E71" s="19">
        <f>IF(INDEX([1]見市貼!$1:$1048576,$A71*2-1,1)="&lt;&lt;&lt;/1移動&gt;&gt;&gt;","以下余白",INDEX([1]見市貼!$1:$1048576,$A71*2-0,2))</f>
        <v>0</v>
      </c>
      <c r="F71" s="20" t="str">
        <f>IF(INDEX([1]見市貼!$1:$1048576,$A71*2-0,5)="","",INDEX([1]見市貼!$1:$1048576,$A71*2-0,5))</f>
        <v/>
      </c>
      <c r="G71" s="47" t="str">
        <f>IF(INDEX([1]見市貼!$1:$1048576,$A71*2-1,5)="","",INDEX([1]見市貼!$1:$1048576,$A71*2-1,5))</f>
        <v/>
      </c>
      <c r="H71" s="3"/>
      <c r="I71" s="48"/>
      <c r="J71" s="50"/>
      <c r="K71" s="18">
        <f t="shared" si="7"/>
        <v>48</v>
      </c>
      <c r="L71" s="19" t="str">
        <f t="shared" si="7"/>
        <v/>
      </c>
      <c r="M71" s="19">
        <f t="shared" si="7"/>
        <v>0</v>
      </c>
      <c r="N71" s="20" t="str">
        <f t="shared" si="6"/>
        <v/>
      </c>
      <c r="O71" s="47" t="str">
        <f t="shared" si="6"/>
        <v/>
      </c>
      <c r="P71" s="3">
        <f t="shared" si="6"/>
        <v>0</v>
      </c>
      <c r="Q71" s="48">
        <f t="shared" si="6"/>
        <v>0</v>
      </c>
      <c r="R71" s="28">
        <f t="shared" si="6"/>
        <v>0</v>
      </c>
    </row>
    <row r="72" spans="1:18" ht="37.5" customHeight="1" x14ac:dyDescent="0.15">
      <c r="A72" s="16">
        <v>49</v>
      </c>
      <c r="B72" s="25"/>
      <c r="C72" s="18">
        <v>49</v>
      </c>
      <c r="D72" s="19" t="str">
        <f>IF(INDEX([1]見市貼!$1:$1048576,$A72*2-1,2)="","",INDEX([1]見市貼!$1:$1048576,$A72*2-1,2))</f>
        <v/>
      </c>
      <c r="E72" s="19">
        <f>IF(INDEX([1]見市貼!$1:$1048576,$A72*2-1,1)="&lt;&lt;&lt;/1移動&gt;&gt;&gt;","以下余白",INDEX([1]見市貼!$1:$1048576,$A72*2-0,2))</f>
        <v>0</v>
      </c>
      <c r="F72" s="20" t="str">
        <f>IF(INDEX([1]見市貼!$1:$1048576,$A72*2-0,5)="","",INDEX([1]見市貼!$1:$1048576,$A72*2-0,5))</f>
        <v/>
      </c>
      <c r="G72" s="47" t="str">
        <f>IF(INDEX([1]見市貼!$1:$1048576,$A72*2-1,5)="","",INDEX([1]見市貼!$1:$1048576,$A72*2-1,5))</f>
        <v/>
      </c>
      <c r="H72" s="3"/>
      <c r="I72" s="48"/>
      <c r="J72" s="50"/>
      <c r="K72" s="18">
        <f t="shared" si="7"/>
        <v>49</v>
      </c>
      <c r="L72" s="19" t="str">
        <f t="shared" si="7"/>
        <v/>
      </c>
      <c r="M72" s="19">
        <f t="shared" si="7"/>
        <v>0</v>
      </c>
      <c r="N72" s="20" t="str">
        <f t="shared" si="6"/>
        <v/>
      </c>
      <c r="O72" s="47" t="str">
        <f t="shared" si="6"/>
        <v/>
      </c>
      <c r="P72" s="3">
        <f t="shared" si="6"/>
        <v>0</v>
      </c>
      <c r="Q72" s="48">
        <f t="shared" si="6"/>
        <v>0</v>
      </c>
      <c r="R72" s="28">
        <f t="shared" si="6"/>
        <v>0</v>
      </c>
    </row>
    <row r="73" spans="1:18" ht="37.5" customHeight="1" x14ac:dyDescent="0.15">
      <c r="A73" s="16">
        <v>50</v>
      </c>
      <c r="B73" s="25"/>
      <c r="C73" s="18">
        <v>50</v>
      </c>
      <c r="D73" s="19" t="str">
        <f>IF(INDEX([1]見市貼!$1:$1048576,$A73*2-1,2)="","",INDEX([1]見市貼!$1:$1048576,$A73*2-1,2))</f>
        <v/>
      </c>
      <c r="E73" s="19">
        <f>IF(INDEX([1]見市貼!$1:$1048576,$A73*2-1,1)="&lt;&lt;&lt;/1移動&gt;&gt;&gt;","以下余白",INDEX([1]見市貼!$1:$1048576,$A73*2-0,2))</f>
        <v>0</v>
      </c>
      <c r="F73" s="20" t="str">
        <f>IF(INDEX([1]見市貼!$1:$1048576,$A73*2-0,5)="","",INDEX([1]見市貼!$1:$1048576,$A73*2-0,5))</f>
        <v/>
      </c>
      <c r="G73" s="47" t="str">
        <f>IF(INDEX([1]見市貼!$1:$1048576,$A73*2-1,5)="","",INDEX([1]見市貼!$1:$1048576,$A73*2-1,5))</f>
        <v/>
      </c>
      <c r="H73" s="3"/>
      <c r="I73" s="48"/>
      <c r="J73" s="50"/>
      <c r="K73" s="18">
        <f t="shared" si="7"/>
        <v>50</v>
      </c>
      <c r="L73" s="19" t="str">
        <f t="shared" si="7"/>
        <v/>
      </c>
      <c r="M73" s="19">
        <f t="shared" si="7"/>
        <v>0</v>
      </c>
      <c r="N73" s="20" t="str">
        <f t="shared" si="6"/>
        <v/>
      </c>
      <c r="O73" s="47" t="str">
        <f t="shared" si="6"/>
        <v/>
      </c>
      <c r="P73" s="3">
        <f t="shared" si="6"/>
        <v>0</v>
      </c>
      <c r="Q73" s="48">
        <f t="shared" si="6"/>
        <v>0</v>
      </c>
      <c r="R73" s="28">
        <f t="shared" si="6"/>
        <v>0</v>
      </c>
    </row>
    <row r="74" spans="1:18" ht="37.5" customHeight="1" x14ac:dyDescent="0.15">
      <c r="A74" s="16">
        <v>51</v>
      </c>
      <c r="B74" s="25"/>
      <c r="C74" s="18">
        <v>51</v>
      </c>
      <c r="D74" s="19" t="str">
        <f>IF(INDEX([1]見市貼!$1:$1048576,$A74*2-1,2)="","",INDEX([1]見市貼!$1:$1048576,$A74*2-1,2))</f>
        <v/>
      </c>
      <c r="E74" s="19">
        <f>IF(INDEX([1]見市貼!$1:$1048576,$A74*2-1,1)="&lt;&lt;&lt;/1移動&gt;&gt;&gt;","以下余白",INDEX([1]見市貼!$1:$1048576,$A74*2-0,2))</f>
        <v>0</v>
      </c>
      <c r="F74" s="20" t="str">
        <f>IF(INDEX([1]見市貼!$1:$1048576,$A74*2-0,5)="","",INDEX([1]見市貼!$1:$1048576,$A74*2-0,5))</f>
        <v/>
      </c>
      <c r="G74" s="47" t="str">
        <f>IF(INDEX([1]見市貼!$1:$1048576,$A74*2-1,5)="","",INDEX([1]見市貼!$1:$1048576,$A74*2-1,5))</f>
        <v/>
      </c>
      <c r="H74" s="3"/>
      <c r="I74" s="48"/>
      <c r="J74" s="50"/>
      <c r="K74" s="18">
        <f t="shared" si="7"/>
        <v>51</v>
      </c>
      <c r="L74" s="19" t="str">
        <f t="shared" si="7"/>
        <v/>
      </c>
      <c r="M74" s="19">
        <f t="shared" si="7"/>
        <v>0</v>
      </c>
      <c r="N74" s="20" t="str">
        <f t="shared" si="6"/>
        <v/>
      </c>
      <c r="O74" s="47" t="str">
        <f t="shared" si="6"/>
        <v/>
      </c>
      <c r="P74" s="3">
        <f t="shared" si="6"/>
        <v>0</v>
      </c>
      <c r="Q74" s="48">
        <f t="shared" si="6"/>
        <v>0</v>
      </c>
      <c r="R74" s="28">
        <f t="shared" si="6"/>
        <v>0</v>
      </c>
    </row>
    <row r="75" spans="1:18" ht="37.5" customHeight="1" x14ac:dyDescent="0.15">
      <c r="A75" s="16">
        <v>52</v>
      </c>
      <c r="B75" s="25"/>
      <c r="C75" s="18">
        <v>52</v>
      </c>
      <c r="D75" s="19" t="str">
        <f>IF(INDEX([1]見市貼!$1:$1048576,$A75*2-1,2)="","",INDEX([1]見市貼!$1:$1048576,$A75*2-1,2))</f>
        <v/>
      </c>
      <c r="E75" s="19">
        <f>IF(INDEX([1]見市貼!$1:$1048576,$A75*2-1,1)="&lt;&lt;&lt;/1移動&gt;&gt;&gt;","以下余白",INDEX([1]見市貼!$1:$1048576,$A75*2-0,2))</f>
        <v>0</v>
      </c>
      <c r="F75" s="20" t="str">
        <f>IF(INDEX([1]見市貼!$1:$1048576,$A75*2-0,5)="","",INDEX([1]見市貼!$1:$1048576,$A75*2-0,5))</f>
        <v/>
      </c>
      <c r="G75" s="47" t="str">
        <f>IF(INDEX([1]見市貼!$1:$1048576,$A75*2-1,5)="","",INDEX([1]見市貼!$1:$1048576,$A75*2-1,5))</f>
        <v/>
      </c>
      <c r="H75" s="3"/>
      <c r="I75" s="48"/>
      <c r="J75" s="50"/>
      <c r="K75" s="18">
        <f t="shared" si="7"/>
        <v>52</v>
      </c>
      <c r="L75" s="19" t="str">
        <f t="shared" si="7"/>
        <v/>
      </c>
      <c r="M75" s="19">
        <f t="shared" si="7"/>
        <v>0</v>
      </c>
      <c r="N75" s="20" t="str">
        <f t="shared" si="6"/>
        <v/>
      </c>
      <c r="O75" s="47" t="str">
        <f t="shared" si="6"/>
        <v/>
      </c>
      <c r="P75" s="3">
        <f t="shared" si="6"/>
        <v>0</v>
      </c>
      <c r="Q75" s="48">
        <f t="shared" si="6"/>
        <v>0</v>
      </c>
      <c r="R75" s="28">
        <f t="shared" si="6"/>
        <v>0</v>
      </c>
    </row>
    <row r="76" spans="1:18" ht="37.5" customHeight="1" x14ac:dyDescent="0.15">
      <c r="A76" s="16">
        <v>53</v>
      </c>
      <c r="B76" s="25"/>
      <c r="C76" s="18">
        <v>53</v>
      </c>
      <c r="D76" s="19" t="str">
        <f>IF(INDEX([1]見市貼!$1:$1048576,$A76*2-1,2)="","",INDEX([1]見市貼!$1:$1048576,$A76*2-1,2))</f>
        <v/>
      </c>
      <c r="E76" s="19">
        <f>IF(INDEX([1]見市貼!$1:$1048576,$A76*2-1,1)="&lt;&lt;&lt;/1移動&gt;&gt;&gt;","以下余白",INDEX([1]見市貼!$1:$1048576,$A76*2-0,2))</f>
        <v>0</v>
      </c>
      <c r="F76" s="20" t="str">
        <f>IF(INDEX([1]見市貼!$1:$1048576,$A76*2-0,5)="","",INDEX([1]見市貼!$1:$1048576,$A76*2-0,5))</f>
        <v/>
      </c>
      <c r="G76" s="47" t="str">
        <f>IF(INDEX([1]見市貼!$1:$1048576,$A76*2-1,5)="","",INDEX([1]見市貼!$1:$1048576,$A76*2-1,5))</f>
        <v/>
      </c>
      <c r="H76" s="3"/>
      <c r="I76" s="48"/>
      <c r="J76" s="50"/>
      <c r="K76" s="18">
        <f t="shared" si="7"/>
        <v>53</v>
      </c>
      <c r="L76" s="19" t="str">
        <f t="shared" si="7"/>
        <v/>
      </c>
      <c r="M76" s="19">
        <f t="shared" si="7"/>
        <v>0</v>
      </c>
      <c r="N76" s="20" t="str">
        <f t="shared" si="6"/>
        <v/>
      </c>
      <c r="O76" s="47" t="str">
        <f t="shared" si="6"/>
        <v/>
      </c>
      <c r="P76" s="3">
        <f t="shared" si="6"/>
        <v>0</v>
      </c>
      <c r="Q76" s="48">
        <f t="shared" si="6"/>
        <v>0</v>
      </c>
      <c r="R76" s="28"/>
    </row>
    <row r="77" spans="1:18" ht="37.5" customHeight="1" x14ac:dyDescent="0.15">
      <c r="A77" s="16">
        <v>54</v>
      </c>
      <c r="B77" s="25"/>
      <c r="C77" s="18">
        <v>54</v>
      </c>
      <c r="D77" s="19" t="str">
        <f>IF(INDEX([1]見市貼!$1:$1048576,$A77*2-1,2)="","",INDEX([1]見市貼!$1:$1048576,$A77*2-1,2))</f>
        <v/>
      </c>
      <c r="E77" s="19">
        <f>IF(INDEX([1]見市貼!$1:$1048576,$A77*2-1,1)="&lt;&lt;&lt;/1移動&gt;&gt;&gt;","以下余白",INDEX([1]見市貼!$1:$1048576,$A77*2-0,2))</f>
        <v>0</v>
      </c>
      <c r="F77" s="20" t="str">
        <f>IF(INDEX([1]見市貼!$1:$1048576,$A77*2-0,5)="","",INDEX([1]見市貼!$1:$1048576,$A77*2-0,5))</f>
        <v/>
      </c>
      <c r="G77" s="47" t="str">
        <f>IF(INDEX([1]見市貼!$1:$1048576,$A77*2-1,5)="","",INDEX([1]見市貼!$1:$1048576,$A77*2-1,5))</f>
        <v/>
      </c>
      <c r="H77" s="3"/>
      <c r="I77" s="48"/>
      <c r="J77" s="50"/>
      <c r="K77" s="18">
        <f t="shared" si="7"/>
        <v>54</v>
      </c>
      <c r="L77" s="19" t="str">
        <f t="shared" si="7"/>
        <v/>
      </c>
      <c r="M77" s="19">
        <f t="shared" si="7"/>
        <v>0</v>
      </c>
      <c r="N77" s="20" t="str">
        <f t="shared" si="6"/>
        <v/>
      </c>
      <c r="O77" s="47" t="str">
        <f t="shared" si="6"/>
        <v/>
      </c>
      <c r="P77" s="3">
        <f t="shared" si="6"/>
        <v>0</v>
      </c>
      <c r="Q77" s="48">
        <f t="shared" si="6"/>
        <v>0</v>
      </c>
      <c r="R77" s="28"/>
    </row>
    <row r="78" spans="1:18" ht="37.5" customHeight="1" x14ac:dyDescent="0.15">
      <c r="A78" s="16">
        <v>55</v>
      </c>
      <c r="B78" s="25"/>
      <c r="C78" s="18">
        <v>55</v>
      </c>
      <c r="D78" s="19" t="str">
        <f>IF(INDEX([1]見市貼!$1:$1048576,$A78*2-1,2)="","",INDEX([1]見市貼!$1:$1048576,$A78*2-1,2))</f>
        <v/>
      </c>
      <c r="E78" s="19">
        <f>IF(INDEX([1]見市貼!$1:$1048576,$A78*2-1,1)="&lt;&lt;&lt;/1移動&gt;&gt;&gt;","以下余白",INDEX([1]見市貼!$1:$1048576,$A78*2-0,2))</f>
        <v>0</v>
      </c>
      <c r="F78" s="20" t="str">
        <f>IF(INDEX([1]見市貼!$1:$1048576,$A78*2-0,5)="","",INDEX([1]見市貼!$1:$1048576,$A78*2-0,5))</f>
        <v/>
      </c>
      <c r="G78" s="47" t="str">
        <f>IF(INDEX([1]見市貼!$1:$1048576,$A78*2-1,5)="","",INDEX([1]見市貼!$1:$1048576,$A78*2-1,5))</f>
        <v/>
      </c>
      <c r="H78" s="3"/>
      <c r="I78" s="48"/>
      <c r="J78" s="50"/>
      <c r="K78" s="18">
        <f t="shared" si="7"/>
        <v>55</v>
      </c>
      <c r="L78" s="19" t="str">
        <f t="shared" si="7"/>
        <v/>
      </c>
      <c r="M78" s="19">
        <f t="shared" si="7"/>
        <v>0</v>
      </c>
      <c r="N78" s="20" t="str">
        <f t="shared" si="6"/>
        <v/>
      </c>
      <c r="O78" s="47" t="str">
        <f t="shared" si="6"/>
        <v/>
      </c>
      <c r="P78" s="3">
        <f t="shared" si="6"/>
        <v>0</v>
      </c>
      <c r="Q78" s="48">
        <f t="shared" si="6"/>
        <v>0</v>
      </c>
      <c r="R78" s="28"/>
    </row>
    <row r="79" spans="1:18" ht="37.5" customHeight="1" x14ac:dyDescent="0.15">
      <c r="A79" s="16">
        <v>56</v>
      </c>
      <c r="B79" s="25"/>
      <c r="C79" s="18">
        <v>56</v>
      </c>
      <c r="D79" s="19" t="str">
        <f>IF(INDEX([1]見市貼!$1:$1048576,$A79*2-1,2)="","",INDEX([1]見市貼!$1:$1048576,$A79*2-1,2))</f>
        <v/>
      </c>
      <c r="E79" s="19">
        <f>IF(INDEX([1]見市貼!$1:$1048576,$A79*2-1,1)="&lt;&lt;&lt;/1移動&gt;&gt;&gt;","以下余白",INDEX([1]見市貼!$1:$1048576,$A79*2-0,2))</f>
        <v>0</v>
      </c>
      <c r="F79" s="20" t="str">
        <f>IF(INDEX([1]見市貼!$1:$1048576,$A79*2-0,5)="","",INDEX([1]見市貼!$1:$1048576,$A79*2-0,5))</f>
        <v/>
      </c>
      <c r="G79" s="47" t="str">
        <f>IF(INDEX([1]見市貼!$1:$1048576,$A79*2-1,5)="","",INDEX([1]見市貼!$1:$1048576,$A79*2-1,5))</f>
        <v/>
      </c>
      <c r="H79" s="3"/>
      <c r="I79" s="48"/>
      <c r="J79" s="50"/>
      <c r="K79" s="18">
        <f t="shared" si="7"/>
        <v>56</v>
      </c>
      <c r="L79" s="19" t="str">
        <f t="shared" si="7"/>
        <v/>
      </c>
      <c r="M79" s="19">
        <f t="shared" si="7"/>
        <v>0</v>
      </c>
      <c r="N79" s="20" t="str">
        <f t="shared" si="6"/>
        <v/>
      </c>
      <c r="O79" s="47" t="str">
        <f t="shared" si="6"/>
        <v/>
      </c>
      <c r="P79" s="3">
        <f t="shared" si="6"/>
        <v>0</v>
      </c>
      <c r="Q79" s="48">
        <f t="shared" si="6"/>
        <v>0</v>
      </c>
      <c r="R79" s="28"/>
    </row>
    <row r="80" spans="1:18" ht="37.5" customHeight="1" x14ac:dyDescent="0.15">
      <c r="A80" s="16">
        <v>57</v>
      </c>
      <c r="B80" s="25"/>
      <c r="C80" s="18">
        <v>57</v>
      </c>
      <c r="D80" s="19" t="str">
        <f>IF(INDEX([1]見市貼!$1:$1048576,$A80*2-1,2)="","",INDEX([1]見市貼!$1:$1048576,$A80*2-1,2))</f>
        <v/>
      </c>
      <c r="E80" s="19">
        <f>IF(INDEX([1]見市貼!$1:$1048576,$A80*2-1,1)="&lt;&lt;&lt;/1移動&gt;&gt;&gt;","以下余白",INDEX([1]見市貼!$1:$1048576,$A80*2-0,2))</f>
        <v>0</v>
      </c>
      <c r="F80" s="20" t="str">
        <f>IF(INDEX([1]見市貼!$1:$1048576,$A80*2-0,5)="","",INDEX([1]見市貼!$1:$1048576,$A80*2-0,5))</f>
        <v/>
      </c>
      <c r="G80" s="47" t="str">
        <f>IF(INDEX([1]見市貼!$1:$1048576,$A80*2-1,5)="","",INDEX([1]見市貼!$1:$1048576,$A80*2-1,5))</f>
        <v/>
      </c>
      <c r="H80" s="3"/>
      <c r="I80" s="48"/>
      <c r="J80" s="50"/>
      <c r="K80" s="18">
        <f t="shared" si="7"/>
        <v>57</v>
      </c>
      <c r="L80" s="19" t="str">
        <f t="shared" si="7"/>
        <v/>
      </c>
      <c r="M80" s="19">
        <f t="shared" si="7"/>
        <v>0</v>
      </c>
      <c r="N80" s="20" t="str">
        <f t="shared" si="6"/>
        <v/>
      </c>
      <c r="O80" s="47" t="str">
        <f t="shared" si="6"/>
        <v/>
      </c>
      <c r="P80" s="3">
        <f t="shared" si="6"/>
        <v>0</v>
      </c>
      <c r="Q80" s="48">
        <f t="shared" si="6"/>
        <v>0</v>
      </c>
      <c r="R80" s="28"/>
    </row>
    <row r="81" spans="1:18" ht="37.5" customHeight="1" x14ac:dyDescent="0.15">
      <c r="A81" s="16">
        <v>58</v>
      </c>
      <c r="B81" s="25"/>
      <c r="C81" s="18">
        <v>58</v>
      </c>
      <c r="D81" s="19" t="str">
        <f>IF(INDEX([1]見市貼!$1:$1048576,$A81*2-1,2)="","",INDEX([1]見市貼!$1:$1048576,$A81*2-1,2))</f>
        <v/>
      </c>
      <c r="E81" s="19">
        <f>IF(INDEX([1]見市貼!$1:$1048576,$A81*2-1,1)="&lt;&lt;&lt;/1移動&gt;&gt;&gt;","以下余白",INDEX([1]見市貼!$1:$1048576,$A81*2-0,2))</f>
        <v>0</v>
      </c>
      <c r="F81" s="20" t="str">
        <f>IF(INDEX([1]見市貼!$1:$1048576,$A81*2-0,5)="","",INDEX([1]見市貼!$1:$1048576,$A81*2-0,5))</f>
        <v/>
      </c>
      <c r="G81" s="47" t="str">
        <f>IF(INDEX([1]見市貼!$1:$1048576,$A81*2-1,5)="","",INDEX([1]見市貼!$1:$1048576,$A81*2-1,5))</f>
        <v/>
      </c>
      <c r="H81" s="3"/>
      <c r="I81" s="48"/>
      <c r="J81" s="50"/>
      <c r="K81" s="18">
        <f t="shared" si="7"/>
        <v>58</v>
      </c>
      <c r="L81" s="19" t="str">
        <f t="shared" si="7"/>
        <v/>
      </c>
      <c r="M81" s="19">
        <f t="shared" si="7"/>
        <v>0</v>
      </c>
      <c r="N81" s="20" t="str">
        <f t="shared" si="6"/>
        <v/>
      </c>
      <c r="O81" s="47" t="str">
        <f t="shared" si="6"/>
        <v/>
      </c>
      <c r="P81" s="3">
        <f t="shared" si="6"/>
        <v>0</v>
      </c>
      <c r="Q81" s="48">
        <f t="shared" si="6"/>
        <v>0</v>
      </c>
      <c r="R81" s="28"/>
    </row>
    <row r="82" spans="1:18" ht="37.5" customHeight="1" x14ac:dyDescent="0.15">
      <c r="A82" s="16">
        <v>59</v>
      </c>
      <c r="B82" s="25"/>
      <c r="C82" s="18">
        <v>59</v>
      </c>
      <c r="D82" s="19" t="str">
        <f>IF(INDEX([1]見市貼!$1:$1048576,$A82*2-1,2)="","",INDEX([1]見市貼!$1:$1048576,$A82*2-1,2))</f>
        <v/>
      </c>
      <c r="E82" s="19">
        <f>IF(INDEX([1]見市貼!$1:$1048576,$A82*2-1,1)="&lt;&lt;&lt;/1移動&gt;&gt;&gt;","以下余白",INDEX([1]見市貼!$1:$1048576,$A82*2-0,2))</f>
        <v>0</v>
      </c>
      <c r="F82" s="20" t="str">
        <f>IF(INDEX([1]見市貼!$1:$1048576,$A82*2-0,5)="","",INDEX([1]見市貼!$1:$1048576,$A82*2-0,5))</f>
        <v/>
      </c>
      <c r="G82" s="47" t="str">
        <f>IF(INDEX([1]見市貼!$1:$1048576,$A82*2-1,5)="","",INDEX([1]見市貼!$1:$1048576,$A82*2-1,5))</f>
        <v/>
      </c>
      <c r="H82" s="3"/>
      <c r="I82" s="48"/>
      <c r="J82" s="50"/>
      <c r="K82" s="18">
        <f t="shared" si="7"/>
        <v>59</v>
      </c>
      <c r="L82" s="19" t="str">
        <f t="shared" si="7"/>
        <v/>
      </c>
      <c r="M82" s="19">
        <f t="shared" si="7"/>
        <v>0</v>
      </c>
      <c r="N82" s="20" t="str">
        <f t="shared" si="6"/>
        <v/>
      </c>
      <c r="O82" s="47" t="str">
        <f t="shared" si="6"/>
        <v/>
      </c>
      <c r="P82" s="3">
        <f t="shared" si="6"/>
        <v>0</v>
      </c>
      <c r="Q82" s="48">
        <f t="shared" si="6"/>
        <v>0</v>
      </c>
      <c r="R82" s="28"/>
    </row>
    <row r="83" spans="1:18" ht="37.5" customHeight="1" x14ac:dyDescent="0.15">
      <c r="A83" s="16">
        <v>60</v>
      </c>
      <c r="B83" s="25"/>
      <c r="C83" s="18">
        <v>60</v>
      </c>
      <c r="D83" s="19" t="str">
        <f>IF(INDEX([1]見市貼!$1:$1048576,$A83*2-1,2)="","",INDEX([1]見市貼!$1:$1048576,$A83*2-1,2))</f>
        <v/>
      </c>
      <c r="E83" s="19">
        <f>IF(INDEX([1]見市貼!$1:$1048576,$A83*2-1,1)="&lt;&lt;&lt;/1移動&gt;&gt;&gt;","以下余白",INDEX([1]見市貼!$1:$1048576,$A83*2-0,2))</f>
        <v>0</v>
      </c>
      <c r="F83" s="20" t="str">
        <f>IF(INDEX([1]見市貼!$1:$1048576,$A83*2-0,5)="","",INDEX([1]見市貼!$1:$1048576,$A83*2-0,5))</f>
        <v/>
      </c>
      <c r="G83" s="47" t="str">
        <f>IF(INDEX([1]見市貼!$1:$1048576,$A83*2-1,5)="","",INDEX([1]見市貼!$1:$1048576,$A83*2-1,5))</f>
        <v/>
      </c>
      <c r="H83" s="3"/>
      <c r="I83" s="48"/>
      <c r="J83" s="50"/>
      <c r="K83" s="18">
        <f t="shared" si="7"/>
        <v>60</v>
      </c>
      <c r="L83" s="19" t="str">
        <f t="shared" si="7"/>
        <v/>
      </c>
      <c r="M83" s="19">
        <f t="shared" si="7"/>
        <v>0</v>
      </c>
      <c r="N83" s="20" t="str">
        <f t="shared" si="6"/>
        <v/>
      </c>
      <c r="O83" s="47" t="str">
        <f t="shared" si="6"/>
        <v/>
      </c>
      <c r="P83" s="3">
        <f t="shared" si="6"/>
        <v>0</v>
      </c>
      <c r="Q83" s="48">
        <f t="shared" si="6"/>
        <v>0</v>
      </c>
      <c r="R83" s="28"/>
    </row>
    <row r="84" spans="1:18" ht="37.5" customHeight="1" x14ac:dyDescent="0.15">
      <c r="A84" s="16">
        <v>61</v>
      </c>
      <c r="B84" s="25"/>
      <c r="C84" s="18">
        <v>61</v>
      </c>
      <c r="D84" s="19" t="str">
        <f>IF(INDEX([1]見市貼!$1:$1048576,$A84*2-1,2)="","",INDEX([1]見市貼!$1:$1048576,$A84*2-1,2))</f>
        <v/>
      </c>
      <c r="E84" s="19">
        <f>IF(INDEX([1]見市貼!$1:$1048576,$A84*2-1,1)="&lt;&lt;&lt;/1移動&gt;&gt;&gt;","以下余白",INDEX([1]見市貼!$1:$1048576,$A84*2-0,2))</f>
        <v>0</v>
      </c>
      <c r="F84" s="20" t="str">
        <f>IF(INDEX([1]見市貼!$1:$1048576,$A84*2-0,5)="","",INDEX([1]見市貼!$1:$1048576,$A84*2-0,5))</f>
        <v/>
      </c>
      <c r="G84" s="47" t="str">
        <f>IF(INDEX([1]見市貼!$1:$1048576,$A84*2-1,5)="","",INDEX([1]見市貼!$1:$1048576,$A84*2-1,5))</f>
        <v/>
      </c>
      <c r="H84" s="3"/>
      <c r="I84" s="48"/>
      <c r="J84" s="50"/>
      <c r="K84" s="18">
        <f t="shared" si="7"/>
        <v>61</v>
      </c>
      <c r="L84" s="19" t="str">
        <f t="shared" si="7"/>
        <v/>
      </c>
      <c r="M84" s="19">
        <f t="shared" si="7"/>
        <v>0</v>
      </c>
      <c r="N84" s="20" t="str">
        <f t="shared" si="6"/>
        <v/>
      </c>
      <c r="O84" s="47" t="str">
        <f t="shared" si="6"/>
        <v/>
      </c>
      <c r="P84" s="3">
        <f t="shared" si="6"/>
        <v>0</v>
      </c>
      <c r="Q84" s="48">
        <f t="shared" si="6"/>
        <v>0</v>
      </c>
      <c r="R84" s="28"/>
    </row>
    <row r="85" spans="1:18" ht="37.5" customHeight="1" x14ac:dyDescent="0.15">
      <c r="A85" s="16">
        <v>62</v>
      </c>
      <c r="B85" s="25"/>
      <c r="C85" s="18">
        <v>62</v>
      </c>
      <c r="D85" s="19" t="str">
        <f>IF(INDEX([1]見市貼!$1:$1048576,$A85*2-1,2)="","",INDEX([1]見市貼!$1:$1048576,$A85*2-1,2))</f>
        <v/>
      </c>
      <c r="E85" s="19">
        <f>IF(INDEX([1]見市貼!$1:$1048576,$A85*2-1,1)="&lt;&lt;&lt;/1移動&gt;&gt;&gt;","以下余白",INDEX([1]見市貼!$1:$1048576,$A85*2-0,2))</f>
        <v>0</v>
      </c>
      <c r="F85" s="20" t="str">
        <f>IF(INDEX([1]見市貼!$1:$1048576,$A85*2-0,5)="","",INDEX([1]見市貼!$1:$1048576,$A85*2-0,5))</f>
        <v/>
      </c>
      <c r="G85" s="47" t="str">
        <f>IF(INDEX([1]見市貼!$1:$1048576,$A85*2-1,5)="","",INDEX([1]見市貼!$1:$1048576,$A85*2-1,5))</f>
        <v/>
      </c>
      <c r="H85" s="3"/>
      <c r="I85" s="48"/>
      <c r="J85" s="50"/>
      <c r="K85" s="18">
        <f t="shared" si="7"/>
        <v>62</v>
      </c>
      <c r="L85" s="19" t="str">
        <f t="shared" si="7"/>
        <v/>
      </c>
      <c r="M85" s="19">
        <f t="shared" si="7"/>
        <v>0</v>
      </c>
      <c r="N85" s="20" t="str">
        <f t="shared" si="6"/>
        <v/>
      </c>
      <c r="O85" s="47" t="str">
        <f t="shared" si="6"/>
        <v/>
      </c>
      <c r="P85" s="3">
        <f t="shared" si="6"/>
        <v>0</v>
      </c>
      <c r="Q85" s="48">
        <f t="shared" si="6"/>
        <v>0</v>
      </c>
      <c r="R85" s="28"/>
    </row>
    <row r="86" spans="1:18" ht="37.5" customHeight="1" x14ac:dyDescent="0.15">
      <c r="C86" s="28"/>
      <c r="D86" s="29" t="s">
        <v>30</v>
      </c>
      <c r="E86" s="30"/>
      <c r="F86" s="14"/>
      <c r="G86" s="51"/>
      <c r="H86" s="52"/>
      <c r="I86" s="32">
        <f>SUM(I62:I74)</f>
        <v>0</v>
      </c>
      <c r="J86" s="14" t="s">
        <v>7</v>
      </c>
      <c r="K86" s="28"/>
      <c r="L86" s="29" t="str">
        <f>D86</f>
        <v>小　計</v>
      </c>
      <c r="M86" s="30"/>
      <c r="N86" s="14"/>
      <c r="O86" s="51"/>
      <c r="P86" s="52"/>
      <c r="Q86" s="52">
        <f>SUM(Q62:Q73)</f>
        <v>0</v>
      </c>
      <c r="R86" s="14" t="s">
        <v>7</v>
      </c>
    </row>
    <row r="87" spans="1:18" ht="27" x14ac:dyDescent="0.15">
      <c r="C87" s="13" t="s">
        <v>11</v>
      </c>
      <c r="D87" s="14" t="s">
        <v>12</v>
      </c>
      <c r="E87" s="14" t="s">
        <v>13</v>
      </c>
      <c r="F87" s="14" t="s">
        <v>14</v>
      </c>
      <c r="G87" s="46" t="s">
        <v>15</v>
      </c>
      <c r="H87" s="14" t="s">
        <v>29</v>
      </c>
      <c r="I87" s="14" t="s">
        <v>17</v>
      </c>
      <c r="J87" s="14" t="s">
        <v>18</v>
      </c>
      <c r="K87" s="13" t="s">
        <v>11</v>
      </c>
      <c r="L87" s="14" t="s">
        <v>12</v>
      </c>
      <c r="M87" s="14" t="s">
        <v>13</v>
      </c>
      <c r="N87" s="14" t="s">
        <v>14</v>
      </c>
      <c r="O87" s="46" t="s">
        <v>15</v>
      </c>
      <c r="P87" s="14" t="s">
        <v>29</v>
      </c>
      <c r="Q87" s="14" t="s">
        <v>17</v>
      </c>
      <c r="R87" s="14" t="s">
        <v>18</v>
      </c>
    </row>
    <row r="88" spans="1:18" ht="14.25" x14ac:dyDescent="0.15">
      <c r="A88" s="16">
        <v>63</v>
      </c>
      <c r="B88" s="17"/>
      <c r="C88" s="18">
        <v>63</v>
      </c>
      <c r="D88" s="19" t="str">
        <f>IF(INDEX([1]見市貼!$1:$1048576,$A88*2-1,2)="","",INDEX([1]見市貼!$1:$1048576,$A88*2-1,2))</f>
        <v/>
      </c>
      <c r="E88" s="19" t="str">
        <f>IF(INDEX([1]見市貼!$1:$1048576,$A88*2-0,2)="","",INDEX([1]見市貼!$1:$1048576,$A88*2-0,2))</f>
        <v/>
      </c>
      <c r="F88" s="20" t="str">
        <f>IF(INDEX([1]見市貼!$1:$1048576,$A88*2-0,5)="","",INDEX([1]見市貼!$1:$1048576,$A88*2-0,5))</f>
        <v/>
      </c>
      <c r="G88" s="47" t="str">
        <f>IF(INDEX([1]見市貼!$1:$1048576,$A88*2-1,5)="","",INDEX([1]見市貼!$1:$1048576,$A88*2-1,5))</f>
        <v/>
      </c>
      <c r="H88" s="3"/>
      <c r="I88" s="48"/>
      <c r="J88" s="49"/>
      <c r="K88" s="18">
        <f>C88</f>
        <v>63</v>
      </c>
      <c r="L88" s="19" t="str">
        <f>D88</f>
        <v/>
      </c>
      <c r="M88" s="19" t="str">
        <f>E88</f>
        <v/>
      </c>
      <c r="N88" s="20" t="str">
        <f t="shared" ref="N88:R111" si="8">F88</f>
        <v/>
      </c>
      <c r="O88" s="47" t="str">
        <f t="shared" si="8"/>
        <v/>
      </c>
      <c r="P88" s="3">
        <f t="shared" si="8"/>
        <v>0</v>
      </c>
      <c r="Q88" s="48">
        <f t="shared" si="8"/>
        <v>0</v>
      </c>
      <c r="R88" s="13">
        <f t="shared" si="8"/>
        <v>0</v>
      </c>
    </row>
    <row r="89" spans="1:18" ht="14.25" x14ac:dyDescent="0.15">
      <c r="A89" s="16">
        <f>A88+1</f>
        <v>64</v>
      </c>
      <c r="B89" s="17"/>
      <c r="C89" s="18">
        <f>C88+1</f>
        <v>64</v>
      </c>
      <c r="D89" s="19" t="str">
        <f>IF(INDEX([1]見市貼!$1:$1048576,$A89*2-1,2)="","",INDEX([1]見市貼!$1:$1048576,$A89*2-1,2))</f>
        <v/>
      </c>
      <c r="E89" s="19">
        <f>IF(INDEX([1]見市貼!$1:$1048576,$A89*2-1,1)="&lt;&lt;&lt;/1移動&gt;&gt;&gt;","以下余白",INDEX([1]見市貼!$1:$1048576,$A89*2-0,2))</f>
        <v>0</v>
      </c>
      <c r="F89" s="20" t="str">
        <f>IF(INDEX([1]見市貼!$1:$1048576,$A89*2-0,5)="","",INDEX([1]見市貼!$1:$1048576,$A89*2-0,5))</f>
        <v/>
      </c>
      <c r="G89" s="47" t="str">
        <f>IF(INDEX([1]見市貼!$1:$1048576,$A89*2-1,5)="","",INDEX([1]見市貼!$1:$1048576,$A89*2-1,5))</f>
        <v/>
      </c>
      <c r="H89" s="3"/>
      <c r="I89" s="48"/>
      <c r="J89" s="50"/>
      <c r="K89" s="18">
        <f t="shared" ref="K89:M111" si="9">C89</f>
        <v>64</v>
      </c>
      <c r="L89" s="19" t="str">
        <f t="shared" si="9"/>
        <v/>
      </c>
      <c r="M89" s="19">
        <f t="shared" si="9"/>
        <v>0</v>
      </c>
      <c r="N89" s="20" t="str">
        <f t="shared" si="8"/>
        <v/>
      </c>
      <c r="O89" s="47" t="str">
        <f t="shared" si="8"/>
        <v/>
      </c>
      <c r="P89" s="3">
        <f t="shared" si="8"/>
        <v>0</v>
      </c>
      <c r="Q89" s="48">
        <f t="shared" si="8"/>
        <v>0</v>
      </c>
      <c r="R89" s="28">
        <f t="shared" si="8"/>
        <v>0</v>
      </c>
    </row>
    <row r="90" spans="1:18" ht="14.25" x14ac:dyDescent="0.15">
      <c r="A90" s="16">
        <f t="shared" ref="A90:A111" si="10">A89+1</f>
        <v>65</v>
      </c>
      <c r="B90" s="25"/>
      <c r="C90" s="18">
        <f t="shared" ref="C90:C105" si="11">C89+1</f>
        <v>65</v>
      </c>
      <c r="D90" s="19" t="str">
        <f>IF(INDEX([1]見市貼!$1:$1048576,$A90*2-1,2)="","",INDEX([1]見市貼!$1:$1048576,$A90*2-1,2))</f>
        <v/>
      </c>
      <c r="E90" s="19">
        <f>IF(INDEX([1]見市貼!$1:$1048576,$A90*2-1,1)="&lt;&lt;&lt;/1移動&gt;&gt;&gt;","以下余白",INDEX([1]見市貼!$1:$1048576,$A90*2-0,2))</f>
        <v>0</v>
      </c>
      <c r="F90" s="20" t="str">
        <f>IF(INDEX([1]見市貼!$1:$1048576,$A90*2-0,5)="","",INDEX([1]見市貼!$1:$1048576,$A90*2-0,5))</f>
        <v/>
      </c>
      <c r="G90" s="47" t="str">
        <f>IF(INDEX([1]見市貼!$1:$1048576,$A90*2-1,5)="","",INDEX([1]見市貼!$1:$1048576,$A90*2-1,5))</f>
        <v/>
      </c>
      <c r="H90" s="3"/>
      <c r="I90" s="48"/>
      <c r="J90" s="50"/>
      <c r="K90" s="18">
        <f t="shared" si="9"/>
        <v>65</v>
      </c>
      <c r="L90" s="19" t="str">
        <f t="shared" si="9"/>
        <v/>
      </c>
      <c r="M90" s="19">
        <f t="shared" si="9"/>
        <v>0</v>
      </c>
      <c r="N90" s="20" t="str">
        <f t="shared" si="8"/>
        <v/>
      </c>
      <c r="O90" s="47" t="str">
        <f t="shared" si="8"/>
        <v/>
      </c>
      <c r="P90" s="3">
        <f t="shared" si="8"/>
        <v>0</v>
      </c>
      <c r="Q90" s="48">
        <f t="shared" si="8"/>
        <v>0</v>
      </c>
      <c r="R90" s="28">
        <f t="shared" si="8"/>
        <v>0</v>
      </c>
    </row>
    <row r="91" spans="1:18" ht="14.25" x14ac:dyDescent="0.15">
      <c r="A91" s="16">
        <f t="shared" si="10"/>
        <v>66</v>
      </c>
      <c r="B91" s="25"/>
      <c r="C91" s="18">
        <f t="shared" si="11"/>
        <v>66</v>
      </c>
      <c r="D91" s="19" t="str">
        <f>IF(INDEX([1]見市貼!$1:$1048576,$A91*2-1,2)="","",INDEX([1]見市貼!$1:$1048576,$A91*2-1,2))</f>
        <v/>
      </c>
      <c r="E91" s="19">
        <f>IF(INDEX([1]見市貼!$1:$1048576,$A91*2-1,1)="&lt;&lt;&lt;/1移動&gt;&gt;&gt;","以下余白",INDEX([1]見市貼!$1:$1048576,$A91*2-0,2))</f>
        <v>0</v>
      </c>
      <c r="F91" s="20" t="str">
        <f>IF(INDEX([1]見市貼!$1:$1048576,$A91*2-0,5)="","",INDEX([1]見市貼!$1:$1048576,$A91*2-0,5))</f>
        <v/>
      </c>
      <c r="G91" s="47" t="str">
        <f>IF(INDEX([1]見市貼!$1:$1048576,$A91*2-1,5)="","",INDEX([1]見市貼!$1:$1048576,$A91*2-1,5))</f>
        <v/>
      </c>
      <c r="H91" s="3"/>
      <c r="I91" s="48"/>
      <c r="J91" s="50"/>
      <c r="K91" s="18">
        <f t="shared" si="9"/>
        <v>66</v>
      </c>
      <c r="L91" s="19" t="str">
        <f t="shared" si="9"/>
        <v/>
      </c>
      <c r="M91" s="19">
        <f t="shared" si="9"/>
        <v>0</v>
      </c>
      <c r="N91" s="20" t="str">
        <f t="shared" si="8"/>
        <v/>
      </c>
      <c r="O91" s="47" t="str">
        <f t="shared" si="8"/>
        <v/>
      </c>
      <c r="P91" s="3">
        <f t="shared" si="8"/>
        <v>0</v>
      </c>
      <c r="Q91" s="48">
        <f t="shared" si="8"/>
        <v>0</v>
      </c>
      <c r="R91" s="28">
        <f t="shared" si="8"/>
        <v>0</v>
      </c>
    </row>
    <row r="92" spans="1:18" ht="14.25" x14ac:dyDescent="0.15">
      <c r="A92" s="16">
        <f t="shared" si="10"/>
        <v>67</v>
      </c>
      <c r="B92" s="25"/>
      <c r="C92" s="18">
        <f t="shared" si="11"/>
        <v>67</v>
      </c>
      <c r="D92" s="19" t="str">
        <f>IF(INDEX([1]見市貼!$1:$1048576,$A92*2-1,2)="","",INDEX([1]見市貼!$1:$1048576,$A92*2-1,2))</f>
        <v/>
      </c>
      <c r="E92" s="19">
        <f>IF(INDEX([1]見市貼!$1:$1048576,$A92*2-1,1)="&lt;&lt;&lt;/1移動&gt;&gt;&gt;","以下余白",INDEX([1]見市貼!$1:$1048576,$A92*2-0,2))</f>
        <v>0</v>
      </c>
      <c r="F92" s="20" t="str">
        <f>IF(INDEX([1]見市貼!$1:$1048576,$A92*2-0,5)="","",INDEX([1]見市貼!$1:$1048576,$A92*2-0,5))</f>
        <v/>
      </c>
      <c r="G92" s="47" t="str">
        <f>IF(INDEX([1]見市貼!$1:$1048576,$A92*2-1,5)="","",INDEX([1]見市貼!$1:$1048576,$A92*2-1,5))</f>
        <v/>
      </c>
      <c r="H92" s="3"/>
      <c r="I92" s="48"/>
      <c r="J92" s="50"/>
      <c r="K92" s="18">
        <f t="shared" si="9"/>
        <v>67</v>
      </c>
      <c r="L92" s="19" t="str">
        <f t="shared" si="9"/>
        <v/>
      </c>
      <c r="M92" s="19">
        <f t="shared" si="9"/>
        <v>0</v>
      </c>
      <c r="N92" s="20" t="str">
        <f t="shared" si="8"/>
        <v/>
      </c>
      <c r="O92" s="47" t="str">
        <f t="shared" si="8"/>
        <v/>
      </c>
      <c r="P92" s="3">
        <f t="shared" si="8"/>
        <v>0</v>
      </c>
      <c r="Q92" s="48">
        <f t="shared" si="8"/>
        <v>0</v>
      </c>
      <c r="R92" s="28">
        <f t="shared" si="8"/>
        <v>0</v>
      </c>
    </row>
    <row r="93" spans="1:18" ht="14.25" x14ac:dyDescent="0.15">
      <c r="A93" s="16">
        <f t="shared" si="10"/>
        <v>68</v>
      </c>
      <c r="B93" s="25"/>
      <c r="C93" s="18">
        <f t="shared" si="11"/>
        <v>68</v>
      </c>
      <c r="D93" s="19" t="str">
        <f>IF(INDEX([1]見市貼!$1:$1048576,$A93*2-1,2)="","",INDEX([1]見市貼!$1:$1048576,$A93*2-1,2))</f>
        <v/>
      </c>
      <c r="E93" s="19">
        <f>IF(INDEX([1]見市貼!$1:$1048576,$A93*2-1,1)="&lt;&lt;&lt;/1移動&gt;&gt;&gt;","以下余白",INDEX([1]見市貼!$1:$1048576,$A93*2-0,2))</f>
        <v>0</v>
      </c>
      <c r="F93" s="20" t="str">
        <f>IF(INDEX([1]見市貼!$1:$1048576,$A93*2-0,5)="","",INDEX([1]見市貼!$1:$1048576,$A93*2-0,5))</f>
        <v/>
      </c>
      <c r="G93" s="47" t="str">
        <f>IF(INDEX([1]見市貼!$1:$1048576,$A93*2-1,5)="","",INDEX([1]見市貼!$1:$1048576,$A93*2-1,5))</f>
        <v/>
      </c>
      <c r="H93" s="3"/>
      <c r="I93" s="48"/>
      <c r="J93" s="50"/>
      <c r="K93" s="18">
        <f t="shared" si="9"/>
        <v>68</v>
      </c>
      <c r="L93" s="19" t="str">
        <f t="shared" si="9"/>
        <v/>
      </c>
      <c r="M93" s="19">
        <f t="shared" si="9"/>
        <v>0</v>
      </c>
      <c r="N93" s="20" t="str">
        <f t="shared" si="8"/>
        <v/>
      </c>
      <c r="O93" s="47" t="str">
        <f t="shared" si="8"/>
        <v/>
      </c>
      <c r="P93" s="3">
        <f t="shared" si="8"/>
        <v>0</v>
      </c>
      <c r="Q93" s="48">
        <f t="shared" si="8"/>
        <v>0</v>
      </c>
      <c r="R93" s="28">
        <f t="shared" si="8"/>
        <v>0</v>
      </c>
    </row>
    <row r="94" spans="1:18" ht="14.25" x14ac:dyDescent="0.15">
      <c r="A94" s="16">
        <f t="shared" si="10"/>
        <v>69</v>
      </c>
      <c r="B94" s="25"/>
      <c r="C94" s="18">
        <f t="shared" si="11"/>
        <v>69</v>
      </c>
      <c r="D94" s="19" t="str">
        <f>IF(INDEX([1]見市貼!$1:$1048576,$A94*2-1,2)="","",INDEX([1]見市貼!$1:$1048576,$A94*2-1,2))</f>
        <v/>
      </c>
      <c r="E94" s="19">
        <f>IF(INDEX([1]見市貼!$1:$1048576,$A94*2-1,1)="&lt;&lt;&lt;/1移動&gt;&gt;&gt;","以下余白",INDEX([1]見市貼!$1:$1048576,$A94*2-0,2))</f>
        <v>0</v>
      </c>
      <c r="F94" s="20" t="str">
        <f>IF(INDEX([1]見市貼!$1:$1048576,$A94*2-0,5)="","",INDEX([1]見市貼!$1:$1048576,$A94*2-0,5))</f>
        <v/>
      </c>
      <c r="G94" s="47" t="str">
        <f>IF(INDEX([1]見市貼!$1:$1048576,$A94*2-1,5)="","",INDEX([1]見市貼!$1:$1048576,$A94*2-1,5))</f>
        <v/>
      </c>
      <c r="H94" s="3"/>
      <c r="I94" s="48"/>
      <c r="J94" s="50"/>
      <c r="K94" s="18">
        <f t="shared" si="9"/>
        <v>69</v>
      </c>
      <c r="L94" s="19" t="str">
        <f t="shared" si="9"/>
        <v/>
      </c>
      <c r="M94" s="19">
        <f t="shared" si="9"/>
        <v>0</v>
      </c>
      <c r="N94" s="20" t="str">
        <f t="shared" si="8"/>
        <v/>
      </c>
      <c r="O94" s="47" t="str">
        <f t="shared" si="8"/>
        <v/>
      </c>
      <c r="P94" s="3">
        <f t="shared" si="8"/>
        <v>0</v>
      </c>
      <c r="Q94" s="48">
        <f t="shared" si="8"/>
        <v>0</v>
      </c>
      <c r="R94" s="28">
        <f t="shared" si="8"/>
        <v>0</v>
      </c>
    </row>
    <row r="95" spans="1:18" ht="14.25" x14ac:dyDescent="0.15">
      <c r="A95" s="16">
        <f t="shared" si="10"/>
        <v>70</v>
      </c>
      <c r="B95" s="25"/>
      <c r="C95" s="18">
        <f t="shared" si="11"/>
        <v>70</v>
      </c>
      <c r="D95" s="19" t="str">
        <f>IF(INDEX([1]見市貼!$1:$1048576,$A95*2-1,2)="","",INDEX([1]見市貼!$1:$1048576,$A95*2-1,2))</f>
        <v/>
      </c>
      <c r="E95" s="19">
        <f>IF(INDEX([1]見市貼!$1:$1048576,$A95*2-1,1)="&lt;&lt;&lt;/1移動&gt;&gt;&gt;","以下余白",INDEX([1]見市貼!$1:$1048576,$A95*2-0,2))</f>
        <v>0</v>
      </c>
      <c r="F95" s="20" t="str">
        <f>IF(INDEX([1]見市貼!$1:$1048576,$A95*2-0,5)="","",INDEX([1]見市貼!$1:$1048576,$A95*2-0,5))</f>
        <v/>
      </c>
      <c r="G95" s="47" t="str">
        <f>IF(INDEX([1]見市貼!$1:$1048576,$A95*2-1,5)="","",INDEX([1]見市貼!$1:$1048576,$A95*2-1,5))</f>
        <v/>
      </c>
      <c r="H95" s="3"/>
      <c r="I95" s="48"/>
      <c r="J95" s="50"/>
      <c r="K95" s="18">
        <f t="shared" si="9"/>
        <v>70</v>
      </c>
      <c r="L95" s="19" t="str">
        <f t="shared" si="9"/>
        <v/>
      </c>
      <c r="M95" s="19">
        <f t="shared" si="9"/>
        <v>0</v>
      </c>
      <c r="N95" s="20" t="str">
        <f t="shared" si="8"/>
        <v/>
      </c>
      <c r="O95" s="47" t="str">
        <f t="shared" si="8"/>
        <v/>
      </c>
      <c r="P95" s="3">
        <f t="shared" si="8"/>
        <v>0</v>
      </c>
      <c r="Q95" s="48">
        <f t="shared" si="8"/>
        <v>0</v>
      </c>
      <c r="R95" s="28">
        <f t="shared" si="8"/>
        <v>0</v>
      </c>
    </row>
    <row r="96" spans="1:18" ht="14.25" x14ac:dyDescent="0.15">
      <c r="A96" s="16">
        <f t="shared" si="10"/>
        <v>71</v>
      </c>
      <c r="B96" s="25"/>
      <c r="C96" s="18">
        <f t="shared" si="11"/>
        <v>71</v>
      </c>
      <c r="D96" s="19" t="str">
        <f>IF(INDEX([1]見市貼!$1:$1048576,$A96*2-1,2)="","",INDEX([1]見市貼!$1:$1048576,$A96*2-1,2))</f>
        <v/>
      </c>
      <c r="E96" s="19">
        <f>IF(INDEX([1]見市貼!$1:$1048576,$A96*2-1,1)="&lt;&lt;&lt;/1移動&gt;&gt;&gt;","以下余白",INDEX([1]見市貼!$1:$1048576,$A96*2-0,2))</f>
        <v>0</v>
      </c>
      <c r="F96" s="20" t="str">
        <f>IF(INDEX([1]見市貼!$1:$1048576,$A96*2-0,5)="","",INDEX([1]見市貼!$1:$1048576,$A96*2-0,5))</f>
        <v/>
      </c>
      <c r="G96" s="47" t="str">
        <f>IF(INDEX([1]見市貼!$1:$1048576,$A96*2-1,5)="","",INDEX([1]見市貼!$1:$1048576,$A96*2-1,5))</f>
        <v/>
      </c>
      <c r="H96" s="3"/>
      <c r="I96" s="48"/>
      <c r="J96" s="50"/>
      <c r="K96" s="18">
        <f t="shared" si="9"/>
        <v>71</v>
      </c>
      <c r="L96" s="19" t="str">
        <f t="shared" si="9"/>
        <v/>
      </c>
      <c r="M96" s="19">
        <f t="shared" si="9"/>
        <v>0</v>
      </c>
      <c r="N96" s="20" t="str">
        <f t="shared" si="8"/>
        <v/>
      </c>
      <c r="O96" s="47" t="str">
        <f t="shared" si="8"/>
        <v/>
      </c>
      <c r="P96" s="3">
        <f t="shared" si="8"/>
        <v>0</v>
      </c>
      <c r="Q96" s="48">
        <f t="shared" si="8"/>
        <v>0</v>
      </c>
      <c r="R96" s="28">
        <f t="shared" si="8"/>
        <v>0</v>
      </c>
    </row>
    <row r="97" spans="1:18" ht="14.25" x14ac:dyDescent="0.15">
      <c r="A97" s="16">
        <f t="shared" si="10"/>
        <v>72</v>
      </c>
      <c r="B97" s="25"/>
      <c r="C97" s="18">
        <f t="shared" si="11"/>
        <v>72</v>
      </c>
      <c r="D97" s="19" t="str">
        <f>IF(INDEX([1]見市貼!$1:$1048576,$A97*2-1,2)="","",INDEX([1]見市貼!$1:$1048576,$A97*2-1,2))</f>
        <v/>
      </c>
      <c r="E97" s="19">
        <f>IF(INDEX([1]見市貼!$1:$1048576,$A97*2-1,1)="&lt;&lt;&lt;/1移動&gt;&gt;&gt;","以下余白",INDEX([1]見市貼!$1:$1048576,$A97*2-0,2))</f>
        <v>0</v>
      </c>
      <c r="F97" s="20" t="str">
        <f>IF(INDEX([1]見市貼!$1:$1048576,$A97*2-0,5)="","",INDEX([1]見市貼!$1:$1048576,$A97*2-0,5))</f>
        <v/>
      </c>
      <c r="G97" s="47" t="str">
        <f>IF(INDEX([1]見市貼!$1:$1048576,$A97*2-1,5)="","",INDEX([1]見市貼!$1:$1048576,$A97*2-1,5))</f>
        <v/>
      </c>
      <c r="H97" s="3"/>
      <c r="I97" s="48"/>
      <c r="J97" s="50"/>
      <c r="K97" s="18">
        <f t="shared" si="9"/>
        <v>72</v>
      </c>
      <c r="L97" s="19" t="str">
        <f t="shared" si="9"/>
        <v/>
      </c>
      <c r="M97" s="19">
        <f t="shared" si="9"/>
        <v>0</v>
      </c>
      <c r="N97" s="20" t="str">
        <f t="shared" si="8"/>
        <v/>
      </c>
      <c r="O97" s="47" t="str">
        <f t="shared" si="8"/>
        <v/>
      </c>
      <c r="P97" s="3">
        <f t="shared" si="8"/>
        <v>0</v>
      </c>
      <c r="Q97" s="48">
        <f t="shared" si="8"/>
        <v>0</v>
      </c>
      <c r="R97" s="28">
        <f t="shared" si="8"/>
        <v>0</v>
      </c>
    </row>
    <row r="98" spans="1:18" ht="14.25" x14ac:dyDescent="0.15">
      <c r="A98" s="16">
        <f t="shared" si="10"/>
        <v>73</v>
      </c>
      <c r="B98" s="25"/>
      <c r="C98" s="18">
        <f t="shared" si="11"/>
        <v>73</v>
      </c>
      <c r="D98" s="19" t="str">
        <f>IF(INDEX([1]見市貼!$1:$1048576,$A98*2-1,2)="","",INDEX([1]見市貼!$1:$1048576,$A98*2-1,2))</f>
        <v/>
      </c>
      <c r="E98" s="19">
        <f>IF(INDEX([1]見市貼!$1:$1048576,$A98*2-1,1)="&lt;&lt;&lt;/1移動&gt;&gt;&gt;","以下余白",INDEX([1]見市貼!$1:$1048576,$A98*2-0,2))</f>
        <v>0</v>
      </c>
      <c r="F98" s="20" t="str">
        <f>IF(INDEX([1]見市貼!$1:$1048576,$A98*2-0,5)="","",INDEX([1]見市貼!$1:$1048576,$A98*2-0,5))</f>
        <v/>
      </c>
      <c r="G98" s="47" t="str">
        <f>IF(INDEX([1]見市貼!$1:$1048576,$A98*2-1,5)="","",INDEX([1]見市貼!$1:$1048576,$A98*2-1,5))</f>
        <v/>
      </c>
      <c r="H98" s="3"/>
      <c r="I98" s="48"/>
      <c r="J98" s="50"/>
      <c r="K98" s="18">
        <f t="shared" si="9"/>
        <v>73</v>
      </c>
      <c r="L98" s="19" t="str">
        <f t="shared" si="9"/>
        <v/>
      </c>
      <c r="M98" s="19">
        <f t="shared" si="9"/>
        <v>0</v>
      </c>
      <c r="N98" s="20" t="str">
        <f t="shared" si="8"/>
        <v/>
      </c>
      <c r="O98" s="47" t="str">
        <f t="shared" si="8"/>
        <v/>
      </c>
      <c r="P98" s="3">
        <f t="shared" si="8"/>
        <v>0</v>
      </c>
      <c r="Q98" s="48">
        <f t="shared" si="8"/>
        <v>0</v>
      </c>
      <c r="R98" s="28">
        <f t="shared" si="8"/>
        <v>0</v>
      </c>
    </row>
    <row r="99" spans="1:18" ht="14.25" x14ac:dyDescent="0.15">
      <c r="A99" s="16">
        <f t="shared" si="10"/>
        <v>74</v>
      </c>
      <c r="B99" s="25"/>
      <c r="C99" s="18">
        <f t="shared" si="11"/>
        <v>74</v>
      </c>
      <c r="D99" s="19" t="str">
        <f>IF(INDEX([1]見市貼!$1:$1048576,$A99*2-1,2)="","",INDEX([1]見市貼!$1:$1048576,$A99*2-1,2))</f>
        <v/>
      </c>
      <c r="E99" s="19">
        <f>IF(INDEX([1]見市貼!$1:$1048576,$A99*2-1,1)="&lt;&lt;&lt;/1移動&gt;&gt;&gt;","以下余白",INDEX([1]見市貼!$1:$1048576,$A99*2-0,2))</f>
        <v>0</v>
      </c>
      <c r="F99" s="20" t="str">
        <f>IF(INDEX([1]見市貼!$1:$1048576,$A99*2-0,5)="","",INDEX([1]見市貼!$1:$1048576,$A99*2-0,5))</f>
        <v/>
      </c>
      <c r="G99" s="47" t="str">
        <f>IF(INDEX([1]見市貼!$1:$1048576,$A99*2-1,5)="","",INDEX([1]見市貼!$1:$1048576,$A99*2-1,5))</f>
        <v/>
      </c>
      <c r="H99" s="3"/>
      <c r="I99" s="48"/>
      <c r="J99" s="50"/>
      <c r="K99" s="18">
        <f t="shared" si="9"/>
        <v>74</v>
      </c>
      <c r="L99" s="19" t="str">
        <f t="shared" si="9"/>
        <v/>
      </c>
      <c r="M99" s="19">
        <f t="shared" si="9"/>
        <v>0</v>
      </c>
      <c r="N99" s="20" t="str">
        <f t="shared" si="8"/>
        <v/>
      </c>
      <c r="O99" s="47" t="str">
        <f t="shared" si="8"/>
        <v/>
      </c>
      <c r="P99" s="3">
        <f t="shared" si="8"/>
        <v>0</v>
      </c>
      <c r="Q99" s="48">
        <f t="shared" si="8"/>
        <v>0</v>
      </c>
      <c r="R99" s="28">
        <f t="shared" si="8"/>
        <v>0</v>
      </c>
    </row>
    <row r="100" spans="1:18" ht="14.25" x14ac:dyDescent="0.15">
      <c r="A100" s="16">
        <f t="shared" si="10"/>
        <v>75</v>
      </c>
      <c r="B100" s="25"/>
      <c r="C100" s="18">
        <f t="shared" si="11"/>
        <v>75</v>
      </c>
      <c r="D100" s="19" t="str">
        <f>IF(INDEX([1]見市貼!$1:$1048576,$A100*2-1,2)="","",INDEX([1]見市貼!$1:$1048576,$A100*2-1,2))</f>
        <v/>
      </c>
      <c r="E100" s="19">
        <f>IF(INDEX([1]見市貼!$1:$1048576,$A100*2-1,1)="&lt;&lt;&lt;/1移動&gt;&gt;&gt;","以下余白",INDEX([1]見市貼!$1:$1048576,$A100*2-0,2))</f>
        <v>0</v>
      </c>
      <c r="F100" s="20" t="str">
        <f>IF(INDEX([1]見市貼!$1:$1048576,$A100*2-0,5)="","",INDEX([1]見市貼!$1:$1048576,$A100*2-0,5))</f>
        <v/>
      </c>
      <c r="G100" s="47" t="str">
        <f>IF(INDEX([1]見市貼!$1:$1048576,$A100*2-1,5)="","",INDEX([1]見市貼!$1:$1048576,$A100*2-1,5))</f>
        <v/>
      </c>
      <c r="H100" s="3"/>
      <c r="I100" s="48"/>
      <c r="J100" s="50"/>
      <c r="K100" s="18">
        <f t="shared" si="9"/>
        <v>75</v>
      </c>
      <c r="L100" s="19" t="str">
        <f t="shared" si="9"/>
        <v/>
      </c>
      <c r="M100" s="19">
        <f t="shared" si="9"/>
        <v>0</v>
      </c>
      <c r="N100" s="20" t="str">
        <f t="shared" si="8"/>
        <v/>
      </c>
      <c r="O100" s="47" t="str">
        <f t="shared" si="8"/>
        <v/>
      </c>
      <c r="P100" s="3">
        <f t="shared" si="8"/>
        <v>0</v>
      </c>
      <c r="Q100" s="48">
        <f t="shared" si="8"/>
        <v>0</v>
      </c>
      <c r="R100" s="28">
        <f t="shared" si="8"/>
        <v>0</v>
      </c>
    </row>
    <row r="101" spans="1:18" ht="14.25" x14ac:dyDescent="0.15">
      <c r="A101" s="16">
        <f t="shared" si="10"/>
        <v>76</v>
      </c>
      <c r="B101" s="25"/>
      <c r="C101" s="18">
        <f t="shared" si="11"/>
        <v>76</v>
      </c>
      <c r="D101" s="19" t="str">
        <f>IF(INDEX([1]見市貼!$1:$1048576,$A101*2-1,2)="","",INDEX([1]見市貼!$1:$1048576,$A101*2-1,2))</f>
        <v/>
      </c>
      <c r="E101" s="19">
        <f>IF(INDEX([1]見市貼!$1:$1048576,$A101*2-1,1)="&lt;&lt;&lt;/1移動&gt;&gt;&gt;","以下余白",INDEX([1]見市貼!$1:$1048576,$A101*2-0,2))</f>
        <v>0</v>
      </c>
      <c r="F101" s="20" t="str">
        <f>IF(INDEX([1]見市貼!$1:$1048576,$A101*2-0,5)="","",INDEX([1]見市貼!$1:$1048576,$A101*2-0,5))</f>
        <v/>
      </c>
      <c r="G101" s="47" t="str">
        <f>IF(INDEX([1]見市貼!$1:$1048576,$A101*2-1,5)="","",INDEX([1]見市貼!$1:$1048576,$A101*2-1,5))</f>
        <v/>
      </c>
      <c r="H101" s="3"/>
      <c r="I101" s="48"/>
      <c r="J101" s="50"/>
      <c r="K101" s="18">
        <f t="shared" si="9"/>
        <v>76</v>
      </c>
      <c r="L101" s="19" t="str">
        <f t="shared" si="9"/>
        <v/>
      </c>
      <c r="M101" s="19">
        <f t="shared" si="9"/>
        <v>0</v>
      </c>
      <c r="N101" s="20" t="str">
        <f t="shared" si="8"/>
        <v/>
      </c>
      <c r="O101" s="47" t="str">
        <f t="shared" si="8"/>
        <v/>
      </c>
      <c r="P101" s="3">
        <f t="shared" si="8"/>
        <v>0</v>
      </c>
      <c r="Q101" s="48">
        <f t="shared" si="8"/>
        <v>0</v>
      </c>
      <c r="R101" s="28">
        <f t="shared" si="8"/>
        <v>0</v>
      </c>
    </row>
    <row r="102" spans="1:18" ht="14.25" x14ac:dyDescent="0.15">
      <c r="A102" s="16">
        <f t="shared" si="10"/>
        <v>77</v>
      </c>
      <c r="B102" s="25"/>
      <c r="C102" s="18">
        <f t="shared" si="11"/>
        <v>77</v>
      </c>
      <c r="D102" s="19" t="str">
        <f>IF(INDEX([1]見市貼!$1:$1048576,$A102*2-1,2)="","",INDEX([1]見市貼!$1:$1048576,$A102*2-1,2))</f>
        <v/>
      </c>
      <c r="E102" s="19">
        <f>IF(INDEX([1]見市貼!$1:$1048576,$A102*2-1,1)="&lt;&lt;&lt;/1移動&gt;&gt;&gt;","以下余白",INDEX([1]見市貼!$1:$1048576,$A102*2-0,2))</f>
        <v>0</v>
      </c>
      <c r="F102" s="20" t="str">
        <f>IF(INDEX([1]見市貼!$1:$1048576,$A102*2-0,5)="","",INDEX([1]見市貼!$1:$1048576,$A102*2-0,5))</f>
        <v/>
      </c>
      <c r="G102" s="47" t="str">
        <f>IF(INDEX([1]見市貼!$1:$1048576,$A102*2-1,5)="","",INDEX([1]見市貼!$1:$1048576,$A102*2-1,5))</f>
        <v/>
      </c>
      <c r="H102" s="3"/>
      <c r="I102" s="48"/>
      <c r="J102" s="50"/>
      <c r="K102" s="18">
        <f t="shared" si="9"/>
        <v>77</v>
      </c>
      <c r="L102" s="19" t="str">
        <f t="shared" si="9"/>
        <v/>
      </c>
      <c r="M102" s="19">
        <f t="shared" si="9"/>
        <v>0</v>
      </c>
      <c r="N102" s="20" t="str">
        <f t="shared" si="8"/>
        <v/>
      </c>
      <c r="O102" s="47" t="str">
        <f t="shared" si="8"/>
        <v/>
      </c>
      <c r="P102" s="3">
        <f t="shared" si="8"/>
        <v>0</v>
      </c>
      <c r="Q102" s="48">
        <f t="shared" si="8"/>
        <v>0</v>
      </c>
      <c r="R102" s="28"/>
    </row>
    <row r="103" spans="1:18" ht="14.25" x14ac:dyDescent="0.15">
      <c r="A103" s="16">
        <f t="shared" si="10"/>
        <v>78</v>
      </c>
      <c r="B103" s="25"/>
      <c r="C103" s="18">
        <f t="shared" si="11"/>
        <v>78</v>
      </c>
      <c r="D103" s="19" t="str">
        <f>IF(INDEX([1]見市貼!$1:$1048576,$A103*2-1,2)="","",INDEX([1]見市貼!$1:$1048576,$A103*2-1,2))</f>
        <v/>
      </c>
      <c r="E103" s="19">
        <f>IF(INDEX([1]見市貼!$1:$1048576,$A103*2-1,1)="&lt;&lt;&lt;/1移動&gt;&gt;&gt;","以下余白",INDEX([1]見市貼!$1:$1048576,$A103*2-0,2))</f>
        <v>0</v>
      </c>
      <c r="F103" s="20" t="str">
        <f>IF(INDEX([1]見市貼!$1:$1048576,$A103*2-0,5)="","",INDEX([1]見市貼!$1:$1048576,$A103*2-0,5))</f>
        <v/>
      </c>
      <c r="G103" s="47" t="str">
        <f>IF(INDEX([1]見市貼!$1:$1048576,$A103*2-1,5)="","",INDEX([1]見市貼!$1:$1048576,$A103*2-1,5))</f>
        <v/>
      </c>
      <c r="H103" s="3"/>
      <c r="I103" s="48"/>
      <c r="J103" s="50"/>
      <c r="K103" s="18">
        <f t="shared" si="9"/>
        <v>78</v>
      </c>
      <c r="L103" s="19" t="str">
        <f t="shared" si="9"/>
        <v/>
      </c>
      <c r="M103" s="19">
        <f t="shared" si="9"/>
        <v>0</v>
      </c>
      <c r="N103" s="20" t="str">
        <f t="shared" si="8"/>
        <v/>
      </c>
      <c r="O103" s="47" t="str">
        <f t="shared" si="8"/>
        <v/>
      </c>
      <c r="P103" s="3">
        <f t="shared" si="8"/>
        <v>0</v>
      </c>
      <c r="Q103" s="48">
        <f t="shared" si="8"/>
        <v>0</v>
      </c>
      <c r="R103" s="28"/>
    </row>
    <row r="104" spans="1:18" ht="14.25" x14ac:dyDescent="0.15">
      <c r="A104" s="16">
        <f t="shared" si="10"/>
        <v>79</v>
      </c>
      <c r="B104" s="25"/>
      <c r="C104" s="18">
        <f t="shared" si="11"/>
        <v>79</v>
      </c>
      <c r="D104" s="19" t="str">
        <f>IF(INDEX([1]見市貼!$1:$1048576,$A104*2-1,2)="","",INDEX([1]見市貼!$1:$1048576,$A104*2-1,2))</f>
        <v/>
      </c>
      <c r="E104" s="19">
        <f>IF(INDEX([1]見市貼!$1:$1048576,$A104*2-1,1)="&lt;&lt;&lt;/1移動&gt;&gt;&gt;","以下余白",INDEX([1]見市貼!$1:$1048576,$A104*2-0,2))</f>
        <v>0</v>
      </c>
      <c r="F104" s="20" t="str">
        <f>IF(INDEX([1]見市貼!$1:$1048576,$A104*2-0,5)="","",INDEX([1]見市貼!$1:$1048576,$A104*2-0,5))</f>
        <v/>
      </c>
      <c r="G104" s="47" t="str">
        <f>IF(INDEX([1]見市貼!$1:$1048576,$A104*2-1,5)="","",INDEX([1]見市貼!$1:$1048576,$A104*2-1,5))</f>
        <v/>
      </c>
      <c r="H104" s="3"/>
      <c r="I104" s="48"/>
      <c r="J104" s="50"/>
      <c r="K104" s="18">
        <f t="shared" si="9"/>
        <v>79</v>
      </c>
      <c r="L104" s="19" t="str">
        <f t="shared" si="9"/>
        <v/>
      </c>
      <c r="M104" s="19">
        <f t="shared" si="9"/>
        <v>0</v>
      </c>
      <c r="N104" s="20" t="str">
        <f t="shared" si="8"/>
        <v/>
      </c>
      <c r="O104" s="47" t="str">
        <f t="shared" si="8"/>
        <v/>
      </c>
      <c r="P104" s="3">
        <f t="shared" si="8"/>
        <v>0</v>
      </c>
      <c r="Q104" s="48">
        <f t="shared" si="8"/>
        <v>0</v>
      </c>
      <c r="R104" s="28"/>
    </row>
    <row r="105" spans="1:18" ht="14.25" x14ac:dyDescent="0.15">
      <c r="A105" s="16">
        <f t="shared" si="10"/>
        <v>80</v>
      </c>
      <c r="B105" s="25"/>
      <c r="C105" s="18">
        <f t="shared" si="11"/>
        <v>80</v>
      </c>
      <c r="D105" s="19" t="str">
        <f>IF(INDEX([1]見市貼!$1:$1048576,$A105*2-1,2)="","",INDEX([1]見市貼!$1:$1048576,$A105*2-1,2))</f>
        <v/>
      </c>
      <c r="E105" s="19">
        <f>IF(INDEX([1]見市貼!$1:$1048576,$A105*2-1,1)="&lt;&lt;&lt;/1移動&gt;&gt;&gt;","以下余白",INDEX([1]見市貼!$1:$1048576,$A105*2-0,2))</f>
        <v>0</v>
      </c>
      <c r="F105" s="20" t="str">
        <f>IF(INDEX([1]見市貼!$1:$1048576,$A105*2-0,5)="","",INDEX([1]見市貼!$1:$1048576,$A105*2-0,5))</f>
        <v/>
      </c>
      <c r="G105" s="47" t="str">
        <f>IF(INDEX([1]見市貼!$1:$1048576,$A105*2-1,5)="","",INDEX([1]見市貼!$1:$1048576,$A105*2-1,5))</f>
        <v/>
      </c>
      <c r="H105" s="3"/>
      <c r="I105" s="48"/>
      <c r="J105" s="50"/>
      <c r="K105" s="18">
        <f t="shared" si="9"/>
        <v>80</v>
      </c>
      <c r="L105" s="19" t="str">
        <f t="shared" si="9"/>
        <v/>
      </c>
      <c r="M105" s="19">
        <f t="shared" si="9"/>
        <v>0</v>
      </c>
      <c r="N105" s="20" t="str">
        <f t="shared" si="8"/>
        <v/>
      </c>
      <c r="O105" s="47" t="str">
        <f t="shared" si="8"/>
        <v/>
      </c>
      <c r="P105" s="3">
        <f t="shared" si="8"/>
        <v>0</v>
      </c>
      <c r="Q105" s="48">
        <f t="shared" si="8"/>
        <v>0</v>
      </c>
      <c r="R105" s="28"/>
    </row>
    <row r="106" spans="1:18" ht="14.25" x14ac:dyDescent="0.15">
      <c r="A106" s="16">
        <f t="shared" si="10"/>
        <v>81</v>
      </c>
      <c r="B106" s="25"/>
      <c r="C106" s="18">
        <v>63</v>
      </c>
      <c r="D106" s="19" t="str">
        <f>IF(INDEX([1]見市貼!$1:$1048576,$A106*2-1,2)="","",INDEX([1]見市貼!$1:$1048576,$A106*2-1,2))</f>
        <v/>
      </c>
      <c r="E106" s="19">
        <f>IF(INDEX([1]見市貼!$1:$1048576,$A106*2-1,1)="&lt;&lt;&lt;/1移動&gt;&gt;&gt;","以下余白",INDEX([1]見市貼!$1:$1048576,$A106*2-0,2))</f>
        <v>0</v>
      </c>
      <c r="F106" s="20" t="str">
        <f>IF(INDEX([1]見市貼!$1:$1048576,$A106*2-0,5)="","",INDEX([1]見市貼!$1:$1048576,$A106*2-0,5))</f>
        <v/>
      </c>
      <c r="G106" s="47" t="str">
        <f>IF(INDEX([1]見市貼!$1:$1048576,$A106*2-1,5)="","",INDEX([1]見市貼!$1:$1048576,$A106*2-1,5))</f>
        <v/>
      </c>
      <c r="H106" s="3"/>
      <c r="I106" s="48"/>
      <c r="J106" s="50"/>
      <c r="K106" s="18">
        <f t="shared" si="9"/>
        <v>63</v>
      </c>
      <c r="L106" s="19" t="str">
        <f t="shared" si="9"/>
        <v/>
      </c>
      <c r="M106" s="19">
        <f t="shared" si="9"/>
        <v>0</v>
      </c>
      <c r="N106" s="20" t="str">
        <f t="shared" si="8"/>
        <v/>
      </c>
      <c r="O106" s="47" t="str">
        <f t="shared" si="8"/>
        <v/>
      </c>
      <c r="P106" s="3">
        <f t="shared" si="8"/>
        <v>0</v>
      </c>
      <c r="Q106" s="48">
        <f t="shared" si="8"/>
        <v>0</v>
      </c>
      <c r="R106" s="28"/>
    </row>
    <row r="107" spans="1:18" ht="14.25" x14ac:dyDescent="0.15">
      <c r="A107" s="16">
        <f t="shared" si="10"/>
        <v>82</v>
      </c>
      <c r="B107" s="25"/>
      <c r="C107" s="18">
        <v>63</v>
      </c>
      <c r="D107" s="19" t="str">
        <f>IF(INDEX([1]見市貼!$1:$1048576,$A107*2-1,2)="","",INDEX([1]見市貼!$1:$1048576,$A107*2-1,2))</f>
        <v/>
      </c>
      <c r="E107" s="19">
        <f>IF(INDEX([1]見市貼!$1:$1048576,$A107*2-1,1)="&lt;&lt;&lt;/1移動&gt;&gt;&gt;","以下余白",INDEX([1]見市貼!$1:$1048576,$A107*2-0,2))</f>
        <v>0</v>
      </c>
      <c r="F107" s="20" t="str">
        <f>IF(INDEX([1]見市貼!$1:$1048576,$A107*2-0,5)="","",INDEX([1]見市貼!$1:$1048576,$A107*2-0,5))</f>
        <v/>
      </c>
      <c r="G107" s="47" t="str">
        <f>IF(INDEX([1]見市貼!$1:$1048576,$A107*2-1,5)="","",INDEX([1]見市貼!$1:$1048576,$A107*2-1,5))</f>
        <v/>
      </c>
      <c r="H107" s="3"/>
      <c r="I107" s="48"/>
      <c r="J107" s="50"/>
      <c r="K107" s="18">
        <f t="shared" si="9"/>
        <v>63</v>
      </c>
      <c r="L107" s="19" t="str">
        <f t="shared" si="9"/>
        <v/>
      </c>
      <c r="M107" s="19">
        <f t="shared" si="9"/>
        <v>0</v>
      </c>
      <c r="N107" s="20" t="str">
        <f t="shared" si="8"/>
        <v/>
      </c>
      <c r="O107" s="47" t="str">
        <f t="shared" si="8"/>
        <v/>
      </c>
      <c r="P107" s="3">
        <f t="shared" si="8"/>
        <v>0</v>
      </c>
      <c r="Q107" s="48">
        <f t="shared" si="8"/>
        <v>0</v>
      </c>
      <c r="R107" s="28"/>
    </row>
    <row r="108" spans="1:18" ht="14.25" x14ac:dyDescent="0.15">
      <c r="A108" s="16">
        <f t="shared" si="10"/>
        <v>83</v>
      </c>
      <c r="B108" s="25"/>
      <c r="C108" s="18">
        <v>63</v>
      </c>
      <c r="D108" s="19" t="str">
        <f>IF(INDEX([1]見市貼!$1:$1048576,$A108*2-1,2)="","",INDEX([1]見市貼!$1:$1048576,$A108*2-1,2))</f>
        <v/>
      </c>
      <c r="E108" s="19">
        <f>IF(INDEX([1]見市貼!$1:$1048576,$A108*2-1,1)="&lt;&lt;&lt;/1移動&gt;&gt;&gt;","以下余白",INDEX([1]見市貼!$1:$1048576,$A108*2-0,2))</f>
        <v>0</v>
      </c>
      <c r="F108" s="20" t="str">
        <f>IF(INDEX([1]見市貼!$1:$1048576,$A108*2-0,5)="","",INDEX([1]見市貼!$1:$1048576,$A108*2-0,5))</f>
        <v/>
      </c>
      <c r="G108" s="47" t="str">
        <f>IF(INDEX([1]見市貼!$1:$1048576,$A108*2-1,5)="","",INDEX([1]見市貼!$1:$1048576,$A108*2-1,5))</f>
        <v/>
      </c>
      <c r="H108" s="3"/>
      <c r="I108" s="48"/>
      <c r="J108" s="50"/>
      <c r="K108" s="18">
        <f t="shared" si="9"/>
        <v>63</v>
      </c>
      <c r="L108" s="19" t="str">
        <f t="shared" si="9"/>
        <v/>
      </c>
      <c r="M108" s="19">
        <f t="shared" si="9"/>
        <v>0</v>
      </c>
      <c r="N108" s="20" t="str">
        <f t="shared" si="8"/>
        <v/>
      </c>
      <c r="O108" s="47" t="str">
        <f t="shared" si="8"/>
        <v/>
      </c>
      <c r="P108" s="3">
        <f t="shared" si="8"/>
        <v>0</v>
      </c>
      <c r="Q108" s="48">
        <f t="shared" si="8"/>
        <v>0</v>
      </c>
      <c r="R108" s="28"/>
    </row>
    <row r="109" spans="1:18" ht="14.25" x14ac:dyDescent="0.15">
      <c r="A109" s="16">
        <f t="shared" si="10"/>
        <v>84</v>
      </c>
      <c r="B109" s="25"/>
      <c r="C109" s="18">
        <v>63</v>
      </c>
      <c r="D109" s="19" t="str">
        <f>IF(INDEX([1]見市貼!$1:$1048576,$A109*2-1,2)="","",INDEX([1]見市貼!$1:$1048576,$A109*2-1,2))</f>
        <v/>
      </c>
      <c r="E109" s="19">
        <f>IF(INDEX([1]見市貼!$1:$1048576,$A109*2-1,1)="&lt;&lt;&lt;/1移動&gt;&gt;&gt;","以下余白",INDEX([1]見市貼!$1:$1048576,$A109*2-0,2))</f>
        <v>0</v>
      </c>
      <c r="F109" s="20" t="str">
        <f>IF(INDEX([1]見市貼!$1:$1048576,$A109*2-0,5)="","",INDEX([1]見市貼!$1:$1048576,$A109*2-0,5))</f>
        <v/>
      </c>
      <c r="G109" s="47" t="str">
        <f>IF(INDEX([1]見市貼!$1:$1048576,$A109*2-1,5)="","",INDEX([1]見市貼!$1:$1048576,$A109*2-1,5))</f>
        <v/>
      </c>
      <c r="H109" s="3"/>
      <c r="I109" s="48"/>
      <c r="J109" s="50"/>
      <c r="K109" s="18">
        <f t="shared" si="9"/>
        <v>63</v>
      </c>
      <c r="L109" s="19" t="str">
        <f t="shared" si="9"/>
        <v/>
      </c>
      <c r="M109" s="19">
        <f t="shared" si="9"/>
        <v>0</v>
      </c>
      <c r="N109" s="20" t="str">
        <f t="shared" si="8"/>
        <v/>
      </c>
      <c r="O109" s="47" t="str">
        <f t="shared" si="8"/>
        <v/>
      </c>
      <c r="P109" s="3">
        <f t="shared" si="8"/>
        <v>0</v>
      </c>
      <c r="Q109" s="48">
        <f t="shared" si="8"/>
        <v>0</v>
      </c>
      <c r="R109" s="28"/>
    </row>
    <row r="110" spans="1:18" ht="14.25" x14ac:dyDescent="0.15">
      <c r="A110" s="16">
        <f t="shared" si="10"/>
        <v>85</v>
      </c>
      <c r="B110" s="25"/>
      <c r="C110" s="18">
        <v>63</v>
      </c>
      <c r="D110" s="19" t="str">
        <f>IF(INDEX([1]見市貼!$1:$1048576,$A110*2-1,2)="","",INDEX([1]見市貼!$1:$1048576,$A110*2-1,2))</f>
        <v/>
      </c>
      <c r="E110" s="19">
        <f>IF(INDEX([1]見市貼!$1:$1048576,$A110*2-1,1)="&lt;&lt;&lt;/1移動&gt;&gt;&gt;","以下余白",INDEX([1]見市貼!$1:$1048576,$A110*2-0,2))</f>
        <v>0</v>
      </c>
      <c r="F110" s="20" t="str">
        <f>IF(INDEX([1]見市貼!$1:$1048576,$A110*2-0,5)="","",INDEX([1]見市貼!$1:$1048576,$A110*2-0,5))</f>
        <v/>
      </c>
      <c r="G110" s="47" t="str">
        <f>IF(INDEX([1]見市貼!$1:$1048576,$A110*2-1,5)="","",INDEX([1]見市貼!$1:$1048576,$A110*2-1,5))</f>
        <v/>
      </c>
      <c r="H110" s="3"/>
      <c r="I110" s="48"/>
      <c r="J110" s="50"/>
      <c r="K110" s="18">
        <f t="shared" si="9"/>
        <v>63</v>
      </c>
      <c r="L110" s="19" t="str">
        <f t="shared" si="9"/>
        <v/>
      </c>
      <c r="M110" s="19">
        <f t="shared" si="9"/>
        <v>0</v>
      </c>
      <c r="N110" s="20" t="str">
        <f t="shared" si="8"/>
        <v/>
      </c>
      <c r="O110" s="47" t="str">
        <f t="shared" si="8"/>
        <v/>
      </c>
      <c r="P110" s="3">
        <f t="shared" si="8"/>
        <v>0</v>
      </c>
      <c r="Q110" s="48">
        <f t="shared" si="8"/>
        <v>0</v>
      </c>
      <c r="R110" s="28"/>
    </row>
    <row r="111" spans="1:18" ht="14.25" x14ac:dyDescent="0.15">
      <c r="A111" s="16">
        <f t="shared" si="10"/>
        <v>86</v>
      </c>
      <c r="B111" s="25"/>
      <c r="C111" s="18">
        <v>63</v>
      </c>
      <c r="D111" s="19" t="str">
        <f>IF(INDEX([1]見市貼!$1:$1048576,$A111*2-1,2)="","",INDEX([1]見市貼!$1:$1048576,$A111*2-1,2))</f>
        <v/>
      </c>
      <c r="E111" s="19">
        <f>IF(INDEX([1]見市貼!$1:$1048576,$A111*2-1,1)="&lt;&lt;&lt;/1移動&gt;&gt;&gt;","以下余白",INDEX([1]見市貼!$1:$1048576,$A111*2-0,2))</f>
        <v>0</v>
      </c>
      <c r="F111" s="20" t="str">
        <f>IF(INDEX([1]見市貼!$1:$1048576,$A111*2-0,5)="","",INDEX([1]見市貼!$1:$1048576,$A111*2-0,5))</f>
        <v/>
      </c>
      <c r="G111" s="47" t="str">
        <f>IF(INDEX([1]見市貼!$1:$1048576,$A111*2-1,5)="","",INDEX([1]見市貼!$1:$1048576,$A111*2-1,5))</f>
        <v/>
      </c>
      <c r="H111" s="3"/>
      <c r="I111" s="48"/>
      <c r="J111" s="50"/>
      <c r="K111" s="18">
        <f t="shared" si="9"/>
        <v>63</v>
      </c>
      <c r="L111" s="19" t="str">
        <f t="shared" si="9"/>
        <v/>
      </c>
      <c r="M111" s="19">
        <f t="shared" si="9"/>
        <v>0</v>
      </c>
      <c r="N111" s="20" t="str">
        <f t="shared" si="8"/>
        <v/>
      </c>
      <c r="O111" s="47" t="str">
        <f t="shared" si="8"/>
        <v/>
      </c>
      <c r="P111" s="3">
        <f t="shared" si="8"/>
        <v>0</v>
      </c>
      <c r="Q111" s="48">
        <f t="shared" si="8"/>
        <v>0</v>
      </c>
      <c r="R111" s="28"/>
    </row>
    <row r="112" spans="1:18" ht="14.25" x14ac:dyDescent="0.15">
      <c r="C112" s="28"/>
      <c r="D112" s="29" t="s">
        <v>30</v>
      </c>
      <c r="E112" s="30"/>
      <c r="F112" s="14"/>
      <c r="G112" s="51"/>
      <c r="H112" s="52"/>
      <c r="I112" s="32">
        <f>SUM(I88:I100)</f>
        <v>0</v>
      </c>
      <c r="J112" s="14" t="s">
        <v>7</v>
      </c>
      <c r="K112" s="28"/>
      <c r="L112" s="29" t="str">
        <f>D112</f>
        <v>小　計</v>
      </c>
      <c r="M112" s="30"/>
      <c r="N112" s="14"/>
      <c r="O112" s="51"/>
      <c r="P112" s="52"/>
      <c r="Q112" s="52">
        <f>SUM(Q88:Q99)</f>
        <v>0</v>
      </c>
      <c r="R112" s="14" t="s">
        <v>7</v>
      </c>
    </row>
  </sheetData>
  <mergeCells count="8">
    <mergeCell ref="C33:E33"/>
    <mergeCell ref="K33:M33"/>
    <mergeCell ref="D2:J2"/>
    <mergeCell ref="L2:R2"/>
    <mergeCell ref="I4:J4"/>
    <mergeCell ref="Q4:R4"/>
    <mergeCell ref="T4:U4"/>
    <mergeCell ref="L10:Q10"/>
  </mergeCells>
  <phoneticPr fontId="4"/>
  <printOptions verticalCentered="1"/>
  <pageMargins left="0.98425196850393704" right="0" top="0.39370078740157483" bottom="0.39370078740157483" header="0.51181102362204722" footer="0.51181102362204722"/>
  <pageSetup paperSize="9" scale="83" orientation="portrait" blackAndWhite="1" r:id="rId1"/>
  <headerFooter alignWithMargins="0"/>
  <rowBreaks count="1" manualBreakCount="1">
    <brk id="34" min="2" max="17" man="1"/>
  </rowBreaks>
  <colBreaks count="1" manualBreakCount="1">
    <brk id="10" min="1" max="4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入札書・市価調査書</vt:lpstr>
      <vt:lpstr>入札書・市価調査書!Print_Area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梅原 孝敏</dc:creator>
  <cp:lastModifiedBy>梅原 孝敏</cp:lastModifiedBy>
  <dcterms:created xsi:type="dcterms:W3CDTF">2026-07-16T02:28:50Z</dcterms:created>
  <dcterms:modified xsi:type="dcterms:W3CDTF">2026-07-16T02:30:23Z</dcterms:modified>
</cp:coreProperties>
</file>