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updateLinks="always" codeName="ThisWorkbook" defaultThemeVersion="124226"/>
  <mc:AlternateContent xmlns:mc="http://schemas.openxmlformats.org/markup-compatibility/2006">
    <mc:Choice Requires="x15">
      <x15ac:absPath xmlns:x15ac="http://schemas.microsoft.com/office/spreadsheetml/2010/11/ac" url="D:\Users\g1877761\Desktop\公告関連\6／4\公告\新しいフォルダー\"/>
    </mc:Choice>
  </mc:AlternateContent>
  <xr:revisionPtr revIDLastSave="0" documentId="8_{272D9EA4-E259-455E-AEC6-E4C3ED29E4F1}" xr6:coauthVersionLast="47" xr6:coauthVersionMax="47" xr10:uidLastSave="{00000000-0000-0000-0000-000000000000}"/>
  <bookViews>
    <workbookView xWindow="20370" yWindow="-120" windowWidth="29040" windowHeight="15720" firstSheet="1" activeTab="1" xr2:uid="{00000000-000D-0000-FFFF-FFFF00000000}"/>
  </bookViews>
  <sheets>
    <sheet name="価格調査" sheetId="22" state="hidden" r:id="rId1"/>
    <sheet name="市価（役務）" sheetId="51" r:id="rId2"/>
    <sheet name="入札書１" sheetId="23" r:id="rId3"/>
    <sheet name="入札書" sheetId="34" state="hidden" r:id="rId4"/>
    <sheet name="入札参加資格確認表" sheetId="38" state="hidden" r:id="rId5"/>
    <sheet name="発注証明書" sheetId="14" state="hidden" r:id="rId6"/>
    <sheet name="検調" sheetId="11" state="hidden" r:id="rId7"/>
    <sheet name="長形３型" sheetId="21" state="hidden" r:id="rId8"/>
    <sheet name="市価調査比較表" sheetId="13" state="hidden" r:id="rId9"/>
    <sheet name="契約確認表" sheetId="15" state="hidden" r:id="rId10"/>
    <sheet name="変更契約" sheetId="41"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Fill" localSheetId="6" hidden="1">#REF!</definedName>
    <definedName name="_Fill" localSheetId="3" hidden="1">#REF!</definedName>
    <definedName name="_Fill" localSheetId="10" hidden="1">#REF!</definedName>
    <definedName name="_Fill" hidden="1">#REF!</definedName>
    <definedName name="_Key1" localSheetId="6" hidden="1">#REF!</definedName>
    <definedName name="_Key1" localSheetId="3" hidden="1">#REF!</definedName>
    <definedName name="_Key1" localSheetId="10" hidden="1">#REF!</definedName>
    <definedName name="_Key1" hidden="1">#REF!</definedName>
    <definedName name="_Key2" localSheetId="6" hidden="1">#REF!</definedName>
    <definedName name="_Key2" localSheetId="3" hidden="1">#REF!</definedName>
    <definedName name="_Key2" localSheetId="10" hidden="1">#REF!</definedName>
    <definedName name="_Key2" hidden="1">#REF!</definedName>
    <definedName name="_Order1" localSheetId="6" hidden="1">1</definedName>
    <definedName name="_Order1" hidden="1">0</definedName>
    <definedName name="_Order2" hidden="1">1</definedName>
    <definedName name="_Sort" localSheetId="6" hidden="1">#REF!</definedName>
    <definedName name="_Sort" localSheetId="3" hidden="1">#REF!</definedName>
    <definedName name="_Sort" localSheetId="10" hidden="1">#REF!</definedName>
    <definedName name="_Sort" hidden="1">#REF!</definedName>
    <definedName name="a" localSheetId="10" hidden="1">#REF!</definedName>
    <definedName name="a" hidden="1">#REF!</definedName>
    <definedName name="fdsf">[1]基本情報!$BA$3:$BA$14</definedName>
    <definedName name="_xlnm.Print_Area" localSheetId="0">価格調査!$A$1:$J$50</definedName>
    <definedName name="_xlnm.Print_Area" localSheetId="9">契約確認表!$A$11:$K$29</definedName>
    <definedName name="_xlnm.Print_Area" localSheetId="6">検調!$A$1:$K$27</definedName>
    <definedName name="_xlnm.Print_Area" localSheetId="1">'市価（役務）'!$A$1:$G$79</definedName>
    <definedName name="_xlnm.Print_Area" localSheetId="8">市価調査比較表!$A$1:$H$24</definedName>
    <definedName name="_xlnm.Print_Area" localSheetId="7">長形３型!$B$6:$B$34</definedName>
    <definedName name="_xlnm.Print_Area" localSheetId="4">入札参加資格確認表!$B$1:$P$51</definedName>
    <definedName name="_xlnm.Print_Area" localSheetId="3">入札書!$B$1:$H$35</definedName>
    <definedName name="_xlnm.Print_Area" localSheetId="2">入札書１!$B$1:$H$35</definedName>
    <definedName name="_xlnm.Print_Area" localSheetId="10">変更契約!$A$1:$I$54</definedName>
    <definedName name="Print_Area_MI">#REF!</definedName>
    <definedName name="rakuhan">#REF!</definedName>
    <definedName name="sdafadfs">[1]T_科目Table20!$A$2:$D$258</definedName>
    <definedName name="sdfafe">[1]一覧!$AA$6:$AN$6</definedName>
    <definedName name="seikyuu">[2]入力!$A$4:$P$103</definedName>
    <definedName name="ああ" hidden="1">#N/A</definedName>
    <definedName name="一位代価３">[3]一位!$A:$F</definedName>
    <definedName name="一位代価４">[3]一位!$A:$F</definedName>
    <definedName name="印刷範囲" localSheetId="0">#REF!</definedName>
    <definedName name="印刷範囲">#REF!</definedName>
    <definedName name="科目コード">[4]T_科目Table20!$A$2:$E$694</definedName>
    <definedName name="基礎数値２">[5]基礎!$A:$F</definedName>
    <definedName name="業者名">[6]CODE!$B$3:$B$102</definedName>
    <definedName name="契約実施計画番号">#REF!</definedName>
    <definedName name="契約条項">[6]CODE!$E$3:$E$13</definedName>
    <definedName name="契約担当者">[4]基本情報!$AQ$3:$AQ$12</definedName>
    <definedName name="細目">[7]CODE!$D$2:$D$135</definedName>
    <definedName name="産業廃棄物" localSheetId="0">#REF!</definedName>
    <definedName name="商品１">[8]商品入力!$A$1:$G$402</definedName>
    <definedName name="端数調整合計欄">#REF!</definedName>
    <definedName name="特約条項">[6]CODE!$H$3:$H$9</definedName>
    <definedName name="入力">[9]入力!$A$4:$P$103</definedName>
    <definedName name="納地">[10]ごみ処理手数料!$B$2:$C$5</definedName>
    <definedName name="発注内訳" localSheetId="0">#REF!</definedName>
    <definedName name="範囲498" localSheetId="0">#REF!</definedName>
    <definedName name="役職名">[6]CODE!$K$3:$K$22</definedName>
    <definedName name="要求一覧">[4]入力シート!$R$7:$Z$507</definedName>
    <definedName name="労務単価表２">[5]労務!$B$5:$C$77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 i="22" l="1"/>
  <c r="I41" i="22"/>
  <c r="I44" i="22"/>
  <c r="I46" i="22"/>
  <c r="I49" i="22"/>
  <c r="I50" i="22"/>
  <c r="I52" i="22"/>
  <c r="I54" i="22"/>
  <c r="I55" i="22"/>
  <c r="I56" i="22"/>
  <c r="I58" i="22"/>
  <c r="I60" i="22"/>
  <c r="I61" i="22"/>
  <c r="A23" i="15"/>
  <c r="A24" i="15"/>
  <c r="A25" i="15"/>
  <c r="A26" i="15"/>
  <c r="A27" i="15"/>
  <c r="A28" i="15"/>
  <c r="A29" i="15"/>
  <c r="A22" i="15"/>
  <c r="A21" i="15"/>
  <c r="B22" i="34"/>
  <c r="C16" i="14"/>
  <c r="H49" i="14" s="1"/>
  <c r="J8" i="34"/>
  <c r="D33" i="34" s="1"/>
  <c r="B30" i="34"/>
  <c r="D35" i="34"/>
  <c r="D34" i="34"/>
  <c r="B10" i="34"/>
  <c r="G5" i="13"/>
  <c r="H5" i="13"/>
  <c r="Y28" i="41"/>
  <c r="L27" i="41"/>
  <c r="E27" i="41" s="1"/>
  <c r="M26" i="41"/>
  <c r="B9" i="41" s="1"/>
  <c r="E26" i="41"/>
  <c r="E25" i="41"/>
  <c r="R23" i="41"/>
  <c r="T22" i="41"/>
  <c r="R21" i="41"/>
  <c r="T20" i="41"/>
  <c r="R19" i="41"/>
  <c r="Y18" i="41"/>
  <c r="T18" i="41"/>
  <c r="R17" i="41"/>
  <c r="Y16" i="41"/>
  <c r="T16" i="41"/>
  <c r="Y14" i="41"/>
  <c r="P9" i="41"/>
  <c r="F14" i="38"/>
  <c r="B18" i="21"/>
  <c r="B16" i="21"/>
  <c r="L42" i="34"/>
  <c r="L41" i="34"/>
  <c r="L26" i="34"/>
  <c r="C20" i="34"/>
  <c r="C8" i="34"/>
  <c r="D7" i="34"/>
  <c r="J5" i="34"/>
  <c r="A50" i="22"/>
  <c r="C50" i="22"/>
  <c r="F50" i="22"/>
  <c r="G50" i="22"/>
  <c r="H50" i="22"/>
  <c r="A51" i="22"/>
  <c r="C51" i="22"/>
  <c r="F51" i="22"/>
  <c r="G51" i="22"/>
  <c r="H51" i="22"/>
  <c r="A52" i="22"/>
  <c r="C52" i="22"/>
  <c r="F52" i="22"/>
  <c r="G52" i="22"/>
  <c r="H52" i="22"/>
  <c r="A53" i="22"/>
  <c r="C53" i="22"/>
  <c r="F53" i="22"/>
  <c r="G53" i="22"/>
  <c r="H53" i="22"/>
  <c r="A54" i="22"/>
  <c r="C54" i="22"/>
  <c r="F54" i="22"/>
  <c r="G54" i="22"/>
  <c r="H54" i="22"/>
  <c r="A55" i="22"/>
  <c r="C55" i="22"/>
  <c r="F55" i="22"/>
  <c r="G55" i="22"/>
  <c r="H55" i="22"/>
  <c r="A56" i="22"/>
  <c r="C56" i="22"/>
  <c r="F56" i="22"/>
  <c r="G56" i="22"/>
  <c r="H56" i="22"/>
  <c r="A57" i="22"/>
  <c r="C57" i="22"/>
  <c r="F57" i="22"/>
  <c r="G57" i="22"/>
  <c r="H57" i="22"/>
  <c r="A58" i="22"/>
  <c r="C58" i="22"/>
  <c r="F58" i="22"/>
  <c r="G58" i="22"/>
  <c r="H58" i="22"/>
  <c r="A59" i="22"/>
  <c r="C59" i="22"/>
  <c r="F59" i="22"/>
  <c r="G59" i="22"/>
  <c r="H59" i="22"/>
  <c r="A60" i="22"/>
  <c r="C60" i="22"/>
  <c r="F60" i="22"/>
  <c r="G60" i="22"/>
  <c r="H60" i="22"/>
  <c r="A61" i="22"/>
  <c r="C61" i="22"/>
  <c r="F61" i="22"/>
  <c r="G61" i="22"/>
  <c r="H61" i="22"/>
  <c r="A39" i="22"/>
  <c r="C39" i="22"/>
  <c r="F39" i="22"/>
  <c r="G39" i="22"/>
  <c r="H39" i="22"/>
  <c r="A40" i="22"/>
  <c r="C40" i="22"/>
  <c r="F40" i="22"/>
  <c r="G40" i="22"/>
  <c r="H40" i="22"/>
  <c r="A41" i="22"/>
  <c r="C41" i="22"/>
  <c r="F41" i="22"/>
  <c r="G41" i="22"/>
  <c r="H41" i="22"/>
  <c r="A42" i="22"/>
  <c r="C42" i="22"/>
  <c r="F42" i="22"/>
  <c r="G42" i="22"/>
  <c r="H42" i="22"/>
  <c r="A43" i="22"/>
  <c r="C43" i="22"/>
  <c r="F43" i="22"/>
  <c r="G43" i="22"/>
  <c r="H43" i="22"/>
  <c r="A44" i="22"/>
  <c r="C44" i="22"/>
  <c r="F44" i="22"/>
  <c r="G44" i="22"/>
  <c r="H44" i="22"/>
  <c r="A45" i="22"/>
  <c r="C45" i="22"/>
  <c r="F45" i="22"/>
  <c r="G45" i="22"/>
  <c r="H45" i="22"/>
  <c r="A46" i="22"/>
  <c r="C46" i="22"/>
  <c r="F46" i="22"/>
  <c r="G46" i="22"/>
  <c r="H46" i="22"/>
  <c r="A47" i="22"/>
  <c r="C47" i="22"/>
  <c r="F47" i="22"/>
  <c r="G47" i="22"/>
  <c r="H47" i="22"/>
  <c r="A48" i="22"/>
  <c r="C48" i="22"/>
  <c r="F48" i="22"/>
  <c r="G48" i="22"/>
  <c r="H48" i="22"/>
  <c r="A49" i="22"/>
  <c r="C49" i="22"/>
  <c r="F49" i="22"/>
  <c r="G49" i="22"/>
  <c r="H49" i="22"/>
  <c r="D4" i="21"/>
  <c r="M2" i="11"/>
  <c r="N2" i="14"/>
  <c r="J2" i="13"/>
  <c r="M11" i="15"/>
  <c r="L1" i="22"/>
  <c r="E10" i="22"/>
  <c r="E9" i="22"/>
  <c r="H38" i="22"/>
  <c r="G38" i="22"/>
  <c r="F38" i="22"/>
  <c r="C38" i="22"/>
  <c r="A38" i="22"/>
  <c r="D23" i="22"/>
  <c r="D22" i="22"/>
  <c r="D21" i="22"/>
  <c r="D24" i="22"/>
  <c r="D25" i="22"/>
  <c r="B33" i="21"/>
  <c r="B32" i="21"/>
  <c r="E8" i="22"/>
  <c r="D87" i="22"/>
  <c r="H3" i="22"/>
  <c r="D7" i="21"/>
  <c r="D8" i="21" s="1"/>
  <c r="B9" i="21" s="1"/>
  <c r="B30" i="21"/>
  <c r="B29" i="21"/>
  <c r="B28" i="21"/>
  <c r="B23" i="21"/>
  <c r="F27" i="14"/>
  <c r="G6" i="13"/>
  <c r="G7" i="13"/>
  <c r="G8" i="13"/>
  <c r="H8" i="13"/>
  <c r="G9" i="13"/>
  <c r="H9" i="13"/>
  <c r="G10" i="13"/>
  <c r="H10" i="13"/>
  <c r="G11" i="13"/>
  <c r="H11" i="13"/>
  <c r="G12" i="13"/>
  <c r="H12" i="13"/>
  <c r="G13" i="13"/>
  <c r="H13" i="13"/>
  <c r="G14" i="13"/>
  <c r="H14" i="13"/>
  <c r="G15" i="13"/>
  <c r="H15" i="13"/>
  <c r="G16" i="13"/>
  <c r="H16" i="13"/>
  <c r="G17" i="13"/>
  <c r="H17" i="13"/>
  <c r="G18" i="13"/>
  <c r="H18" i="13"/>
  <c r="G19" i="13"/>
  <c r="H19" i="13"/>
  <c r="G20" i="13"/>
  <c r="H20" i="13"/>
  <c r="G21" i="13"/>
  <c r="H21" i="13"/>
  <c r="G22" i="13"/>
  <c r="H22" i="13"/>
  <c r="G23" i="13"/>
  <c r="H23" i="13"/>
  <c r="G24" i="13"/>
  <c r="H24" i="13"/>
  <c r="I5" i="13"/>
  <c r="I6" i="13"/>
  <c r="H7" i="13"/>
  <c r="H6" i="13"/>
  <c r="H83" i="11"/>
  <c r="I82" i="11"/>
  <c r="I81" i="11"/>
  <c r="I80" i="11"/>
  <c r="I79" i="11"/>
  <c r="I78" i="11"/>
  <c r="I77" i="11"/>
  <c r="I76" i="11"/>
  <c r="I75" i="11"/>
  <c r="I74" i="11"/>
  <c r="I73" i="11"/>
  <c r="I72" i="11"/>
  <c r="I71" i="11"/>
  <c r="I70" i="11"/>
  <c r="I69" i="11"/>
  <c r="I68" i="11"/>
  <c r="I67" i="11"/>
  <c r="I66" i="11"/>
  <c r="I65" i="11"/>
  <c r="I64" i="11"/>
  <c r="B62" i="11"/>
  <c r="B61" i="11"/>
  <c r="G59" i="11"/>
  <c r="G58" i="11"/>
  <c r="B58" i="11"/>
  <c r="K57" i="11"/>
  <c r="I42" i="11"/>
  <c r="I41" i="11"/>
  <c r="I39" i="11"/>
  <c r="B33" i="11"/>
  <c r="B30" i="11"/>
  <c r="H55" i="11"/>
  <c r="H27" i="11"/>
  <c r="G31" i="11"/>
  <c r="G30" i="11"/>
  <c r="I54" i="11"/>
  <c r="I53" i="11"/>
  <c r="I52" i="11"/>
  <c r="I51" i="11"/>
  <c r="I50" i="11"/>
  <c r="I49" i="11"/>
  <c r="I48" i="11"/>
  <c r="I47" i="11"/>
  <c r="I46" i="11"/>
  <c r="I45" i="11"/>
  <c r="I44" i="11"/>
  <c r="I43" i="11"/>
  <c r="I40" i="11"/>
  <c r="I38" i="11"/>
  <c r="I37" i="11"/>
  <c r="I36" i="11"/>
  <c r="B34" i="11"/>
  <c r="K29" i="11"/>
  <c r="I12" i="11"/>
  <c r="I13" i="11"/>
  <c r="I14" i="11"/>
  <c r="I15" i="11"/>
  <c r="I16" i="11"/>
  <c r="I17" i="11"/>
  <c r="I18" i="11"/>
  <c r="I19" i="11"/>
  <c r="I20" i="11"/>
  <c r="I21" i="11"/>
  <c r="I22" i="11"/>
  <c r="I23" i="11"/>
  <c r="I24" i="11"/>
  <c r="I25" i="11"/>
  <c r="I26" i="11"/>
  <c r="B3" i="11"/>
  <c r="B9" i="11"/>
  <c r="K2" i="11"/>
  <c r="H45" i="14"/>
  <c r="H50" i="14"/>
  <c r="I11" i="11"/>
  <c r="L11" i="11"/>
  <c r="L40" i="11" s="1"/>
  <c r="I53" i="22"/>
  <c r="D10" i="21" l="1"/>
  <c r="B7" i="21" s="1"/>
  <c r="F26" i="14"/>
  <c r="B17" i="15"/>
  <c r="I43" i="22"/>
  <c r="I59" i="22"/>
  <c r="I57" i="22"/>
  <c r="I45" i="22"/>
  <c r="C12" i="14"/>
  <c r="I48" i="22"/>
  <c r="I47" i="22"/>
  <c r="C7" i="14"/>
  <c r="D32" i="34"/>
  <c r="D31" i="34"/>
  <c r="I7" i="13"/>
  <c r="I9" i="13"/>
  <c r="I10" i="13" s="1"/>
  <c r="I8" i="13"/>
  <c r="L43" i="34"/>
  <c r="F28" i="14"/>
  <c r="I39" i="22"/>
  <c r="I40" i="22"/>
  <c r="I51" i="22"/>
  <c r="I42" i="22"/>
  <c r="L51" i="11"/>
  <c r="F51" i="11" s="1"/>
  <c r="H51" i="11" s="1"/>
  <c r="K51" i="11" s="1"/>
  <c r="F40" i="11"/>
  <c r="H40" i="11" s="1"/>
  <c r="K40" i="11" s="1"/>
  <c r="D40" i="11"/>
  <c r="L74" i="11"/>
  <c r="B74" i="11" s="1"/>
  <c r="L77" i="11"/>
  <c r="D77" i="11" s="1"/>
  <c r="L46" i="11"/>
  <c r="F46" i="11" s="1"/>
  <c r="J46" i="11" s="1"/>
  <c r="L36" i="11"/>
  <c r="B36" i="11" s="1"/>
  <c r="L44" i="11"/>
  <c r="B44" i="11" s="1"/>
  <c r="L75" i="11"/>
  <c r="F75" i="11" s="1"/>
  <c r="L12" i="11"/>
  <c r="D12" i="11" s="1"/>
  <c r="L22" i="11"/>
  <c r="L16" i="11"/>
  <c r="F16" i="11" s="1"/>
  <c r="B11" i="11"/>
  <c r="F11" i="11"/>
  <c r="H11" i="11" s="1"/>
  <c r="K11" i="11" s="1"/>
  <c r="L15" i="11"/>
  <c r="B15" i="11" s="1"/>
  <c r="B40" i="11"/>
  <c r="L81" i="11"/>
  <c r="L70" i="11"/>
  <c r="F70" i="11" s="1"/>
  <c r="L38" i="11"/>
  <c r="L72" i="11"/>
  <c r="B72" i="11" s="1"/>
  <c r="L69" i="11"/>
  <c r="L67" i="11"/>
  <c r="B67" i="11" s="1"/>
  <c r="L78" i="11"/>
  <c r="L66" i="11"/>
  <c r="D11" i="11"/>
  <c r="L80" i="11"/>
  <c r="D80" i="11" s="1"/>
  <c r="L79" i="11"/>
  <c r="L82" i="11"/>
  <c r="L76" i="11"/>
  <c r="D76" i="11" s="1"/>
  <c r="L49" i="11"/>
  <c r="D49" i="11" s="1"/>
  <c r="L68" i="11"/>
  <c r="L37" i="11"/>
  <c r="L21" i="11"/>
  <c r="B21" i="11" s="1"/>
  <c r="L42" i="11"/>
  <c r="B42" i="11" s="1"/>
  <c r="L54" i="11"/>
  <c r="L39" i="11"/>
  <c r="D39" i="11" s="1"/>
  <c r="L65" i="11"/>
  <c r="L17" i="11"/>
  <c r="L50" i="11"/>
  <c r="L24" i="11"/>
  <c r="L13" i="11"/>
  <c r="L73" i="11"/>
  <c r="L19" i="11"/>
  <c r="L43" i="11"/>
  <c r="L26" i="11"/>
  <c r="L64" i="11"/>
  <c r="D64" i="11" s="1"/>
  <c r="L18" i="11"/>
  <c r="F18" i="11" s="1"/>
  <c r="L23" i="11"/>
  <c r="L14" i="11"/>
  <c r="F14" i="11" s="1"/>
  <c r="L25" i="11"/>
  <c r="D25" i="11" s="1"/>
  <c r="L48" i="11"/>
  <c r="L52" i="11"/>
  <c r="L71" i="11"/>
  <c r="L53" i="11"/>
  <c r="F53" i="11" s="1"/>
  <c r="L47" i="11"/>
  <c r="F47" i="11" s="1"/>
  <c r="L41" i="11"/>
  <c r="L45" i="11"/>
  <c r="L20" i="11"/>
  <c r="B15" i="15" l="1"/>
  <c r="F12" i="38"/>
  <c r="B13" i="15"/>
  <c r="I11" i="13"/>
  <c r="F20" i="34"/>
  <c r="B70" i="11"/>
  <c r="D42" i="11"/>
  <c r="D70" i="11"/>
  <c r="J51" i="11"/>
  <c r="D14" i="11"/>
  <c r="D51" i="11"/>
  <c r="B51" i="11"/>
  <c r="F67" i="11"/>
  <c r="H67" i="11" s="1"/>
  <c r="K67" i="11" s="1"/>
  <c r="F42" i="11"/>
  <c r="J42" i="11" s="1"/>
  <c r="D16" i="11"/>
  <c r="B16" i="11"/>
  <c r="F44" i="11"/>
  <c r="H44" i="11" s="1"/>
  <c r="K44" i="11" s="1"/>
  <c r="J40" i="11"/>
  <c r="F39" i="11"/>
  <c r="J39" i="11" s="1"/>
  <c r="F69" i="11"/>
  <c r="B69" i="11"/>
  <c r="D69" i="11"/>
  <c r="D74" i="11"/>
  <c r="F72" i="11"/>
  <c r="H72" i="11" s="1"/>
  <c r="K72" i="11" s="1"/>
  <c r="F74" i="11"/>
  <c r="J74" i="11" s="1"/>
  <c r="H46" i="11"/>
  <c r="K46" i="11" s="1"/>
  <c r="B76" i="11"/>
  <c r="B64" i="11"/>
  <c r="B25" i="11"/>
  <c r="D72" i="11"/>
  <c r="D44" i="11"/>
  <c r="F12" i="11"/>
  <c r="H12" i="11" s="1"/>
  <c r="K12" i="11" s="1"/>
  <c r="J11" i="11"/>
  <c r="B46" i="11"/>
  <c r="B77" i="11"/>
  <c r="F77" i="11"/>
  <c r="F76" i="11"/>
  <c r="H76" i="11" s="1"/>
  <c r="K76" i="11" s="1"/>
  <c r="F64" i="11"/>
  <c r="H64" i="11" s="1"/>
  <c r="K64" i="11" s="1"/>
  <c r="F25" i="11"/>
  <c r="J25" i="11" s="1"/>
  <c r="B39" i="11"/>
  <c r="B14" i="11"/>
  <c r="D67" i="11"/>
  <c r="D46" i="11"/>
  <c r="B12" i="11"/>
  <c r="B22" i="11"/>
  <c r="F22" i="11"/>
  <c r="F36" i="11"/>
  <c r="H36" i="11" s="1"/>
  <c r="K36" i="11" s="1"/>
  <c r="D22" i="11"/>
  <c r="B75" i="11"/>
  <c r="D75" i="11"/>
  <c r="D36" i="11"/>
  <c r="D15" i="11"/>
  <c r="F15" i="11"/>
  <c r="D18" i="11"/>
  <c r="B18" i="11"/>
  <c r="B26" i="11"/>
  <c r="D26" i="11"/>
  <c r="F26" i="11"/>
  <c r="F13" i="11"/>
  <c r="B13" i="11"/>
  <c r="D13" i="11"/>
  <c r="D65" i="11"/>
  <c r="B65" i="11"/>
  <c r="F65" i="11"/>
  <c r="D37" i="11"/>
  <c r="F37" i="11"/>
  <c r="B37" i="11"/>
  <c r="D82" i="11"/>
  <c r="F82" i="11"/>
  <c r="B82" i="11"/>
  <c r="F80" i="11"/>
  <c r="B80" i="11"/>
  <c r="B78" i="11"/>
  <c r="F78" i="11"/>
  <c r="J78" i="11" s="1"/>
  <c r="D38" i="11"/>
  <c r="F38" i="11"/>
  <c r="B38" i="11"/>
  <c r="D78" i="11"/>
  <c r="B43" i="11"/>
  <c r="D43" i="11"/>
  <c r="F43" i="11"/>
  <c r="B24" i="11"/>
  <c r="F24" i="11"/>
  <c r="D24" i="11"/>
  <c r="D54" i="11"/>
  <c r="B54" i="11"/>
  <c r="F54" i="11"/>
  <c r="B68" i="11"/>
  <c r="F68" i="11"/>
  <c r="D68" i="11"/>
  <c r="D53" i="11"/>
  <c r="B53" i="11"/>
  <c r="F19" i="11"/>
  <c r="B19" i="11"/>
  <c r="D19" i="11"/>
  <c r="F50" i="11"/>
  <c r="B50" i="11"/>
  <c r="D50" i="11"/>
  <c r="F49" i="11"/>
  <c r="B49" i="11"/>
  <c r="D79" i="11"/>
  <c r="F79" i="11"/>
  <c r="B79" i="11"/>
  <c r="F81" i="11"/>
  <c r="B81" i="11"/>
  <c r="D81" i="11"/>
  <c r="F73" i="11"/>
  <c r="B73" i="11"/>
  <c r="D73" i="11"/>
  <c r="F17" i="11"/>
  <c r="D17" i="11"/>
  <c r="B17" i="11"/>
  <c r="J75" i="11"/>
  <c r="H75" i="11"/>
  <c r="K75" i="11" s="1"/>
  <c r="D21" i="11"/>
  <c r="F21" i="11"/>
  <c r="F66" i="11"/>
  <c r="B66" i="11"/>
  <c r="D66" i="11"/>
  <c r="B45" i="11"/>
  <c r="D45" i="11"/>
  <c r="F45" i="11"/>
  <c r="D71" i="11"/>
  <c r="B71" i="11"/>
  <c r="F71" i="11"/>
  <c r="B47" i="11"/>
  <c r="B52" i="11"/>
  <c r="F52" i="11"/>
  <c r="D52" i="11"/>
  <c r="F23" i="11"/>
  <c r="B23" i="11"/>
  <c r="D23" i="11"/>
  <c r="D47" i="11"/>
  <c r="B48" i="11"/>
  <c r="D48" i="11"/>
  <c r="F48" i="11"/>
  <c r="F41" i="11"/>
  <c r="B41" i="11"/>
  <c r="D41" i="11"/>
  <c r="B20" i="11"/>
  <c r="F20" i="11"/>
  <c r="D20" i="11"/>
  <c r="J70" i="11"/>
  <c r="H70" i="11"/>
  <c r="K70" i="11" s="1"/>
  <c r="H16" i="11"/>
  <c r="K16" i="11" s="1"/>
  <c r="J16" i="11"/>
  <c r="H14" i="11"/>
  <c r="K14" i="11" s="1"/>
  <c r="J14" i="11"/>
  <c r="J18" i="11"/>
  <c r="H18" i="11"/>
  <c r="K18" i="11" s="1"/>
  <c r="H53" i="11"/>
  <c r="K53" i="11" s="1"/>
  <c r="J53" i="11"/>
  <c r="J47" i="11"/>
  <c r="H47" i="11"/>
  <c r="K47" i="11" s="1"/>
  <c r="I12" i="13" l="1"/>
  <c r="I13" i="13"/>
  <c r="J64" i="11"/>
  <c r="J67" i="11"/>
  <c r="H42" i="11"/>
  <c r="K42" i="11" s="1"/>
  <c r="J44" i="11"/>
  <c r="J72" i="11"/>
  <c r="H39" i="11"/>
  <c r="K39" i="11" s="1"/>
  <c r="J76" i="11"/>
  <c r="J12" i="11"/>
  <c r="H25" i="11"/>
  <c r="K25" i="11" s="1"/>
  <c r="H74" i="11"/>
  <c r="K74" i="11" s="1"/>
  <c r="J69" i="11"/>
  <c r="H69" i="11"/>
  <c r="K69" i="11" s="1"/>
  <c r="H78" i="11"/>
  <c r="K78" i="11" s="1"/>
  <c r="J77" i="11"/>
  <c r="H77" i="11"/>
  <c r="K77" i="11" s="1"/>
  <c r="H15" i="11"/>
  <c r="K15" i="11" s="1"/>
  <c r="J15" i="11"/>
  <c r="J36" i="11"/>
  <c r="H22" i="11"/>
  <c r="K22" i="11" s="1"/>
  <c r="J22" i="11"/>
  <c r="J66" i="11"/>
  <c r="H66" i="11"/>
  <c r="K66" i="11" s="1"/>
  <c r="J17" i="11"/>
  <c r="H17" i="11"/>
  <c r="K17" i="11" s="1"/>
  <c r="J19" i="11"/>
  <c r="H19" i="11"/>
  <c r="K19" i="11" s="1"/>
  <c r="H43" i="11"/>
  <c r="K43" i="11" s="1"/>
  <c r="J43" i="11"/>
  <c r="J38" i="11"/>
  <c r="H38" i="11"/>
  <c r="K38" i="11" s="1"/>
  <c r="J13" i="11"/>
  <c r="H13" i="11"/>
  <c r="K13" i="11" s="1"/>
  <c r="J21" i="11"/>
  <c r="H21" i="11"/>
  <c r="K21" i="11" s="1"/>
  <c r="J50" i="11"/>
  <c r="H50" i="11"/>
  <c r="K50" i="11" s="1"/>
  <c r="J80" i="11"/>
  <c r="H80" i="11"/>
  <c r="K80" i="11" s="1"/>
  <c r="J37" i="11"/>
  <c r="H37" i="11"/>
  <c r="K37" i="11" s="1"/>
  <c r="J26" i="11"/>
  <c r="H26" i="11"/>
  <c r="K26" i="11" s="1"/>
  <c r="J81" i="11"/>
  <c r="H81" i="11"/>
  <c r="K81" i="11" s="1"/>
  <c r="H49" i="11"/>
  <c r="K49" i="11" s="1"/>
  <c r="J49" i="11"/>
  <c r="H68" i="11"/>
  <c r="K68" i="11" s="1"/>
  <c r="J68" i="11"/>
  <c r="H54" i="11"/>
  <c r="K54" i="11" s="1"/>
  <c r="J54" i="11"/>
  <c r="J24" i="11"/>
  <c r="H24" i="11"/>
  <c r="K24" i="11" s="1"/>
  <c r="J82" i="11"/>
  <c r="H82" i="11"/>
  <c r="K82" i="11" s="1"/>
  <c r="H73" i="11"/>
  <c r="K73" i="11" s="1"/>
  <c r="J73" i="11"/>
  <c r="J79" i="11"/>
  <c r="H79" i="11"/>
  <c r="K79" i="11" s="1"/>
  <c r="J65" i="11"/>
  <c r="H65" i="11"/>
  <c r="K65" i="11" s="1"/>
  <c r="H41" i="11"/>
  <c r="K41" i="11" s="1"/>
  <c r="J41" i="11"/>
  <c r="J48" i="11"/>
  <c r="H48" i="11"/>
  <c r="K48" i="11" s="1"/>
  <c r="J23" i="11"/>
  <c r="H23" i="11"/>
  <c r="K23" i="11" s="1"/>
  <c r="H45" i="11"/>
  <c r="K45" i="11" s="1"/>
  <c r="J45" i="11"/>
  <c r="J52" i="11"/>
  <c r="H52" i="11"/>
  <c r="K52" i="11" s="1"/>
  <c r="H71" i="11"/>
  <c r="K71" i="11" s="1"/>
  <c r="J71" i="11"/>
  <c r="J20" i="11"/>
  <c r="H20" i="11"/>
  <c r="K20" i="11" s="1"/>
  <c r="I14" i="13" l="1"/>
  <c r="I15" i="13" l="1"/>
  <c r="I16" i="13" s="1"/>
  <c r="I18" i="13" l="1"/>
  <c r="I19" i="13" s="1"/>
  <c r="I20" i="13" s="1"/>
  <c r="I21" i="13" s="1"/>
  <c r="I22" i="13" s="1"/>
  <c r="I17" i="13"/>
  <c r="I23" i="13" l="1"/>
  <c r="I24" i="13" s="1"/>
  <c r="C12" i="13" l="1"/>
  <c r="B24" i="13"/>
  <c r="C23" i="13"/>
  <c r="C22" i="13"/>
  <c r="B16" i="13"/>
  <c r="C11" i="13"/>
  <c r="B17" i="13"/>
  <c r="B21" i="13"/>
  <c r="B7" i="13"/>
  <c r="B10" i="13"/>
  <c r="C14" i="13"/>
  <c r="C24" i="13"/>
  <c r="C13" i="13"/>
  <c r="B5" i="13"/>
  <c r="C8" i="13"/>
  <c r="B19" i="13"/>
  <c r="B12" i="13"/>
  <c r="B14" i="13"/>
  <c r="C19" i="13"/>
  <c r="C21" i="13"/>
  <c r="B22" i="13"/>
  <c r="C15" i="13"/>
  <c r="C6" i="13"/>
  <c r="B11" i="13"/>
  <c r="B18" i="13"/>
  <c r="B23" i="13"/>
  <c r="B13" i="13"/>
  <c r="C9" i="13"/>
  <c r="B20" i="13"/>
  <c r="C20" i="13"/>
  <c r="B9" i="13"/>
  <c r="C10" i="13"/>
  <c r="B8" i="13"/>
  <c r="C18" i="13"/>
  <c r="C16" i="13"/>
  <c r="B15" i="13"/>
  <c r="C17" i="13"/>
  <c r="B6" i="13"/>
  <c r="C7" i="13"/>
  <c r="D10" i="34" l="1"/>
  <c r="C17" i="34"/>
  <c r="E15" i="34"/>
  <c r="B18" i="34"/>
  <c r="D11" i="34"/>
  <c r="E12" i="34"/>
  <c r="C12" i="34"/>
  <c r="C13" i="34"/>
  <c r="F15" i="34"/>
  <c r="B12" i="34"/>
  <c r="D12" i="34"/>
  <c r="F12" i="34"/>
  <c r="C18" i="34"/>
  <c r="F16" i="34"/>
  <c r="D18" i="34"/>
  <c r="B15" i="34"/>
  <c r="E18" i="34"/>
  <c r="B16" i="34"/>
  <c r="C14" i="34"/>
  <c r="E11" i="34"/>
  <c r="F11" i="34"/>
  <c r="F18" i="34"/>
  <c r="D13" i="34"/>
  <c r="C10" i="34"/>
  <c r="C11" i="34" s="1"/>
  <c r="E13" i="34"/>
  <c r="D16" i="34"/>
  <c r="D14" i="34"/>
  <c r="C16" i="34"/>
  <c r="C15" i="34"/>
  <c r="B13" i="34"/>
  <c r="B17" i="34"/>
  <c r="F10" i="34"/>
  <c r="D17" i="34"/>
  <c r="F17" i="34"/>
  <c r="E14" i="34"/>
  <c r="E16" i="34"/>
  <c r="E17" i="34"/>
  <c r="B14" i="34"/>
  <c r="F14" i="34"/>
  <c r="E10" i="34"/>
  <c r="D15" i="34"/>
  <c r="B11" i="34"/>
  <c r="F13" i="34"/>
  <c r="G17" i="34" l="1"/>
  <c r="G16" i="34"/>
  <c r="G10" i="34"/>
  <c r="G15" i="34"/>
  <c r="G11" i="34"/>
  <c r="G18" i="34"/>
  <c r="G14" i="34"/>
  <c r="G13" i="34"/>
  <c r="G12" i="34"/>
  <c r="G19" i="34" l="1"/>
  <c r="J6" i="34" s="1"/>
  <c r="C20" i="14" l="1"/>
  <c r="C7"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前田 祐也</author>
  </authors>
  <commentList>
    <comment ref="K40" authorId="0" shapeId="0" xr:uid="{00000000-0006-0000-1300-000001000000}">
      <text>
        <r>
          <rPr>
            <b/>
            <sz val="9"/>
            <color indexed="81"/>
            <rFont val="MS P ゴシック"/>
            <family val="3"/>
            <charset val="128"/>
          </rPr>
          <t>前田 祐也:</t>
        </r>
        <r>
          <rPr>
            <sz val="9"/>
            <color indexed="81"/>
            <rFont val="MS P ゴシック"/>
            <family val="3"/>
            <charset val="128"/>
          </rPr>
          <t xml:space="preserve">
</t>
        </r>
      </text>
    </comment>
  </commentList>
</comments>
</file>

<file path=xl/sharedStrings.xml><?xml version="1.0" encoding="utf-8"?>
<sst xmlns="http://schemas.openxmlformats.org/spreadsheetml/2006/main" count="486" uniqueCount="314">
  <si>
    <t>品名</t>
    <rPh sb="0" eb="2">
      <t>ヒンメイ</t>
    </rPh>
    <phoneticPr fontId="2"/>
  </si>
  <si>
    <t>規格</t>
    <rPh sb="0" eb="2">
      <t>キカク</t>
    </rPh>
    <phoneticPr fontId="2"/>
  </si>
  <si>
    <t>分任契約担当官</t>
    <rPh sb="0" eb="2">
      <t>ブンニン</t>
    </rPh>
    <rPh sb="2" eb="4">
      <t>ケイヤク</t>
    </rPh>
    <rPh sb="4" eb="7">
      <t>タントウカン</t>
    </rPh>
    <phoneticPr fontId="2"/>
  </si>
  <si>
    <t>美幌駐屯地</t>
    <rPh sb="0" eb="2">
      <t>ビホロ</t>
    </rPh>
    <rPh sb="2" eb="5">
      <t>チュウトンチ</t>
    </rPh>
    <phoneticPr fontId="2"/>
  </si>
  <si>
    <t>上記項目を含む要求品目の内容については、別紙内訳書に記載する。</t>
    <rPh sb="0" eb="2">
      <t>ジョウキ</t>
    </rPh>
    <rPh sb="2" eb="4">
      <t>コウモク</t>
    </rPh>
    <rPh sb="5" eb="6">
      <t>フク</t>
    </rPh>
    <rPh sb="7" eb="9">
      <t>ヨウキュウ</t>
    </rPh>
    <rPh sb="9" eb="11">
      <t>ヒンモク</t>
    </rPh>
    <rPh sb="12" eb="14">
      <t>ナイヨウ</t>
    </rPh>
    <rPh sb="20" eb="22">
      <t>ベッシ</t>
    </rPh>
    <rPh sb="22" eb="25">
      <t>ウチワケショ</t>
    </rPh>
    <rPh sb="26" eb="28">
      <t>キサイ</t>
    </rPh>
    <phoneticPr fontId="2"/>
  </si>
  <si>
    <t>検査所見</t>
    <rPh sb="0" eb="2">
      <t>ケンサ</t>
    </rPh>
    <rPh sb="2" eb="4">
      <t>ショケン</t>
    </rPh>
    <phoneticPr fontId="17"/>
  </si>
  <si>
    <t>不合格数</t>
  </si>
  <si>
    <t>検査数量</t>
  </si>
  <si>
    <t>契約数量</t>
  </si>
  <si>
    <t>単位</t>
  </si>
  <si>
    <t>検査判定</t>
  </si>
  <si>
    <t>第　　　号</t>
    <rPh sb="0" eb="1">
      <t>ダイ</t>
    </rPh>
    <rPh sb="4" eb="5">
      <t>ゴウ</t>
    </rPh>
    <phoneticPr fontId="17"/>
  </si>
  <si>
    <t>調達要求番号</t>
  </si>
  <si>
    <t>検査年月日</t>
  </si>
  <si>
    <t>検査指示番号</t>
  </si>
  <si>
    <t>検査場所</t>
  </si>
  <si>
    <t>仕様書番号</t>
  </si>
  <si>
    <t>検査の内容</t>
  </si>
  <si>
    <t>契約番号</t>
  </si>
  <si>
    <t>所属部隊名</t>
  </si>
  <si>
    <t>検査官</t>
    <rPh sb="0" eb="3">
      <t>ケンサカン</t>
    </rPh>
    <phoneticPr fontId="17"/>
  </si>
  <si>
    <t>契約担当官等</t>
  </si>
  <si>
    <t>作成年月日</t>
  </si>
  <si>
    <t>受領検査・数量検査</t>
    <rPh sb="0" eb="2">
      <t>ジュリョウ</t>
    </rPh>
    <rPh sb="2" eb="4">
      <t>ケンサ</t>
    </rPh>
    <rPh sb="5" eb="7">
      <t>スウリョウ</t>
    </rPh>
    <rPh sb="7" eb="9">
      <t>ケンサ</t>
    </rPh>
    <phoneticPr fontId="17"/>
  </si>
  <si>
    <t>検　査　調　書</t>
    <phoneticPr fontId="17"/>
  </si>
  <si>
    <t>階級氏名</t>
    <phoneticPr fontId="2"/>
  </si>
  <si>
    <t>契約者
(会社名）</t>
    <rPh sb="5" eb="8">
      <t>カイシャメイ</t>
    </rPh>
    <phoneticPr fontId="17"/>
  </si>
  <si>
    <t xml:space="preserve"> 物品番号</t>
    <phoneticPr fontId="2"/>
  </si>
  <si>
    <t>品  　　名</t>
    <phoneticPr fontId="17"/>
  </si>
  <si>
    <t>合 格 数</t>
    <phoneticPr fontId="2"/>
  </si>
  <si>
    <t>備　　考</t>
    <rPh sb="0" eb="1">
      <t>ソナエ</t>
    </rPh>
    <rPh sb="3" eb="4">
      <t>コウ</t>
    </rPh>
    <phoneticPr fontId="17"/>
  </si>
  <si>
    <t>良好</t>
    <rPh sb="0" eb="2">
      <t>リョウコウ</t>
    </rPh>
    <phoneticPr fontId="2"/>
  </si>
  <si>
    <t>123</t>
    <phoneticPr fontId="2"/>
  </si>
  <si>
    <t>合　・　否</t>
    <rPh sb="0" eb="1">
      <t>ゴウ</t>
    </rPh>
    <rPh sb="4" eb="5">
      <t>ヒ</t>
    </rPh>
    <phoneticPr fontId="17"/>
  </si>
  <si>
    <t>品　　　　名</t>
    <rPh sb="0" eb="1">
      <t>シナ</t>
    </rPh>
    <rPh sb="5" eb="6">
      <t>メイ</t>
    </rPh>
    <phoneticPr fontId="12"/>
  </si>
  <si>
    <t>単位</t>
    <rPh sb="0" eb="2">
      <t>タンイ</t>
    </rPh>
    <phoneticPr fontId="12"/>
  </si>
  <si>
    <t>数量</t>
    <rPh sb="0" eb="2">
      <t>スウリョウ</t>
    </rPh>
    <phoneticPr fontId="12"/>
  </si>
  <si>
    <t>単価</t>
    <rPh sb="0" eb="2">
      <t>タンカ</t>
    </rPh>
    <phoneticPr fontId="12"/>
  </si>
  <si>
    <t>業者名</t>
    <rPh sb="0" eb="2">
      <t>ギョウシャ</t>
    </rPh>
    <rPh sb="2" eb="3">
      <t>メイ</t>
    </rPh>
    <phoneticPr fontId="2"/>
  </si>
  <si>
    <t>採用価格</t>
    <rPh sb="0" eb="2">
      <t>サイヨウ</t>
    </rPh>
    <rPh sb="2" eb="4">
      <t>カカク</t>
    </rPh>
    <phoneticPr fontId="2"/>
  </si>
  <si>
    <t>採用業者</t>
    <rPh sb="0" eb="2">
      <t>サイヨウ</t>
    </rPh>
    <rPh sb="2" eb="4">
      <t>ギョウシャ</t>
    </rPh>
    <phoneticPr fontId="2"/>
  </si>
  <si>
    <t>発注証明書</t>
    <rPh sb="0" eb="2">
      <t>ハッチュウ</t>
    </rPh>
    <rPh sb="2" eb="4">
      <t>ショウメイ</t>
    </rPh>
    <rPh sb="4" eb="5">
      <t>ショ</t>
    </rPh>
    <phoneticPr fontId="2"/>
  </si>
  <si>
    <t>１　件　名</t>
    <rPh sb="2" eb="3">
      <t>ケン</t>
    </rPh>
    <rPh sb="4" eb="5">
      <t>メイ</t>
    </rPh>
    <phoneticPr fontId="2"/>
  </si>
  <si>
    <t>２　納　期</t>
    <rPh sb="2" eb="3">
      <t>ノウ</t>
    </rPh>
    <rPh sb="4" eb="5">
      <t>キ</t>
    </rPh>
    <phoneticPr fontId="2"/>
  </si>
  <si>
    <t>上記について</t>
    <rPh sb="0" eb="2">
      <t>ジョウキ</t>
    </rPh>
    <phoneticPr fontId="2"/>
  </si>
  <si>
    <t>４　契約金額</t>
    <rPh sb="2" eb="4">
      <t>ケイヤク</t>
    </rPh>
    <rPh sb="4" eb="6">
      <t>キンガク</t>
    </rPh>
    <phoneticPr fontId="2"/>
  </si>
  <si>
    <t>３　納　地</t>
    <rPh sb="2" eb="3">
      <t>ノウ</t>
    </rPh>
    <rPh sb="4" eb="5">
      <t>チ</t>
    </rPh>
    <phoneticPr fontId="2"/>
  </si>
  <si>
    <t>に発注したことを証明いたします。</t>
    <rPh sb="1" eb="3">
      <t>ハッチュウ</t>
    </rPh>
    <rPh sb="8" eb="10">
      <t>ショウメイ</t>
    </rPh>
    <phoneticPr fontId="2"/>
  </si>
  <si>
    <t>発注書は、後日送付させていただきます。</t>
    <rPh sb="0" eb="2">
      <t>ハッチュウ</t>
    </rPh>
    <rPh sb="2" eb="3">
      <t>ショ</t>
    </rPh>
    <rPh sb="5" eb="7">
      <t>ゴジツ</t>
    </rPh>
    <rPh sb="7" eb="9">
      <t>ソウフ</t>
    </rPh>
    <rPh sb="8" eb="9">
      <t>コウソウ</t>
    </rPh>
    <phoneticPr fontId="2"/>
  </si>
  <si>
    <t>契約確認表</t>
    <rPh sb="0" eb="2">
      <t>ケイヤク</t>
    </rPh>
    <rPh sb="2" eb="4">
      <t>カクニン</t>
    </rPh>
    <rPh sb="4" eb="5">
      <t>ヒョウ</t>
    </rPh>
    <phoneticPr fontId="2"/>
  </si>
  <si>
    <t>件名：</t>
    <rPh sb="0" eb="2">
      <t>ケンメイ</t>
    </rPh>
    <phoneticPr fontId="2"/>
  </si>
  <si>
    <t>納期：</t>
    <rPh sb="0" eb="2">
      <t>ノウキ</t>
    </rPh>
    <phoneticPr fontId="2"/>
  </si>
  <si>
    <t>見積期限：</t>
    <rPh sb="0" eb="2">
      <t>ミツモリ</t>
    </rPh>
    <rPh sb="2" eb="4">
      <t>キゲン</t>
    </rPh>
    <phoneticPr fontId="2"/>
  </si>
  <si>
    <t>見積依頼</t>
    <rPh sb="0" eb="2">
      <t>ミツモリ</t>
    </rPh>
    <rPh sb="2" eb="4">
      <t>イライ</t>
    </rPh>
    <phoneticPr fontId="2"/>
  </si>
  <si>
    <t>見積書</t>
    <rPh sb="0" eb="3">
      <t>ミツモリショ</t>
    </rPh>
    <phoneticPr fontId="2"/>
  </si>
  <si>
    <t>発注書</t>
    <rPh sb="0" eb="2">
      <t>ハッチュウ</t>
    </rPh>
    <rPh sb="2" eb="3">
      <t>ショ</t>
    </rPh>
    <phoneticPr fontId="2"/>
  </si>
  <si>
    <t>納品書
検査調書</t>
    <rPh sb="0" eb="3">
      <t>ノウヒンショ</t>
    </rPh>
    <rPh sb="4" eb="6">
      <t>ケンサ</t>
    </rPh>
    <rPh sb="6" eb="8">
      <t>チョウショ</t>
    </rPh>
    <phoneticPr fontId="2"/>
  </si>
  <si>
    <t>請求書</t>
    <rPh sb="0" eb="3">
      <t>セイキュウショ</t>
    </rPh>
    <phoneticPr fontId="2"/>
  </si>
  <si>
    <t>契約書</t>
    <rPh sb="0" eb="3">
      <t>ケイヤクショ</t>
    </rPh>
    <phoneticPr fontId="2"/>
  </si>
  <si>
    <t>ＦＡＸ</t>
    <phoneticPr fontId="2"/>
  </si>
  <si>
    <t>ＴＥＬ</t>
    <phoneticPr fontId="2"/>
  </si>
  <si>
    <t>正本</t>
    <rPh sb="0" eb="2">
      <t>セイホン</t>
    </rPh>
    <phoneticPr fontId="2"/>
  </si>
  <si>
    <t>郵送</t>
    <rPh sb="0" eb="2">
      <t>ユウソウ</t>
    </rPh>
    <phoneticPr fontId="2"/>
  </si>
  <si>
    <t>92LF1AA0012</t>
  </si>
  <si>
    <t>以下余白</t>
  </si>
  <si>
    <t>No.</t>
  </si>
  <si>
    <t>業者名</t>
  </si>
  <si>
    <t>096-245-2347</t>
  </si>
  <si>
    <t>有限会社ヨシダヤ</t>
  </si>
  <si>
    <t>熊本県熊本市北区鹿子木町９８－１</t>
  </si>
  <si>
    <t>096-245-2032</t>
  </si>
  <si>
    <t>096-362-5651</t>
  </si>
  <si>
    <t>096-362-5652</t>
  </si>
  <si>
    <t>㈲ホリジム</t>
  </si>
  <si>
    <t>熊本市中央区大江６丁目３０－１１</t>
  </si>
  <si>
    <t>株式会社東陽テクニカ</t>
  </si>
  <si>
    <t/>
  </si>
  <si>
    <t>担当者氏名　</t>
    <rPh sb="0" eb="3">
      <t>タントウシャ</t>
    </rPh>
    <rPh sb="3" eb="5">
      <t>シメイ</t>
    </rPh>
    <phoneticPr fontId="2"/>
  </si>
  <si>
    <t>番号</t>
    <rPh sb="0" eb="2">
      <t>バンゴウ</t>
    </rPh>
    <phoneticPr fontId="2"/>
  </si>
  <si>
    <t>宛先</t>
    <rPh sb="0" eb="2">
      <t>アテサキ</t>
    </rPh>
    <phoneticPr fontId="2"/>
  </si>
  <si>
    <t>在中</t>
    <rPh sb="0" eb="2">
      <t>ザイチュウ</t>
    </rPh>
    <phoneticPr fontId="2"/>
  </si>
  <si>
    <t>担当者　殿</t>
    <rPh sb="0" eb="3">
      <t>タントウシャ</t>
    </rPh>
    <rPh sb="4" eb="5">
      <t>ドノ</t>
    </rPh>
    <phoneticPr fontId="2"/>
  </si>
  <si>
    <t>毛利３曹・小川士長が大変お世話になっております。</t>
    <rPh sb="0" eb="2">
      <t>モウリ</t>
    </rPh>
    <rPh sb="3" eb="4">
      <t>ソウ</t>
    </rPh>
    <rPh sb="5" eb="7">
      <t>オガワ</t>
    </rPh>
    <rPh sb="7" eb="9">
      <t>シチョウ</t>
    </rPh>
    <rPh sb="10" eb="12">
      <t>タイヘン</t>
    </rPh>
    <rPh sb="13" eb="15">
      <t>セワ</t>
    </rPh>
    <phoneticPr fontId="2"/>
  </si>
  <si>
    <t>毛利３曹の身分証明書が発行されましたので、送付させて頂きます。</t>
    <rPh sb="0" eb="2">
      <t>モウリ</t>
    </rPh>
    <rPh sb="3" eb="4">
      <t>ソウ</t>
    </rPh>
    <rPh sb="5" eb="10">
      <t>ミブンショウメイショ</t>
    </rPh>
    <rPh sb="11" eb="13">
      <t>ハッコウ</t>
    </rPh>
    <rPh sb="21" eb="23">
      <t>ソウフ</t>
    </rPh>
    <rPh sb="26" eb="27">
      <t>イタダ</t>
    </rPh>
    <phoneticPr fontId="2"/>
  </si>
  <si>
    <t>同封しております交付簿の受領印を押印し、旧身分証明書と返送を</t>
    <rPh sb="0" eb="2">
      <t>ドウフウ</t>
    </rPh>
    <rPh sb="8" eb="10">
      <t>コウフ</t>
    </rPh>
    <rPh sb="10" eb="11">
      <t>ボ</t>
    </rPh>
    <rPh sb="12" eb="15">
      <t>ジュリョウイン</t>
    </rPh>
    <rPh sb="16" eb="18">
      <t>オウイン</t>
    </rPh>
    <rPh sb="20" eb="21">
      <t>キュウ</t>
    </rPh>
    <rPh sb="21" eb="26">
      <t>ミブンショウメイショ</t>
    </rPh>
    <rPh sb="27" eb="29">
      <t>ヘンソウ</t>
    </rPh>
    <phoneticPr fontId="2"/>
  </si>
  <si>
    <t>お願い致します。</t>
    <rPh sb="1" eb="2">
      <t>ネガ</t>
    </rPh>
    <rPh sb="3" eb="4">
      <t>イタ</t>
    </rPh>
    <phoneticPr fontId="2"/>
  </si>
  <si>
    <t>今後とも、入校者２名を宜しくお願い致します。</t>
    <rPh sb="0" eb="2">
      <t>コンゴ</t>
    </rPh>
    <rPh sb="5" eb="8">
      <t>ニュウコウシャ</t>
    </rPh>
    <rPh sb="9" eb="10">
      <t>メイ</t>
    </rPh>
    <rPh sb="11" eb="12">
      <t>ヨロ</t>
    </rPh>
    <rPh sb="15" eb="16">
      <t>ネガ</t>
    </rPh>
    <rPh sb="17" eb="18">
      <t>イタ</t>
    </rPh>
    <phoneticPr fontId="2"/>
  </si>
  <si>
    <t>第３９２会計隊　人事庶務係長　新谷３曹（8-96-3350）</t>
    <rPh sb="0" eb="1">
      <t>ダイ</t>
    </rPh>
    <rPh sb="4" eb="6">
      <t>カイケイ</t>
    </rPh>
    <rPh sb="6" eb="7">
      <t>タイ</t>
    </rPh>
    <rPh sb="8" eb="12">
      <t>ジンジショム</t>
    </rPh>
    <rPh sb="12" eb="14">
      <t>カカリチョウ</t>
    </rPh>
    <rPh sb="15" eb="17">
      <t>シンタニ</t>
    </rPh>
    <rPh sb="18" eb="19">
      <t>ソウ</t>
    </rPh>
    <phoneticPr fontId="2"/>
  </si>
  <si>
    <t>第３４２会計隊　契約班　滝沢</t>
    <rPh sb="0" eb="1">
      <t>ダイ</t>
    </rPh>
    <rPh sb="4" eb="7">
      <t>カイケイタイ</t>
    </rPh>
    <rPh sb="8" eb="10">
      <t>ケイヤク</t>
    </rPh>
    <rPh sb="10" eb="11">
      <t>ハン</t>
    </rPh>
    <rPh sb="12" eb="14">
      <t>タキザワ</t>
    </rPh>
    <phoneticPr fontId="2"/>
  </si>
  <si>
    <t>価　格　調　査　依　頼　書</t>
    <rPh sb="0" eb="1">
      <t>アタイ</t>
    </rPh>
    <rPh sb="2" eb="3">
      <t>カク</t>
    </rPh>
    <rPh sb="4" eb="5">
      <t>チョウ</t>
    </rPh>
    <rPh sb="6" eb="7">
      <t>サ</t>
    </rPh>
    <rPh sb="8" eb="9">
      <t>エ</t>
    </rPh>
    <rPh sb="10" eb="11">
      <t>ライ</t>
    </rPh>
    <rPh sb="12" eb="13">
      <t>ショ</t>
    </rPh>
    <phoneticPr fontId="12"/>
  </si>
  <si>
    <t>※見積依頼ではございません</t>
    <rPh sb="1" eb="3">
      <t>ミツモリ</t>
    </rPh>
    <rPh sb="3" eb="5">
      <t>イライ</t>
    </rPh>
    <phoneticPr fontId="30"/>
  </si>
  <si>
    <t>　業　者　各　位</t>
    <rPh sb="1" eb="2">
      <t>ギョウ</t>
    </rPh>
    <rPh sb="3" eb="4">
      <t>モノ</t>
    </rPh>
    <rPh sb="5" eb="6">
      <t>オノオノ</t>
    </rPh>
    <rPh sb="7" eb="8">
      <t>クライ</t>
    </rPh>
    <phoneticPr fontId="12"/>
  </si>
  <si>
    <t>価格調査です。協力お願いします。</t>
    <rPh sb="0" eb="2">
      <t>カカク</t>
    </rPh>
    <rPh sb="2" eb="4">
      <t>チョウサ</t>
    </rPh>
    <rPh sb="7" eb="9">
      <t>キョウリョク</t>
    </rPh>
    <rPh sb="10" eb="11">
      <t>ネガ</t>
    </rPh>
    <phoneticPr fontId="30"/>
  </si>
  <si>
    <t>提出年月日　</t>
    <rPh sb="0" eb="2">
      <t>テイシュツ</t>
    </rPh>
    <rPh sb="2" eb="5">
      <t>ネンガッピ</t>
    </rPh>
    <phoneticPr fontId="12"/>
  </si>
  <si>
    <t>：</t>
    <phoneticPr fontId="12"/>
  </si>
  <si>
    <t>提出場所　</t>
    <rPh sb="0" eb="2">
      <t>テイシュツ</t>
    </rPh>
    <rPh sb="2" eb="4">
      <t>バショ</t>
    </rPh>
    <phoneticPr fontId="12"/>
  </si>
  <si>
    <t>陸上自衛隊名寄駐屯地　第３４２会計隊</t>
    <rPh sb="0" eb="2">
      <t>リクジョウ</t>
    </rPh>
    <rPh sb="2" eb="5">
      <t>ジエイタイ</t>
    </rPh>
    <rPh sb="5" eb="7">
      <t>ナヨロ</t>
    </rPh>
    <rPh sb="7" eb="10">
      <t>チュウトンチ</t>
    </rPh>
    <rPh sb="11" eb="12">
      <t>ダイ</t>
    </rPh>
    <rPh sb="15" eb="17">
      <t>カイケイ</t>
    </rPh>
    <rPh sb="17" eb="18">
      <t>タイ</t>
    </rPh>
    <phoneticPr fontId="12"/>
  </si>
  <si>
    <t>価格調査方法</t>
    <rPh sb="0" eb="1">
      <t>カカク</t>
    </rPh>
    <rPh sb="1" eb="3">
      <t>チョウサ</t>
    </rPh>
    <rPh sb="3" eb="5">
      <t>ホウホウ</t>
    </rPh>
    <phoneticPr fontId="12"/>
  </si>
  <si>
    <t>総額（税抜）</t>
    <rPh sb="0" eb="2">
      <t>ソウガク</t>
    </rPh>
    <rPh sb="3" eb="5">
      <t>ゼイヌ</t>
    </rPh>
    <phoneticPr fontId="30"/>
  </si>
  <si>
    <t>問い合わせ先</t>
    <rPh sb="0" eb="1">
      <t>ト</t>
    </rPh>
    <rPh sb="2" eb="3">
      <t>ア</t>
    </rPh>
    <rPh sb="5" eb="6">
      <t>サキ</t>
    </rPh>
    <phoneticPr fontId="30"/>
  </si>
  <si>
    <t>：</t>
    <phoneticPr fontId="30"/>
  </si>
  <si>
    <t>価格調査に関する問い合わせ先</t>
    <rPh sb="0" eb="2">
      <t>カカク</t>
    </rPh>
    <rPh sb="2" eb="4">
      <t>チョウサ</t>
    </rPh>
    <rPh sb="5" eb="6">
      <t>カン</t>
    </rPh>
    <rPh sb="8" eb="9">
      <t>ト</t>
    </rPh>
    <rPh sb="10" eb="11">
      <t>ア</t>
    </rPh>
    <rPh sb="13" eb="14">
      <t>サキ</t>
    </rPh>
    <phoneticPr fontId="12"/>
  </si>
  <si>
    <t>郵便番号　０９６－８５８４</t>
    <rPh sb="0" eb="2">
      <t>ユウビン</t>
    </rPh>
    <rPh sb="2" eb="4">
      <t>バンゴウ</t>
    </rPh>
    <phoneticPr fontId="12"/>
  </si>
  <si>
    <t>北海道名寄市字内淵84</t>
    <rPh sb="0" eb="3">
      <t>ホッカイドウ</t>
    </rPh>
    <rPh sb="3" eb="5">
      <t>ナヨロ</t>
    </rPh>
    <rPh sb="5" eb="6">
      <t>シ</t>
    </rPh>
    <rPh sb="6" eb="7">
      <t>アザ</t>
    </rPh>
    <rPh sb="7" eb="8">
      <t>ウチ</t>
    </rPh>
    <rPh sb="8" eb="9">
      <t>フチ</t>
    </rPh>
    <phoneticPr fontId="12"/>
  </si>
  <si>
    <r>
      <t>ＦＡＸ</t>
    </r>
    <r>
      <rPr>
        <sz val="12"/>
        <rFont val="ＭＳ Ｐ明朝"/>
        <family val="1"/>
        <charset val="128"/>
      </rPr>
      <t>　</t>
    </r>
    <r>
      <rPr>
        <sz val="12"/>
        <rFont val="ＭＳ 明朝"/>
        <family val="1"/>
        <charset val="128"/>
      </rPr>
      <t>０１６５４－３－２１３７</t>
    </r>
    <r>
      <rPr>
        <sz val="12"/>
        <rFont val="ＭＳ Ｐ明朝"/>
        <family val="1"/>
        <charset val="128"/>
      </rPr>
      <t>　　内線　３５１</t>
    </r>
    <rPh sb="16" eb="18">
      <t>ナイセンタントウ</t>
    </rPh>
    <phoneticPr fontId="12"/>
  </si>
  <si>
    <t>下記欄に貴社名をご記入のうえ、ＦＡＸ等で返信お願いします</t>
    <rPh sb="0" eb="2">
      <t>カキ</t>
    </rPh>
    <rPh sb="2" eb="3">
      <t>ラン</t>
    </rPh>
    <rPh sb="4" eb="6">
      <t>キシャ</t>
    </rPh>
    <rPh sb="6" eb="7">
      <t>メイ</t>
    </rPh>
    <rPh sb="9" eb="11">
      <t>キニュウ</t>
    </rPh>
    <rPh sb="18" eb="19">
      <t>トウ</t>
    </rPh>
    <rPh sb="20" eb="22">
      <t>ヘンシン</t>
    </rPh>
    <rPh sb="23" eb="24">
      <t>ネガ</t>
    </rPh>
    <phoneticPr fontId="30"/>
  </si>
  <si>
    <t>　品　　　　　　　名</t>
    <rPh sb="1" eb="2">
      <t>シナ</t>
    </rPh>
    <rPh sb="9" eb="10">
      <t>メイ</t>
    </rPh>
    <phoneticPr fontId="12"/>
  </si>
  <si>
    <t>規　　　　　　　格</t>
    <rPh sb="0" eb="1">
      <t>キ</t>
    </rPh>
    <rPh sb="8" eb="9">
      <t>カク</t>
    </rPh>
    <phoneticPr fontId="12"/>
  </si>
  <si>
    <t>単価</t>
    <rPh sb="0" eb="1">
      <t>タンカ</t>
    </rPh>
    <phoneticPr fontId="12"/>
  </si>
  <si>
    <t>金額</t>
    <rPh sb="0" eb="2">
      <t>キンガク</t>
    </rPh>
    <phoneticPr fontId="30"/>
  </si>
  <si>
    <t>２</t>
    <phoneticPr fontId="12"/>
  </si>
  <si>
    <t>12：00まで</t>
    <phoneticPr fontId="12"/>
  </si>
  <si>
    <t>３</t>
    <phoneticPr fontId="12"/>
  </si>
  <si>
    <t>４</t>
    <phoneticPr fontId="12"/>
  </si>
  <si>
    <t>単価（税抜）</t>
    <rPh sb="0" eb="2">
      <t>タンカ</t>
    </rPh>
    <rPh sb="3" eb="5">
      <t>ゼイヌ</t>
    </rPh>
    <phoneticPr fontId="30"/>
  </si>
  <si>
    <t>５</t>
    <phoneticPr fontId="30"/>
  </si>
  <si>
    <r>
      <t>ＴＥＬ</t>
    </r>
    <r>
      <rPr>
        <sz val="12"/>
        <rFont val="ＭＳ Ｐ明朝"/>
        <family val="1"/>
        <charset val="128"/>
      </rPr>
      <t>　</t>
    </r>
    <r>
      <rPr>
        <sz val="12"/>
        <rFont val="ＭＳ 明朝"/>
        <family val="1"/>
        <charset val="128"/>
      </rPr>
      <t>０１６５４－３－２１３７</t>
    </r>
    <r>
      <rPr>
        <sz val="12"/>
        <rFont val="ＭＳ Ｐ明朝"/>
        <family val="1"/>
        <charset val="128"/>
      </rPr>
      <t>　　内線　３５０　   担当　中村</t>
    </r>
    <rPh sb="16" eb="18">
      <t>ナイセン</t>
    </rPh>
    <rPh sb="26" eb="28">
      <t>タントウ</t>
    </rPh>
    <rPh sb="31" eb="33">
      <t>ナカムラ</t>
    </rPh>
    <phoneticPr fontId="12"/>
  </si>
  <si>
    <t>物品に関する問い合わせ先</t>
    <rPh sb="0" eb="2">
      <t>ブッピン</t>
    </rPh>
    <rPh sb="3" eb="4">
      <t>カン</t>
    </rPh>
    <rPh sb="6" eb="7">
      <t>ト</t>
    </rPh>
    <rPh sb="8" eb="9">
      <t>ア</t>
    </rPh>
    <rPh sb="11" eb="12">
      <t>サキ</t>
    </rPh>
    <phoneticPr fontId="30"/>
  </si>
  <si>
    <t>ＴＥＬ　０１４６－４４－２１２１　内線　２９１   担当</t>
    <rPh sb="17" eb="19">
      <t>ナイセン</t>
    </rPh>
    <rPh sb="26" eb="28">
      <t>タントウ</t>
    </rPh>
    <phoneticPr fontId="12"/>
  </si>
  <si>
    <t>高村</t>
    <rPh sb="0" eb="2">
      <t>タカムラ</t>
    </rPh>
    <phoneticPr fontId="30"/>
  </si>
  <si>
    <t>９</t>
    <phoneticPr fontId="30"/>
  </si>
  <si>
    <t>その他</t>
    <rPh sb="2" eb="3">
      <t>タ</t>
    </rPh>
    <phoneticPr fontId="30"/>
  </si>
  <si>
    <t>入札に参加されない場合につきましては、価格調査の返信は不要です。</t>
    <rPh sb="0" eb="2">
      <t>ニュウサツ</t>
    </rPh>
    <rPh sb="3" eb="5">
      <t>サンカ</t>
    </rPh>
    <rPh sb="9" eb="11">
      <t>バアイ</t>
    </rPh>
    <rPh sb="19" eb="21">
      <t>カカク</t>
    </rPh>
    <rPh sb="21" eb="23">
      <t>チョウサ</t>
    </rPh>
    <rPh sb="24" eb="26">
      <t>ヘンシン</t>
    </rPh>
    <rPh sb="27" eb="29">
      <t>フヨウ</t>
    </rPh>
    <phoneticPr fontId="30"/>
  </si>
  <si>
    <t>その際、電話にて連絡をお願いします。</t>
    <rPh sb="2" eb="3">
      <t>サイ</t>
    </rPh>
    <rPh sb="4" eb="6">
      <t>デンワ</t>
    </rPh>
    <rPh sb="8" eb="10">
      <t>レンラク</t>
    </rPh>
    <rPh sb="12" eb="13">
      <t>ネガ</t>
    </rPh>
    <phoneticPr fontId="30"/>
  </si>
  <si>
    <t>なお、今回の格付けについては「Ｃ」「Ｄ」となっています。</t>
    <phoneticPr fontId="30"/>
  </si>
  <si>
    <t>見積書</t>
    <rPh sb="0" eb="3">
      <t>ミツモリショ</t>
    </rPh>
    <phoneticPr fontId="17"/>
  </si>
  <si>
    <t>入札書</t>
    <rPh sb="0" eb="3">
      <t>ニュウサツショ</t>
    </rPh>
    <phoneticPr fontId="17"/>
  </si>
  <si>
    <t>件名リスト一連番号</t>
    <rPh sb="0" eb="2">
      <t>ケンメイ</t>
    </rPh>
    <rPh sb="5" eb="9">
      <t>イチレンバンゴウ</t>
    </rPh>
    <phoneticPr fontId="12"/>
  </si>
  <si>
    <t>市場価格調査書</t>
    <rPh sb="0" eb="7">
      <t>シジョウカカクチョウサショ</t>
    </rPh>
    <phoneticPr fontId="17"/>
  </si>
  <si>
    <t>契約実施計画番号</t>
    <rPh sb="0" eb="2">
      <t>ケイヤク</t>
    </rPh>
    <rPh sb="2" eb="4">
      <t>ジッシ</t>
    </rPh>
    <rPh sb="4" eb="6">
      <t>ケイカク</t>
    </rPh>
    <rPh sb="6" eb="8">
      <t>バンゴウ</t>
    </rPh>
    <phoneticPr fontId="12"/>
  </si>
  <si>
    <t>（消費税及び地方税を含まない。）</t>
    <phoneticPr fontId="17"/>
  </si>
  <si>
    <t>　金額　￥</t>
    <rPh sb="1" eb="3">
      <t>キンガク</t>
    </rPh>
    <rPh sb="2" eb="3">
      <t>ニュウキン</t>
    </rPh>
    <phoneticPr fontId="12"/>
  </si>
  <si>
    <t>規　　　　格</t>
    <rPh sb="0" eb="1">
      <t>タダシ</t>
    </rPh>
    <rPh sb="5" eb="6">
      <t>カク</t>
    </rPh>
    <phoneticPr fontId="12"/>
  </si>
  <si>
    <t>数量</t>
    <phoneticPr fontId="17"/>
  </si>
  <si>
    <t>金額</t>
    <rPh sb="0" eb="2">
      <t>キンガク</t>
    </rPh>
    <phoneticPr fontId="12"/>
  </si>
  <si>
    <t>数量</t>
  </si>
  <si>
    <t>計</t>
    <rPh sb="0" eb="1">
      <t>ケイ</t>
    </rPh>
    <phoneticPr fontId="17"/>
  </si>
  <si>
    <t>納入（履行）場所</t>
    <rPh sb="0" eb="2">
      <t>ノウニュウ</t>
    </rPh>
    <rPh sb="3" eb="5">
      <t>リコウ</t>
    </rPh>
    <rPh sb="6" eb="8">
      <t>バショ</t>
    </rPh>
    <phoneticPr fontId="12"/>
  </si>
  <si>
    <t>納期（工期）</t>
    <rPh sb="0" eb="2">
      <t>ノウキ</t>
    </rPh>
    <rPh sb="3" eb="5">
      <t>コウキ</t>
    </rPh>
    <phoneticPr fontId="12"/>
  </si>
  <si>
    <t>契約保証金</t>
    <rPh sb="0" eb="2">
      <t>ケイヤク</t>
    </rPh>
    <rPh sb="2" eb="5">
      <t>ホショウキン</t>
    </rPh>
    <phoneticPr fontId="12"/>
  </si>
  <si>
    <t>（免　除）</t>
    <rPh sb="1" eb="2">
      <t>メン</t>
    </rPh>
    <rPh sb="3" eb="4">
      <t>ジョ</t>
    </rPh>
    <phoneticPr fontId="12"/>
  </si>
  <si>
    <t>入札（見積）書有効期間</t>
    <rPh sb="0" eb="2">
      <t>ニュウサツ</t>
    </rPh>
    <rPh sb="3" eb="5">
      <t>ミツモリ</t>
    </rPh>
    <rPh sb="6" eb="7">
      <t>ショ</t>
    </rPh>
    <rPh sb="7" eb="9">
      <t>ユウコウ</t>
    </rPh>
    <rPh sb="9" eb="11">
      <t>キカン</t>
    </rPh>
    <phoneticPr fontId="12"/>
  </si>
  <si>
    <t>随契</t>
    <rPh sb="0" eb="2">
      <t>ズイケイ</t>
    </rPh>
    <phoneticPr fontId="17"/>
  </si>
  <si>
    <t>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t>
    <phoneticPr fontId="17"/>
  </si>
  <si>
    <t>OP</t>
    <phoneticPr fontId="17"/>
  </si>
  <si>
    <t>令和　　　　年　　　　月　　　　日</t>
    <rPh sb="0" eb="2">
      <t>レイワ</t>
    </rPh>
    <rPh sb="6" eb="7">
      <t>ツキ</t>
    </rPh>
    <rPh sb="11" eb="12">
      <t>ヒ</t>
    </rPh>
    <phoneticPr fontId="12"/>
  </si>
  <si>
    <t>分任契約担当官</t>
    <rPh sb="0" eb="2">
      <t>ブンニン</t>
    </rPh>
    <rPh sb="2" eb="4">
      <t>ケイヤク</t>
    </rPh>
    <rPh sb="4" eb="7">
      <t>タントウカン</t>
    </rPh>
    <phoneticPr fontId="12"/>
  </si>
  <si>
    <t>陸上自衛隊北熊本駐屯地</t>
    <rPh sb="0" eb="5">
      <t>リクジョウジエイタイ</t>
    </rPh>
    <rPh sb="5" eb="8">
      <t>キタクマモト</t>
    </rPh>
    <rPh sb="8" eb="11">
      <t>チュウトンチ</t>
    </rPh>
    <phoneticPr fontId="12"/>
  </si>
  <si>
    <t>陸上自衛隊北熊本駐屯地　第３９２会計隊</t>
    <rPh sb="0" eb="2">
      <t>リクジョウ</t>
    </rPh>
    <rPh sb="2" eb="5">
      <t>ジエイタイ</t>
    </rPh>
    <rPh sb="5" eb="8">
      <t>キタクマモト</t>
    </rPh>
    <rPh sb="8" eb="11">
      <t>チュウトンチ</t>
    </rPh>
    <rPh sb="12" eb="13">
      <t>ダイ</t>
    </rPh>
    <rPh sb="16" eb="18">
      <t>カイケイ</t>
    </rPh>
    <rPh sb="18" eb="19">
      <t>タイ</t>
    </rPh>
    <phoneticPr fontId="12"/>
  </si>
  <si>
    <t>業者名入れる？</t>
    <rPh sb="0" eb="3">
      <t>ギョウシャメイ</t>
    </rPh>
    <rPh sb="3" eb="4">
      <t>イ</t>
    </rPh>
    <phoneticPr fontId="2"/>
  </si>
  <si>
    <t>契約書のところで業者を選択してください</t>
    <rPh sb="0" eb="3">
      <t>ケイヤクショ</t>
    </rPh>
    <rPh sb="8" eb="10">
      <t>ギョウシャ</t>
    </rPh>
    <rPh sb="11" eb="13">
      <t>センタク</t>
    </rPh>
    <phoneticPr fontId="2"/>
  </si>
  <si>
    <t>←有にしたら業者名表示されます。</t>
    <rPh sb="1" eb="2">
      <t>アリ</t>
    </rPh>
    <rPh sb="6" eb="8">
      <t>ギョウシャ</t>
    </rPh>
    <rPh sb="8" eb="9">
      <t>メイ</t>
    </rPh>
    <rPh sb="9" eb="11">
      <t>ヒョウジ</t>
    </rPh>
    <phoneticPr fontId="2"/>
  </si>
  <si>
    <t>プリンターによっては印刷できますが、エラー扱いになるときもあります</t>
    <rPh sb="10" eb="12">
      <t>インサツ</t>
    </rPh>
    <rPh sb="21" eb="22">
      <t>アツカ</t>
    </rPh>
    <phoneticPr fontId="2"/>
  </si>
  <si>
    <t>住　　所　</t>
    <rPh sb="0" eb="1">
      <t>ジュウ</t>
    </rPh>
    <rPh sb="3" eb="4">
      <t>ショ</t>
    </rPh>
    <phoneticPr fontId="12"/>
  </si>
  <si>
    <t>会 社 名　</t>
    <rPh sb="0" eb="1">
      <t>カイ</t>
    </rPh>
    <rPh sb="2" eb="3">
      <t>シャ</t>
    </rPh>
    <rPh sb="4" eb="5">
      <t>メイ</t>
    </rPh>
    <phoneticPr fontId="12"/>
  </si>
  <si>
    <t>代表者名　</t>
    <rPh sb="0" eb="1">
      <t>ダイ</t>
    </rPh>
    <rPh sb="1" eb="2">
      <t>オモテ</t>
    </rPh>
    <rPh sb="2" eb="3">
      <t>モノ</t>
    </rPh>
    <rPh sb="3" eb="4">
      <t>メイ</t>
    </rPh>
    <phoneticPr fontId="12"/>
  </si>
  <si>
    <t>連    絡　 先</t>
    <rPh sb="0" eb="1">
      <t>レン</t>
    </rPh>
    <rPh sb="5" eb="6">
      <t>ラク</t>
    </rPh>
    <rPh sb="8" eb="9">
      <t>サキ</t>
    </rPh>
    <phoneticPr fontId="2"/>
  </si>
  <si>
    <t>氏          名</t>
    <rPh sb="0" eb="1">
      <t>シ</t>
    </rPh>
    <rPh sb="11" eb="12">
      <t>ナ</t>
    </rPh>
    <phoneticPr fontId="12"/>
  </si>
  <si>
    <t>会    社   名</t>
    <rPh sb="0" eb="1">
      <t>カイ</t>
    </rPh>
    <rPh sb="5" eb="6">
      <t>シャ</t>
    </rPh>
    <rPh sb="9" eb="10">
      <t>メイ</t>
    </rPh>
    <phoneticPr fontId="2"/>
  </si>
  <si>
    <t>住          所</t>
    <rPh sb="0" eb="1">
      <t>ジュウ</t>
    </rPh>
    <rPh sb="11" eb="12">
      <t>ショ</t>
    </rPh>
    <phoneticPr fontId="12"/>
  </si>
  <si>
    <t>15：00まで</t>
    <phoneticPr fontId="12"/>
  </si>
  <si>
    <t>　上記に関して「入札及び契約心得」、「陸上自衛隊北熊本駐屯地オープンカウンター方式実施要項」及び「標準契約書等」の契約条項等を承諾のうえ見積りいたします。また、当社（私（個人の場合）、当団体（団体の場合））は「入札及び契約心得」に示された暴力団排除に関する誓約事項について誓約いたします。</t>
    <rPh sb="24" eb="27">
      <t>キタクマモト</t>
    </rPh>
    <phoneticPr fontId="17"/>
  </si>
  <si>
    <t>連 絡 先　</t>
    <rPh sb="0" eb="1">
      <t>レン</t>
    </rPh>
    <rPh sb="2" eb="3">
      <t>カラ</t>
    </rPh>
    <rPh sb="4" eb="5">
      <t>サキ</t>
    </rPh>
    <phoneticPr fontId="12"/>
  </si>
  <si>
    <t>担 当 者　</t>
    <rPh sb="0" eb="1">
      <t>タン</t>
    </rPh>
    <rPh sb="2" eb="3">
      <t>トウ</t>
    </rPh>
    <rPh sb="4" eb="5">
      <t>モノ</t>
    </rPh>
    <phoneticPr fontId="12"/>
  </si>
  <si>
    <t>←業者手入力</t>
    <rPh sb="1" eb="3">
      <t>ギョウシャ</t>
    </rPh>
    <rPh sb="3" eb="6">
      <t>テニュウリョク</t>
    </rPh>
    <phoneticPr fontId="2"/>
  </si>
  <si>
    <t>×</t>
  </si>
  <si>
    <t>契約担当者　様</t>
    <rPh sb="0" eb="2">
      <t>ケイヤク</t>
    </rPh>
    <rPh sb="2" eb="5">
      <t>タントウシャ</t>
    </rPh>
    <rPh sb="6" eb="7">
      <t>サマ</t>
    </rPh>
    <phoneticPr fontId="2"/>
  </si>
  <si>
    <t>契約関係書類</t>
    <phoneticPr fontId="2"/>
  </si>
  <si>
    <t>入 札 参 加 資 格 確 認 表</t>
    <rPh sb="0" eb="1">
      <t>イリ</t>
    </rPh>
    <rPh sb="2" eb="3">
      <t>サツ</t>
    </rPh>
    <rPh sb="4" eb="5">
      <t>サン</t>
    </rPh>
    <rPh sb="6" eb="7">
      <t>カ</t>
    </rPh>
    <rPh sb="8" eb="9">
      <t>シ</t>
    </rPh>
    <rPh sb="10" eb="11">
      <t>カク</t>
    </rPh>
    <rPh sb="12" eb="13">
      <t>アキラ</t>
    </rPh>
    <rPh sb="14" eb="15">
      <t>シノブ</t>
    </rPh>
    <rPh sb="16" eb="17">
      <t>ヒョウ</t>
    </rPh>
    <phoneticPr fontId="12"/>
  </si>
  <si>
    <t>契約担当官</t>
    <rPh sb="0" eb="2">
      <t>ケイヤク</t>
    </rPh>
    <rPh sb="2" eb="4">
      <t>タントウ</t>
    </rPh>
    <rPh sb="4" eb="5">
      <t>カン</t>
    </rPh>
    <phoneticPr fontId="12"/>
  </si>
  <si>
    <t>契約班長</t>
    <rPh sb="0" eb="2">
      <t>ケイヤク</t>
    </rPh>
    <rPh sb="2" eb="4">
      <t>ハンチョウ</t>
    </rPh>
    <phoneticPr fontId="12"/>
  </si>
  <si>
    <t>契約係長</t>
    <rPh sb="0" eb="2">
      <t>ケイヤク</t>
    </rPh>
    <rPh sb="2" eb="4">
      <t>カカリチョウ</t>
    </rPh>
    <phoneticPr fontId="12"/>
  </si>
  <si>
    <t>契 約 係</t>
    <rPh sb="0" eb="1">
      <t>チギリ</t>
    </rPh>
    <rPh sb="2" eb="3">
      <t>ヤク</t>
    </rPh>
    <rPh sb="4" eb="5">
      <t>カカリ</t>
    </rPh>
    <phoneticPr fontId="12"/>
  </si>
  <si>
    <t>１．件名：</t>
    <rPh sb="2" eb="4">
      <t>ケンメイ</t>
    </rPh>
    <phoneticPr fontId="12"/>
  </si>
  <si>
    <t>２．日時：</t>
    <rPh sb="2" eb="4">
      <t>ニチジ</t>
    </rPh>
    <phoneticPr fontId="12"/>
  </si>
  <si>
    <t>３．参加資格</t>
    <rPh sb="2" eb="4">
      <t>サンカ</t>
    </rPh>
    <rPh sb="4" eb="6">
      <t>シカク</t>
    </rPh>
    <phoneticPr fontId="12"/>
  </si>
  <si>
    <r>
      <t>　(１)　</t>
    </r>
    <r>
      <rPr>
        <sz val="10.5"/>
        <rFont val="ＭＳ 明朝"/>
        <family val="1"/>
        <charset val="128"/>
      </rPr>
      <t>内閣府所管契約事務取扱細則第１７条及び細部実施要領について（通達）における格付</t>
    </r>
    <rPh sb="5" eb="7">
      <t>ナイカク</t>
    </rPh>
    <rPh sb="7" eb="8">
      <t>フ</t>
    </rPh>
    <rPh sb="8" eb="10">
      <t>ショカン</t>
    </rPh>
    <rPh sb="10" eb="12">
      <t>ケイヤク</t>
    </rPh>
    <rPh sb="12" eb="14">
      <t>ジム</t>
    </rPh>
    <rPh sb="14" eb="16">
      <t>トリアツカイ</t>
    </rPh>
    <rPh sb="16" eb="18">
      <t>サイソク</t>
    </rPh>
    <rPh sb="18" eb="19">
      <t>ダイ</t>
    </rPh>
    <rPh sb="21" eb="22">
      <t>ジョウ</t>
    </rPh>
    <rPh sb="22" eb="23">
      <t>オヨ</t>
    </rPh>
    <rPh sb="24" eb="26">
      <t>サイブ</t>
    </rPh>
    <rPh sb="26" eb="28">
      <t>ジッシ</t>
    </rPh>
    <rPh sb="28" eb="30">
      <t>ヨウリョウ</t>
    </rPh>
    <rPh sb="35" eb="37">
      <t>ツウタツ</t>
    </rPh>
    <rPh sb="42" eb="43">
      <t>カク</t>
    </rPh>
    <rPh sb="43" eb="44">
      <t>ツ</t>
    </rPh>
    <phoneticPr fontId="12"/>
  </si>
  <si>
    <t>　　　（公告において示された参加資格）</t>
    <rPh sb="4" eb="6">
      <t>コウコク</t>
    </rPh>
    <rPh sb="10" eb="11">
      <t>シメ</t>
    </rPh>
    <rPh sb="14" eb="16">
      <t>サンカ</t>
    </rPh>
    <rPh sb="16" eb="18">
      <t>シカク</t>
    </rPh>
    <phoneticPr fontId="12"/>
  </si>
  <si>
    <t>工　事</t>
    <rPh sb="0" eb="1">
      <t>コウ</t>
    </rPh>
    <rPh sb="2" eb="3">
      <t>コト</t>
    </rPh>
    <phoneticPr fontId="12"/>
  </si>
  <si>
    <t>測 量 等</t>
    <rPh sb="0" eb="1">
      <t>ハカリ</t>
    </rPh>
    <rPh sb="2" eb="3">
      <t>リョウ</t>
    </rPh>
    <rPh sb="4" eb="5">
      <t>トウ</t>
    </rPh>
    <phoneticPr fontId="12"/>
  </si>
  <si>
    <t>製　造</t>
    <rPh sb="0" eb="1">
      <t>セイ</t>
    </rPh>
    <rPh sb="2" eb="3">
      <t>ヅクリ</t>
    </rPh>
    <phoneticPr fontId="12"/>
  </si>
  <si>
    <t>物　品</t>
    <rPh sb="0" eb="1">
      <t>モノ</t>
    </rPh>
    <rPh sb="2" eb="3">
      <t>シナ</t>
    </rPh>
    <phoneticPr fontId="12"/>
  </si>
  <si>
    <t>役　務</t>
    <rPh sb="0" eb="1">
      <t>エキ</t>
    </rPh>
    <rPh sb="2" eb="3">
      <t>ツトム</t>
    </rPh>
    <phoneticPr fontId="12"/>
  </si>
  <si>
    <t>売　払</t>
    <rPh sb="0" eb="1">
      <t>バイ</t>
    </rPh>
    <rPh sb="2" eb="3">
      <t>バライ</t>
    </rPh>
    <phoneticPr fontId="12"/>
  </si>
  <si>
    <t>A,B,C,D等級</t>
    <rPh sb="7" eb="9">
      <t>トウキュウ</t>
    </rPh>
    <phoneticPr fontId="12"/>
  </si>
  <si>
    <r>
      <t>　(２)　</t>
    </r>
    <r>
      <rPr>
        <sz val="10.5"/>
        <rFont val="ＭＳ 明朝"/>
        <family val="1"/>
        <charset val="128"/>
      </rPr>
      <t>仕様書により示された参加資格</t>
    </r>
    <rPh sb="5" eb="8">
      <t>シヨウショ</t>
    </rPh>
    <rPh sb="11" eb="12">
      <t>シメ</t>
    </rPh>
    <rPh sb="15" eb="17">
      <t>サンカ</t>
    </rPh>
    <rPh sb="17" eb="19">
      <t>シカク</t>
    </rPh>
    <phoneticPr fontId="12"/>
  </si>
  <si>
    <r>
      <t>　　（　</t>
    </r>
    <r>
      <rPr>
        <sz val="12"/>
        <rFont val="ＭＳ 明朝"/>
        <family val="1"/>
        <charset val="128"/>
      </rPr>
      <t/>
    </r>
    <phoneticPr fontId="12"/>
  </si>
  <si>
    <t>）</t>
    <phoneticPr fontId="12"/>
  </si>
  <si>
    <t>４．参加業者</t>
    <rPh sb="2" eb="4">
      <t>サンカ</t>
    </rPh>
    <rPh sb="4" eb="6">
      <t>ギョウシャ</t>
    </rPh>
    <phoneticPr fontId="12"/>
  </si>
  <si>
    <t>会　社　名</t>
    <rPh sb="0" eb="1">
      <t>カイ</t>
    </rPh>
    <rPh sb="2" eb="3">
      <t>シャ</t>
    </rPh>
    <rPh sb="4" eb="5">
      <t>メイ</t>
    </rPh>
    <phoneticPr fontId="12"/>
  </si>
  <si>
    <t>参 加 者 名</t>
    <rPh sb="0" eb="1">
      <t>サン</t>
    </rPh>
    <rPh sb="2" eb="3">
      <t>カ</t>
    </rPh>
    <rPh sb="4" eb="5">
      <t>シャ</t>
    </rPh>
    <rPh sb="6" eb="7">
      <t>メイ</t>
    </rPh>
    <phoneticPr fontId="12"/>
  </si>
  <si>
    <t>電 話 番 号</t>
    <rPh sb="0" eb="1">
      <t>デン</t>
    </rPh>
    <rPh sb="2" eb="3">
      <t>ハナシ</t>
    </rPh>
    <rPh sb="4" eb="5">
      <t>バン</t>
    </rPh>
    <rPh sb="6" eb="7">
      <t>ゴウ</t>
    </rPh>
    <phoneticPr fontId="12"/>
  </si>
  <si>
    <t>参加地域(九州)</t>
    <rPh sb="0" eb="2">
      <t>サンカ</t>
    </rPh>
    <rPh sb="2" eb="4">
      <t>チイキ</t>
    </rPh>
    <rPh sb="5" eb="7">
      <t>キュウシュウ</t>
    </rPh>
    <phoneticPr fontId="12"/>
  </si>
  <si>
    <t>格付</t>
    <rPh sb="0" eb="1">
      <t>カク</t>
    </rPh>
    <rPh sb="1" eb="2">
      <t>ツ</t>
    </rPh>
    <phoneticPr fontId="12"/>
  </si>
  <si>
    <t>参　　　　考</t>
    <rPh sb="0" eb="1">
      <t>サン</t>
    </rPh>
    <rPh sb="5" eb="6">
      <t>コウ</t>
    </rPh>
    <phoneticPr fontId="12"/>
  </si>
  <si>
    <t>株式会社バンザイ福岡支店</t>
    <rPh sb="0" eb="4">
      <t>カブシキカイシャ</t>
    </rPh>
    <rPh sb="8" eb="10">
      <t>フクオカ</t>
    </rPh>
    <rPh sb="10" eb="12">
      <t>シテン</t>
    </rPh>
    <phoneticPr fontId="12"/>
  </si>
  <si>
    <t>郵便</t>
    <rPh sb="0" eb="2">
      <t>ユウビン</t>
    </rPh>
    <phoneticPr fontId="12"/>
  </si>
  <si>
    <t>092-411-1261</t>
    <phoneticPr fontId="12"/>
  </si>
  <si>
    <t>〇</t>
    <phoneticPr fontId="12"/>
  </si>
  <si>
    <t>A</t>
    <phoneticPr fontId="12"/>
  </si>
  <si>
    <t>有の場合は○</t>
    <rPh sb="0" eb="1">
      <t>アリ</t>
    </rPh>
    <rPh sb="2" eb="4">
      <t>バアイ</t>
    </rPh>
    <phoneticPr fontId="12"/>
  </si>
  <si>
    <t>無の場合は×</t>
    <rPh sb="0" eb="1">
      <t>ナ</t>
    </rPh>
    <rPh sb="2" eb="4">
      <t>バアイ</t>
    </rPh>
    <phoneticPr fontId="12"/>
  </si>
  <si>
    <t>以下余白</t>
    <rPh sb="0" eb="4">
      <t>イカヨハク</t>
    </rPh>
    <phoneticPr fontId="12"/>
  </si>
  <si>
    <t>※一括下請負は禁止</t>
    <rPh sb="1" eb="3">
      <t>イッカツ</t>
    </rPh>
    <rPh sb="3" eb="4">
      <t>シタ</t>
    </rPh>
    <rPh sb="4" eb="6">
      <t>ウケオイ</t>
    </rPh>
    <rPh sb="7" eb="9">
      <t>キンシ</t>
    </rPh>
    <phoneticPr fontId="12"/>
  </si>
  <si>
    <r>
      <t>・１件として独立して発</t>
    </r>
    <r>
      <rPr>
        <sz val="9"/>
        <rFont val="ＭＳ 明朝"/>
        <family val="1"/>
        <charset val="128"/>
      </rPr>
      <t>注できる行為は一括下</t>
    </r>
    <r>
      <rPr>
        <sz val="9"/>
        <rFont val="ＭＳ 明朝"/>
        <family val="1"/>
        <charset val="128"/>
      </rPr>
      <t>請負に該当</t>
    </r>
    <rPh sb="2" eb="3">
      <t>ケン</t>
    </rPh>
    <rPh sb="6" eb="8">
      <t>ドクリツ</t>
    </rPh>
    <rPh sb="10" eb="11">
      <t>ハツ</t>
    </rPh>
    <rPh sb="11" eb="12">
      <t>チュウ</t>
    </rPh>
    <rPh sb="15" eb="17">
      <t>コウイ</t>
    </rPh>
    <rPh sb="18" eb="20">
      <t>イッカツ</t>
    </rPh>
    <rPh sb="20" eb="21">
      <t>シタ</t>
    </rPh>
    <rPh sb="21" eb="23">
      <t>ウケオイ</t>
    </rPh>
    <rPh sb="24" eb="26">
      <t>ガイトウ</t>
    </rPh>
    <phoneticPr fontId="12"/>
  </si>
  <si>
    <r>
      <t>・主体的部分を含めて大</t>
    </r>
    <r>
      <rPr>
        <sz val="9"/>
        <rFont val="ＭＳ 明朝"/>
        <family val="1"/>
        <charset val="128"/>
      </rPr>
      <t>部分を他の業者にまと</t>
    </r>
    <r>
      <rPr>
        <sz val="9"/>
        <rFont val="ＭＳ 明朝"/>
        <family val="1"/>
        <charset val="128"/>
      </rPr>
      <t>めて請け負わせる行為は一括下請負に該当</t>
    </r>
    <rPh sb="1" eb="4">
      <t>シュタイテキ</t>
    </rPh>
    <rPh sb="4" eb="6">
      <t>ブブン</t>
    </rPh>
    <rPh sb="7" eb="8">
      <t>フク</t>
    </rPh>
    <rPh sb="10" eb="11">
      <t>ダイ</t>
    </rPh>
    <rPh sb="11" eb="13">
      <t>ブブン</t>
    </rPh>
    <rPh sb="14" eb="15">
      <t>タ</t>
    </rPh>
    <rPh sb="16" eb="18">
      <t>ギョウシャ</t>
    </rPh>
    <rPh sb="23" eb="24">
      <t>ウ</t>
    </rPh>
    <rPh sb="25" eb="26">
      <t>オ</t>
    </rPh>
    <rPh sb="29" eb="31">
      <t>コウイ</t>
    </rPh>
    <rPh sb="32" eb="34">
      <t>イッカツ</t>
    </rPh>
    <rPh sb="34" eb="35">
      <t>シタ</t>
    </rPh>
    <rPh sb="35" eb="37">
      <t>ウケオイ</t>
    </rPh>
    <rPh sb="38" eb="40">
      <t>ガイトウ</t>
    </rPh>
    <phoneticPr fontId="12"/>
  </si>
  <si>
    <t>契約番号</t>
    <rPh sb="0" eb="2">
      <t>ケイヤク</t>
    </rPh>
    <rPh sb="2" eb="4">
      <t>バンゴウ</t>
    </rPh>
    <phoneticPr fontId="2"/>
  </si>
  <si>
    <t>変更契約書</t>
    <rPh sb="0" eb="2">
      <t>ヘンコウ</t>
    </rPh>
    <rPh sb="2" eb="4">
      <t>ケイヤク</t>
    </rPh>
    <rPh sb="4" eb="5">
      <t>ショ</t>
    </rPh>
    <phoneticPr fontId="2"/>
  </si>
  <si>
    <t>契　約　内　容</t>
    <rPh sb="0" eb="1">
      <t>チギリ</t>
    </rPh>
    <rPh sb="2" eb="3">
      <t>ヤク</t>
    </rPh>
    <rPh sb="4" eb="5">
      <t>ウチ</t>
    </rPh>
    <rPh sb="6" eb="7">
      <t>カタチ</t>
    </rPh>
    <phoneticPr fontId="2"/>
  </si>
  <si>
    <t>　　変更理由</t>
    <rPh sb="2" eb="4">
      <t>ヘンコウ</t>
    </rPh>
    <rPh sb="4" eb="6">
      <t>リユウ</t>
    </rPh>
    <phoneticPr fontId="2"/>
  </si>
  <si>
    <t>品名：令和５年度特別高圧受電設備等点検整備（設計変更２回目）</t>
    <rPh sb="0" eb="2">
      <t>ヒンメイ</t>
    </rPh>
    <rPh sb="3" eb="5">
      <t>レイワ</t>
    </rPh>
    <rPh sb="6" eb="8">
      <t>ネンド</t>
    </rPh>
    <rPh sb="8" eb="10">
      <t>トクベツ</t>
    </rPh>
    <rPh sb="10" eb="12">
      <t>コウアツ</t>
    </rPh>
    <rPh sb="12" eb="13">
      <t>ジュ</t>
    </rPh>
    <rPh sb="14" eb="16">
      <t>セツビ</t>
    </rPh>
    <rPh sb="16" eb="17">
      <t>トウ</t>
    </rPh>
    <rPh sb="17" eb="19">
      <t>テンケン</t>
    </rPh>
    <rPh sb="19" eb="21">
      <t>セイビ</t>
    </rPh>
    <rPh sb="22" eb="26">
      <t>セッケイヘンコウ</t>
    </rPh>
    <rPh sb="27" eb="29">
      <t>カイメ</t>
    </rPh>
    <phoneticPr fontId="2"/>
  </si>
  <si>
    <t>１　当初契約金額</t>
    <rPh sb="2" eb="4">
      <t>トウショ</t>
    </rPh>
    <rPh sb="4" eb="6">
      <t>ケイヤク</t>
    </rPh>
    <rPh sb="6" eb="8">
      <t>キンガク</t>
    </rPh>
    <phoneticPr fontId="2"/>
  </si>
  <si>
    <t>￥</t>
    <phoneticPr fontId="2"/>
  </si>
  <si>
    <t>　　点検すべき項目等を追加する必要があるため</t>
    <phoneticPr fontId="2"/>
  </si>
  <si>
    <t>１　契約金額</t>
    <rPh sb="2" eb="4">
      <t>ケイヤク</t>
    </rPh>
    <rPh sb="4" eb="6">
      <t>キンガク</t>
    </rPh>
    <phoneticPr fontId="2"/>
  </si>
  <si>
    <t>２　第１回変更後契約金額</t>
    <rPh sb="2" eb="3">
      <t>ダイ</t>
    </rPh>
    <rPh sb="4" eb="5">
      <t>カイ</t>
    </rPh>
    <rPh sb="5" eb="7">
      <t>ヘンコウ</t>
    </rPh>
    <rPh sb="7" eb="8">
      <t>ゴ</t>
    </rPh>
    <rPh sb="8" eb="10">
      <t>ケイヤク</t>
    </rPh>
    <rPh sb="10" eb="12">
      <t>キンガク</t>
    </rPh>
    <phoneticPr fontId="2"/>
  </si>
  <si>
    <t xml:space="preserve"> (1)　当初契約金額</t>
    <phoneticPr fontId="2"/>
  </si>
  <si>
    <t>３　第２回変更後契約金額</t>
    <rPh sb="2" eb="3">
      <t>ダイ</t>
    </rPh>
    <rPh sb="4" eb="5">
      <t>カイ</t>
    </rPh>
    <rPh sb="5" eb="7">
      <t>ヘンコウ</t>
    </rPh>
    <rPh sb="7" eb="8">
      <t>ゴ</t>
    </rPh>
    <rPh sb="8" eb="10">
      <t>ケイヤク</t>
    </rPh>
    <rPh sb="10" eb="12">
      <t>キンガク</t>
    </rPh>
    <phoneticPr fontId="2"/>
  </si>
  <si>
    <t xml:space="preserve"> (2)　第１回変更後契約金額</t>
    <phoneticPr fontId="2"/>
  </si>
  <si>
    <t xml:space="preserve"> (3)　第２回変更後契約金額</t>
    <phoneticPr fontId="2"/>
  </si>
  <si>
    <t xml:space="preserve"> (4)　第１回変更契約からの増額金額</t>
    <rPh sb="15" eb="17">
      <t>ゾウガク</t>
    </rPh>
    <rPh sb="17" eb="19">
      <t>キンガク</t>
    </rPh>
    <phoneticPr fontId="2"/>
  </si>
  <si>
    <t>￥</t>
  </si>
  <si>
    <t>２　変更仕様</t>
    <rPh sb="2" eb="4">
      <t>ヘンコウ</t>
    </rPh>
    <rPh sb="4" eb="6">
      <t>シヨウ</t>
    </rPh>
    <phoneticPr fontId="2"/>
  </si>
  <si>
    <t>　　当初契約金額</t>
    <phoneticPr fontId="2"/>
  </si>
  <si>
    <t>当初契約金額</t>
    <phoneticPr fontId="2"/>
  </si>
  <si>
    <t>税込の金額</t>
    <rPh sb="0" eb="2">
      <t>ゼイコ</t>
    </rPh>
    <rPh sb="3" eb="5">
      <t>キンガク</t>
    </rPh>
    <phoneticPr fontId="2"/>
  </si>
  <si>
    <t>　　仕様書（令和５年度特別高圧受変電設備等点検整備（第２回設計変更））のとおり</t>
    <rPh sb="2" eb="4">
      <t>シヨウ</t>
    </rPh>
    <rPh sb="4" eb="5">
      <t>ショ</t>
    </rPh>
    <rPh sb="6" eb="8">
      <t>レイワ</t>
    </rPh>
    <rPh sb="9" eb="11">
      <t>ネンド</t>
    </rPh>
    <rPh sb="11" eb="13">
      <t>トクベツ</t>
    </rPh>
    <rPh sb="13" eb="15">
      <t>コウアツ</t>
    </rPh>
    <rPh sb="15" eb="18">
      <t>ジュヘンデン</t>
    </rPh>
    <rPh sb="18" eb="20">
      <t>セツビ</t>
    </rPh>
    <rPh sb="20" eb="21">
      <t>トウ</t>
    </rPh>
    <rPh sb="21" eb="23">
      <t>テンケン</t>
    </rPh>
    <rPh sb="23" eb="25">
      <t>セイビ</t>
    </rPh>
    <rPh sb="26" eb="27">
      <t>ダイ</t>
    </rPh>
    <rPh sb="28" eb="29">
      <t>カイ</t>
    </rPh>
    <rPh sb="29" eb="31">
      <t>セッケイ</t>
    </rPh>
    <rPh sb="31" eb="33">
      <t>ヘンコウ</t>
    </rPh>
    <phoneticPr fontId="2"/>
  </si>
  <si>
    <t>　　変更金額</t>
    <phoneticPr fontId="2"/>
  </si>
  <si>
    <t>変更金額</t>
    <phoneticPr fontId="2"/>
  </si>
  <si>
    <t>３　事　由</t>
    <rPh sb="2" eb="3">
      <t>コト</t>
    </rPh>
    <rPh sb="4" eb="5">
      <t>ヨシ</t>
    </rPh>
    <phoneticPr fontId="2"/>
  </si>
  <si>
    <t>第１回</t>
    <rPh sb="0" eb="1">
      <t>ダイ</t>
    </rPh>
    <rPh sb="2" eb="3">
      <t>カイ</t>
    </rPh>
    <phoneticPr fontId="2"/>
  </si>
  <si>
    <t>　　変更後の契約金額</t>
    <phoneticPr fontId="2"/>
  </si>
  <si>
    <t>変更後の契約金額</t>
    <phoneticPr fontId="2"/>
  </si>
  <si>
    <t>　　官側の要求による設計変更のため</t>
    <rPh sb="2" eb="4">
      <t>カンガワ</t>
    </rPh>
    <rPh sb="5" eb="7">
      <t>ヨウキュウ</t>
    </rPh>
    <rPh sb="10" eb="12">
      <t>セッケイ</t>
    </rPh>
    <rPh sb="12" eb="14">
      <t>ヘンコウ</t>
    </rPh>
    <phoneticPr fontId="2"/>
  </si>
  <si>
    <t>第２回</t>
    <rPh sb="0" eb="1">
      <t>ダイ</t>
    </rPh>
    <rPh sb="2" eb="3">
      <t>カイ</t>
    </rPh>
    <phoneticPr fontId="2"/>
  </si>
  <si>
    <t>　令和５年７月３１日契約を締結した契約番号第3S6W1YM0830001 号の契約内容の一部</t>
    <phoneticPr fontId="2"/>
  </si>
  <si>
    <t>　令和５年７月３１日契約を締結した契約番号第3S6W1YM083000 号の契約内容の一部及び</t>
    <rPh sb="45" eb="46">
      <t>キュウ</t>
    </rPh>
    <phoneticPr fontId="2"/>
  </si>
  <si>
    <t>を上記のとおり変更する。</t>
    <phoneticPr fontId="2"/>
  </si>
  <si>
    <t>　令和５年９月１２日契約を締結した契約番号第3S6W1YM08300001 号の契約内容の一部を</t>
    <phoneticPr fontId="2"/>
  </si>
  <si>
    <t>上記のとおり変更する。</t>
    <rPh sb="0" eb="2">
      <t>ジョウキ</t>
    </rPh>
    <rPh sb="6" eb="8">
      <t>ヘンコウ</t>
    </rPh>
    <phoneticPr fontId="2"/>
  </si>
  <si>
    <t>令和５年１２月１９日</t>
  </si>
  <si>
    <t>　 　  分任契約担当官
甲　 　陸上自衛隊北熊本駐屯地
　　 　第３９２会計隊長　荒巻　洋一</t>
  </si>
  <si>
    <t>令和３３年１月０日</t>
  </si>
  <si>
    <t>　　分任契約担当官
甲　
　　長　</t>
  </si>
  <si>
    <t>　　   東京都中央区日本橋茅場町2-1-1第二証券会館　８階
乙   　株式会社　日本デジコム
　   　0　0</t>
  </si>
  <si>
    <t>　　   
乙   　
　   　　</t>
  </si>
  <si>
    <t>陸上自衛隊北熊本駐屯地</t>
    <rPh sb="0" eb="2">
      <t>リクジョウ</t>
    </rPh>
    <rPh sb="2" eb="5">
      <t>ジエイタイ</t>
    </rPh>
    <rPh sb="5" eb="8">
      <t>キタクマモト</t>
    </rPh>
    <rPh sb="8" eb="11">
      <t>チュウトンチ</t>
    </rPh>
    <phoneticPr fontId="12"/>
  </si>
  <si>
    <t>式</t>
    <rPh sb="0" eb="1">
      <t>シキ</t>
    </rPh>
    <phoneticPr fontId="2"/>
  </si>
  <si>
    <t>一般管理費</t>
    <rPh sb="0" eb="2">
      <t>イッパン</t>
    </rPh>
    <rPh sb="2" eb="5">
      <t>カンリヒ</t>
    </rPh>
    <phoneticPr fontId="2"/>
  </si>
  <si>
    <t>令和　　年　　月　　日</t>
    <phoneticPr fontId="13"/>
  </si>
  <si>
    <t>市場価格調査依頼（回答）書</t>
    <rPh sb="6" eb="8">
      <t>イライ</t>
    </rPh>
    <rPh sb="9" eb="11">
      <t>カイトウ</t>
    </rPh>
    <phoneticPr fontId="8"/>
  </si>
  <si>
    <t>　</t>
  </si>
  <si>
    <t>分任契約担当官</t>
    <rPh sb="0" eb="1">
      <t>ブン</t>
    </rPh>
    <rPh sb="1" eb="2">
      <t>ニン</t>
    </rPh>
    <rPh sb="2" eb="4">
      <t>ケイヤク</t>
    </rPh>
    <rPh sb="4" eb="6">
      <t>タントウ</t>
    </rPh>
    <rPh sb="6" eb="7">
      <t>カン</t>
    </rPh>
    <phoneticPr fontId="12"/>
  </si>
  <si>
    <t>件名：北熊本(R4)空調設備ポンプ等取替（役務）</t>
    <rPh sb="3" eb="6">
      <t>キタクマモト</t>
    </rPh>
    <rPh sb="10" eb="12">
      <t>クウチョウ</t>
    </rPh>
    <rPh sb="12" eb="14">
      <t>セツビ</t>
    </rPh>
    <rPh sb="17" eb="18">
      <t>トウ</t>
    </rPh>
    <rPh sb="18" eb="20">
      <t>トリカエ</t>
    </rPh>
    <phoneticPr fontId="8"/>
  </si>
  <si>
    <t>Ｎｏ</t>
    <phoneticPr fontId="8"/>
  </si>
  <si>
    <t>項　目</t>
    <rPh sb="0" eb="1">
      <t>コウ</t>
    </rPh>
    <rPh sb="2" eb="3">
      <t>メ</t>
    </rPh>
    <phoneticPr fontId="28"/>
  </si>
  <si>
    <t>規　格</t>
    <rPh sb="0" eb="1">
      <t>キ</t>
    </rPh>
    <rPh sb="2" eb="3">
      <t>カク</t>
    </rPh>
    <phoneticPr fontId="28"/>
  </si>
  <si>
    <t>単　 価</t>
  </si>
  <si>
    <t>金　　額</t>
    <phoneticPr fontId="8"/>
  </si>
  <si>
    <t>式</t>
    <rPh sb="0" eb="1">
      <t>シキ</t>
    </rPh>
    <phoneticPr fontId="28"/>
  </si>
  <si>
    <t>２　本市場価格は消費税抜きの金額を記載してください。</t>
    <rPh sb="3" eb="7">
      <t>シジョウカカク</t>
    </rPh>
    <phoneticPr fontId="28"/>
  </si>
  <si>
    <t>内　　訳</t>
    <rPh sb="0" eb="1">
      <t>ウチ</t>
    </rPh>
    <rPh sb="3" eb="4">
      <t>ヤク</t>
    </rPh>
    <phoneticPr fontId="28"/>
  </si>
  <si>
    <t>品　　　　　　　　名</t>
    <phoneticPr fontId="28"/>
  </si>
  <si>
    <t>規　　　　　　　　　格</t>
    <phoneticPr fontId="28"/>
  </si>
  <si>
    <t>単位</t>
    <phoneticPr fontId="28"/>
  </si>
  <si>
    <t>②単価</t>
    <rPh sb="1" eb="3">
      <t>タンカ</t>
    </rPh>
    <phoneticPr fontId="28"/>
  </si>
  <si>
    <t>③金額</t>
    <phoneticPr fontId="8"/>
  </si>
  <si>
    <t>〃</t>
    <phoneticPr fontId="28"/>
  </si>
  <si>
    <t>(連絡先)</t>
    <rPh sb="1" eb="4">
      <t>レンラクサキ</t>
    </rPh>
    <phoneticPr fontId="28"/>
  </si>
  <si>
    <t>　ＦＡＸ番号：０９６－３４４－８８０７</t>
    <rPh sb="4" eb="6">
      <t>バンゴウ</t>
    </rPh>
    <phoneticPr fontId="28"/>
  </si>
  <si>
    <t>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t>
    <phoneticPr fontId="2"/>
  </si>
  <si>
    <t>入札</t>
    <rPh sb="0" eb="2">
      <t>ニュウサツ</t>
    </rPh>
    <phoneticPr fontId="17"/>
  </si>
  <si>
    <t>S6WBK000126</t>
  </si>
  <si>
    <t>C,D</t>
  </si>
  <si>
    <t>GYS20140405080767</t>
  </si>
  <si>
    <t>S6WBK000422</t>
  </si>
  <si>
    <t>GYS20141205278657</t>
  </si>
  <si>
    <t>担当者氏名</t>
    <rPh sb="0" eb="5">
      <t>タントウシャシメイ</t>
    </rPh>
    <phoneticPr fontId="2"/>
  </si>
  <si>
    <t>氏　　　名</t>
    <rPh sb="0" eb="1">
      <t>シ</t>
    </rPh>
    <rPh sb="4" eb="5">
      <t>ナ</t>
    </rPh>
    <phoneticPr fontId="13"/>
  </si>
  <si>
    <t>連　絡　先</t>
    <rPh sb="0" eb="1">
      <t>レン</t>
    </rPh>
    <rPh sb="2" eb="3">
      <t>ラク</t>
    </rPh>
    <rPh sb="4" eb="5">
      <t>サキ</t>
    </rPh>
    <phoneticPr fontId="2"/>
  </si>
  <si>
    <t>会　社　名</t>
    <rPh sb="0" eb="1">
      <t>カイ</t>
    </rPh>
    <rPh sb="2" eb="3">
      <t>シャ</t>
    </rPh>
    <rPh sb="4" eb="5">
      <t>メイ</t>
    </rPh>
    <phoneticPr fontId="13"/>
  </si>
  <si>
    <t>住　　　所</t>
    <rPh sb="0" eb="1">
      <t>ジュウ</t>
    </rPh>
    <rPh sb="4" eb="5">
      <t>ショ</t>
    </rPh>
    <phoneticPr fontId="13"/>
  </si>
  <si>
    <t>２ 必要のない項目については記載不要。追加が必要な項目については、その他に付け足してください。</t>
    <rPh sb="2" eb="4">
      <t>ヒツヨウ</t>
    </rPh>
    <rPh sb="7" eb="9">
      <t>コウモク</t>
    </rPh>
    <rPh sb="14" eb="16">
      <t>キサイ</t>
    </rPh>
    <rPh sb="16" eb="18">
      <t>フヨウ</t>
    </rPh>
    <rPh sb="19" eb="21">
      <t>ツイカ</t>
    </rPh>
    <rPh sb="22" eb="24">
      <t>ヒツヨウ</t>
    </rPh>
    <rPh sb="25" eb="27">
      <t>コウモク</t>
    </rPh>
    <rPh sb="35" eb="36">
      <t>タ</t>
    </rPh>
    <rPh sb="37" eb="38">
      <t>ツ</t>
    </rPh>
    <rPh sb="39" eb="40">
      <t>タ</t>
    </rPh>
    <phoneticPr fontId="28"/>
  </si>
  <si>
    <t>３　一般管理費は含めないでください。</t>
    <rPh sb="2" eb="4">
      <t>イッパン</t>
    </rPh>
    <rPh sb="4" eb="7">
      <t>カンリヒ</t>
    </rPh>
    <rPh sb="8" eb="9">
      <t>フク</t>
    </rPh>
    <phoneticPr fontId="2"/>
  </si>
  <si>
    <t>原契約年月日：6.4.1</t>
  </si>
  <si>
    <t>原契約番号　：4S6W1T1002000</t>
  </si>
  <si>
    <t>変更理由　　：原設計の数量では温度が下がりきらないため。</t>
  </si>
  <si>
    <t>１　上記①欄に、一般管理費すべてを含めた総額を見積もってください。</t>
    <rPh sb="2" eb="4">
      <t>ジョウキ</t>
    </rPh>
    <rPh sb="5" eb="6">
      <t>ラン</t>
    </rPh>
    <rPh sb="8" eb="12">
      <t>イッパンカンリ</t>
    </rPh>
    <rPh sb="12" eb="13">
      <t>ヒ</t>
    </rPh>
    <rPh sb="17" eb="18">
      <t>フク</t>
    </rPh>
    <rPh sb="23" eb="25">
      <t>ミツ</t>
    </rPh>
    <phoneticPr fontId="28"/>
  </si>
  <si>
    <t>日立　RAS-AP63EH1</t>
    <rPh sb="0" eb="2">
      <t>ヒタチ</t>
    </rPh>
    <phoneticPr fontId="2"/>
  </si>
  <si>
    <t>１ 各項目の②単価・③金額（税抜）を記入してください。④数量に太枠がある場合については、太枠の欄に数量を記入してください。</t>
    <rPh sb="31" eb="33">
      <t>フトワク</t>
    </rPh>
    <rPh sb="36" eb="38">
      <t>バアイ</t>
    </rPh>
    <phoneticPr fontId="28"/>
  </si>
  <si>
    <t>④数量</t>
    <phoneticPr fontId="28"/>
  </si>
  <si>
    <t>ST</t>
  </si>
  <si>
    <t>仕様書のとおり</t>
  </si>
  <si>
    <t>第３９２会計隊長　秋吉　裕之　殿</t>
    <rPh sb="0" eb="1">
      <t>ダイ</t>
    </rPh>
    <rPh sb="4" eb="8">
      <t>カイケイタイチョウ</t>
    </rPh>
    <rPh sb="9" eb="11">
      <t>アキヨシ</t>
    </rPh>
    <rPh sb="12" eb="14">
      <t>ユウノ</t>
    </rPh>
    <rPh sb="15" eb="16">
      <t>ドノ</t>
    </rPh>
    <phoneticPr fontId="12"/>
  </si>
  <si>
    <t>材料費</t>
    <rPh sb="0" eb="3">
      <t>ザイリョウヒ</t>
    </rPh>
    <phoneticPr fontId="2"/>
  </si>
  <si>
    <t>労務費</t>
    <rPh sb="0" eb="3">
      <t>ロウムヒ</t>
    </rPh>
    <phoneticPr fontId="2"/>
  </si>
  <si>
    <t>人/日</t>
    <rPh sb="0" eb="1">
      <t>ヒト</t>
    </rPh>
    <rPh sb="2" eb="3">
      <t>ニチ</t>
    </rPh>
    <phoneticPr fontId="2"/>
  </si>
  <si>
    <t>諸経費</t>
    <rPh sb="0" eb="3">
      <t>ショケイヒ</t>
    </rPh>
    <phoneticPr fontId="2"/>
  </si>
  <si>
    <t>その他</t>
    <rPh sb="2" eb="3">
      <t>タ</t>
    </rPh>
    <phoneticPr fontId="2"/>
  </si>
  <si>
    <t>遠隔体調管理システムレンタル</t>
  </si>
  <si>
    <t>北熊本駐屯地</t>
  </si>
  <si>
    <t>・MOTHER Bracelet</t>
    <phoneticPr fontId="2"/>
  </si>
  <si>
    <t>・MOTHER Gateway</t>
    <phoneticPr fontId="2"/>
  </si>
  <si>
    <t>・管理者用モニター（ＰＣ）</t>
    <rPh sb="1" eb="5">
      <t>カンリシャヨウ</t>
    </rPh>
    <phoneticPr fontId="2"/>
  </si>
  <si>
    <t>・管理者用モニター（スマートフォン）</t>
    <rPh sb="1" eb="5">
      <t>カンリシャヨウ</t>
    </rPh>
    <phoneticPr fontId="2"/>
  </si>
  <si>
    <t>式</t>
    <rPh sb="0" eb="1">
      <t>シキ</t>
    </rPh>
    <phoneticPr fontId="2"/>
  </si>
  <si>
    <t>　電話番号：０９６－３４３－３１４１(内線3567)　担当：西村</t>
    <rPh sb="1" eb="3">
      <t>デンワ</t>
    </rPh>
    <rPh sb="3" eb="5">
      <t>バンゴウ</t>
    </rPh>
    <rPh sb="19" eb="21">
      <t>ナイセン</t>
    </rPh>
    <rPh sb="27" eb="29">
      <t>タントウ</t>
    </rPh>
    <rPh sb="30" eb="32">
      <t>ニシムラ</t>
    </rPh>
    <phoneticPr fontId="28"/>
  </si>
  <si>
    <t>入札書</t>
  </si>
  <si>
    <t>（消費税及び地方消費税を含まない。）</t>
  </si>
  <si>
    <t>令和8年6月18日～令和8年6月30日</t>
  </si>
  <si>
    <t>　上記に関して「入札及び契約心得」、「標準契約書等」の契約条項等を承諾の上、入札見積りいたします。また、当社（私（個人の場合）、当団体（団体の場合））は「入札及び契約心得」に示された暴力団排除に関する誓約事項について、誓約いたします。</t>
  </si>
  <si>
    <t>令和　　　　年　　　　月　　　　日</t>
  </si>
  <si>
    <t>第３９２会計隊長　秋吉　裕之　殿</t>
  </si>
  <si>
    <t>３　提出期限：　令和８年６月１１日（木）　１５時００分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</si>
</sst>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_);[Red]\(&quot;¥&quot;#,##0\)"/>
    <numFmt numFmtId="177" formatCode="_(* #,##0_);_(* \(#,##0\);_(* &quot;-&quot;_);_(@_)"/>
    <numFmt numFmtId="178" formatCode="e\.m\.d"/>
    <numFmt numFmtId="179" formatCode="&quot;第&quot;@&quot;号&quot;"/>
    <numFmt numFmtId="180" formatCode="#,##0_ ;[Red]\-#,##0\ "/>
    <numFmt numFmtId="181" formatCode="[$-411]ggge&quot;年&quot;m&quot;月&quot;d&quot;日&quot;;@"/>
    <numFmt numFmtId="182" formatCode="#,#00\-"/>
    <numFmt numFmtId="183" formatCode="&quot;¥&quot;#,##0.\-;[Red]&quot;¥&quot;\-#,##0.\-"/>
    <numFmt numFmtId="184" formatCode="#,##0;&quot;△ &quot;#,##0"/>
    <numFmt numFmtId="185" formatCode="#,##0_);[Red]\(#,##0\)"/>
    <numFmt numFmtId="186" formatCode="#,##0_ "/>
    <numFmt numFmtId="187" formatCode="#,##0.0;[Red]\-#,##0.0"/>
    <numFmt numFmtId="188" formatCode="0.0_);[Red]\(0.0\)"/>
    <numFmt numFmtId="189" formatCode="0_);\(0\)"/>
    <numFmt numFmtId="190" formatCode="#,##0.\-;[Red]&quot;¥&quot;\-#,##0.\-"/>
  </numFmts>
  <fonts count="6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11"/>
      <color theme="1"/>
      <name val="ＭＳ Ｐゴシック"/>
      <family val="3"/>
      <charset val="128"/>
      <scheme val="minor"/>
    </font>
    <font>
      <sz val="11"/>
      <color rgb="FF000000"/>
      <name val="ＭＳ Ｐゴシック"/>
      <family val="3"/>
      <charset val="128"/>
    </font>
    <font>
      <sz val="10"/>
      <color theme="1"/>
      <name val="ＭＳ 明朝"/>
      <family val="2"/>
      <charset val="128"/>
    </font>
    <font>
      <sz val="11"/>
      <color theme="1"/>
      <name val="ＭＳ 明朝"/>
      <family val="1"/>
      <charset val="128"/>
    </font>
    <font>
      <sz val="11"/>
      <name val="ＭＳ Ｐゴシック"/>
      <family val="3"/>
      <charset val="128"/>
    </font>
    <font>
      <sz val="11"/>
      <color theme="1"/>
      <name val="ＭＳ Ｐゴシック"/>
      <family val="2"/>
      <scheme val="minor"/>
    </font>
    <font>
      <sz val="11"/>
      <name val="ＭＳ 明朝"/>
      <family val="1"/>
      <charset val="128"/>
    </font>
    <font>
      <sz val="12"/>
      <name val="ＭＳ 明朝"/>
      <family val="1"/>
      <charset val="128"/>
    </font>
    <font>
      <sz val="6"/>
      <name val="ＭＳ Ｐゴシック"/>
      <family val="3"/>
      <charset val="128"/>
    </font>
    <font>
      <sz val="6"/>
      <name val="ＭＳ 明朝"/>
      <family val="1"/>
      <charset val="128"/>
    </font>
    <font>
      <sz val="9"/>
      <name val="ＭＳ 明朝"/>
      <family val="1"/>
      <charset val="128"/>
    </font>
    <font>
      <sz val="12"/>
      <color theme="1"/>
      <name val="ＭＳ 明朝"/>
      <family val="1"/>
      <charset val="128"/>
    </font>
    <font>
      <sz val="12"/>
      <name val="ＭＳ Ｐ明朝"/>
      <family val="1"/>
      <charset val="128"/>
    </font>
    <font>
      <sz val="6"/>
      <name val="ＭＳ Ｐ明朝"/>
      <family val="1"/>
      <charset val="128"/>
    </font>
    <font>
      <sz val="10"/>
      <name val="ＭＳ 明朝"/>
      <family val="1"/>
      <charset val="128"/>
    </font>
    <font>
      <sz val="20"/>
      <name val="ＭＳ 明朝"/>
      <family val="1"/>
      <charset val="128"/>
    </font>
    <font>
      <sz val="11"/>
      <color theme="1"/>
      <name val="ＭＳ Ｐ明朝"/>
      <family val="1"/>
      <charset val="128"/>
    </font>
    <font>
      <sz val="11"/>
      <name val="ＭＳ Ｐ明朝"/>
      <family val="1"/>
      <charset val="128"/>
    </font>
    <font>
      <b/>
      <sz val="20"/>
      <name val="ＭＳ Ｐ明朝"/>
      <family val="1"/>
      <charset val="128"/>
    </font>
    <font>
      <sz val="14"/>
      <name val="ＭＳ Ｐ明朝"/>
      <family val="1"/>
      <charset val="128"/>
    </font>
    <font>
      <sz val="12"/>
      <name val="ＭＳ Ｐゴシック"/>
      <family val="3"/>
      <charset val="128"/>
    </font>
    <font>
      <sz val="10"/>
      <color theme="1"/>
      <name val="ＭＳ Ｐ明朝"/>
      <family val="1"/>
      <charset val="128"/>
    </font>
    <font>
      <sz val="12"/>
      <color theme="1"/>
      <name val="ＭＳ Ｐ明朝"/>
      <family val="1"/>
      <charset val="128"/>
    </font>
    <font>
      <sz val="16"/>
      <color theme="1"/>
      <name val="ＭＳ 明朝"/>
      <family val="1"/>
      <charset val="128"/>
    </font>
    <font>
      <sz val="6"/>
      <name val="ＭＳ ゴシック"/>
      <family val="3"/>
      <charset val="128"/>
    </font>
    <font>
      <sz val="16"/>
      <name val="ＭＳ Ｐ明朝"/>
      <family val="1"/>
      <charset val="128"/>
    </font>
    <font>
      <sz val="6"/>
      <name val="ＭＳ Ｐゴシック"/>
      <family val="3"/>
      <charset val="128"/>
      <scheme val="minor"/>
    </font>
    <font>
      <u/>
      <sz val="11"/>
      <color theme="10"/>
      <name val="ＭＳ Ｐゴシック"/>
      <family val="2"/>
      <scheme val="minor"/>
    </font>
    <font>
      <b/>
      <sz val="9"/>
      <color indexed="81"/>
      <name val="MS P ゴシック"/>
      <family val="3"/>
      <charset val="128"/>
    </font>
    <font>
      <sz val="12"/>
      <name val="ＭＳ ゴシック"/>
      <family val="3"/>
      <charset val="128"/>
    </font>
    <font>
      <sz val="11"/>
      <name val="ＭＳ ゴシック"/>
      <family val="3"/>
      <charset val="128"/>
    </font>
    <font>
      <sz val="12"/>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28"/>
      <color theme="1"/>
      <name val="ＭＳ Ｐゴシック"/>
      <family val="3"/>
      <charset val="128"/>
      <scheme val="minor"/>
    </font>
    <font>
      <sz val="28"/>
      <color theme="1"/>
      <name val="ＭＳ Ｐゴシック"/>
      <family val="2"/>
      <charset val="128"/>
      <scheme val="minor"/>
    </font>
    <font>
      <sz val="20"/>
      <name val="ＭＳ Ｐ明朝"/>
      <family val="1"/>
      <charset val="128"/>
    </font>
    <font>
      <b/>
      <sz val="14"/>
      <name val="ＭＳ Ｐ明朝"/>
      <family val="1"/>
      <charset val="128"/>
    </font>
    <font>
      <sz val="26"/>
      <name val="ＭＳ Ｐ明朝"/>
      <family val="1"/>
      <charset val="128"/>
    </font>
    <font>
      <b/>
      <sz val="12"/>
      <name val="ＭＳ Ｐ明朝"/>
      <family val="1"/>
      <charset val="128"/>
    </font>
    <font>
      <b/>
      <sz val="20"/>
      <name val="ＭＳ 明朝"/>
      <family val="1"/>
      <charset val="128"/>
    </font>
    <font>
      <sz val="16"/>
      <name val="ＭＳ 明朝"/>
      <family val="1"/>
      <charset val="128"/>
    </font>
    <font>
      <sz val="14"/>
      <name val="ＭＳ 明朝"/>
      <family val="1"/>
      <charset val="128"/>
    </font>
    <font>
      <sz val="18"/>
      <name val="ＭＳ 明朝"/>
      <family val="1"/>
      <charset val="128"/>
    </font>
    <font>
      <sz val="12"/>
      <color theme="0"/>
      <name val="ＭＳ 明朝"/>
      <family val="1"/>
      <charset val="128"/>
    </font>
    <font>
      <sz val="12"/>
      <name val="HGSｺﾞｼｯｸE"/>
      <family val="3"/>
      <charset val="128"/>
    </font>
    <font>
      <sz val="11"/>
      <name val="HGSｺﾞｼｯｸE"/>
      <family val="3"/>
      <charset val="128"/>
    </font>
    <font>
      <sz val="16"/>
      <name val="HGSｺﾞｼｯｸE"/>
      <family val="3"/>
      <charset val="128"/>
    </font>
    <font>
      <sz val="16"/>
      <color theme="1"/>
      <name val="ＭＳ Ｐゴシック"/>
      <family val="2"/>
      <charset val="128"/>
      <scheme val="minor"/>
    </font>
    <font>
      <sz val="16"/>
      <color theme="1"/>
      <name val="ＭＳ Ｐゴシック"/>
      <family val="3"/>
      <charset val="128"/>
      <scheme val="minor"/>
    </font>
    <font>
      <sz val="10.5"/>
      <name val="ＭＳ 明朝"/>
      <family val="1"/>
      <charset val="128"/>
    </font>
    <font>
      <sz val="9"/>
      <color indexed="81"/>
      <name val="MS P ゴシック"/>
      <family val="3"/>
      <charset val="128"/>
    </font>
    <font>
      <sz val="9"/>
      <color theme="1"/>
      <name val="ＭＳ 明朝"/>
      <family val="1"/>
      <charset val="128"/>
    </font>
    <font>
      <u/>
      <sz val="16"/>
      <color theme="1"/>
      <name val="ＭＳ 明朝"/>
      <family val="1"/>
      <charset val="128"/>
    </font>
    <font>
      <b/>
      <sz val="9"/>
      <name val="ＭＳ 明朝"/>
      <family val="1"/>
      <charset val="128"/>
    </font>
    <font>
      <sz val="9.4499999999999993"/>
      <name val="ＭＳ ゴシック"/>
      <family val="3"/>
      <charset val="128"/>
    </font>
    <font>
      <sz val="8.5"/>
      <name val="ＭＳ ゴシック"/>
      <family val="3"/>
      <charset val="128"/>
    </font>
    <font>
      <sz val="9"/>
      <name val="ＭＳ ゴシック"/>
      <family val="3"/>
      <charset val="128"/>
    </font>
    <font>
      <sz val="11.95"/>
      <color indexed="8"/>
      <name val="ＭＳ ゴシック"/>
      <family val="3"/>
      <charset val="128"/>
    </font>
    <font>
      <sz val="9"/>
      <color indexed="8"/>
      <name val="ＭＳ 明朝"/>
      <family val="1"/>
      <charset val="128"/>
    </font>
    <font>
      <b/>
      <sz val="11"/>
      <name val="ＭＳ ゴシック"/>
      <family val="3"/>
      <charset val="128"/>
    </font>
    <font>
      <b/>
      <sz val="8"/>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thin">
        <color auto="1"/>
      </left>
      <right style="thin">
        <color auto="1"/>
      </right>
      <top style="hair">
        <color auto="1"/>
      </top>
      <bottom style="thin">
        <color auto="1"/>
      </bottom>
      <diagonal/>
    </border>
    <border>
      <left/>
      <right/>
      <top style="hair">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auto="1"/>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top/>
      <bottom style="medium">
        <color indexed="64"/>
      </bottom>
      <diagonal/>
    </border>
    <border>
      <left/>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8"/>
      </top>
      <bottom/>
      <diagonal/>
    </border>
    <border>
      <left style="thin">
        <color indexed="8"/>
      </left>
      <right/>
      <top/>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thin">
        <color auto="1"/>
      </top>
      <bottom style="thin">
        <color auto="1"/>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style="medium">
        <color indexed="8"/>
      </bottom>
      <diagonal/>
    </border>
    <border>
      <left style="thin">
        <color indexed="8"/>
      </left>
      <right style="medium">
        <color indexed="8"/>
      </right>
      <top style="thin">
        <color indexed="64"/>
      </top>
      <bottom style="thin">
        <color indexed="64"/>
      </bottom>
      <diagonal/>
    </border>
    <border diagonalUp="1">
      <left style="medium">
        <color indexed="8"/>
      </left>
      <right style="medium">
        <color indexed="8"/>
      </right>
      <top style="medium">
        <color indexed="8"/>
      </top>
      <bottom style="medium">
        <color indexed="8"/>
      </bottom>
      <diagonal style="thin">
        <color indexed="8"/>
      </diagonal>
    </border>
    <border>
      <left style="medium">
        <color indexed="8"/>
      </left>
      <right style="medium">
        <color indexed="8"/>
      </right>
      <top style="medium">
        <color indexed="8"/>
      </top>
      <bottom style="medium">
        <color indexed="8"/>
      </bottom>
      <diagonal/>
    </border>
    <border>
      <left style="thin">
        <color indexed="64"/>
      </left>
      <right style="thin">
        <color indexed="8"/>
      </right>
      <top style="thin">
        <color indexed="64"/>
      </top>
      <bottom style="hair">
        <color indexed="64"/>
      </bottom>
      <diagonal/>
    </border>
    <border>
      <left style="thin">
        <color indexed="64"/>
      </left>
      <right style="medium">
        <color indexed="8"/>
      </right>
      <top style="thin">
        <color indexed="64"/>
      </top>
      <bottom style="hair">
        <color indexed="64"/>
      </bottom>
      <diagonal/>
    </border>
    <border>
      <left style="thin">
        <color indexed="8"/>
      </left>
      <right/>
      <top/>
      <bottom style="hair">
        <color indexed="64"/>
      </bottom>
      <diagonal/>
    </border>
    <border>
      <left style="thin">
        <color indexed="64"/>
      </left>
      <right style="thin">
        <color indexed="64"/>
      </right>
      <top/>
      <bottom style="hair">
        <color indexed="64"/>
      </bottom>
      <diagonal/>
    </border>
    <border>
      <left style="thin">
        <color indexed="8"/>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8"/>
      </left>
      <right/>
      <top style="hair">
        <color indexed="64"/>
      </top>
      <bottom/>
      <diagonal/>
    </border>
    <border>
      <left style="thin">
        <color indexed="64"/>
      </left>
      <right style="thin">
        <color indexed="64"/>
      </right>
      <top style="thin">
        <color indexed="64"/>
      </top>
      <bottom style="hair">
        <color indexed="64"/>
      </bottom>
      <diagonal/>
    </border>
    <border>
      <left style="thin">
        <color indexed="8"/>
      </left>
      <right/>
      <top style="thin">
        <color indexed="64"/>
      </top>
      <bottom style="hair">
        <color indexed="64"/>
      </bottom>
      <diagonal/>
    </border>
    <border>
      <left style="thin">
        <color indexed="64"/>
      </left>
      <right style="thin">
        <color indexed="8"/>
      </right>
      <top style="hair">
        <color indexed="64"/>
      </top>
      <bottom style="hair">
        <color indexed="64"/>
      </bottom>
      <diagonal/>
    </border>
    <border>
      <left/>
      <right style="thin">
        <color indexed="8"/>
      </right>
      <top/>
      <bottom style="hair">
        <color indexed="64"/>
      </bottom>
      <diagonal/>
    </border>
    <border>
      <left style="thin">
        <color auto="1"/>
      </left>
      <right style="thin">
        <color auto="1"/>
      </right>
      <top style="thin">
        <color auto="1"/>
      </top>
      <bottom style="thin">
        <color auto="1"/>
      </bottom>
      <diagonal/>
    </border>
    <border>
      <left style="thin">
        <color indexed="64"/>
      </left>
      <right style="thin">
        <color indexed="8"/>
      </right>
      <top/>
      <bottom/>
      <diagonal/>
    </border>
    <border>
      <left style="medium">
        <color indexed="8"/>
      </left>
      <right style="medium">
        <color indexed="8"/>
      </right>
      <top/>
      <bottom style="medium">
        <color indexed="8"/>
      </bottom>
      <diagonal/>
    </border>
    <border>
      <left style="thin">
        <color auto="1"/>
      </left>
      <right style="thin">
        <color auto="1"/>
      </right>
      <top style="hair">
        <color auto="1"/>
      </top>
      <bottom style="hair">
        <color auto="1"/>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64"/>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hair">
        <color auto="1"/>
      </top>
      <bottom/>
      <diagonal/>
    </border>
    <border>
      <left style="thin">
        <color indexed="8"/>
      </left>
      <right style="thin">
        <color auto="1"/>
      </right>
      <top style="hair">
        <color indexed="64"/>
      </top>
      <bottom style="thin">
        <color auto="1"/>
      </bottom>
      <diagonal/>
    </border>
    <border>
      <left style="thin">
        <color indexed="8"/>
      </left>
      <right/>
      <top style="thin">
        <color indexed="64"/>
      </top>
      <bottom/>
      <diagonal/>
    </border>
  </borders>
  <cellStyleXfs count="72">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3" fillId="0" borderId="0"/>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8" fillId="0" borderId="0" applyFont="0" applyFill="0" applyBorder="0" applyAlignment="0" applyProtection="0">
      <alignment vertical="center"/>
    </xf>
    <xf numFmtId="38" fontId="9" fillId="0" borderId="0" applyFont="0" applyFill="0" applyBorder="0" applyAlignment="0" applyProtection="0">
      <alignment vertical="center"/>
    </xf>
    <xf numFmtId="176" fontId="8" fillId="0" borderId="0" applyFont="0" applyFill="0" applyBorder="0" applyAlignment="0" applyProtection="0">
      <alignment vertical="center"/>
    </xf>
    <xf numFmtId="176" fontId="8" fillId="0" borderId="0" applyFont="0" applyFill="0" applyBorder="0" applyAlignment="0" applyProtection="0"/>
    <xf numFmtId="0" fontId="8" fillId="0" borderId="0">
      <alignment vertical="center"/>
    </xf>
    <xf numFmtId="0" fontId="9" fillId="0" borderId="0"/>
    <xf numFmtId="38" fontId="8" fillId="0" borderId="0" applyFont="0" applyFill="0" applyBorder="0" applyAlignment="0" applyProtection="0"/>
    <xf numFmtId="0" fontId="8" fillId="0" borderId="0"/>
    <xf numFmtId="0" fontId="16" fillId="0" borderId="0"/>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xf numFmtId="0" fontId="31" fillId="0" borderId="0" applyNumberFormat="0" applyFill="0" applyBorder="0" applyAlignment="0" applyProtection="0"/>
    <xf numFmtId="0" fontId="33" fillId="0" borderId="0">
      <alignment vertical="center"/>
    </xf>
    <xf numFmtId="38" fontId="8" fillId="0" borderId="0" applyFont="0" applyFill="0" applyBorder="0" applyAlignment="0" applyProtection="0"/>
    <xf numFmtId="0" fontId="8" fillId="0" borderId="0"/>
    <xf numFmtId="38" fontId="8" fillId="0" borderId="0" applyFont="0" applyFill="0" applyBorder="0" applyAlignment="0" applyProtection="0"/>
    <xf numFmtId="0" fontId="8" fillId="0" borderId="0"/>
    <xf numFmtId="0" fontId="8" fillId="0" borderId="0">
      <alignment vertical="center"/>
    </xf>
    <xf numFmtId="0" fontId="21" fillId="0" borderId="0">
      <alignment vertical="center"/>
    </xf>
    <xf numFmtId="38" fontId="8" fillId="0" borderId="0" applyFont="0" applyFill="0" applyBorder="0" applyAlignment="0" applyProtection="0">
      <alignment vertical="center"/>
    </xf>
    <xf numFmtId="38" fontId="34" fillId="0" borderId="0" applyFont="0" applyFill="0" applyBorder="0" applyAlignment="0" applyProtection="0">
      <alignment vertical="center"/>
    </xf>
    <xf numFmtId="0" fontId="24" fillId="0" borderId="0"/>
    <xf numFmtId="38" fontId="24" fillId="0" borderId="0" applyFont="0" applyFill="0" applyBorder="0" applyAlignment="0" applyProtection="0"/>
    <xf numFmtId="0" fontId="10" fillId="0" borderId="0">
      <alignment vertical="center"/>
    </xf>
    <xf numFmtId="0" fontId="59" fillId="0" borderId="0"/>
    <xf numFmtId="38" fontId="8" fillId="0" borderId="0" applyFont="0" applyFill="0" applyBorder="0" applyAlignment="0" applyProtection="0"/>
    <xf numFmtId="0" fontId="60" fillId="0" borderId="0"/>
    <xf numFmtId="0" fontId="61" fillId="0" borderId="0"/>
    <xf numFmtId="0" fontId="62" fillId="0" borderId="0"/>
    <xf numFmtId="9" fontId="8" fillId="0" borderId="0" applyFont="0" applyFill="0" applyBorder="0" applyAlignment="0" applyProtection="0"/>
    <xf numFmtId="38" fontId="21" fillId="0" borderId="0" applyFont="0" applyFill="0" applyBorder="0" applyAlignment="0" applyProtection="0"/>
    <xf numFmtId="0" fontId="21" fillId="0" borderId="0"/>
    <xf numFmtId="0" fontId="20" fillId="0" borderId="0">
      <alignment vertical="center"/>
    </xf>
  </cellStyleXfs>
  <cellXfs count="614">
    <xf numFmtId="0" fontId="0" fillId="0" borderId="0" xfId="0">
      <alignment vertical="center"/>
    </xf>
    <xf numFmtId="0" fontId="0" fillId="0" borderId="0" xfId="0">
      <alignment vertical="center"/>
    </xf>
    <xf numFmtId="0" fontId="15" fillId="0" borderId="0" xfId="0" applyFont="1">
      <alignment vertical="center"/>
    </xf>
    <xf numFmtId="0" fontId="15" fillId="0" borderId="0" xfId="0" applyFont="1" applyBorder="1">
      <alignment vertical="center"/>
    </xf>
    <xf numFmtId="0" fontId="11" fillId="0" borderId="0" xfId="15" applyFont="1"/>
    <xf numFmtId="0" fontId="11" fillId="0" borderId="0" xfId="15" applyFont="1" applyBorder="1" applyAlignment="1">
      <alignment horizontal="center" vertical="center" shrinkToFit="1"/>
    </xf>
    <xf numFmtId="0" fontId="11" fillId="0" borderId="0" xfId="15" applyFont="1" applyBorder="1" applyAlignment="1">
      <alignment horizontal="center" vertical="center" shrinkToFit="1"/>
    </xf>
    <xf numFmtId="0" fontId="18" fillId="0" borderId="1" xfId="15" applyFont="1" applyBorder="1" applyAlignment="1">
      <alignment horizontal="distributed" vertical="center" shrinkToFit="1"/>
    </xf>
    <xf numFmtId="179" fontId="14" fillId="2" borderId="1" xfId="15" applyNumberFormat="1" applyFont="1" applyFill="1" applyBorder="1" applyAlignment="1">
      <alignment horizontal="distributed" vertical="center" shrinkToFit="1"/>
    </xf>
    <xf numFmtId="0" fontId="14" fillId="0" borderId="1" xfId="15" applyFont="1" applyBorder="1" applyAlignment="1">
      <alignment horizontal="distributed" vertical="center" shrinkToFit="1"/>
    </xf>
    <xf numFmtId="0" fontId="18" fillId="0" borderId="1" xfId="15" applyFont="1" applyBorder="1" applyAlignment="1">
      <alignment horizontal="center" vertical="center" wrapText="1" shrinkToFit="1"/>
    </xf>
    <xf numFmtId="0" fontId="18" fillId="0" borderId="1" xfId="15" applyFont="1" applyBorder="1" applyAlignment="1">
      <alignment horizontal="center" vertical="center" shrinkToFit="1"/>
    </xf>
    <xf numFmtId="0" fontId="18" fillId="0" borderId="0" xfId="15" applyFont="1" applyBorder="1" applyAlignment="1">
      <alignment horizontal="right" shrinkToFit="1"/>
    </xf>
    <xf numFmtId="178" fontId="18" fillId="0" borderId="0" xfId="15" applyNumberFormat="1" applyFont="1" applyBorder="1" applyAlignment="1">
      <alignment horizontal="left" shrinkToFit="1"/>
    </xf>
    <xf numFmtId="40" fontId="18" fillId="0" borderId="1" xfId="1" applyNumberFormat="1" applyFont="1" applyBorder="1" applyAlignment="1">
      <alignment horizontal="right" vertical="center" shrinkToFit="1"/>
    </xf>
    <xf numFmtId="0" fontId="14" fillId="0" borderId="1" xfId="15" applyNumberFormat="1" applyFont="1" applyFill="1" applyBorder="1" applyAlignment="1">
      <alignment horizontal="distributed" vertical="center" shrinkToFit="1"/>
    </xf>
    <xf numFmtId="0" fontId="25" fillId="0" borderId="0" xfId="0" applyFont="1">
      <alignment vertical="center"/>
    </xf>
    <xf numFmtId="0" fontId="25" fillId="2" borderId="1" xfId="0" applyFont="1" applyFill="1" applyBorder="1">
      <alignment vertical="center"/>
    </xf>
    <xf numFmtId="0" fontId="25" fillId="0" borderId="1" xfId="0" applyFont="1" applyBorder="1">
      <alignment vertical="center"/>
    </xf>
    <xf numFmtId="0" fontId="25" fillId="0" borderId="1" xfId="0" applyFont="1" applyBorder="1" applyAlignment="1">
      <alignment horizontal="left" vertical="center" wrapText="1"/>
    </xf>
    <xf numFmtId="38" fontId="25" fillId="2" borderId="1" xfId="1" applyFont="1" applyFill="1" applyBorder="1">
      <alignment vertical="center"/>
    </xf>
    <xf numFmtId="38" fontId="25" fillId="0" borderId="1" xfId="1" applyFont="1" applyBorder="1">
      <alignment vertical="center"/>
    </xf>
    <xf numFmtId="0" fontId="15" fillId="0" borderId="0" xfId="0" applyFont="1" applyAlignment="1">
      <alignment horizontal="righ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1" xfId="0" applyFont="1" applyBorder="1">
      <alignment vertical="center"/>
    </xf>
    <xf numFmtId="38" fontId="21" fillId="4" borderId="0" xfId="13" applyFont="1" applyFill="1" applyAlignment="1">
      <alignment vertical="center"/>
    </xf>
    <xf numFmtId="0" fontId="31" fillId="0" borderId="0" xfId="50" applyAlignment="1">
      <alignment horizontal="center" vertical="center" shrinkToFit="1"/>
    </xf>
    <xf numFmtId="0" fontId="35" fillId="0" borderId="0" xfId="0" applyFont="1">
      <alignment vertical="center"/>
    </xf>
    <xf numFmtId="0" fontId="36" fillId="0" borderId="20" xfId="0" applyFont="1" applyBorder="1">
      <alignment vertical="center"/>
    </xf>
    <xf numFmtId="0" fontId="37" fillId="2" borderId="20" xfId="0" applyFont="1" applyFill="1" applyBorder="1" applyAlignment="1">
      <alignment horizontal="center" vertical="center"/>
    </xf>
    <xf numFmtId="0" fontId="38" fillId="0" borderId="0" xfId="0" applyFont="1" applyAlignment="1">
      <alignment vertical="center"/>
    </xf>
    <xf numFmtId="0" fontId="39" fillId="0" borderId="0" xfId="0" applyFont="1" applyAlignment="1">
      <alignment vertical="center"/>
    </xf>
    <xf numFmtId="0" fontId="38" fillId="0" borderId="0" xfId="0" applyFont="1" applyAlignment="1">
      <alignment horizontal="center" vertical="center" shrinkToFit="1"/>
    </xf>
    <xf numFmtId="0" fontId="38" fillId="0" borderId="0" xfId="0" applyFont="1" applyAlignment="1">
      <alignment horizontal="left" vertical="center" shrinkToFit="1"/>
    </xf>
    <xf numFmtId="0" fontId="0" fillId="0" borderId="0" xfId="0" applyAlignment="1">
      <alignment horizontal="center" vertical="center" shrinkToFit="1"/>
    </xf>
    <xf numFmtId="0" fontId="16" fillId="0" borderId="0" xfId="49" applyFont="1"/>
    <xf numFmtId="0" fontId="21" fillId="0" borderId="0" xfId="49" applyFont="1" applyFill="1"/>
    <xf numFmtId="0" fontId="21" fillId="0" borderId="0" xfId="49" applyFont="1"/>
    <xf numFmtId="58" fontId="16" fillId="0" borderId="0" xfId="49" applyNumberFormat="1" applyFont="1" applyAlignment="1">
      <alignment horizontal="right" vertical="center"/>
    </xf>
    <xf numFmtId="0" fontId="16" fillId="0" borderId="0" xfId="49" applyFont="1" applyAlignment="1">
      <alignment vertical="center"/>
    </xf>
    <xf numFmtId="0" fontId="23" fillId="0" borderId="0" xfId="49" applyFont="1" applyAlignment="1">
      <alignment vertical="center"/>
    </xf>
    <xf numFmtId="14" fontId="16" fillId="0" borderId="0" xfId="49" applyNumberFormat="1" applyFont="1" applyAlignment="1">
      <alignment vertical="center"/>
    </xf>
    <xf numFmtId="32" fontId="21" fillId="0" borderId="0" xfId="49" applyNumberFormat="1" applyFont="1"/>
    <xf numFmtId="58" fontId="22" fillId="0" borderId="0" xfId="49" applyNumberFormat="1" applyFont="1" applyFill="1" applyAlignment="1">
      <alignment vertical="center"/>
    </xf>
    <xf numFmtId="0" fontId="16" fillId="0" borderId="0" xfId="49" quotePrefix="1" applyFont="1" applyAlignment="1">
      <alignment horizontal="center" vertical="center"/>
    </xf>
    <xf numFmtId="0" fontId="16" fillId="0" borderId="0" xfId="49" quotePrefix="1" applyFont="1" applyAlignment="1">
      <alignment horizontal="distributed" vertical="center"/>
    </xf>
    <xf numFmtId="0" fontId="16" fillId="0" borderId="0" xfId="49" applyFont="1" applyAlignment="1">
      <alignment horizontal="center" vertical="center"/>
    </xf>
    <xf numFmtId="0" fontId="16" fillId="0" borderId="0" xfId="49" applyFont="1" applyAlignment="1">
      <alignment horizontal="distributed" vertical="center"/>
    </xf>
    <xf numFmtId="0" fontId="16" fillId="0" borderId="0" xfId="49" quotePrefix="1" applyFont="1" applyAlignment="1">
      <alignment vertical="center"/>
    </xf>
    <xf numFmtId="0" fontId="42" fillId="0" borderId="0" xfId="49" applyFont="1" applyFill="1" applyBorder="1" applyAlignment="1">
      <alignment vertical="center"/>
    </xf>
    <xf numFmtId="0" fontId="16" fillId="0" borderId="0" xfId="49" applyFont="1" applyAlignment="1">
      <alignment horizontal="left" vertical="center" wrapText="1"/>
    </xf>
    <xf numFmtId="0" fontId="16" fillId="0" borderId="0" xfId="49" applyFont="1" applyBorder="1"/>
    <xf numFmtId="0" fontId="16" fillId="0" borderId="0" xfId="49" applyFont="1" applyBorder="1" applyAlignment="1">
      <alignment vertical="center"/>
    </xf>
    <xf numFmtId="49" fontId="11" fillId="0" borderId="0" xfId="49" quotePrefix="1" applyNumberFormat="1" applyFont="1" applyAlignment="1">
      <alignment horizontal="left" vertical="center"/>
    </xf>
    <xf numFmtId="0" fontId="21" fillId="0" borderId="0" xfId="49" applyFont="1" applyFill="1" applyBorder="1" applyAlignment="1">
      <alignment vertical="center"/>
    </xf>
    <xf numFmtId="0" fontId="41" fillId="0" borderId="0" xfId="49" applyFont="1" applyBorder="1" applyAlignment="1">
      <alignment horizontal="center"/>
    </xf>
    <xf numFmtId="0" fontId="41" fillId="0" borderId="0" xfId="49" applyFont="1" applyBorder="1"/>
    <xf numFmtId="0" fontId="41" fillId="0" borderId="22" xfId="49" applyFont="1" applyBorder="1" applyAlignment="1">
      <alignment horizontal="center"/>
    </xf>
    <xf numFmtId="0" fontId="16" fillId="0" borderId="22" xfId="49" applyFont="1" applyBorder="1" applyAlignment="1">
      <alignment vertical="center"/>
    </xf>
    <xf numFmtId="0" fontId="41" fillId="0" borderId="22" xfId="49" applyFont="1" applyBorder="1"/>
    <xf numFmtId="0" fontId="16" fillId="0" borderId="22" xfId="49" applyFont="1" applyBorder="1"/>
    <xf numFmtId="0" fontId="16" fillId="0" borderId="23" xfId="49" applyFont="1" applyBorder="1"/>
    <xf numFmtId="0" fontId="16" fillId="0" borderId="25" xfId="49" applyFont="1" applyBorder="1"/>
    <xf numFmtId="0" fontId="16" fillId="0" borderId="26" xfId="49" applyFont="1" applyBorder="1"/>
    <xf numFmtId="0" fontId="41" fillId="0" borderId="27" xfId="49" applyFont="1" applyBorder="1" applyAlignment="1">
      <alignment horizontal="center"/>
    </xf>
    <xf numFmtId="0" fontId="16" fillId="0" borderId="27" xfId="49" applyFont="1" applyBorder="1" applyAlignment="1">
      <alignment vertical="center"/>
    </xf>
    <xf numFmtId="0" fontId="41" fillId="0" borderId="27" xfId="49" applyFont="1" applyBorder="1"/>
    <xf numFmtId="0" fontId="16" fillId="0" borderId="27" xfId="49" applyFont="1" applyBorder="1"/>
    <xf numFmtId="0" fontId="16" fillId="0" borderId="28" xfId="49" applyFont="1" applyBorder="1"/>
    <xf numFmtId="0" fontId="16" fillId="0" borderId="1" xfId="49" applyFont="1" applyBorder="1" applyAlignment="1">
      <alignment horizontal="center" vertical="center" wrapText="1"/>
    </xf>
    <xf numFmtId="0" fontId="16" fillId="0" borderId="1" xfId="49" applyFont="1" applyBorder="1" applyAlignment="1">
      <alignment horizontal="center" vertical="center"/>
    </xf>
    <xf numFmtId="0" fontId="16" fillId="0" borderId="1" xfId="49" quotePrefix="1" applyFont="1" applyBorder="1" applyAlignment="1">
      <alignment horizontal="center" vertical="center"/>
    </xf>
    <xf numFmtId="0" fontId="29" fillId="0" borderId="0" xfId="49" applyFont="1" applyFill="1" applyBorder="1"/>
    <xf numFmtId="0" fontId="43" fillId="0" borderId="0" xfId="49" applyFont="1" applyBorder="1"/>
    <xf numFmtId="0" fontId="16" fillId="0" borderId="0" xfId="49" applyFont="1" applyBorder="1" applyAlignment="1">
      <alignment horizontal="right"/>
    </xf>
    <xf numFmtId="0" fontId="16" fillId="0" borderId="0" xfId="49" quotePrefix="1" applyFont="1" applyAlignment="1">
      <alignment horizontal="left" vertical="center"/>
    </xf>
    <xf numFmtId="0" fontId="16" fillId="0" borderId="0" xfId="49" quotePrefix="1" applyNumberFormat="1" applyFont="1" applyBorder="1"/>
    <xf numFmtId="0" fontId="16" fillId="0" borderId="0" xfId="49" applyFont="1" applyBorder="1" applyAlignment="1">
      <alignment horizontal="distributed"/>
    </xf>
    <xf numFmtId="0" fontId="16" fillId="0" borderId="0" xfId="49" quotePrefix="1" applyFont="1" applyBorder="1" applyAlignment="1">
      <alignment horizontal="left"/>
    </xf>
    <xf numFmtId="0" fontId="16" fillId="0" borderId="0" xfId="49" applyFont="1" applyFill="1"/>
    <xf numFmtId="0" fontId="21" fillId="0" borderId="0" xfId="49" applyFont="1" applyFill="1" applyBorder="1"/>
    <xf numFmtId="0" fontId="21" fillId="0" borderId="0" xfId="49" applyFont="1" applyFill="1" applyBorder="1" applyAlignment="1"/>
    <xf numFmtId="38" fontId="11" fillId="0" borderId="0" xfId="52" applyFont="1" applyAlignment="1"/>
    <xf numFmtId="38" fontId="11" fillId="0" borderId="1" xfId="52" applyFont="1" applyBorder="1" applyAlignment="1"/>
    <xf numFmtId="38" fontId="11" fillId="0" borderId="1" xfId="52" applyFont="1" applyBorder="1" applyAlignment="1">
      <alignment horizontal="left" vertical="center" indent="1"/>
    </xf>
    <xf numFmtId="38" fontId="11" fillId="0" borderId="0" xfId="52" applyFont="1" applyAlignment="1">
      <alignment vertical="center"/>
    </xf>
    <xf numFmtId="38" fontId="45" fillId="0" borderId="31" xfId="52" applyFont="1" applyBorder="1" applyAlignment="1">
      <alignment horizontal="center"/>
    </xf>
    <xf numFmtId="38" fontId="46" fillId="0" borderId="0" xfId="52" applyFont="1" applyBorder="1" applyAlignment="1"/>
    <xf numFmtId="38" fontId="11" fillId="0" borderId="0" xfId="52" applyFont="1" applyBorder="1" applyAlignment="1">
      <alignment horizontal="center"/>
    </xf>
    <xf numFmtId="38" fontId="11" fillId="0" borderId="0" xfId="52" applyFont="1" applyAlignment="1">
      <alignment horizontal="center"/>
    </xf>
    <xf numFmtId="38" fontId="11" fillId="0" borderId="1" xfId="52" applyFont="1" applyBorder="1" applyAlignment="1">
      <alignment horizontal="center" vertical="center" justifyLastLine="1"/>
    </xf>
    <xf numFmtId="38" fontId="11" fillId="0" borderId="1" xfId="52" applyFont="1" applyBorder="1" applyAlignment="1">
      <alignment horizontal="distributed" vertical="center" justifyLastLine="1"/>
    </xf>
    <xf numFmtId="38" fontId="10" fillId="0" borderId="7" xfId="54" applyFont="1" applyBorder="1" applyAlignment="1">
      <alignment horizontal="center" vertical="center" wrapText="1"/>
    </xf>
    <xf numFmtId="0" fontId="10" fillId="0" borderId="7" xfId="53" applyFont="1" applyBorder="1" applyAlignment="1">
      <alignment horizontal="center" vertical="center" wrapText="1"/>
    </xf>
    <xf numFmtId="184" fontId="10" fillId="0" borderId="1" xfId="52" applyNumberFormat="1" applyFont="1" applyBorder="1" applyAlignment="1">
      <alignment horizontal="center" vertical="center" wrapText="1"/>
    </xf>
    <xf numFmtId="0" fontId="10" fillId="0" borderId="1" xfId="53" applyFont="1" applyBorder="1" applyAlignment="1">
      <alignment horizontal="center" vertical="center" wrapText="1"/>
    </xf>
    <xf numFmtId="38" fontId="11" fillId="0" borderId="1" xfId="52" applyFont="1" applyBorder="1" applyAlignment="1">
      <alignment horizontal="left" vertical="center" indent="1" shrinkToFit="1"/>
    </xf>
    <xf numFmtId="181" fontId="11" fillId="0" borderId="1" xfId="52" applyNumberFormat="1" applyFont="1" applyBorder="1" applyAlignment="1">
      <alignment horizontal="center" vertical="center" shrinkToFit="1"/>
    </xf>
    <xf numFmtId="181" fontId="11" fillId="0" borderId="1" xfId="52" quotePrefix="1" applyNumberFormat="1" applyFont="1" applyBorder="1" applyAlignment="1">
      <alignment horizontal="left" vertical="center" indent="1" shrinkToFit="1"/>
    </xf>
    <xf numFmtId="38" fontId="11" fillId="0" borderId="0" xfId="52" applyFont="1" applyAlignment="1">
      <alignment horizontal="left"/>
    </xf>
    <xf numFmtId="38" fontId="11" fillId="0" borderId="0" xfId="52" applyFont="1" applyAlignment="1">
      <alignment horizontal="distributed" vertical="center"/>
    </xf>
    <xf numFmtId="38" fontId="11" fillId="0" borderId="0" xfId="52" applyFont="1" applyAlignment="1">
      <alignment horizontal="left" vertical="center" indent="1"/>
    </xf>
    <xf numFmtId="38" fontId="16" fillId="0" borderId="0" xfId="52" applyFont="1" applyAlignment="1">
      <alignment vertical="top"/>
    </xf>
    <xf numFmtId="0" fontId="11" fillId="0" borderId="0" xfId="49" quotePrefix="1" applyNumberFormat="1" applyFont="1" applyAlignment="1">
      <alignment horizontal="left" vertical="center"/>
    </xf>
    <xf numFmtId="38" fontId="11" fillId="0" borderId="0" xfId="52" applyFont="1" applyAlignment="1">
      <alignment horizontal="right" vertical="center"/>
    </xf>
    <xf numFmtId="38" fontId="21" fillId="0" borderId="1" xfId="53" applyNumberFormat="1" applyFont="1" applyBorder="1" applyAlignment="1">
      <alignment horizontal="left" vertical="center" shrinkToFit="1"/>
    </xf>
    <xf numFmtId="38" fontId="21" fillId="0" borderId="1" xfId="53" applyNumberFormat="1" applyFont="1" applyBorder="1" applyAlignment="1">
      <alignment horizontal="center" vertical="center" shrinkToFit="1"/>
    </xf>
    <xf numFmtId="38" fontId="21" fillId="0" borderId="1" xfId="53" applyNumberFormat="1" applyFont="1" applyBorder="1" applyAlignment="1">
      <alignment horizontal="right" vertical="center" shrinkToFit="1"/>
    </xf>
    <xf numFmtId="38" fontId="11" fillId="0" borderId="0" xfId="52" applyFont="1" applyBorder="1" applyAlignment="1">
      <alignment horizontal="left" vertical="center" indent="1"/>
    </xf>
    <xf numFmtId="0" fontId="0" fillId="0" borderId="0" xfId="0" applyFont="1">
      <alignment vertical="center"/>
    </xf>
    <xf numFmtId="0" fontId="0" fillId="0" borderId="0" xfId="0" applyFont="1" applyAlignment="1">
      <alignment vertical="center"/>
    </xf>
    <xf numFmtId="0" fontId="4" fillId="0" borderId="0" xfId="0" applyFont="1">
      <alignment vertical="center"/>
    </xf>
    <xf numFmtId="38" fontId="21" fillId="2" borderId="20" xfId="13" applyFont="1" applyFill="1" applyBorder="1" applyAlignment="1">
      <alignment vertical="center"/>
    </xf>
    <xf numFmtId="38" fontId="48" fillId="0" borderId="19" xfId="52" applyFont="1" applyBorder="1" applyAlignment="1">
      <alignment vertical="center"/>
    </xf>
    <xf numFmtId="38" fontId="48" fillId="0" borderId="0" xfId="52" applyFont="1" applyBorder="1" applyAlignment="1"/>
    <xf numFmtId="38" fontId="16" fillId="0" borderId="11" xfId="49" applyNumberFormat="1" applyFont="1" applyFill="1" applyBorder="1" applyAlignment="1">
      <alignment horizontal="left" vertical="center" shrinkToFit="1"/>
    </xf>
    <xf numFmtId="38" fontId="16" fillId="0" borderId="12" xfId="49" applyNumberFormat="1" applyFont="1" applyFill="1" applyBorder="1" applyAlignment="1">
      <alignment horizontal="left" vertical="center" shrinkToFit="1"/>
    </xf>
    <xf numFmtId="38" fontId="16" fillId="0" borderId="15" xfId="49" applyNumberFormat="1" applyFont="1" applyFill="1" applyBorder="1" applyAlignment="1">
      <alignment horizontal="left" vertical="center" shrinkToFit="1"/>
    </xf>
    <xf numFmtId="38" fontId="16" fillId="0" borderId="16" xfId="49" applyNumberFormat="1" applyFont="1" applyFill="1" applyBorder="1" applyAlignment="1">
      <alignment horizontal="left" vertical="center" shrinkToFit="1"/>
    </xf>
    <xf numFmtId="38" fontId="16" fillId="0" borderId="17" xfId="49" applyNumberFormat="1" applyFont="1" applyFill="1" applyBorder="1" applyAlignment="1">
      <alignment horizontal="left" vertical="center" shrinkToFit="1"/>
    </xf>
    <xf numFmtId="38" fontId="16" fillId="0" borderId="18" xfId="49" applyNumberFormat="1" applyFont="1" applyFill="1" applyBorder="1" applyAlignment="1">
      <alignment horizontal="left" vertical="center" shrinkToFit="1"/>
    </xf>
    <xf numFmtId="38" fontId="16" fillId="0" borderId="5" xfId="49" applyNumberFormat="1" applyFont="1" applyFill="1" applyBorder="1" applyAlignment="1">
      <alignment horizontal="center" vertical="center"/>
    </xf>
    <xf numFmtId="38" fontId="16" fillId="0" borderId="7" xfId="49" applyNumberFormat="1" applyFont="1" applyFill="1" applyBorder="1" applyAlignment="1">
      <alignment horizontal="center" vertical="center"/>
    </xf>
    <xf numFmtId="0" fontId="16" fillId="0" borderId="5" xfId="49" applyFont="1" applyFill="1" applyBorder="1" applyAlignment="1">
      <alignment horizontal="center" vertical="center"/>
    </xf>
    <xf numFmtId="0" fontId="16" fillId="0" borderId="7" xfId="49" applyFont="1" applyFill="1" applyBorder="1" applyAlignment="1">
      <alignment horizontal="center" vertical="center"/>
    </xf>
    <xf numFmtId="38" fontId="16" fillId="0" borderId="1" xfId="49" applyNumberFormat="1" applyFont="1" applyFill="1" applyBorder="1" applyAlignment="1">
      <alignment horizontal="center" vertical="center"/>
    </xf>
    <xf numFmtId="38" fontId="16" fillId="0" borderId="1" xfId="49" applyNumberFormat="1" applyFont="1" applyFill="1" applyBorder="1" applyAlignment="1">
      <alignment horizontal="right" vertical="center"/>
    </xf>
    <xf numFmtId="0" fontId="16" fillId="0" borderId="21" xfId="49" applyFont="1" applyBorder="1" applyAlignment="1">
      <alignment horizontal="left"/>
    </xf>
    <xf numFmtId="0" fontId="16" fillId="0" borderId="24" xfId="49" applyFont="1" applyBorder="1" applyAlignment="1">
      <alignment horizontal="left"/>
    </xf>
    <xf numFmtId="38" fontId="49" fillId="0" borderId="1" xfId="53" applyNumberFormat="1" applyFont="1" applyBorder="1" applyAlignment="1">
      <alignment vertical="center" shrinkToFit="1"/>
    </xf>
    <xf numFmtId="38" fontId="50" fillId="0" borderId="6" xfId="52" applyFont="1" applyBorder="1" applyAlignment="1">
      <alignment vertical="center"/>
    </xf>
    <xf numFmtId="183" fontId="51" fillId="0" borderId="31" xfId="52" applyNumberFormat="1" applyFont="1" applyBorder="1" applyAlignment="1">
      <alignment horizontal="left"/>
    </xf>
    <xf numFmtId="0" fontId="0" fillId="0" borderId="33" xfId="0" applyBorder="1">
      <alignment vertical="center"/>
    </xf>
    <xf numFmtId="0" fontId="0" fillId="0" borderId="34" xfId="0" applyBorder="1">
      <alignment vertical="center"/>
    </xf>
    <xf numFmtId="0" fontId="11" fillId="0" borderId="0" xfId="55" applyFont="1" applyBorder="1" applyAlignment="1">
      <alignment shrinkToFit="1"/>
    </xf>
    <xf numFmtId="0" fontId="10" fillId="0" borderId="0" xfId="55" applyFont="1" applyAlignment="1">
      <alignment shrinkToFit="1"/>
    </xf>
    <xf numFmtId="38" fontId="15" fillId="2" borderId="20" xfId="52" applyFont="1" applyFill="1" applyBorder="1" applyAlignment="1">
      <alignment vertical="center" wrapText="1"/>
    </xf>
    <xf numFmtId="0" fontId="15" fillId="0" borderId="1" xfId="0" applyFont="1" applyBorder="1" applyAlignment="1">
      <alignment vertical="center" shrinkToFit="1"/>
    </xf>
    <xf numFmtId="0" fontId="52" fillId="0" borderId="0" xfId="0" applyFont="1" applyAlignment="1">
      <alignment horizontal="left" vertical="center" shrinkToFit="1"/>
    </xf>
    <xf numFmtId="0" fontId="52" fillId="0" borderId="0" xfId="0" applyFont="1" applyAlignment="1">
      <alignment horizontal="center" vertical="center" shrinkToFit="1"/>
    </xf>
    <xf numFmtId="0" fontId="52" fillId="0" borderId="0" xfId="0" applyFont="1" applyAlignment="1">
      <alignment vertical="center" shrinkToFit="1"/>
    </xf>
    <xf numFmtId="0" fontId="53" fillId="0" borderId="0" xfId="0" applyFont="1" applyAlignment="1">
      <alignment vertical="center" shrinkToFit="1"/>
    </xf>
    <xf numFmtId="0" fontId="53" fillId="0" borderId="0" xfId="0" applyFont="1">
      <alignment vertical="center"/>
    </xf>
    <xf numFmtId="0" fontId="53" fillId="0" borderId="0" xfId="0" applyFont="1" applyAlignment="1">
      <alignment horizontal="center" vertical="center" shrinkToFit="1"/>
    </xf>
    <xf numFmtId="0" fontId="46" fillId="0" borderId="0" xfId="18" applyFont="1" applyAlignment="1">
      <alignment vertical="center"/>
    </xf>
    <xf numFmtId="0" fontId="10" fillId="0" borderId="0" xfId="18" applyFont="1">
      <alignment vertical="center"/>
    </xf>
    <xf numFmtId="0" fontId="8" fillId="0" borderId="0" xfId="18">
      <alignment vertical="center"/>
    </xf>
    <xf numFmtId="0" fontId="46" fillId="0" borderId="0" xfId="18" applyFont="1" applyAlignment="1">
      <alignment horizontal="center" vertical="center"/>
    </xf>
    <xf numFmtId="0" fontId="10" fillId="0" borderId="0" xfId="18" applyFont="1" applyBorder="1" applyAlignment="1">
      <alignment vertical="center"/>
    </xf>
    <xf numFmtId="0" fontId="10" fillId="0" borderId="0" xfId="18" applyFont="1" applyBorder="1" applyAlignment="1">
      <alignment horizontal="center" vertical="center"/>
    </xf>
    <xf numFmtId="0" fontId="10" fillId="0" borderId="0" xfId="18" applyFont="1" applyBorder="1">
      <alignment vertical="center"/>
    </xf>
    <xf numFmtId="0" fontId="10" fillId="0" borderId="0" xfId="18" applyFont="1" applyAlignment="1">
      <alignment vertical="center"/>
    </xf>
    <xf numFmtId="0" fontId="10" fillId="0" borderId="1" xfId="18" applyFont="1" applyBorder="1" applyAlignment="1">
      <alignment horizontal="center" vertical="center"/>
    </xf>
    <xf numFmtId="0" fontId="14" fillId="0" borderId="0" xfId="18" applyFont="1" applyBorder="1" applyAlignment="1">
      <alignment vertical="center"/>
    </xf>
    <xf numFmtId="0" fontId="14" fillId="0" borderId="14" xfId="18" applyFont="1" applyBorder="1" applyAlignment="1">
      <alignment vertical="center"/>
    </xf>
    <xf numFmtId="0" fontId="10" fillId="0" borderId="14" xfId="18" applyFont="1" applyBorder="1" applyAlignment="1">
      <alignment vertical="center"/>
    </xf>
    <xf numFmtId="0" fontId="8" fillId="0" borderId="0" xfId="18" applyBorder="1" applyAlignment="1">
      <alignment vertical="center"/>
    </xf>
    <xf numFmtId="0" fontId="8" fillId="0" borderId="14" xfId="18" applyBorder="1" applyAlignment="1">
      <alignment vertical="center"/>
    </xf>
    <xf numFmtId="0" fontId="8" fillId="0" borderId="37" xfId="18" applyBorder="1" applyAlignment="1">
      <alignment vertical="center"/>
    </xf>
    <xf numFmtId="0" fontId="8" fillId="0" borderId="16" xfId="18" applyBorder="1" applyAlignment="1">
      <alignment vertical="center"/>
    </xf>
    <xf numFmtId="0" fontId="15" fillId="0" borderId="0" xfId="0" applyFont="1" applyAlignment="1">
      <alignment horizontal="center" vertical="center"/>
    </xf>
    <xf numFmtId="0" fontId="15" fillId="0" borderId="0" xfId="0" applyFont="1" applyBorder="1" applyAlignment="1">
      <alignment vertical="center"/>
    </xf>
    <xf numFmtId="0" fontId="7" fillId="0" borderId="0" xfId="0" applyFont="1">
      <alignment vertical="center"/>
    </xf>
    <xf numFmtId="0" fontId="15" fillId="0" borderId="11" xfId="0" applyFont="1" applyBorder="1" applyAlignment="1">
      <alignment vertical="center"/>
    </xf>
    <xf numFmtId="0" fontId="15" fillId="0" borderId="17" xfId="0" applyFont="1" applyBorder="1" applyAlignment="1">
      <alignment vertical="center"/>
    </xf>
    <xf numFmtId="0" fontId="15" fillId="0" borderId="12" xfId="0" applyFont="1" applyBorder="1" applyAlignment="1">
      <alignment vertical="center"/>
    </xf>
    <xf numFmtId="0" fontId="7" fillId="0" borderId="0" xfId="0" applyFont="1" applyAlignment="1">
      <alignment vertical="center"/>
    </xf>
    <xf numFmtId="0" fontId="15" fillId="0" borderId="13" xfId="0" applyFont="1" applyBorder="1" applyAlignment="1">
      <alignment vertical="center"/>
    </xf>
    <xf numFmtId="3" fontId="15" fillId="0" borderId="0" xfId="0" applyNumberFormat="1" applyFont="1" applyBorder="1" applyAlignment="1">
      <alignment horizontal="right" vertical="center"/>
    </xf>
    <xf numFmtId="3" fontId="15" fillId="0" borderId="0" xfId="0" applyNumberFormat="1" applyFont="1" applyBorder="1" applyAlignment="1">
      <alignment vertical="center"/>
    </xf>
    <xf numFmtId="0" fontId="15" fillId="0" borderId="14" xfId="0" applyFont="1" applyBorder="1" applyAlignment="1">
      <alignment vertical="center"/>
    </xf>
    <xf numFmtId="0" fontId="15" fillId="0" borderId="0" xfId="0" applyFont="1" applyBorder="1" applyAlignment="1">
      <alignment horizontal="left" vertical="center"/>
    </xf>
    <xf numFmtId="0" fontId="15" fillId="0" borderId="0" xfId="0" applyFont="1" applyBorder="1" applyAlignment="1">
      <alignment horizontal="right" vertical="center"/>
    </xf>
    <xf numFmtId="0" fontId="15" fillId="0" borderId="0" xfId="0" applyFont="1" applyBorder="1" applyAlignment="1">
      <alignment horizontal="center" vertical="center"/>
    </xf>
    <xf numFmtId="0" fontId="7" fillId="0" borderId="1" xfId="0" applyFont="1" applyBorder="1" applyAlignment="1">
      <alignment vertical="center"/>
    </xf>
    <xf numFmtId="180" fontId="15" fillId="2" borderId="1" xfId="0" applyNumberFormat="1" applyFont="1" applyFill="1" applyBorder="1" applyAlignment="1">
      <alignment vertical="center"/>
    </xf>
    <xf numFmtId="180" fontId="15" fillId="0" borderId="0" xfId="0" applyNumberFormat="1" applyFont="1" applyBorder="1" applyAlignment="1">
      <alignment vertical="center"/>
    </xf>
    <xf numFmtId="177" fontId="15" fillId="0" borderId="0" xfId="0" applyNumberFormat="1" applyFont="1" applyBorder="1" applyAlignment="1">
      <alignment vertical="center"/>
    </xf>
    <xf numFmtId="180" fontId="15" fillId="0" borderId="1" xfId="0" applyNumberFormat="1" applyFont="1" applyBorder="1" applyAlignment="1">
      <alignment vertical="center"/>
    </xf>
    <xf numFmtId="0" fontId="7" fillId="0" borderId="1" xfId="0" applyFont="1" applyBorder="1">
      <alignment vertical="center"/>
    </xf>
    <xf numFmtId="0" fontId="15" fillId="0" borderId="15" xfId="0" applyFont="1" applyBorder="1" applyAlignment="1">
      <alignment vertical="center"/>
    </xf>
    <xf numFmtId="0" fontId="15" fillId="0" borderId="37" xfId="0" applyFont="1" applyBorder="1" applyAlignment="1">
      <alignment vertical="center"/>
    </xf>
    <xf numFmtId="0" fontId="15" fillId="0" borderId="16" xfId="0" applyFont="1" applyBorder="1" applyAlignment="1">
      <alignment vertical="center"/>
    </xf>
    <xf numFmtId="0" fontId="15" fillId="0" borderId="0" xfId="0" applyFont="1" applyAlignment="1">
      <alignment vertical="center"/>
    </xf>
    <xf numFmtId="0" fontId="21" fillId="0" borderId="1" xfId="53" applyNumberFormat="1" applyFont="1" applyBorder="1" applyAlignment="1">
      <alignment horizontal="left" vertical="center" shrinkToFit="1"/>
    </xf>
    <xf numFmtId="0" fontId="21" fillId="0" borderId="1" xfId="53" applyNumberFormat="1" applyFont="1" applyBorder="1" applyAlignment="1">
      <alignment vertical="center" shrinkToFit="1"/>
    </xf>
    <xf numFmtId="0" fontId="14" fillId="0" borderId="0" xfId="63" applyFont="1" applyFill="1"/>
    <xf numFmtId="187" fontId="14" fillId="0" borderId="0" xfId="64" applyNumberFormat="1" applyFont="1" applyFill="1"/>
    <xf numFmtId="0" fontId="14" fillId="0" borderId="0" xfId="63" applyFont="1" applyFill="1" applyAlignment="1">
      <alignment horizontal="right"/>
    </xf>
    <xf numFmtId="0" fontId="59" fillId="0" borderId="0" xfId="63"/>
    <xf numFmtId="0" fontId="14" fillId="0" borderId="0" xfId="63" applyFont="1" applyFill="1" applyAlignment="1">
      <alignment horizontal="center" vertical="center"/>
    </xf>
    <xf numFmtId="0" fontId="14" fillId="0" borderId="0" xfId="65" applyFont="1" applyAlignment="1"/>
    <xf numFmtId="0" fontId="14" fillId="0" borderId="0" xfId="63" applyFont="1" applyFill="1" applyAlignment="1">
      <alignment horizontal="right" vertical="center"/>
    </xf>
    <xf numFmtId="0" fontId="14" fillId="0" borderId="0" xfId="66" applyFont="1" applyFill="1"/>
    <xf numFmtId="0" fontId="14" fillId="0" borderId="0" xfId="63" applyFont="1" applyFill="1" applyAlignment="1">
      <alignment vertical="center"/>
    </xf>
    <xf numFmtId="187" fontId="14" fillId="0" borderId="0" xfId="64" applyNumberFormat="1" applyFont="1" applyFill="1" applyAlignment="1">
      <alignment vertical="center"/>
    </xf>
    <xf numFmtId="3" fontId="14" fillId="0" borderId="0" xfId="63" applyNumberFormat="1" applyFont="1" applyFill="1" applyAlignment="1">
      <alignment vertical="center"/>
    </xf>
    <xf numFmtId="0" fontId="14" fillId="0" borderId="39" xfId="63" applyFont="1" applyFill="1" applyBorder="1" applyAlignment="1">
      <alignment horizontal="center" vertical="center"/>
    </xf>
    <xf numFmtId="0" fontId="14" fillId="0" borderId="40" xfId="63" applyFont="1" applyFill="1" applyBorder="1" applyAlignment="1">
      <alignment horizontal="center" vertical="center"/>
    </xf>
    <xf numFmtId="0" fontId="14" fillId="0" borderId="41" xfId="63" applyFont="1" applyFill="1" applyBorder="1" applyAlignment="1">
      <alignment horizontal="center" vertical="center"/>
    </xf>
    <xf numFmtId="187" fontId="14" fillId="0" borderId="41" xfId="64" applyNumberFormat="1" applyFont="1" applyFill="1" applyBorder="1" applyAlignment="1">
      <alignment horizontal="center" vertical="center"/>
    </xf>
    <xf numFmtId="3" fontId="14" fillId="0" borderId="41" xfId="63" applyNumberFormat="1" applyFont="1" applyFill="1" applyBorder="1" applyAlignment="1">
      <alignment horizontal="center" vertical="center"/>
    </xf>
    <xf numFmtId="0" fontId="14" fillId="0" borderId="42" xfId="63" applyFont="1" applyFill="1" applyBorder="1" applyAlignment="1">
      <alignment horizontal="center" vertical="center"/>
    </xf>
    <xf numFmtId="0" fontId="14" fillId="0" borderId="1" xfId="66" quotePrefix="1" applyFont="1" applyFill="1" applyBorder="1" applyAlignment="1">
      <alignment horizontal="center" vertical="center"/>
    </xf>
    <xf numFmtId="180" fontId="14" fillId="0" borderId="43" xfId="64" applyNumberFormat="1" applyFont="1" applyFill="1" applyBorder="1" applyAlignment="1">
      <alignment vertical="center" shrinkToFit="1"/>
    </xf>
    <xf numFmtId="38" fontId="14" fillId="0" borderId="44" xfId="64" applyFont="1" applyFill="1" applyBorder="1" applyAlignment="1">
      <alignment vertical="center"/>
    </xf>
    <xf numFmtId="38" fontId="14" fillId="0" borderId="45" xfId="64" applyFont="1" applyFill="1" applyBorder="1" applyAlignment="1">
      <alignment vertical="center"/>
    </xf>
    <xf numFmtId="189" fontId="14" fillId="0" borderId="0" xfId="63" quotePrefix="1" applyNumberFormat="1" applyFont="1" applyBorder="1" applyAlignment="1">
      <alignment horizontal="center" vertical="center"/>
    </xf>
    <xf numFmtId="0" fontId="14" fillId="0" borderId="0" xfId="63" applyFont="1" applyFill="1" applyBorder="1" applyAlignment="1">
      <alignment horizontal="left" vertical="center"/>
    </xf>
    <xf numFmtId="0" fontId="14" fillId="0" borderId="0" xfId="63" applyFont="1" applyFill="1" applyBorder="1" applyAlignment="1">
      <alignment vertical="center"/>
    </xf>
    <xf numFmtId="0" fontId="14" fillId="0" borderId="0" xfId="63" applyFont="1" applyFill="1" applyBorder="1" applyAlignment="1">
      <alignment horizontal="center" vertical="center"/>
    </xf>
    <xf numFmtId="187" fontId="14" fillId="0" borderId="0" xfId="64" applyNumberFormat="1" applyFont="1" applyFill="1" applyBorder="1" applyAlignment="1">
      <alignment vertical="center"/>
    </xf>
    <xf numFmtId="38" fontId="14" fillId="0" borderId="0" xfId="64" applyFont="1" applyFill="1" applyBorder="1" applyAlignment="1">
      <alignment vertical="center"/>
    </xf>
    <xf numFmtId="3" fontId="14" fillId="3" borderId="0" xfId="63" applyNumberFormat="1" applyFont="1" applyFill="1" applyBorder="1" applyAlignment="1">
      <alignment vertical="center"/>
    </xf>
    <xf numFmtId="189" fontId="14" fillId="0" borderId="0" xfId="63" quotePrefix="1" applyNumberFormat="1" applyFont="1" applyBorder="1" applyAlignment="1">
      <alignment horizontal="left" vertical="center"/>
    </xf>
    <xf numFmtId="10" fontId="14" fillId="0" borderId="0" xfId="63" applyNumberFormat="1" applyFont="1" applyFill="1" applyBorder="1" applyAlignment="1">
      <alignment vertical="center"/>
    </xf>
    <xf numFmtId="38" fontId="14" fillId="0" borderId="0" xfId="64" applyNumberFormat="1" applyFont="1" applyFill="1" applyBorder="1" applyAlignment="1">
      <alignment vertical="center"/>
    </xf>
    <xf numFmtId="3" fontId="58" fillId="3" borderId="0" xfId="63" applyNumberFormat="1" applyFont="1" applyFill="1" applyBorder="1" applyAlignment="1">
      <alignment vertical="center"/>
    </xf>
    <xf numFmtId="0" fontId="14" fillId="0" borderId="0" xfId="63" applyFont="1" applyBorder="1" applyAlignment="1">
      <alignment horizontal="left"/>
    </xf>
    <xf numFmtId="0" fontId="14" fillId="0" borderId="2" xfId="63" applyFont="1" applyFill="1" applyBorder="1" applyAlignment="1">
      <alignment horizontal="center" vertical="center"/>
    </xf>
    <xf numFmtId="3" fontId="14" fillId="0" borderId="45" xfId="63" applyNumberFormat="1" applyFont="1" applyFill="1" applyBorder="1" applyAlignment="1">
      <alignment vertical="center"/>
    </xf>
    <xf numFmtId="0" fontId="14" fillId="0" borderId="48" xfId="63" applyFont="1" applyFill="1" applyBorder="1" applyAlignment="1">
      <alignment horizontal="distributed" vertical="center"/>
    </xf>
    <xf numFmtId="0" fontId="14" fillId="0" borderId="32" xfId="63" applyFont="1" applyFill="1" applyBorder="1" applyAlignment="1">
      <alignment horizontal="distributed" vertical="center"/>
    </xf>
    <xf numFmtId="0" fontId="14" fillId="0" borderId="49" xfId="63" quotePrefix="1" applyFont="1" applyFill="1" applyBorder="1" applyAlignment="1">
      <alignment horizontal="right" vertical="center"/>
    </xf>
    <xf numFmtId="0" fontId="63" fillId="0" borderId="49" xfId="67" applyFont="1" applyBorder="1" applyAlignment="1">
      <alignment vertical="center" shrinkToFit="1"/>
    </xf>
    <xf numFmtId="40" fontId="14" fillId="0" borderId="48" xfId="64" applyNumberFormat="1" applyFont="1" applyFill="1" applyBorder="1" applyAlignment="1">
      <alignment vertical="center"/>
    </xf>
    <xf numFmtId="0" fontId="14" fillId="0" borderId="9" xfId="63" quotePrefix="1" applyFont="1" applyFill="1" applyBorder="1" applyAlignment="1">
      <alignment horizontal="right" vertical="center"/>
    </xf>
    <xf numFmtId="0" fontId="14" fillId="0" borderId="50" xfId="66" applyFont="1" applyFill="1" applyBorder="1" applyAlignment="1">
      <alignment shrinkToFit="1"/>
    </xf>
    <xf numFmtId="0" fontId="63" fillId="0" borderId="51" xfId="67" applyFont="1" applyBorder="1" applyAlignment="1">
      <alignment vertical="center" shrinkToFit="1"/>
    </xf>
    <xf numFmtId="0" fontId="14" fillId="0" borderId="52" xfId="63" quotePrefix="1" applyFont="1" applyFill="1" applyBorder="1" applyAlignment="1">
      <alignment horizontal="right" vertical="center"/>
    </xf>
    <xf numFmtId="0" fontId="63" fillId="0" borderId="52" xfId="67" applyFont="1" applyBorder="1" applyAlignment="1">
      <alignment vertical="center" shrinkToFit="1"/>
    </xf>
    <xf numFmtId="0" fontId="14" fillId="0" borderId="53" xfId="66" applyFont="1" applyFill="1" applyBorder="1" applyAlignment="1">
      <alignment shrinkToFit="1"/>
    </xf>
    <xf numFmtId="0" fontId="14" fillId="0" borderId="54" xfId="63" quotePrefix="1" applyFont="1" applyFill="1" applyBorder="1" applyAlignment="1">
      <alignment horizontal="right" vertical="center"/>
    </xf>
    <xf numFmtId="0" fontId="14" fillId="0" borderId="55" xfId="66" applyFont="1" applyFill="1" applyBorder="1" applyAlignment="1">
      <alignment shrinkToFit="1"/>
    </xf>
    <xf numFmtId="0" fontId="63" fillId="0" borderId="54" xfId="67" applyFont="1" applyBorder="1" applyAlignment="1">
      <alignment vertical="center" shrinkToFit="1"/>
    </xf>
    <xf numFmtId="0" fontId="14" fillId="0" borderId="46" xfId="66" applyFont="1" applyFill="1" applyBorder="1" applyAlignment="1">
      <alignment horizontal="center" shrinkToFit="1"/>
    </xf>
    <xf numFmtId="2" fontId="14" fillId="0" borderId="47" xfId="63" quotePrefix="1" applyNumberFormat="1" applyFont="1" applyFill="1" applyBorder="1" applyAlignment="1">
      <alignment horizontal="right" vertical="center"/>
    </xf>
    <xf numFmtId="0" fontId="14" fillId="0" borderId="50" xfId="66" applyFont="1" applyFill="1" applyBorder="1" applyAlignment="1">
      <alignment horizontal="left" shrinkToFit="1"/>
    </xf>
    <xf numFmtId="0" fontId="14" fillId="0" borderId="56" xfId="66" applyFont="1" applyFill="1" applyBorder="1" applyAlignment="1">
      <alignment horizontal="center" shrinkToFit="1"/>
    </xf>
    <xf numFmtId="2" fontId="14" fillId="0" borderId="51" xfId="63" quotePrefix="1" applyNumberFormat="1" applyFont="1" applyFill="1" applyBorder="1" applyAlignment="1">
      <alignment horizontal="right" vertical="center"/>
    </xf>
    <xf numFmtId="0" fontId="14" fillId="0" borderId="51" xfId="63" quotePrefix="1" applyFont="1" applyFill="1" applyBorder="1" applyAlignment="1">
      <alignment horizontal="right" vertical="center"/>
    </xf>
    <xf numFmtId="38" fontId="59" fillId="0" borderId="0" xfId="63" applyNumberFormat="1"/>
    <xf numFmtId="189" fontId="14" fillId="0" borderId="0" xfId="63" applyNumberFormat="1" applyFont="1" applyFill="1" applyBorder="1" applyAlignment="1">
      <alignment horizontal="center" vertical="center"/>
    </xf>
    <xf numFmtId="0" fontId="14" fillId="0" borderId="0" xfId="66" quotePrefix="1" applyFont="1" applyFill="1" applyBorder="1" applyAlignment="1">
      <alignment horizontal="center"/>
    </xf>
    <xf numFmtId="189" fontId="14" fillId="0" borderId="0" xfId="63" applyNumberFormat="1" applyFont="1" applyBorder="1" applyAlignment="1">
      <alignment horizontal="center" vertical="center"/>
    </xf>
    <xf numFmtId="0" fontId="14" fillId="0" borderId="0" xfId="63" applyFont="1" applyBorder="1" applyAlignment="1"/>
    <xf numFmtId="0" fontId="14" fillId="0" borderId="0" xfId="63" applyFont="1" applyFill="1" applyBorder="1" applyAlignment="1">
      <alignment horizontal="center"/>
    </xf>
    <xf numFmtId="187" fontId="59" fillId="0" borderId="0" xfId="64" applyNumberFormat="1" applyFont="1"/>
    <xf numFmtId="38" fontId="21" fillId="0" borderId="1" xfId="1" applyNumberFormat="1" applyFont="1" applyBorder="1" applyAlignment="1">
      <alignment horizontal="right" vertical="center" shrinkToFit="1"/>
    </xf>
    <xf numFmtId="190" fontId="51" fillId="0" borderId="31" xfId="52" applyNumberFormat="1" applyFont="1" applyBorder="1" applyAlignment="1">
      <alignment horizontal="left"/>
    </xf>
    <xf numFmtId="0" fontId="14" fillId="0" borderId="59" xfId="66" applyFont="1" applyFill="1" applyBorder="1" applyAlignment="1">
      <alignment horizontal="center" shrinkToFit="1"/>
    </xf>
    <xf numFmtId="1" fontId="14" fillId="0" borderId="48" xfId="64" applyNumberFormat="1" applyFont="1" applyFill="1" applyBorder="1" applyAlignment="1">
      <alignment vertical="center"/>
    </xf>
    <xf numFmtId="3" fontId="14" fillId="0" borderId="60" xfId="63" applyNumberFormat="1" applyFont="1" applyFill="1" applyBorder="1" applyAlignment="1">
      <alignment vertical="center"/>
    </xf>
    <xf numFmtId="38" fontId="14" fillId="0" borderId="60" xfId="64" applyFont="1" applyFill="1" applyBorder="1" applyAlignment="1">
      <alignment vertical="center"/>
    </xf>
    <xf numFmtId="0" fontId="21" fillId="0" borderId="1" xfId="53" applyNumberFormat="1" applyFont="1" applyBorder="1" applyAlignment="1">
      <alignment vertical="center" wrapText="1" shrinkToFit="1"/>
    </xf>
    <xf numFmtId="0" fontId="21" fillId="0" borderId="1" xfId="53" applyNumberFormat="1" applyFont="1" applyBorder="1" applyAlignment="1">
      <alignment horizontal="left" vertical="center" wrapText="1" shrinkToFit="1"/>
    </xf>
    <xf numFmtId="0" fontId="15" fillId="0" borderId="58" xfId="0" applyFont="1" applyBorder="1">
      <alignment vertical="center"/>
    </xf>
    <xf numFmtId="0" fontId="14" fillId="0" borderId="0" xfId="63" applyFont="1" applyFill="1" applyAlignment="1">
      <alignment horizontal="center" vertical="center"/>
    </xf>
    <xf numFmtId="0" fontId="14" fillId="0" borderId="40" xfId="63" applyFont="1" applyFill="1" applyBorder="1" applyAlignment="1">
      <alignment vertical="center" shrinkToFit="1"/>
    </xf>
    <xf numFmtId="0" fontId="63" fillId="0" borderId="10" xfId="67" applyFont="1" applyBorder="1" applyAlignment="1">
      <alignment vertical="center" shrinkToFit="1"/>
    </xf>
    <xf numFmtId="2" fontId="14" fillId="0" borderId="10" xfId="63" quotePrefix="1" applyNumberFormat="1" applyFont="1" applyFill="1" applyBorder="1" applyAlignment="1">
      <alignment horizontal="right" vertical="center"/>
    </xf>
    <xf numFmtId="0" fontId="14" fillId="0" borderId="10" xfId="63" quotePrefix="1" applyFont="1" applyFill="1" applyBorder="1" applyAlignment="1">
      <alignment horizontal="right" vertical="center"/>
    </xf>
    <xf numFmtId="0" fontId="14" fillId="0" borderId="10" xfId="66" applyFont="1" applyFill="1" applyBorder="1" applyAlignment="1">
      <alignment shrinkToFit="1"/>
    </xf>
    <xf numFmtId="0" fontId="14" fillId="0" borderId="10" xfId="66" applyFont="1" applyFill="1" applyBorder="1" applyAlignment="1">
      <alignment horizontal="center" shrinkToFit="1"/>
    </xf>
    <xf numFmtId="3" fontId="14" fillId="0" borderId="35" xfId="63" applyNumberFormat="1" applyFont="1" applyFill="1" applyBorder="1" applyAlignment="1">
      <alignment vertical="center"/>
    </xf>
    <xf numFmtId="38" fontId="14" fillId="0" borderId="35" xfId="64" applyFont="1" applyFill="1" applyBorder="1" applyAlignment="1">
      <alignment vertical="center"/>
    </xf>
    <xf numFmtId="0" fontId="14" fillId="0" borderId="6" xfId="63" quotePrefix="1" applyFont="1" applyFill="1" applyBorder="1" applyAlignment="1">
      <alignment horizontal="right" vertical="center"/>
    </xf>
    <xf numFmtId="0" fontId="14" fillId="0" borderId="36" xfId="66" applyFont="1" applyFill="1" applyBorder="1" applyAlignment="1">
      <alignment shrinkToFit="1"/>
    </xf>
    <xf numFmtId="2" fontId="14" fillId="0" borderId="62" xfId="63" quotePrefix="1" applyNumberFormat="1" applyFont="1" applyFill="1" applyBorder="1" applyAlignment="1">
      <alignment horizontal="right" vertical="center"/>
    </xf>
    <xf numFmtId="0" fontId="14" fillId="0" borderId="9" xfId="63" quotePrefix="1" applyFont="1" applyFill="1" applyBorder="1" applyAlignment="1">
      <alignment horizontal="center" vertical="center"/>
    </xf>
    <xf numFmtId="0" fontId="63" fillId="0" borderId="9" xfId="67" applyFont="1" applyBorder="1" applyAlignment="1">
      <alignment horizontal="left" vertical="center" shrinkToFit="1"/>
    </xf>
    <xf numFmtId="3" fontId="14" fillId="0" borderId="63" xfId="63" applyNumberFormat="1" applyFont="1" applyFill="1" applyBorder="1" applyAlignment="1">
      <alignment vertical="center"/>
    </xf>
    <xf numFmtId="38" fontId="14" fillId="0" borderId="63" xfId="64" applyFont="1" applyFill="1" applyBorder="1" applyAlignment="1">
      <alignment vertical="center"/>
    </xf>
    <xf numFmtId="0" fontId="14" fillId="0" borderId="68" xfId="63" applyFont="1" applyFill="1" applyBorder="1" applyAlignment="1">
      <alignment horizontal="center" vertical="center"/>
    </xf>
    <xf numFmtId="187" fontId="14" fillId="0" borderId="68" xfId="64" applyNumberFormat="1" applyFont="1" applyFill="1" applyBorder="1" applyAlignment="1">
      <alignment horizontal="center" vertical="center"/>
    </xf>
    <xf numFmtId="0" fontId="14" fillId="0" borderId="69" xfId="63" applyFont="1" applyFill="1" applyBorder="1" applyAlignment="1">
      <alignment horizontal="center" vertical="center"/>
    </xf>
    <xf numFmtId="0" fontId="14" fillId="0" borderId="64" xfId="63" quotePrefix="1" applyFont="1" applyFill="1" applyBorder="1" applyAlignment="1">
      <alignment horizontal="center" vertical="center"/>
    </xf>
    <xf numFmtId="3" fontId="14" fillId="0" borderId="65" xfId="63" applyNumberFormat="1" applyFont="1" applyFill="1" applyBorder="1" applyAlignment="1">
      <alignment vertical="center"/>
    </xf>
    <xf numFmtId="38" fontId="14" fillId="0" borderId="65" xfId="64" applyFont="1" applyFill="1" applyBorder="1" applyAlignment="1">
      <alignment vertical="center"/>
    </xf>
    <xf numFmtId="0" fontId="14" fillId="0" borderId="61" xfId="63" quotePrefix="1" applyFont="1" applyFill="1" applyBorder="1" applyAlignment="1">
      <alignment horizontal="center" vertical="center"/>
    </xf>
    <xf numFmtId="0" fontId="63" fillId="0" borderId="61" xfId="67" applyFont="1" applyBorder="1" applyAlignment="1">
      <alignment horizontal="center" vertical="center"/>
    </xf>
    <xf numFmtId="0" fontId="63" fillId="0" borderId="61" xfId="67" applyFont="1" applyBorder="1" applyAlignment="1">
      <alignment horizontal="left" vertical="center" shrinkToFit="1"/>
    </xf>
    <xf numFmtId="0" fontId="63" fillId="0" borderId="61" xfId="67" applyFont="1" applyBorder="1" applyAlignment="1">
      <alignment vertical="center" shrinkToFit="1"/>
    </xf>
    <xf numFmtId="0" fontId="63" fillId="0" borderId="61" xfId="67" applyFont="1" applyBorder="1" applyAlignment="1">
      <alignment horizontal="center" vertical="center" shrinkToFit="1"/>
    </xf>
    <xf numFmtId="3" fontId="14" fillId="0" borderId="66" xfId="63" applyNumberFormat="1" applyFont="1" applyFill="1" applyBorder="1" applyAlignment="1">
      <alignment vertical="center"/>
    </xf>
    <xf numFmtId="0" fontId="14" fillId="0" borderId="61" xfId="63" quotePrefix="1" applyFont="1" applyFill="1" applyBorder="1" applyAlignment="1">
      <alignment horizontal="right" vertical="center"/>
    </xf>
    <xf numFmtId="3" fontId="14" fillId="0" borderId="70" xfId="63" applyNumberFormat="1" applyFont="1" applyFill="1" applyBorder="1" applyAlignment="1">
      <alignment vertical="center"/>
    </xf>
    <xf numFmtId="38" fontId="14" fillId="0" borderId="70" xfId="64" applyFont="1" applyFill="1" applyBorder="1" applyAlignment="1">
      <alignment vertical="center"/>
    </xf>
    <xf numFmtId="0" fontId="14" fillId="0" borderId="65" xfId="63" quotePrefix="1" applyFont="1" applyFill="1" applyBorder="1" applyAlignment="1">
      <alignment horizontal="center" vertical="center"/>
    </xf>
    <xf numFmtId="0" fontId="63" fillId="0" borderId="65" xfId="67" applyFont="1" applyBorder="1" applyAlignment="1">
      <alignment vertical="center" shrinkToFit="1"/>
    </xf>
    <xf numFmtId="0" fontId="63" fillId="0" borderId="65" xfId="67" applyFont="1" applyBorder="1" applyAlignment="1">
      <alignment horizontal="left" vertical="center" shrinkToFit="1"/>
    </xf>
    <xf numFmtId="0" fontId="63" fillId="0" borderId="65" xfId="67" applyFont="1" applyBorder="1" applyAlignment="1">
      <alignment horizontal="center" vertical="center"/>
    </xf>
    <xf numFmtId="1" fontId="14" fillId="0" borderId="68" xfId="64" applyNumberFormat="1" applyFont="1" applyFill="1" applyBorder="1" applyAlignment="1">
      <alignment vertical="center"/>
    </xf>
    <xf numFmtId="0" fontId="34" fillId="0" borderId="48" xfId="0" applyFont="1" applyBorder="1" applyAlignment="1">
      <alignment shrinkToFit="1"/>
    </xf>
    <xf numFmtId="0" fontId="59" fillId="0" borderId="0" xfId="63" applyAlignment="1">
      <alignment shrinkToFit="1"/>
    </xf>
    <xf numFmtId="38" fontId="11" fillId="0" borderId="0" xfId="52" applyFont="1" applyBorder="1" applyAlignment="1">
      <alignment horizontal="center" vertical="center"/>
    </xf>
    <xf numFmtId="3" fontId="14" fillId="0" borderId="72" xfId="63" applyNumberFormat="1" applyFont="1" applyFill="1" applyBorder="1" applyAlignment="1">
      <alignment horizontal="center" vertical="center"/>
    </xf>
    <xf numFmtId="0" fontId="14" fillId="0" borderId="57" xfId="63" applyFont="1" applyFill="1" applyBorder="1" applyAlignment="1">
      <alignment vertical="center" shrinkToFit="1"/>
    </xf>
    <xf numFmtId="3" fontId="14" fillId="0" borderId="48" xfId="63" applyNumberFormat="1" applyFont="1" applyFill="1" applyBorder="1" applyAlignment="1">
      <alignment vertical="center" shrinkToFit="1"/>
    </xf>
    <xf numFmtId="38" fontId="14" fillId="0" borderId="48" xfId="54" applyNumberFormat="1" applyFont="1" applyFill="1" applyBorder="1" applyAlignment="1">
      <alignment vertical="center"/>
    </xf>
    <xf numFmtId="189" fontId="14" fillId="0" borderId="57" xfId="63" applyNumberFormat="1" applyFont="1" applyFill="1" applyBorder="1" applyAlignment="1">
      <alignment vertical="center" shrinkToFit="1"/>
    </xf>
    <xf numFmtId="0" fontId="14" fillId="0" borderId="48" xfId="0" applyFont="1" applyBorder="1" applyAlignment="1">
      <alignment shrinkToFit="1"/>
    </xf>
    <xf numFmtId="0" fontId="14" fillId="0" borderId="50" xfId="63" applyFont="1" applyFill="1" applyBorder="1" applyAlignment="1">
      <alignment horizontal="center" vertical="center"/>
    </xf>
    <xf numFmtId="189" fontId="14" fillId="0" borderId="57" xfId="63" applyNumberFormat="1" applyFont="1" applyFill="1" applyBorder="1" applyAlignment="1">
      <alignment vertical="center"/>
    </xf>
    <xf numFmtId="3" fontId="14" fillId="0" borderId="71" xfId="63" applyNumberFormat="1" applyFont="1" applyFill="1" applyBorder="1" applyAlignment="1">
      <alignment vertical="center"/>
    </xf>
    <xf numFmtId="38" fontId="11" fillId="0" borderId="0" xfId="52" applyFont="1" applyBorder="1" applyAlignment="1">
      <alignment vertical="center"/>
    </xf>
    <xf numFmtId="189" fontId="14" fillId="0" borderId="32" xfId="63" applyNumberFormat="1" applyFont="1" applyFill="1" applyBorder="1" applyAlignment="1">
      <alignment vertical="center"/>
    </xf>
    <xf numFmtId="3" fontId="14" fillId="0" borderId="0" xfId="63" applyNumberFormat="1" applyFont="1" applyFill="1" applyBorder="1" applyAlignment="1">
      <alignment vertical="center"/>
    </xf>
    <xf numFmtId="0" fontId="14" fillId="0" borderId="61" xfId="63" quotePrefix="1" applyFont="1" applyFill="1" applyBorder="1" applyAlignment="1">
      <alignment horizontal="center" vertical="center" wrapText="1"/>
    </xf>
    <xf numFmtId="189" fontId="14" fillId="0" borderId="32" xfId="63" applyNumberFormat="1" applyFont="1" applyFill="1" applyBorder="1" applyAlignment="1">
      <alignment vertical="center" wrapText="1"/>
    </xf>
    <xf numFmtId="0" fontId="14" fillId="0" borderId="50" xfId="63" applyFont="1" applyFill="1" applyBorder="1" applyAlignment="1">
      <alignment horizontal="center" vertical="center" wrapText="1"/>
    </xf>
    <xf numFmtId="0" fontId="59" fillId="0" borderId="0" xfId="63" applyAlignment="1">
      <alignment wrapText="1"/>
    </xf>
    <xf numFmtId="3" fontId="14" fillId="0" borderId="0" xfId="63" applyNumberFormat="1" applyFont="1" applyFill="1" applyBorder="1" applyAlignment="1">
      <alignment vertical="center" wrapText="1"/>
    </xf>
    <xf numFmtId="0" fontId="14" fillId="0" borderId="56" xfId="0" applyFont="1" applyBorder="1" applyAlignment="1">
      <alignment shrinkToFit="1"/>
    </xf>
    <xf numFmtId="0" fontId="14" fillId="0" borderId="74" xfId="63" quotePrefix="1" applyFont="1" applyFill="1" applyBorder="1" applyAlignment="1">
      <alignment horizontal="center" vertical="center"/>
    </xf>
    <xf numFmtId="0" fontId="63" fillId="0" borderId="74" xfId="67" applyFont="1" applyBorder="1" applyAlignment="1">
      <alignment horizontal="left" vertical="center" shrinkToFit="1"/>
    </xf>
    <xf numFmtId="0" fontId="14" fillId="0" borderId="48" xfId="64" applyNumberFormat="1" applyFont="1" applyFill="1" applyBorder="1" applyAlignment="1">
      <alignment vertical="center"/>
    </xf>
    <xf numFmtId="0" fontId="14" fillId="0" borderId="8" xfId="63" applyFont="1" applyFill="1" applyBorder="1" applyAlignment="1">
      <alignment horizontal="distributed" vertical="center"/>
    </xf>
    <xf numFmtId="0" fontId="14" fillId="0" borderId="75" xfId="64" applyNumberFormat="1" applyFont="1" applyFill="1" applyBorder="1" applyAlignment="1">
      <alignment vertical="center"/>
    </xf>
    <xf numFmtId="0" fontId="14" fillId="0" borderId="56" xfId="0" applyFont="1" applyBorder="1" applyAlignment="1">
      <alignment vertical="center" shrinkToFit="1"/>
    </xf>
    <xf numFmtId="0" fontId="14" fillId="0" borderId="48" xfId="0" applyFont="1" applyBorder="1" applyAlignment="1">
      <alignment vertical="center" shrinkToFit="1"/>
    </xf>
    <xf numFmtId="3" fontId="14" fillId="0" borderId="73" xfId="63" applyNumberFormat="1" applyFont="1" applyFill="1" applyBorder="1" applyAlignment="1">
      <alignment vertical="center"/>
    </xf>
    <xf numFmtId="0" fontId="14" fillId="0" borderId="0" xfId="63" applyFont="1" applyAlignment="1">
      <alignment horizontal="right" vertical="center"/>
    </xf>
    <xf numFmtId="3" fontId="34" fillId="0" borderId="0" xfId="63" applyNumberFormat="1" applyFont="1" applyFill="1" applyBorder="1" applyAlignment="1">
      <alignment vertical="center"/>
    </xf>
    <xf numFmtId="1" fontId="14" fillId="0" borderId="0" xfId="64" applyNumberFormat="1" applyFont="1" applyFill="1" applyBorder="1" applyAlignment="1">
      <alignment vertical="center"/>
    </xf>
    <xf numFmtId="38" fontId="14" fillId="0" borderId="0" xfId="54" applyNumberFormat="1" applyFont="1" applyFill="1" applyBorder="1" applyAlignment="1">
      <alignment vertical="center" shrinkToFit="1"/>
    </xf>
    <xf numFmtId="38" fontId="14" fillId="0" borderId="50" xfId="54" applyNumberFormat="1" applyFont="1" applyFill="1" applyBorder="1" applyAlignment="1">
      <alignment horizontal="center" vertical="center" shrinkToFit="1"/>
    </xf>
    <xf numFmtId="38" fontId="14" fillId="0" borderId="45" xfId="54" applyNumberFormat="1" applyFont="1" applyFill="1" applyBorder="1" applyAlignment="1">
      <alignment horizontal="center" vertical="center" shrinkToFit="1"/>
    </xf>
    <xf numFmtId="0" fontId="14" fillId="0" borderId="76" xfId="65" applyFont="1" applyBorder="1" applyAlignment="1">
      <alignment vertical="center" shrinkToFit="1"/>
    </xf>
    <xf numFmtId="0" fontId="14" fillId="0" borderId="67" xfId="63" applyFont="1" applyBorder="1" applyAlignment="1">
      <alignment vertical="center"/>
    </xf>
    <xf numFmtId="0" fontId="11" fillId="0" borderId="0" xfId="55" applyFont="1" applyBorder="1" applyAlignment="1">
      <alignment shrinkToFit="1"/>
    </xf>
    <xf numFmtId="182" fontId="11" fillId="0" borderId="0" xfId="52" applyNumberFormat="1" applyFont="1" applyBorder="1" applyAlignment="1">
      <alignment horizontal="left" vertical="center" indent="1"/>
    </xf>
    <xf numFmtId="38" fontId="21" fillId="4" borderId="0" xfId="13" applyFont="1" applyFill="1" applyBorder="1" applyAlignment="1">
      <alignment vertical="center"/>
    </xf>
    <xf numFmtId="3" fontId="14" fillId="0" borderId="7" xfId="63" applyNumberFormat="1" applyFont="1" applyFill="1" applyBorder="1" applyAlignment="1">
      <alignment vertical="center"/>
    </xf>
    <xf numFmtId="38" fontId="11" fillId="0" borderId="0" xfId="52" applyFont="1" applyBorder="1" applyAlignment="1"/>
    <xf numFmtId="0" fontId="31" fillId="0" borderId="0" xfId="50" applyBorder="1" applyAlignment="1">
      <alignment horizontal="center" vertical="center" shrinkToFit="1"/>
    </xf>
    <xf numFmtId="0" fontId="35" fillId="0" borderId="0" xfId="0" applyFont="1" applyBorder="1">
      <alignment vertical="center"/>
    </xf>
    <xf numFmtId="38" fontId="21" fillId="2" borderId="0" xfId="13" applyFont="1" applyFill="1" applyBorder="1" applyAlignment="1">
      <alignment vertical="center"/>
    </xf>
    <xf numFmtId="38" fontId="48" fillId="0" borderId="0" xfId="52" applyFont="1" applyBorder="1" applyAlignment="1">
      <alignment vertical="center"/>
    </xf>
    <xf numFmtId="38" fontId="15" fillId="2" borderId="0" xfId="52" applyFont="1" applyFill="1" applyBorder="1" applyAlignment="1">
      <alignment vertical="center" wrapText="1"/>
    </xf>
    <xf numFmtId="0" fontId="10" fillId="0" borderId="0" xfId="55" applyFont="1" applyBorder="1" applyAlignment="1">
      <alignment shrinkToFit="1"/>
    </xf>
    <xf numFmtId="0" fontId="59" fillId="0" borderId="0" xfId="63" applyBorder="1"/>
    <xf numFmtId="187" fontId="14" fillId="0" borderId="0" xfId="64" applyNumberFormat="1" applyFont="1" applyFill="1" applyBorder="1" applyAlignment="1">
      <alignment horizontal="center" vertical="center"/>
    </xf>
    <xf numFmtId="3" fontId="14" fillId="0" borderId="0" xfId="63" applyNumberFormat="1" applyFont="1" applyFill="1" applyBorder="1" applyAlignment="1">
      <alignment horizontal="center" vertical="center"/>
    </xf>
    <xf numFmtId="0" fontId="14" fillId="0" borderId="0" xfId="63" quotePrefix="1" applyFont="1" applyFill="1" applyBorder="1" applyAlignment="1">
      <alignment horizontal="center" vertical="center"/>
    </xf>
    <xf numFmtId="0" fontId="61" fillId="0" borderId="0" xfId="63" applyFont="1" applyFill="1" applyBorder="1" applyAlignment="1">
      <alignment vertical="center" shrinkToFit="1"/>
    </xf>
    <xf numFmtId="3" fontId="61" fillId="0" borderId="0" xfId="63" applyNumberFormat="1" applyFont="1" applyFill="1" applyBorder="1" applyAlignment="1">
      <alignment vertical="center" shrinkToFit="1"/>
    </xf>
    <xf numFmtId="0" fontId="61" fillId="0" borderId="0" xfId="63" applyFont="1" applyFill="1" applyBorder="1" applyAlignment="1">
      <alignment horizontal="distributed" vertical="center"/>
    </xf>
    <xf numFmtId="38" fontId="61" fillId="0" borderId="0" xfId="54" applyNumberFormat="1" applyFont="1" applyFill="1" applyBorder="1" applyAlignment="1">
      <alignment vertical="center"/>
    </xf>
    <xf numFmtId="189" fontId="61" fillId="0" borderId="0" xfId="63" applyNumberFormat="1" applyFont="1" applyFill="1" applyBorder="1" applyAlignment="1">
      <alignment vertical="center" shrinkToFit="1"/>
    </xf>
    <xf numFmtId="0" fontId="61" fillId="0" borderId="0" xfId="0" applyFont="1" applyBorder="1" applyAlignment="1">
      <alignment shrinkToFit="1"/>
    </xf>
    <xf numFmtId="0" fontId="61" fillId="0" borderId="0" xfId="63" applyFont="1" applyFill="1" applyBorder="1" applyAlignment="1">
      <alignment horizontal="center" vertical="center"/>
    </xf>
    <xf numFmtId="38" fontId="61" fillId="0" borderId="0" xfId="54" applyNumberFormat="1" applyFont="1" applyFill="1" applyBorder="1" applyAlignment="1">
      <alignment vertical="center" shrinkToFit="1"/>
    </xf>
    <xf numFmtId="0" fontId="63" fillId="0" borderId="0" xfId="67" applyFont="1" applyBorder="1" applyAlignment="1">
      <alignment horizontal="left" vertical="center" shrinkToFit="1"/>
    </xf>
    <xf numFmtId="0" fontId="63" fillId="0" borderId="0" xfId="67" applyFont="1" applyBorder="1" applyAlignment="1">
      <alignment vertical="center" shrinkToFit="1"/>
    </xf>
    <xf numFmtId="0" fontId="63" fillId="0" borderId="0" xfId="67" applyFont="1" applyBorder="1" applyAlignment="1">
      <alignment horizontal="center" vertical="center"/>
    </xf>
    <xf numFmtId="189" fontId="14" fillId="0" borderId="0" xfId="63" applyNumberFormat="1" applyFont="1" applyFill="1" applyBorder="1" applyAlignment="1">
      <alignment vertical="center"/>
    </xf>
    <xf numFmtId="0" fontId="14" fillId="0" borderId="0" xfId="0" applyFont="1" applyBorder="1" applyAlignment="1">
      <alignment shrinkToFit="1"/>
    </xf>
    <xf numFmtId="0" fontId="14" fillId="0" borderId="0" xfId="63" applyFont="1" applyFill="1" applyBorder="1" applyAlignment="1">
      <alignment vertical="center" shrinkToFit="1"/>
    </xf>
    <xf numFmtId="3" fontId="14" fillId="0" borderId="0" xfId="63" applyNumberFormat="1" applyFont="1" applyFill="1" applyBorder="1" applyAlignment="1">
      <alignment vertical="center" shrinkToFit="1"/>
    </xf>
    <xf numFmtId="0" fontId="14" fillId="0" borderId="0" xfId="63" applyFont="1" applyFill="1" applyBorder="1" applyAlignment="1">
      <alignment horizontal="distributed" vertical="center"/>
    </xf>
    <xf numFmtId="38" fontId="14" fillId="0" borderId="0" xfId="54" applyNumberFormat="1" applyFont="1" applyFill="1" applyBorder="1" applyAlignment="1">
      <alignment vertical="center"/>
    </xf>
    <xf numFmtId="189" fontId="14" fillId="0" borderId="0" xfId="63" applyNumberFormat="1" applyFont="1" applyFill="1" applyBorder="1" applyAlignment="1">
      <alignment vertical="center" shrinkToFit="1"/>
    </xf>
    <xf numFmtId="0" fontId="14" fillId="0" borderId="0" xfId="63" quotePrefix="1" applyFont="1" applyFill="1" applyBorder="1" applyAlignment="1">
      <alignment horizontal="center" vertical="center" wrapText="1"/>
    </xf>
    <xf numFmtId="0" fontId="14" fillId="0" borderId="0" xfId="63" applyFont="1" applyFill="1" applyBorder="1" applyAlignment="1">
      <alignment vertical="center" wrapText="1" shrinkToFit="1"/>
    </xf>
    <xf numFmtId="3" fontId="14" fillId="0" borderId="0" xfId="63" applyNumberFormat="1" applyFont="1" applyFill="1" applyBorder="1" applyAlignment="1">
      <alignment vertical="center" wrapText="1" shrinkToFit="1"/>
    </xf>
    <xf numFmtId="0" fontId="14" fillId="0" borderId="0" xfId="63" applyFont="1" applyFill="1" applyBorder="1" applyAlignment="1">
      <alignment horizontal="distributed" vertical="center" wrapText="1"/>
    </xf>
    <xf numFmtId="38" fontId="14" fillId="0" borderId="0" xfId="54" applyNumberFormat="1" applyFont="1" applyFill="1" applyBorder="1" applyAlignment="1">
      <alignment vertical="center" wrapText="1"/>
    </xf>
    <xf numFmtId="3" fontId="34" fillId="0" borderId="0" xfId="63" applyNumberFormat="1" applyFont="1" applyFill="1" applyBorder="1" applyAlignment="1">
      <alignment vertical="center" wrapText="1"/>
    </xf>
    <xf numFmtId="0" fontId="14" fillId="0" borderId="0" xfId="63" applyFont="1" applyFill="1" applyBorder="1"/>
    <xf numFmtId="187" fontId="14" fillId="0" borderId="0" xfId="64" applyNumberFormat="1" applyFont="1" applyFill="1" applyBorder="1"/>
    <xf numFmtId="0" fontId="14" fillId="0" borderId="0" xfId="63" applyFont="1" applyFill="1" applyBorder="1" applyAlignment="1">
      <alignment horizontal="right"/>
    </xf>
    <xf numFmtId="0" fontId="56" fillId="0" borderId="0" xfId="65" applyFont="1" applyBorder="1" applyAlignment="1">
      <alignment vertical="center"/>
    </xf>
    <xf numFmtId="0" fontId="15" fillId="0" borderId="0" xfId="65" applyFont="1" applyBorder="1" applyAlignment="1">
      <alignment vertical="center"/>
    </xf>
    <xf numFmtId="0" fontId="15" fillId="0" borderId="0" xfId="65" applyFont="1" applyBorder="1" applyAlignment="1">
      <alignment horizontal="right" vertical="center"/>
    </xf>
    <xf numFmtId="0" fontId="11" fillId="0" borderId="0" xfId="65" applyNumberFormat="1" applyFont="1" applyBorder="1" applyAlignment="1">
      <alignment horizontal="center" vertical="center" shrinkToFit="1"/>
    </xf>
    <xf numFmtId="188" fontId="11" fillId="0" borderId="0" xfId="65" applyNumberFormat="1" applyFont="1" applyBorder="1" applyAlignment="1">
      <alignment horizontal="center" vertical="center" shrinkToFit="1"/>
    </xf>
    <xf numFmtId="185" fontId="11" fillId="0" borderId="0" xfId="65" applyNumberFormat="1" applyFont="1" applyBorder="1" applyAlignment="1">
      <alignment horizontal="center" vertical="center" shrinkToFit="1"/>
    </xf>
    <xf numFmtId="186" fontId="11" fillId="0" borderId="0" xfId="65" applyNumberFormat="1" applyFont="1" applyBorder="1" applyAlignment="1">
      <alignment horizontal="center" vertical="center" shrinkToFit="1"/>
    </xf>
    <xf numFmtId="0" fontId="64" fillId="0" borderId="0" xfId="66" quotePrefix="1" applyFont="1" applyFill="1" applyBorder="1" applyAlignment="1">
      <alignment horizontal="center"/>
    </xf>
    <xf numFmtId="0" fontId="64" fillId="0" borderId="0" xfId="66" applyFont="1" applyFill="1" applyBorder="1" applyAlignment="1">
      <alignment horizontal="left"/>
    </xf>
    <xf numFmtId="0" fontId="34" fillId="0" borderId="0" xfId="0" applyFont="1" applyBorder="1" applyAlignment="1">
      <alignment shrinkToFit="1"/>
    </xf>
    <xf numFmtId="0" fontId="34" fillId="0" borderId="0" xfId="63" applyFont="1" applyFill="1" applyBorder="1" applyAlignment="1">
      <alignment horizontal="center" vertical="center"/>
    </xf>
    <xf numFmtId="38" fontId="34" fillId="0" borderId="0" xfId="54" applyNumberFormat="1" applyFont="1" applyFill="1" applyBorder="1" applyAlignment="1">
      <alignment vertical="center" shrinkToFit="1"/>
    </xf>
    <xf numFmtId="38" fontId="34" fillId="0" borderId="0" xfId="54" applyFont="1" applyFill="1" applyBorder="1" applyAlignment="1">
      <alignment vertical="center"/>
    </xf>
    <xf numFmtId="189" fontId="64" fillId="0" borderId="0" xfId="63" applyNumberFormat="1" applyFont="1" applyFill="1" applyBorder="1" applyAlignment="1">
      <alignment vertical="center"/>
    </xf>
    <xf numFmtId="189" fontId="34" fillId="0" borderId="0" xfId="63" applyNumberFormat="1" applyFont="1" applyFill="1" applyBorder="1" applyAlignment="1">
      <alignment vertical="center"/>
    </xf>
    <xf numFmtId="0" fontId="64" fillId="0" borderId="0" xfId="63" quotePrefix="1" applyFont="1" applyFill="1" applyBorder="1" applyAlignment="1">
      <alignment horizontal="center" vertical="center"/>
    </xf>
    <xf numFmtId="0" fontId="64" fillId="0" borderId="0" xfId="63" applyFont="1" applyFill="1" applyBorder="1" applyAlignment="1">
      <alignment vertical="center"/>
    </xf>
    <xf numFmtId="3" fontId="34" fillId="0" borderId="0" xfId="63" applyNumberFormat="1" applyFont="1" applyFill="1" applyBorder="1" applyAlignment="1">
      <alignment vertical="center" shrinkToFit="1"/>
    </xf>
    <xf numFmtId="0" fontId="34" fillId="0" borderId="0" xfId="63" applyFont="1" applyFill="1" applyBorder="1" applyAlignment="1">
      <alignment horizontal="distributed" vertical="center"/>
    </xf>
    <xf numFmtId="38" fontId="34" fillId="0" borderId="0" xfId="54" applyNumberFormat="1" applyFont="1" applyFill="1" applyBorder="1" applyAlignment="1">
      <alignment vertical="center"/>
    </xf>
    <xf numFmtId="0" fontId="65" fillId="0" borderId="0" xfId="63" applyFont="1" applyFill="1" applyBorder="1" applyAlignment="1">
      <alignment vertical="center"/>
    </xf>
    <xf numFmtId="3" fontId="61" fillId="0" borderId="0" xfId="63" applyNumberFormat="1" applyFont="1" applyFill="1" applyBorder="1" applyAlignment="1">
      <alignment vertical="center" wrapText="1"/>
    </xf>
    <xf numFmtId="3" fontId="66" fillId="0" borderId="0" xfId="63" applyNumberFormat="1" applyFont="1" applyFill="1" applyBorder="1" applyAlignment="1">
      <alignment vertical="center"/>
    </xf>
    <xf numFmtId="189" fontId="64" fillId="0" borderId="0" xfId="63" applyNumberFormat="1" applyFont="1" applyFill="1" applyBorder="1" applyAlignment="1">
      <alignment horizontal="center" vertical="center"/>
    </xf>
    <xf numFmtId="10" fontId="34" fillId="0" borderId="0" xfId="63" applyNumberFormat="1" applyFont="1" applyFill="1" applyBorder="1" applyAlignment="1">
      <alignment horizontal="left" vertical="center"/>
    </xf>
    <xf numFmtId="0" fontId="34" fillId="0" borderId="0" xfId="63" applyFont="1" applyFill="1" applyBorder="1" applyAlignment="1">
      <alignment vertical="center"/>
    </xf>
    <xf numFmtId="0" fontId="34" fillId="0" borderId="0" xfId="63" quotePrefix="1" applyFont="1" applyFill="1" applyBorder="1" applyAlignment="1">
      <alignment horizontal="center" vertical="center"/>
    </xf>
    <xf numFmtId="0" fontId="34" fillId="0" borderId="0" xfId="66" applyFont="1" applyFill="1" applyBorder="1" applyAlignment="1"/>
    <xf numFmtId="0" fontId="34" fillId="0" borderId="0" xfId="66" quotePrefix="1" applyFont="1" applyFill="1" applyBorder="1" applyAlignment="1">
      <alignment horizontal="center"/>
    </xf>
    <xf numFmtId="0" fontId="64" fillId="3" borderId="0" xfId="63" applyFont="1" applyFill="1" applyBorder="1" applyAlignment="1">
      <alignment horizontal="left" vertical="center"/>
    </xf>
    <xf numFmtId="10" fontId="34" fillId="0" borderId="0" xfId="63" applyNumberFormat="1" applyFont="1" applyFill="1" applyBorder="1" applyAlignment="1">
      <alignment vertical="center" wrapText="1"/>
    </xf>
    <xf numFmtId="187" fontId="34" fillId="0" borderId="0" xfId="54" applyNumberFormat="1" applyFont="1" applyFill="1" applyBorder="1" applyAlignment="1">
      <alignment vertical="center"/>
    </xf>
    <xf numFmtId="0" fontId="34" fillId="0" borderId="0" xfId="66" applyFont="1" applyFill="1" applyBorder="1" applyAlignment="1">
      <alignment horizontal="center"/>
    </xf>
    <xf numFmtId="0" fontId="34" fillId="0" borderId="0" xfId="63" applyFont="1" applyFill="1" applyBorder="1" applyAlignment="1">
      <alignment horizontal="left" vertical="center"/>
    </xf>
    <xf numFmtId="189" fontId="34" fillId="0" borderId="0" xfId="63" applyNumberFormat="1" applyFont="1" applyFill="1" applyBorder="1" applyAlignment="1">
      <alignment horizontal="center" vertical="center"/>
    </xf>
    <xf numFmtId="187" fontId="34" fillId="0" borderId="0" xfId="54" applyNumberFormat="1" applyFont="1" applyFill="1" applyBorder="1" applyAlignment="1">
      <alignment horizontal="right" vertical="center"/>
    </xf>
    <xf numFmtId="189" fontId="64" fillId="0" borderId="0" xfId="63" applyNumberFormat="1" applyFont="1" applyFill="1" applyBorder="1" applyAlignment="1">
      <alignment horizontal="center" vertical="center" shrinkToFit="1"/>
    </xf>
    <xf numFmtId="189" fontId="34" fillId="0" borderId="0" xfId="63" applyNumberFormat="1" applyFont="1" applyFill="1" applyBorder="1" applyAlignment="1">
      <alignment horizontal="center" vertical="center" shrinkToFit="1"/>
    </xf>
    <xf numFmtId="0" fontId="34" fillId="0" borderId="0" xfId="66" applyFont="1" applyFill="1" applyBorder="1" applyAlignment="1">
      <alignment horizontal="left"/>
    </xf>
    <xf numFmtId="189" fontId="64" fillId="0" borderId="0" xfId="63" applyNumberFormat="1" applyFont="1" applyBorder="1" applyAlignment="1">
      <alignment horizontal="center" vertical="center" shrinkToFit="1"/>
    </xf>
    <xf numFmtId="185" fontId="34" fillId="0" borderId="0" xfId="54" applyNumberFormat="1" applyFont="1" applyFill="1" applyBorder="1" applyAlignment="1">
      <alignment vertical="center"/>
    </xf>
    <xf numFmtId="0" fontId="59" fillId="0" borderId="0" xfId="63" applyFill="1" applyBorder="1"/>
    <xf numFmtId="189" fontId="64" fillId="0" borderId="0" xfId="63" quotePrefix="1" applyNumberFormat="1" applyFont="1" applyBorder="1" applyAlignment="1">
      <alignment horizontal="center" vertical="center" shrinkToFit="1"/>
    </xf>
    <xf numFmtId="38" fontId="34" fillId="0" borderId="0" xfId="54" applyFont="1" applyFill="1" applyBorder="1" applyAlignment="1">
      <alignment horizontal="right" vertical="center"/>
    </xf>
    <xf numFmtId="9" fontId="34" fillId="0" borderId="0" xfId="63" applyNumberFormat="1" applyFont="1" applyFill="1" applyBorder="1" applyAlignment="1">
      <alignment horizontal="left" vertical="center"/>
    </xf>
    <xf numFmtId="187" fontId="34" fillId="0" borderId="0" xfId="64" applyNumberFormat="1" applyFont="1" applyFill="1" applyBorder="1" applyAlignment="1">
      <alignment vertical="center"/>
    </xf>
    <xf numFmtId="38" fontId="34" fillId="0" borderId="0" xfId="64" applyFont="1" applyFill="1" applyBorder="1" applyAlignment="1">
      <alignment vertical="center"/>
    </xf>
    <xf numFmtId="0" fontId="64" fillId="0" borderId="0" xfId="66" quotePrefix="1" applyFont="1" applyFill="1" applyBorder="1" applyAlignment="1">
      <alignment horizontal="center" shrinkToFit="1"/>
    </xf>
    <xf numFmtId="185" fontId="34" fillId="0" borderId="0" xfId="64" applyNumberFormat="1" applyFont="1" applyFill="1" applyBorder="1" applyAlignment="1">
      <alignment vertical="center"/>
    </xf>
    <xf numFmtId="0" fontId="34" fillId="0" borderId="0" xfId="66" applyFont="1" applyFill="1" applyBorder="1" applyAlignment="1">
      <alignment horizontal="center" shrinkToFit="1"/>
    </xf>
    <xf numFmtId="0" fontId="34" fillId="0" borderId="0" xfId="66" applyFont="1" applyFill="1" applyBorder="1" applyAlignment="1">
      <alignment shrinkToFit="1"/>
    </xf>
    <xf numFmtId="0" fontId="34" fillId="0" borderId="0" xfId="65" applyFont="1" applyBorder="1" applyAlignment="1">
      <alignment shrinkToFit="1"/>
    </xf>
    <xf numFmtId="187" fontId="34" fillId="0" borderId="0" xfId="64" applyNumberFormat="1" applyFont="1" applyFill="1" applyBorder="1" applyAlignment="1">
      <alignment horizontal="right" vertical="center"/>
    </xf>
    <xf numFmtId="189" fontId="34" fillId="0" borderId="0" xfId="63" applyNumberFormat="1" applyFont="1" applyBorder="1" applyAlignment="1">
      <alignment horizontal="center" vertical="center" shrinkToFit="1"/>
    </xf>
    <xf numFmtId="189" fontId="34" fillId="0" borderId="0" xfId="63" quotePrefix="1" applyNumberFormat="1" applyFont="1" applyBorder="1" applyAlignment="1">
      <alignment horizontal="center" vertical="center" shrinkToFit="1"/>
    </xf>
    <xf numFmtId="38" fontId="34" fillId="0" borderId="0" xfId="64" applyFont="1" applyFill="1" applyBorder="1" applyAlignment="1">
      <alignment horizontal="right" vertical="center"/>
    </xf>
    <xf numFmtId="0" fontId="34" fillId="0" borderId="0" xfId="63" applyFont="1" applyFill="1" applyBorder="1" applyAlignment="1">
      <alignment vertical="center" shrinkToFit="1"/>
    </xf>
    <xf numFmtId="0" fontId="40" fillId="0" borderId="0" xfId="49" applyFont="1" applyAlignment="1">
      <alignment horizontal="center"/>
    </xf>
    <xf numFmtId="58" fontId="16" fillId="0" borderId="0" xfId="49" applyNumberFormat="1" applyFont="1" applyFill="1" applyAlignment="1">
      <alignment horizontal="center" vertical="center"/>
    </xf>
    <xf numFmtId="58" fontId="41" fillId="0" borderId="0" xfId="49" applyNumberFormat="1" applyFont="1" applyFill="1" applyAlignment="1">
      <alignment horizontal="left" vertical="center"/>
    </xf>
    <xf numFmtId="32" fontId="41" fillId="0" borderId="0" xfId="49" applyNumberFormat="1" applyFont="1" applyAlignment="1">
      <alignment horizontal="center" vertical="center" shrinkToFit="1"/>
    </xf>
    <xf numFmtId="0" fontId="16" fillId="0" borderId="2" xfId="49" applyFont="1" applyBorder="1" applyAlignment="1">
      <alignment horizontal="center" vertical="center"/>
    </xf>
    <xf numFmtId="0" fontId="16" fillId="0" borderId="4" xfId="49" applyFont="1" applyBorder="1" applyAlignment="1">
      <alignment horizontal="center" vertical="center"/>
    </xf>
    <xf numFmtId="0" fontId="16" fillId="0" borderId="3" xfId="49" applyFont="1" applyBorder="1" applyAlignment="1">
      <alignment horizontal="center" vertical="center"/>
    </xf>
    <xf numFmtId="38" fontId="16" fillId="0" borderId="1" xfId="49" applyNumberFormat="1" applyFont="1" applyFill="1" applyBorder="1" applyAlignment="1">
      <alignment horizontal="right" vertical="center"/>
    </xf>
    <xf numFmtId="38" fontId="16" fillId="0" borderId="1" xfId="49" applyNumberFormat="1" applyFont="1" applyFill="1" applyBorder="1" applyAlignment="1">
      <alignment horizontal="left" vertical="center" wrapText="1" shrinkToFit="1"/>
    </xf>
    <xf numFmtId="0" fontId="16" fillId="0" borderId="1" xfId="49" applyNumberFormat="1" applyFont="1" applyFill="1" applyBorder="1" applyAlignment="1">
      <alignment horizontal="left" vertical="center" shrinkToFit="1"/>
    </xf>
    <xf numFmtId="38" fontId="16" fillId="0" borderId="11" xfId="49" applyNumberFormat="1" applyFont="1" applyFill="1" applyBorder="1" applyAlignment="1">
      <alignment horizontal="left" vertical="center" shrinkToFit="1"/>
    </xf>
    <xf numFmtId="38" fontId="16" fillId="0" borderId="12" xfId="49" applyNumberFormat="1" applyFont="1" applyFill="1" applyBorder="1" applyAlignment="1">
      <alignment horizontal="left" vertical="center" shrinkToFit="1"/>
    </xf>
    <xf numFmtId="38" fontId="16" fillId="0" borderId="15" xfId="49" applyNumberFormat="1" applyFont="1" applyFill="1" applyBorder="1" applyAlignment="1">
      <alignment horizontal="left" vertical="center" shrinkToFit="1"/>
    </xf>
    <xf numFmtId="38" fontId="16" fillId="0" borderId="16" xfId="49" applyNumberFormat="1" applyFont="1" applyFill="1" applyBorder="1" applyAlignment="1">
      <alignment horizontal="left" vertical="center" shrinkToFit="1"/>
    </xf>
    <xf numFmtId="38" fontId="16" fillId="0" borderId="17" xfId="49" applyNumberFormat="1" applyFont="1" applyFill="1" applyBorder="1" applyAlignment="1">
      <alignment horizontal="left" vertical="center" shrinkToFit="1"/>
    </xf>
    <xf numFmtId="38" fontId="16" fillId="0" borderId="18" xfId="49" applyNumberFormat="1" applyFont="1" applyFill="1" applyBorder="1" applyAlignment="1">
      <alignment horizontal="left" vertical="center" shrinkToFit="1"/>
    </xf>
    <xf numFmtId="38" fontId="16" fillId="0" borderId="5" xfId="49" applyNumberFormat="1" applyFont="1" applyFill="1" applyBorder="1" applyAlignment="1">
      <alignment horizontal="center" vertical="center"/>
    </xf>
    <xf numFmtId="38" fontId="16" fillId="0" borderId="7" xfId="49" applyNumberFormat="1" applyFont="1" applyFill="1" applyBorder="1" applyAlignment="1">
      <alignment horizontal="center" vertical="center"/>
    </xf>
    <xf numFmtId="0" fontId="16" fillId="0" borderId="5" xfId="49" applyFont="1" applyFill="1" applyBorder="1" applyAlignment="1">
      <alignment horizontal="center" vertical="center"/>
    </xf>
    <xf numFmtId="0" fontId="16" fillId="0" borderId="7" xfId="49" applyFont="1" applyFill="1" applyBorder="1" applyAlignment="1">
      <alignment horizontal="center" vertical="center"/>
    </xf>
    <xf numFmtId="0" fontId="16" fillId="0" borderId="11" xfId="49" applyFont="1" applyFill="1" applyBorder="1" applyAlignment="1">
      <alignment horizontal="left" vertical="center"/>
    </xf>
    <xf numFmtId="0" fontId="16" fillId="0" borderId="17" xfId="49" applyFont="1" applyFill="1" applyBorder="1" applyAlignment="1">
      <alignment horizontal="left" vertical="center"/>
    </xf>
    <xf numFmtId="0" fontId="16" fillId="0" borderId="12" xfId="49" applyFont="1" applyFill="1" applyBorder="1" applyAlignment="1">
      <alignment horizontal="left" vertical="center"/>
    </xf>
    <xf numFmtId="0" fontId="16" fillId="0" borderId="15" xfId="49" applyFont="1" applyFill="1" applyBorder="1" applyAlignment="1">
      <alignment horizontal="left" vertical="center"/>
    </xf>
    <xf numFmtId="0" fontId="16" fillId="0" borderId="18" xfId="49" applyFont="1" applyFill="1" applyBorder="1" applyAlignment="1">
      <alignment horizontal="left" vertical="center"/>
    </xf>
    <xf numFmtId="0" fontId="16" fillId="0" borderId="16" xfId="49" applyFont="1" applyFill="1" applyBorder="1" applyAlignment="1">
      <alignment horizontal="left" vertical="center"/>
    </xf>
    <xf numFmtId="0" fontId="21" fillId="0" borderId="0" xfId="49" applyFont="1" applyFill="1" applyBorder="1"/>
    <xf numFmtId="0" fontId="27" fillId="0" borderId="0" xfId="65" applyFont="1" applyBorder="1" applyAlignment="1">
      <alignment horizontal="center" vertical="center"/>
    </xf>
    <xf numFmtId="187" fontId="14" fillId="0" borderId="0" xfId="64" applyNumberFormat="1" applyFont="1" applyFill="1" applyAlignment="1">
      <alignment horizontal="right" vertical="center"/>
    </xf>
    <xf numFmtId="0" fontId="14" fillId="0" borderId="0" xfId="63" applyFont="1" applyFill="1" applyAlignment="1">
      <alignment horizontal="center" vertical="center"/>
    </xf>
    <xf numFmtId="0" fontId="14" fillId="0" borderId="37" xfId="63" applyFont="1" applyFill="1" applyBorder="1" applyAlignment="1">
      <alignment horizontal="left" vertical="center" shrinkToFit="1"/>
    </xf>
    <xf numFmtId="0" fontId="14" fillId="0" borderId="0" xfId="63" applyFont="1" applyFill="1" applyAlignment="1">
      <alignment horizontal="left" vertical="center"/>
    </xf>
    <xf numFmtId="0" fontId="14" fillId="0" borderId="0" xfId="63" applyFont="1" applyBorder="1" applyAlignment="1">
      <alignment horizontal="left" shrinkToFit="1"/>
    </xf>
    <xf numFmtId="0" fontId="14" fillId="0" borderId="0" xfId="63" applyFont="1" applyFill="1" applyBorder="1" applyAlignment="1">
      <alignment horizontal="left" shrinkToFit="1"/>
    </xf>
    <xf numFmtId="0" fontId="14" fillId="0" borderId="67" xfId="63" applyFont="1" applyBorder="1" applyAlignment="1">
      <alignment horizontal="left" vertical="center"/>
    </xf>
    <xf numFmtId="38" fontId="11" fillId="0" borderId="2" xfId="52" applyFont="1" applyBorder="1" applyAlignment="1">
      <alignment horizontal="center" vertical="center" shrinkToFit="1"/>
    </xf>
    <xf numFmtId="38" fontId="11" fillId="0" borderId="4" xfId="52" applyFont="1" applyBorder="1" applyAlignment="1">
      <alignment horizontal="center" vertical="center" shrinkToFit="1"/>
    </xf>
    <xf numFmtId="38" fontId="49" fillId="0" borderId="2" xfId="52" applyFont="1" applyBorder="1" applyAlignment="1">
      <alignment horizontal="right" vertical="center"/>
    </xf>
    <xf numFmtId="38" fontId="49" fillId="0" borderId="4" xfId="52" applyFont="1" applyBorder="1" applyAlignment="1">
      <alignment horizontal="right" vertical="center"/>
    </xf>
    <xf numFmtId="38" fontId="11" fillId="0" borderId="38" xfId="52" applyFont="1" applyBorder="1" applyAlignment="1">
      <alignment horizontal="center" shrinkToFit="1"/>
    </xf>
    <xf numFmtId="38" fontId="50" fillId="0" borderId="2" xfId="52" applyFont="1" applyBorder="1" applyAlignment="1">
      <alignment horizontal="right" vertical="center"/>
    </xf>
    <xf numFmtId="38" fontId="50" fillId="0" borderId="4" xfId="52" applyFont="1" applyBorder="1" applyAlignment="1">
      <alignment horizontal="right" vertical="center"/>
    </xf>
    <xf numFmtId="38" fontId="50" fillId="0" borderId="11" xfId="52" applyFont="1" applyBorder="1" applyAlignment="1">
      <alignment horizontal="right" vertical="center"/>
    </xf>
    <xf numFmtId="38" fontId="50" fillId="0" borderId="12" xfId="52" applyFont="1" applyBorder="1" applyAlignment="1">
      <alignment horizontal="right" vertical="center"/>
    </xf>
    <xf numFmtId="38" fontId="44" fillId="0" borderId="0" xfId="52" applyFont="1" applyBorder="1" applyAlignment="1">
      <alignment horizontal="center"/>
    </xf>
    <xf numFmtId="38" fontId="44" fillId="0" borderId="0" xfId="52" applyFont="1" applyBorder="1" applyAlignment="1">
      <alignment horizontal="distributed" indent="14"/>
    </xf>
    <xf numFmtId="0" fontId="45" fillId="0" borderId="0" xfId="52" applyNumberFormat="1" applyFont="1" applyBorder="1" applyAlignment="1">
      <alignment horizontal="center" vertical="center"/>
    </xf>
    <xf numFmtId="0" fontId="27" fillId="0" borderId="0" xfId="52" applyNumberFormat="1" applyFont="1" applyBorder="1" applyAlignment="1">
      <alignment horizontal="center" vertical="center"/>
    </xf>
    <xf numFmtId="38" fontId="11" fillId="0" borderId="2" xfId="52" applyFont="1" applyBorder="1" applyAlignment="1">
      <alignment horizontal="distributed" vertical="center" justifyLastLine="1"/>
    </xf>
    <xf numFmtId="38" fontId="11" fillId="0" borderId="4" xfId="52" applyFont="1" applyBorder="1" applyAlignment="1">
      <alignment horizontal="distributed" vertical="center" justifyLastLine="1"/>
    </xf>
    <xf numFmtId="0" fontId="11" fillId="0" borderId="0" xfId="55" applyFont="1" applyBorder="1" applyAlignment="1">
      <alignment shrinkToFit="1"/>
    </xf>
    <xf numFmtId="0" fontId="11" fillId="0" borderId="0" xfId="55" applyFont="1" applyBorder="1" applyAlignment="1">
      <alignment horizontal="left" shrinkToFit="1"/>
    </xf>
    <xf numFmtId="0" fontId="11" fillId="0" borderId="0" xfId="52" applyNumberFormat="1" applyFont="1" applyBorder="1" applyAlignment="1">
      <alignment horizontal="center" vertical="center"/>
    </xf>
    <xf numFmtId="38" fontId="49" fillId="0" borderId="0" xfId="52" applyFont="1" applyAlignment="1">
      <alignment horizontal="left" vertical="center"/>
    </xf>
    <xf numFmtId="181" fontId="11" fillId="0" borderId="0" xfId="52" quotePrefix="1" applyNumberFormat="1" applyFont="1" applyAlignment="1">
      <alignment horizontal="center"/>
    </xf>
    <xf numFmtId="181" fontId="11" fillId="0" borderId="0" xfId="52" applyNumberFormat="1" applyFont="1" applyAlignment="1">
      <alignment horizontal="center"/>
    </xf>
    <xf numFmtId="38" fontId="11" fillId="0" borderId="17" xfId="52" applyFont="1" applyBorder="1" applyAlignment="1">
      <alignment horizontal="left" vertical="center" wrapText="1"/>
    </xf>
    <xf numFmtId="38" fontId="11" fillId="0" borderId="17" xfId="52" applyFont="1" applyBorder="1" applyAlignment="1">
      <alignment horizontal="left" vertical="center"/>
    </xf>
    <xf numFmtId="38" fontId="11" fillId="0" borderId="0" xfId="52" applyFont="1" applyAlignment="1">
      <alignment horizontal="left" vertical="center"/>
    </xf>
    <xf numFmtId="181" fontId="11" fillId="0" borderId="2" xfId="52" applyNumberFormat="1" applyFont="1" applyBorder="1" applyAlignment="1">
      <alignment horizontal="center" vertical="center" shrinkToFit="1"/>
    </xf>
    <xf numFmtId="181" fontId="11" fillId="0" borderId="3" xfId="52" applyNumberFormat="1" applyFont="1" applyBorder="1" applyAlignment="1">
      <alignment horizontal="center" vertical="center" shrinkToFit="1"/>
    </xf>
    <xf numFmtId="181" fontId="11" fillId="0" borderId="4" xfId="52" applyNumberFormat="1" applyFont="1" applyBorder="1" applyAlignment="1">
      <alignment horizontal="center" vertical="center" shrinkToFit="1"/>
    </xf>
    <xf numFmtId="38" fontId="11" fillId="0" borderId="3" xfId="52" applyFont="1" applyBorder="1" applyAlignment="1">
      <alignment horizontal="center" vertical="center" shrinkToFit="1"/>
    </xf>
    <xf numFmtId="0" fontId="11" fillId="0" borderId="29" xfId="52" applyNumberFormat="1" applyFont="1" applyBorder="1" applyAlignment="1">
      <alignment horizontal="left" vertical="center" indent="1"/>
    </xf>
    <xf numFmtId="0" fontId="11" fillId="0" borderId="30" xfId="52" applyNumberFormat="1" applyFont="1" applyBorder="1" applyAlignment="1">
      <alignment horizontal="left" vertical="center" indent="1"/>
    </xf>
    <xf numFmtId="182" fontId="11" fillId="0" borderId="2" xfId="52" applyNumberFormat="1" applyFont="1" applyBorder="1" applyAlignment="1">
      <alignment horizontal="left" vertical="center" indent="1"/>
    </xf>
    <xf numFmtId="182" fontId="11" fillId="0" borderId="4" xfId="52" applyNumberFormat="1" applyFont="1" applyBorder="1" applyAlignment="1">
      <alignment horizontal="left" vertical="center" indent="1"/>
    </xf>
    <xf numFmtId="0" fontId="11" fillId="0" borderId="0" xfId="52" applyNumberFormat="1" applyFont="1" applyBorder="1" applyAlignment="1">
      <alignment horizontal="left" vertical="center" indent="1"/>
    </xf>
    <xf numFmtId="182" fontId="11" fillId="0" borderId="0" xfId="52" applyNumberFormat="1" applyFont="1" applyBorder="1" applyAlignment="1">
      <alignment horizontal="left" vertical="center" indent="1"/>
    </xf>
    <xf numFmtId="38" fontId="11" fillId="0" borderId="1" xfId="52" applyFont="1" applyBorder="1" applyAlignment="1">
      <alignment horizontal="center" shrinkToFit="1"/>
    </xf>
    <xf numFmtId="0" fontId="10" fillId="0" borderId="0" xfId="55" applyFont="1" applyAlignment="1">
      <alignment shrinkToFit="1"/>
    </xf>
    <xf numFmtId="0" fontId="47" fillId="0" borderId="0" xfId="18" applyFont="1" applyAlignment="1">
      <alignment horizontal="center" vertical="center"/>
    </xf>
    <xf numFmtId="181" fontId="46" fillId="2" borderId="0" xfId="18" applyNumberFormat="1" applyFont="1" applyFill="1" applyAlignment="1">
      <alignment horizontal="center" vertical="center"/>
    </xf>
    <xf numFmtId="0" fontId="10" fillId="0" borderId="2" xfId="18" applyFont="1" applyBorder="1" applyAlignment="1">
      <alignment horizontal="center" vertical="center" shrinkToFit="1"/>
    </xf>
    <xf numFmtId="0" fontId="10" fillId="0" borderId="4" xfId="18" applyFont="1" applyBorder="1" applyAlignment="1">
      <alignment horizontal="center" vertical="center" shrinkToFit="1"/>
    </xf>
    <xf numFmtId="0" fontId="10" fillId="0" borderId="1" xfId="18" applyFont="1" applyBorder="1" applyAlignment="1">
      <alignment horizontal="center" vertical="center"/>
    </xf>
    <xf numFmtId="0" fontId="10" fillId="0" borderId="0" xfId="18" applyFont="1" applyBorder="1" applyAlignment="1">
      <alignment horizontal="center" vertical="center"/>
    </xf>
    <xf numFmtId="0" fontId="10" fillId="0" borderId="2" xfId="18" applyFont="1" applyBorder="1" applyAlignment="1">
      <alignment horizontal="center" vertical="center"/>
    </xf>
    <xf numFmtId="0" fontId="10" fillId="0" borderId="4" xfId="18" applyFont="1" applyBorder="1" applyAlignment="1">
      <alignment horizontal="center" vertical="center"/>
    </xf>
    <xf numFmtId="0" fontId="10" fillId="2" borderId="11" xfId="18" applyFont="1" applyFill="1" applyBorder="1" applyAlignment="1">
      <alignment horizontal="center" vertical="center" shrinkToFit="1"/>
    </xf>
    <xf numFmtId="0" fontId="10" fillId="2" borderId="12" xfId="18" applyFont="1" applyFill="1" applyBorder="1" applyAlignment="1">
      <alignment horizontal="center" vertical="center" shrinkToFit="1"/>
    </xf>
    <xf numFmtId="0" fontId="10" fillId="2" borderId="15" xfId="18" applyFont="1" applyFill="1" applyBorder="1" applyAlignment="1">
      <alignment horizontal="center" vertical="center" shrinkToFit="1"/>
    </xf>
    <xf numFmtId="0" fontId="10" fillId="2" borderId="16" xfId="18" applyFont="1" applyFill="1" applyBorder="1" applyAlignment="1">
      <alignment horizontal="center" vertical="center" shrinkToFit="1"/>
    </xf>
    <xf numFmtId="0" fontId="10" fillId="0" borderId="11" xfId="18" applyFont="1" applyBorder="1" applyAlignment="1">
      <alignment horizontal="left" vertical="top"/>
    </xf>
    <xf numFmtId="0" fontId="10" fillId="0" borderId="12" xfId="18" applyFont="1" applyBorder="1" applyAlignment="1">
      <alignment horizontal="left" vertical="top"/>
    </xf>
    <xf numFmtId="0" fontId="10" fillId="0" borderId="13" xfId="18" applyFont="1" applyBorder="1" applyAlignment="1">
      <alignment horizontal="left" vertical="top"/>
    </xf>
    <xf numFmtId="0" fontId="10" fillId="0" borderId="14" xfId="18" applyFont="1" applyBorder="1" applyAlignment="1">
      <alignment horizontal="left" vertical="top"/>
    </xf>
    <xf numFmtId="0" fontId="10" fillId="0" borderId="15" xfId="18" applyFont="1" applyBorder="1" applyAlignment="1">
      <alignment horizontal="left" vertical="top"/>
    </xf>
    <xf numFmtId="0" fontId="10" fillId="0" borderId="16" xfId="18" applyFont="1" applyBorder="1" applyAlignment="1">
      <alignment horizontal="left" vertical="top"/>
    </xf>
    <xf numFmtId="0" fontId="10" fillId="2" borderId="1" xfId="18" applyFont="1" applyFill="1" applyBorder="1" applyAlignment="1">
      <alignment horizontal="center" vertical="center" shrinkToFit="1"/>
    </xf>
    <xf numFmtId="0" fontId="45" fillId="0" borderId="0" xfId="18" applyFont="1" applyAlignment="1">
      <alignment horizontal="left" vertical="center"/>
    </xf>
    <xf numFmtId="0" fontId="45" fillId="0" borderId="0" xfId="18" applyFont="1" applyAlignment="1">
      <alignment horizontal="center" vertical="center"/>
    </xf>
    <xf numFmtId="0" fontId="10" fillId="0" borderId="3" xfId="18" applyFont="1" applyBorder="1" applyAlignment="1">
      <alignment horizontal="center" vertical="center"/>
    </xf>
    <xf numFmtId="0" fontId="14" fillId="2" borderId="1" xfId="18" applyFont="1" applyFill="1" applyBorder="1" applyAlignment="1">
      <alignment horizontal="center" vertical="center" wrapText="1"/>
    </xf>
    <xf numFmtId="0" fontId="14" fillId="2" borderId="1" xfId="18" applyFont="1" applyFill="1" applyBorder="1" applyAlignment="1">
      <alignment horizontal="center" vertical="center"/>
    </xf>
    <xf numFmtId="0" fontId="10" fillId="2" borderId="1" xfId="18" applyFont="1" applyFill="1" applyBorder="1" applyAlignment="1">
      <alignment horizontal="center" vertical="center"/>
    </xf>
    <xf numFmtId="0" fontId="10" fillId="2" borderId="11" xfId="18" applyFont="1" applyFill="1" applyBorder="1" applyAlignment="1">
      <alignment horizontal="center" vertical="center"/>
    </xf>
    <xf numFmtId="0" fontId="10" fillId="2" borderId="12" xfId="18" applyFont="1" applyFill="1" applyBorder="1" applyAlignment="1">
      <alignment horizontal="center" vertical="center"/>
    </xf>
    <xf numFmtId="0" fontId="10" fillId="2" borderId="15" xfId="18" applyFont="1" applyFill="1" applyBorder="1" applyAlignment="1">
      <alignment horizontal="center" vertical="center"/>
    </xf>
    <xf numFmtId="0" fontId="10" fillId="2" borderId="16" xfId="18" applyFont="1" applyFill="1" applyBorder="1" applyAlignment="1">
      <alignment horizontal="center" vertical="center"/>
    </xf>
    <xf numFmtId="0" fontId="10" fillId="2" borderId="5" xfId="18" applyFont="1" applyFill="1" applyBorder="1" applyAlignment="1">
      <alignment horizontal="center" vertical="center"/>
    </xf>
    <xf numFmtId="0" fontId="10" fillId="2" borderId="7" xfId="18" applyFont="1" applyFill="1" applyBorder="1" applyAlignment="1">
      <alignment horizontal="center" vertical="center"/>
    </xf>
    <xf numFmtId="0" fontId="10" fillId="0" borderId="17" xfId="18" applyFont="1" applyBorder="1" applyAlignment="1">
      <alignment horizontal="center" vertical="center"/>
    </xf>
    <xf numFmtId="0" fontId="10" fillId="0" borderId="12" xfId="18" applyFont="1" applyBorder="1" applyAlignment="1">
      <alignment horizontal="center" vertical="center"/>
    </xf>
    <xf numFmtId="0" fontId="10" fillId="0" borderId="14" xfId="18" applyFont="1" applyBorder="1" applyAlignment="1">
      <alignment horizontal="center" vertical="center"/>
    </xf>
    <xf numFmtId="0" fontId="14" fillId="0" borderId="13" xfId="18" applyFont="1" applyBorder="1" applyAlignment="1">
      <alignment vertical="center" wrapText="1"/>
    </xf>
    <xf numFmtId="0" fontId="14" fillId="0" borderId="0" xfId="18" applyFont="1" applyBorder="1" applyAlignment="1">
      <alignment vertical="center" wrapText="1"/>
    </xf>
    <xf numFmtId="0" fontId="14" fillId="0" borderId="14" xfId="18" applyFont="1" applyBorder="1" applyAlignment="1">
      <alignment vertical="center" wrapText="1"/>
    </xf>
    <xf numFmtId="0" fontId="10" fillId="2" borderId="2" xfId="18" applyFont="1" applyFill="1" applyBorder="1" applyAlignment="1">
      <alignment horizontal="center" vertical="center"/>
    </xf>
    <xf numFmtId="0" fontId="10" fillId="2" borderId="3" xfId="18" applyFont="1" applyFill="1" applyBorder="1" applyAlignment="1">
      <alignment horizontal="center" vertical="center"/>
    </xf>
    <xf numFmtId="0" fontId="10" fillId="2" borderId="4" xfId="18" applyFont="1" applyFill="1" applyBorder="1" applyAlignment="1">
      <alignment horizontal="center" vertical="center"/>
    </xf>
    <xf numFmtId="0" fontId="18" fillId="2" borderId="2" xfId="18" applyFont="1" applyFill="1" applyBorder="1" applyAlignment="1">
      <alignment horizontal="center" vertical="center"/>
    </xf>
    <xf numFmtId="0" fontId="18" fillId="2" borderId="3" xfId="18" applyFont="1" applyFill="1" applyBorder="1" applyAlignment="1">
      <alignment horizontal="center" vertical="center"/>
    </xf>
    <xf numFmtId="0" fontId="18" fillId="2" borderId="4" xfId="18" applyFont="1" applyFill="1" applyBorder="1" applyAlignment="1">
      <alignment horizontal="center" vertical="center"/>
    </xf>
    <xf numFmtId="0" fontId="14" fillId="0" borderId="13" xfId="18" applyFont="1" applyBorder="1" applyAlignment="1">
      <alignment horizontal="left" vertical="top" wrapText="1"/>
    </xf>
    <xf numFmtId="0" fontId="14" fillId="0" borderId="0" xfId="18" applyFont="1" applyBorder="1" applyAlignment="1">
      <alignment horizontal="left" vertical="top" wrapText="1"/>
    </xf>
    <xf numFmtId="0" fontId="14" fillId="0" borderId="14" xfId="18" applyFont="1" applyBorder="1" applyAlignment="1">
      <alignment horizontal="left" vertical="top" wrapText="1"/>
    </xf>
    <xf numFmtId="0" fontId="10" fillId="2" borderId="17" xfId="18" applyFont="1" applyFill="1" applyBorder="1" applyAlignment="1">
      <alignment horizontal="center" vertical="center" shrinkToFit="1"/>
    </xf>
    <xf numFmtId="0" fontId="10" fillId="2" borderId="37" xfId="18" applyFont="1" applyFill="1" applyBorder="1" applyAlignment="1">
      <alignment horizontal="center" vertical="center" shrinkToFit="1"/>
    </xf>
    <xf numFmtId="0" fontId="27" fillId="0" borderId="0" xfId="0" applyFont="1" applyAlignment="1">
      <alignment horizontal="center" vertical="center"/>
    </xf>
    <xf numFmtId="0" fontId="11" fillId="0" borderId="0" xfId="15" applyFont="1" applyAlignment="1">
      <alignment horizontal="center"/>
    </xf>
    <xf numFmtId="38" fontId="18" fillId="0" borderId="1" xfId="15" applyNumberFormat="1" applyFont="1" applyBorder="1" applyAlignment="1">
      <alignment vertical="center" shrinkToFit="1"/>
    </xf>
    <xf numFmtId="0" fontId="18" fillId="0" borderId="1" xfId="15" applyFont="1" applyBorder="1" applyAlignment="1">
      <alignment vertical="center" shrinkToFit="1"/>
    </xf>
    <xf numFmtId="0" fontId="10" fillId="0" borderId="0" xfId="15" applyFont="1" applyBorder="1" applyAlignment="1">
      <alignment horizontal="center" vertical="center" wrapText="1" shrinkToFit="1"/>
    </xf>
    <xf numFmtId="0" fontId="18" fillId="0" borderId="1" xfId="15" applyFont="1" applyBorder="1" applyAlignment="1">
      <alignment horizontal="center" vertical="center" shrinkToFit="1"/>
    </xf>
    <xf numFmtId="40" fontId="18" fillId="0" borderId="1" xfId="1" applyNumberFormat="1" applyFont="1" applyBorder="1" applyAlignment="1">
      <alignment horizontal="right" vertical="center" shrinkToFit="1"/>
    </xf>
    <xf numFmtId="0" fontId="18" fillId="0" borderId="1" xfId="15" applyFont="1" applyBorder="1" applyAlignment="1">
      <alignment horizontal="distributed" vertical="center" shrinkToFit="1"/>
    </xf>
    <xf numFmtId="0" fontId="18" fillId="0" borderId="1" xfId="16" applyFont="1" applyBorder="1" applyAlignment="1">
      <alignment horizontal="center" vertical="center"/>
    </xf>
    <xf numFmtId="0" fontId="18" fillId="0" borderId="1" xfId="15" applyFont="1" applyBorder="1" applyAlignment="1">
      <alignment horizontal="left" vertical="top" shrinkToFit="1"/>
    </xf>
    <xf numFmtId="0" fontId="11" fillId="0" borderId="1" xfId="15" applyFont="1" applyBorder="1" applyAlignment="1">
      <alignment horizontal="left" vertical="top" shrinkToFit="1"/>
    </xf>
    <xf numFmtId="0" fontId="18" fillId="0" borderId="1" xfId="15" applyFont="1" applyFill="1" applyBorder="1" applyAlignment="1">
      <alignment horizontal="left" vertical="center"/>
    </xf>
    <xf numFmtId="178" fontId="18" fillId="0" borderId="1" xfId="15" applyNumberFormat="1" applyFont="1" applyFill="1" applyBorder="1" applyAlignment="1">
      <alignment horizontal="center" vertical="center"/>
    </xf>
    <xf numFmtId="0" fontId="19" fillId="0" borderId="0" xfId="15" applyFont="1" applyBorder="1" applyAlignment="1">
      <alignment horizontal="center" vertical="center" shrinkToFit="1"/>
    </xf>
    <xf numFmtId="0" fontId="18" fillId="0" borderId="1" xfId="15" applyFont="1" applyFill="1" applyBorder="1" applyAlignment="1">
      <alignment horizontal="left" vertical="center" shrinkToFit="1"/>
    </xf>
    <xf numFmtId="0" fontId="10" fillId="0" borderId="0" xfId="15" applyFont="1" applyBorder="1" applyAlignment="1">
      <alignment horizontal="center" vertical="center" shrinkToFit="1"/>
    </xf>
    <xf numFmtId="0" fontId="11" fillId="2" borderId="1" xfId="15" applyFont="1" applyFill="1" applyBorder="1" applyAlignment="1">
      <alignment horizontal="center" vertical="center" shrinkToFit="1"/>
    </xf>
    <xf numFmtId="0" fontId="16" fillId="2" borderId="1" xfId="15" applyFont="1" applyFill="1" applyBorder="1" applyAlignment="1">
      <alignment horizontal="center" vertical="center" shrinkToFit="1"/>
    </xf>
    <xf numFmtId="0" fontId="11" fillId="2" borderId="1" xfId="15" applyFont="1" applyFill="1" applyBorder="1" applyAlignment="1">
      <alignment horizontal="center" vertical="center" wrapText="1"/>
    </xf>
    <xf numFmtId="0" fontId="16" fillId="2" borderId="1" xfId="15" applyFill="1" applyBorder="1" applyAlignment="1">
      <alignment horizontal="center" vertical="center" wrapText="1"/>
    </xf>
    <xf numFmtId="0" fontId="18" fillId="2" borderId="1" xfId="15" applyFont="1" applyFill="1" applyBorder="1" applyAlignment="1">
      <alignment horizontal="left" vertical="center"/>
    </xf>
    <xf numFmtId="178" fontId="18" fillId="2" borderId="1" xfId="15" applyNumberFormat="1" applyFont="1" applyFill="1" applyBorder="1" applyAlignment="1">
      <alignment horizontal="center" vertical="center"/>
    </xf>
    <xf numFmtId="0" fontId="14" fillId="0" borderId="11" xfId="15" applyFont="1" applyBorder="1" applyAlignment="1">
      <alignment horizontal="left" vertical="center" wrapText="1" shrinkToFit="1"/>
    </xf>
    <xf numFmtId="0" fontId="14" fillId="0" borderId="17" xfId="15" applyFont="1" applyBorder="1" applyAlignment="1">
      <alignment horizontal="left" vertical="center" wrapText="1" shrinkToFit="1"/>
    </xf>
    <xf numFmtId="0" fontId="14" fillId="0" borderId="12" xfId="15" applyFont="1" applyBorder="1" applyAlignment="1">
      <alignment horizontal="left" vertical="center" wrapText="1" shrinkToFit="1"/>
    </xf>
    <xf numFmtId="0" fontId="14" fillId="0" borderId="15" xfId="15" applyFont="1" applyBorder="1" applyAlignment="1">
      <alignment horizontal="left" vertical="center" wrapText="1" shrinkToFit="1"/>
    </xf>
    <xf numFmtId="0" fontId="14" fillId="0" borderId="18" xfId="15" applyFont="1" applyBorder="1" applyAlignment="1">
      <alignment horizontal="left" vertical="center" wrapText="1" shrinkToFit="1"/>
    </xf>
    <xf numFmtId="0" fontId="14" fillId="0" borderId="16" xfId="15" applyFont="1" applyBorder="1" applyAlignment="1">
      <alignment horizontal="left" vertical="center" wrapText="1" shrinkToFit="1"/>
    </xf>
    <xf numFmtId="0" fontId="18" fillId="0" borderId="11" xfId="15" applyFont="1" applyBorder="1" applyAlignment="1">
      <alignment horizontal="center" vertical="center" textRotation="255" shrinkToFit="1"/>
    </xf>
    <xf numFmtId="0" fontId="18" fillId="0" borderId="12" xfId="15" applyFont="1" applyBorder="1" applyAlignment="1">
      <alignment horizontal="center" vertical="center" textRotation="255" shrinkToFit="1"/>
    </xf>
    <xf numFmtId="0" fontId="18" fillId="0" borderId="15" xfId="15" applyFont="1" applyBorder="1" applyAlignment="1">
      <alignment horizontal="center" vertical="center" textRotation="255" shrinkToFit="1"/>
    </xf>
    <xf numFmtId="0" fontId="18" fillId="0" borderId="16" xfId="15" applyFont="1" applyBorder="1" applyAlignment="1">
      <alignment horizontal="center" vertical="center" textRotation="255" shrinkToFit="1"/>
    </xf>
    <xf numFmtId="0" fontId="18" fillId="0" borderId="2" xfId="15" applyFont="1" applyBorder="1" applyAlignment="1">
      <alignment horizontal="distributed" vertical="center" shrinkToFit="1"/>
    </xf>
    <xf numFmtId="0" fontId="18" fillId="0" borderId="4" xfId="15" applyFont="1" applyBorder="1" applyAlignment="1">
      <alignment horizontal="distributed" vertical="center" shrinkToFit="1"/>
    </xf>
    <xf numFmtId="0" fontId="26" fillId="0" borderId="0" xfId="0" applyFont="1" applyAlignment="1">
      <alignment horizontal="center" vertical="center"/>
    </xf>
    <xf numFmtId="0" fontId="25" fillId="0" borderId="1" xfId="0" applyFont="1" applyBorder="1" applyAlignment="1">
      <alignment horizontal="center"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1" xfId="0" applyFont="1" applyBorder="1" applyAlignment="1">
      <alignment horizontal="center" vertical="center" wrapText="1"/>
    </xf>
    <xf numFmtId="0" fontId="15" fillId="0" borderId="0" xfId="0" applyFont="1" applyFill="1" applyBorder="1" applyAlignment="1">
      <alignment horizontal="center" vertical="center"/>
    </xf>
    <xf numFmtId="0" fontId="56" fillId="0" borderId="1" xfId="0" applyFont="1" applyFill="1" applyBorder="1" applyAlignment="1">
      <alignment horizontal="center" vertical="center"/>
    </xf>
    <xf numFmtId="0" fontId="7" fillId="0" borderId="38" xfId="0" applyFont="1" applyFill="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left" vertical="center"/>
    </xf>
    <xf numFmtId="0" fontId="15" fillId="0" borderId="0" xfId="0" applyFont="1" applyBorder="1" applyAlignment="1">
      <alignment horizontal="left" vertical="center"/>
    </xf>
    <xf numFmtId="0" fontId="57" fillId="0" borderId="0" xfId="0" applyFont="1" applyAlignment="1">
      <alignment horizontal="center" vertical="center"/>
    </xf>
    <xf numFmtId="0" fontId="15" fillId="0" borderId="1" xfId="0" applyFont="1" applyBorder="1" applyAlignment="1">
      <alignment horizontal="center" vertical="center" textRotation="255"/>
    </xf>
    <xf numFmtId="0" fontId="15" fillId="0" borderId="11" xfId="0" applyFont="1" applyBorder="1" applyAlignment="1">
      <alignment horizontal="left" vertical="center" shrinkToFit="1"/>
    </xf>
    <xf numFmtId="0" fontId="15" fillId="0" borderId="17" xfId="0" applyFont="1" applyBorder="1" applyAlignment="1">
      <alignment horizontal="left" vertical="center" shrinkToFit="1"/>
    </xf>
    <xf numFmtId="0" fontId="15" fillId="0" borderId="12" xfId="0" applyFont="1" applyBorder="1" applyAlignment="1">
      <alignment horizontal="left" vertical="center" shrinkToFit="1"/>
    </xf>
    <xf numFmtId="0" fontId="15" fillId="0" borderId="13" xfId="0" applyFont="1" applyBorder="1" applyAlignment="1">
      <alignment horizontal="left" vertical="center" shrinkToFit="1"/>
    </xf>
    <xf numFmtId="0" fontId="15" fillId="0" borderId="0" xfId="0" applyFont="1" applyBorder="1" applyAlignment="1">
      <alignment horizontal="left" vertical="center" shrinkToFit="1"/>
    </xf>
    <xf numFmtId="0" fontId="15" fillId="0" borderId="14" xfId="0" applyFont="1" applyBorder="1" applyAlignment="1">
      <alignment horizontal="left" vertical="center" shrinkToFit="1"/>
    </xf>
    <xf numFmtId="0" fontId="15" fillId="0" borderId="15" xfId="0" applyFont="1" applyBorder="1" applyAlignment="1">
      <alignment horizontal="left" vertical="center" shrinkToFit="1"/>
    </xf>
    <xf numFmtId="0" fontId="15" fillId="0" borderId="37" xfId="0" applyFont="1" applyBorder="1" applyAlignment="1">
      <alignment horizontal="left" vertical="center" shrinkToFit="1"/>
    </xf>
    <xf numFmtId="0" fontId="15" fillId="0" borderId="16" xfId="0" applyFont="1" applyBorder="1" applyAlignment="1">
      <alignment horizontal="left" vertical="center" shrinkToFit="1"/>
    </xf>
    <xf numFmtId="0" fontId="15" fillId="0" borderId="14" xfId="0" applyFont="1" applyBorder="1" applyAlignment="1">
      <alignment horizontal="left" vertical="center"/>
    </xf>
    <xf numFmtId="0" fontId="15" fillId="0" borderId="0" xfId="0" applyFont="1" applyBorder="1" applyAlignment="1">
      <alignment horizontal="right" vertical="center"/>
    </xf>
    <xf numFmtId="3" fontId="15" fillId="0" borderId="0" xfId="0" applyNumberFormat="1" applyFont="1" applyBorder="1" applyAlignment="1">
      <alignment horizontal="left" vertical="center"/>
    </xf>
    <xf numFmtId="0" fontId="15" fillId="0" borderId="0" xfId="0" applyFont="1" applyAlignment="1">
      <alignment horizontal="left" vertical="center" wrapText="1"/>
    </xf>
    <xf numFmtId="177" fontId="15" fillId="0" borderId="0" xfId="0" applyNumberFormat="1" applyFont="1" applyBorder="1" applyAlignment="1">
      <alignment horizontal="right" vertical="center"/>
    </xf>
    <xf numFmtId="58" fontId="15" fillId="0" borderId="0" xfId="0" applyNumberFormat="1" applyFont="1" applyAlignment="1">
      <alignment horizontal="left" vertical="center"/>
    </xf>
    <xf numFmtId="0" fontId="7" fillId="0" borderId="0" xfId="4" applyFont="1" applyAlignment="1">
      <alignment horizontal="left" vertical="center" wrapText="1"/>
    </xf>
  </cellXfs>
  <cellStyles count="72">
    <cellStyle name="パーセント 2" xfId="6" xr:uid="{00000000-0005-0000-0000-000001000000}"/>
    <cellStyle name="パーセント 2 2" xfId="68" xr:uid="{00000000-0005-0000-0000-000002000000}"/>
    <cellStyle name="ハイパーリンク" xfId="50" builtinId="8"/>
    <cellStyle name="桁区切り" xfId="1" builtinId="6"/>
    <cellStyle name="桁区切り 2" xfId="5" xr:uid="{00000000-0005-0000-0000-000005000000}"/>
    <cellStyle name="桁区切り 2 2" xfId="54" xr:uid="{00000000-0005-0000-0000-000006000000}"/>
    <cellStyle name="桁区切り 2 3" xfId="61" xr:uid="{00000000-0005-0000-0000-000007000000}"/>
    <cellStyle name="桁区切り 3" xfId="7" xr:uid="{00000000-0005-0000-0000-000008000000}"/>
    <cellStyle name="桁区切り 3 2" xfId="8" xr:uid="{00000000-0005-0000-0000-000009000000}"/>
    <cellStyle name="桁区切り 3 3" xfId="64" xr:uid="{00000000-0005-0000-0000-00000A000000}"/>
    <cellStyle name="桁区切り 4" xfId="13" xr:uid="{00000000-0005-0000-0000-00000B000000}"/>
    <cellStyle name="桁区切り 4 2" xfId="58" xr:uid="{00000000-0005-0000-0000-00000C000000}"/>
    <cellStyle name="桁区切り 5" xfId="52" xr:uid="{00000000-0005-0000-0000-00000D000000}"/>
    <cellStyle name="桁区切り 6" xfId="59" xr:uid="{00000000-0005-0000-0000-00000E000000}"/>
    <cellStyle name="桁区切り 7" xfId="69" xr:uid="{00000000-0005-0000-0000-00000F000000}"/>
    <cellStyle name="通貨 2" xfId="9" xr:uid="{00000000-0005-0000-0000-000010000000}"/>
    <cellStyle name="通貨 2 2" xfId="10" xr:uid="{00000000-0005-0000-0000-000011000000}"/>
    <cellStyle name="標準" xfId="0" builtinId="0"/>
    <cellStyle name="標準 10" xfId="18" xr:uid="{00000000-0005-0000-0000-000013000000}"/>
    <cellStyle name="標準 11" xfId="19" xr:uid="{00000000-0005-0000-0000-000014000000}"/>
    <cellStyle name="標準 12" xfId="20" xr:uid="{00000000-0005-0000-0000-000015000000}"/>
    <cellStyle name="標準 13" xfId="21" xr:uid="{00000000-0005-0000-0000-000016000000}"/>
    <cellStyle name="標準 14" xfId="22" xr:uid="{00000000-0005-0000-0000-000017000000}"/>
    <cellStyle name="標準 15" xfId="23" xr:uid="{00000000-0005-0000-0000-000018000000}"/>
    <cellStyle name="標準 16" xfId="24" xr:uid="{00000000-0005-0000-0000-000019000000}"/>
    <cellStyle name="標準 17" xfId="25" xr:uid="{00000000-0005-0000-0000-00001A000000}"/>
    <cellStyle name="標準 18" xfId="26" xr:uid="{00000000-0005-0000-0000-00001B000000}"/>
    <cellStyle name="標準 19" xfId="27" xr:uid="{00000000-0005-0000-0000-00001C000000}"/>
    <cellStyle name="標準 2" xfId="3" xr:uid="{00000000-0005-0000-0000-00001D000000}"/>
    <cellStyle name="標準 2 2" xfId="11" xr:uid="{00000000-0005-0000-0000-00001E000000}"/>
    <cellStyle name="標準 2 2 2" xfId="55" xr:uid="{00000000-0005-0000-0000-00001F000000}"/>
    <cellStyle name="標準 2 3" xfId="49" xr:uid="{00000000-0005-0000-0000-000020000000}"/>
    <cellStyle name="標準 2 4" xfId="51" xr:uid="{00000000-0005-0000-0000-000021000000}"/>
    <cellStyle name="標準 2 5" xfId="62" xr:uid="{00000000-0005-0000-0000-000022000000}"/>
    <cellStyle name="標準 2 6" xfId="71" xr:uid="{00000000-0005-0000-0000-000023000000}"/>
    <cellStyle name="標準 2_(公告)" xfId="17" xr:uid="{00000000-0005-0000-0000-000024000000}"/>
    <cellStyle name="標準 20" xfId="28" xr:uid="{00000000-0005-0000-0000-000025000000}"/>
    <cellStyle name="標準 21" xfId="29" xr:uid="{00000000-0005-0000-0000-000026000000}"/>
    <cellStyle name="標準 22" xfId="30" xr:uid="{00000000-0005-0000-0000-000027000000}"/>
    <cellStyle name="標準 23" xfId="31" xr:uid="{00000000-0005-0000-0000-000028000000}"/>
    <cellStyle name="標準 24" xfId="32" xr:uid="{00000000-0005-0000-0000-000029000000}"/>
    <cellStyle name="標準 25" xfId="33" xr:uid="{00000000-0005-0000-0000-00002A000000}"/>
    <cellStyle name="標準 26" xfId="34" xr:uid="{00000000-0005-0000-0000-00002B000000}"/>
    <cellStyle name="標準 27" xfId="35" xr:uid="{00000000-0005-0000-0000-00002C000000}"/>
    <cellStyle name="標準 28" xfId="36" xr:uid="{00000000-0005-0000-0000-00002D000000}"/>
    <cellStyle name="標準 29" xfId="37" xr:uid="{00000000-0005-0000-0000-00002E000000}"/>
    <cellStyle name="標準 3" xfId="2" xr:uid="{00000000-0005-0000-0000-00002F000000}"/>
    <cellStyle name="標準 3 2" xfId="12" xr:uid="{00000000-0005-0000-0000-000030000000}"/>
    <cellStyle name="標準 3 3" xfId="56" xr:uid="{00000000-0005-0000-0000-000031000000}"/>
    <cellStyle name="標準 3 4" xfId="60" xr:uid="{00000000-0005-0000-0000-000032000000}"/>
    <cellStyle name="標準 30" xfId="38" xr:uid="{00000000-0005-0000-0000-000033000000}"/>
    <cellStyle name="標準 31" xfId="39" xr:uid="{00000000-0005-0000-0000-000034000000}"/>
    <cellStyle name="標準 32" xfId="40" xr:uid="{00000000-0005-0000-0000-000035000000}"/>
    <cellStyle name="標準 33" xfId="41" xr:uid="{00000000-0005-0000-0000-000036000000}"/>
    <cellStyle name="標準 34" xfId="42" xr:uid="{00000000-0005-0000-0000-000037000000}"/>
    <cellStyle name="標準 35" xfId="43" xr:uid="{00000000-0005-0000-0000-000038000000}"/>
    <cellStyle name="標準 36" xfId="44" xr:uid="{00000000-0005-0000-0000-000039000000}"/>
    <cellStyle name="標準 37" xfId="57" xr:uid="{00000000-0005-0000-0000-00003A000000}"/>
    <cellStyle name="標準 38" xfId="70" xr:uid="{00000000-0005-0000-0000-00003B000000}"/>
    <cellStyle name="標準 4" xfId="4" xr:uid="{00000000-0005-0000-0000-00003C000000}"/>
    <cellStyle name="標準 4 2" xfId="53" xr:uid="{00000000-0005-0000-0000-00003D000000}"/>
    <cellStyle name="標準 4 3" xfId="65" xr:uid="{00000000-0005-0000-0000-00003E000000}"/>
    <cellStyle name="標準 5" xfId="14" xr:uid="{00000000-0005-0000-0000-00003F000000}"/>
    <cellStyle name="標準 6" xfId="45" xr:uid="{00000000-0005-0000-0000-000040000000}"/>
    <cellStyle name="標準 7" xfId="46" xr:uid="{00000000-0005-0000-0000-000041000000}"/>
    <cellStyle name="標準 8" xfId="47" xr:uid="{00000000-0005-0000-0000-000042000000}"/>
    <cellStyle name="標準 9" xfId="48" xr:uid="{00000000-0005-0000-0000-000043000000}"/>
    <cellStyle name="標準_会議費書類その２" xfId="16" xr:uid="{00000000-0005-0000-0000-000046000000}"/>
    <cellStyle name="標準_検査調書" xfId="15" xr:uid="{00000000-0005-0000-0000-000047000000}"/>
    <cellStyle name="標準_工事費内訳書等（指揮システム端末移設工事）１" xfId="63" xr:uid="{00000000-0005-0000-0000-000049000000}"/>
    <cellStyle name="標準_数量算出表（端末輸送班）" xfId="66" xr:uid="{00000000-0005-0000-0000-00004B000000}"/>
    <cellStyle name="標準_内訳風呂" xfId="67" xr:uid="{00000000-0005-0000-0000-00004D000000}"/>
  </cellStyles>
  <dxfs count="8">
    <dxf>
      <border>
        <left style="thin">
          <color auto="1"/>
        </left>
        <right style="thin">
          <color auto="1"/>
        </right>
        <top style="thin">
          <color auto="1"/>
        </top>
        <bottom style="thin">
          <color auto="1"/>
        </bottom>
        <vertical/>
        <horizontal/>
      </border>
    </dxf>
    <dxf>
      <font>
        <b val="0"/>
        <i val="0"/>
        <color theme="1"/>
      </font>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 Id="rId27"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5</xdr:col>
      <xdr:colOff>800100</xdr:colOff>
      <xdr:row>12</xdr:row>
      <xdr:rowOff>152400</xdr:rowOff>
    </xdr:from>
    <xdr:to>
      <xdr:col>6</xdr:col>
      <xdr:colOff>304800</xdr:colOff>
      <xdr:row>14</xdr:row>
      <xdr:rowOff>28575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6581775" y="2438400"/>
          <a:ext cx="3619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514350</xdr:colOff>
          <xdr:row>24</xdr:row>
          <xdr:rowOff>0</xdr:rowOff>
        </xdr:from>
        <xdr:to>
          <xdr:col>14</xdr:col>
          <xdr:colOff>295275</xdr:colOff>
          <xdr:row>25</xdr:row>
          <xdr:rowOff>123825</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0500-0000016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業者選択補助</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303439</xdr:colOff>
      <xdr:row>7</xdr:row>
      <xdr:rowOff>57150</xdr:rowOff>
    </xdr:from>
    <xdr:to>
      <xdr:col>8</xdr:col>
      <xdr:colOff>541564</xdr:colOff>
      <xdr:row>7</xdr:row>
      <xdr:rowOff>295275</xdr:rowOff>
    </xdr:to>
    <xdr:sp macro="" textlink="">
      <xdr:nvSpPr>
        <xdr:cNvPr id="2" name="円/楕円 1">
          <a:extLst>
            <a:ext uri="{FF2B5EF4-FFF2-40B4-BE49-F238E27FC236}">
              <a16:creationId xmlns:a16="http://schemas.microsoft.com/office/drawing/2014/main" id="{00000000-0008-0000-1800-000002000000}"/>
            </a:ext>
          </a:extLst>
        </xdr:cNvPr>
        <xdr:cNvSpPr/>
      </xdr:nvSpPr>
      <xdr:spPr>
        <a:xfrm>
          <a:off x="4603296" y="2778579"/>
          <a:ext cx="238125" cy="238125"/>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142875</xdr:colOff>
          <xdr:row>20</xdr:row>
          <xdr:rowOff>57150</xdr:rowOff>
        </xdr:from>
        <xdr:to>
          <xdr:col>12</xdr:col>
          <xdr:colOff>609600</xdr:colOff>
          <xdr:row>20</xdr:row>
          <xdr:rowOff>361950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0900-00000270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業者選択補助</a:t>
              </a:r>
            </a:p>
          </xdr:txBody>
        </xdr:sp>
        <xdr:clientData fPrintsWithSheet="0"/>
      </xdr:twoCellAnchor>
    </mc:Choice>
    <mc:Fallback/>
  </mc:AlternateContent>
  <xdr:twoCellAnchor>
    <xdr:from>
      <xdr:col>11</xdr:col>
      <xdr:colOff>504825</xdr:colOff>
      <xdr:row>16</xdr:row>
      <xdr:rowOff>95250</xdr:rowOff>
    </xdr:from>
    <xdr:to>
      <xdr:col>13</xdr:col>
      <xdr:colOff>514350</xdr:colOff>
      <xdr:row>19</xdr:row>
      <xdr:rowOff>171450</xdr:rowOff>
    </xdr:to>
    <xdr:sp macro="" textlink="">
      <xdr:nvSpPr>
        <xdr:cNvPr id="2" name="四角形吹き出し 1">
          <a:extLst>
            <a:ext uri="{FF2B5EF4-FFF2-40B4-BE49-F238E27FC236}">
              <a16:creationId xmlns:a16="http://schemas.microsoft.com/office/drawing/2014/main" id="{00000000-0008-0000-2800-000002000000}"/>
            </a:ext>
          </a:extLst>
        </xdr:cNvPr>
        <xdr:cNvSpPr/>
      </xdr:nvSpPr>
      <xdr:spPr>
        <a:xfrm>
          <a:off x="10525125" y="1181100"/>
          <a:ext cx="1381125" cy="7905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業者名を入力するセルを選択してから使用する。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123825</xdr:colOff>
      <xdr:row>26</xdr:row>
      <xdr:rowOff>1</xdr:rowOff>
    </xdr:from>
    <xdr:to>
      <xdr:col>7</xdr:col>
      <xdr:colOff>0</xdr:colOff>
      <xdr:row>26</xdr:row>
      <xdr:rowOff>9525</xdr:rowOff>
    </xdr:to>
    <xdr:cxnSp macro="">
      <xdr:nvCxnSpPr>
        <xdr:cNvPr id="2" name="直線コネクタ 1">
          <a:extLst>
            <a:ext uri="{FF2B5EF4-FFF2-40B4-BE49-F238E27FC236}">
              <a16:creationId xmlns:a16="http://schemas.microsoft.com/office/drawing/2014/main" id="{00000000-0008-0000-2900-000002000000}"/>
            </a:ext>
          </a:extLst>
        </xdr:cNvPr>
        <xdr:cNvCxnSpPr/>
      </xdr:nvCxnSpPr>
      <xdr:spPr>
        <a:xfrm flipV="1">
          <a:off x="476250" y="4657726"/>
          <a:ext cx="4200525"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142875</xdr:colOff>
      <xdr:row>28</xdr:row>
      <xdr:rowOff>57151</xdr:rowOff>
    </xdr:from>
    <xdr:to>
      <xdr:col>27</xdr:col>
      <xdr:colOff>47625</xdr:colOff>
      <xdr:row>28</xdr:row>
      <xdr:rowOff>66675</xdr:rowOff>
    </xdr:to>
    <xdr:cxnSp macro="">
      <xdr:nvCxnSpPr>
        <xdr:cNvPr id="3" name="直線コネクタ 2">
          <a:extLst>
            <a:ext uri="{FF2B5EF4-FFF2-40B4-BE49-F238E27FC236}">
              <a16:creationId xmlns:a16="http://schemas.microsoft.com/office/drawing/2014/main" id="{00000000-0008-0000-2900-000003000000}"/>
            </a:ext>
          </a:extLst>
        </xdr:cNvPr>
        <xdr:cNvCxnSpPr/>
      </xdr:nvCxnSpPr>
      <xdr:spPr>
        <a:xfrm flipV="1">
          <a:off x="17945100" y="5076826"/>
          <a:ext cx="4200525"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gbase.gsdf.mod.go.jp/na/NA/2D/HQ/Fin/DocLib/06%20&#20415;&#21033;&#12484;&#12540;&#12523;/&#31471;&#25968;&#35519;&#25972;&#31561;/Users/g1808409/Documents/01%20&#19968;&#33324;&#26989;&#21209;&#29992;/01&#19968;&#33324;&#26989;&#21209;&#29992;/00&#12288;H24&#22865;&#32004;&#34892;&#28858;&#19968;&#35239;/&#12383;&#12394;&#12409;&#26360;&#24335;/&#12405;&#12383;&#20184;&#25240;&#12426;&#12383;&#12383;&#12415;&#12467;&#12531;&#12486;&#12490;&#12411;&#12363;/&#37329;&#29289;&#12539;&#38609;&#36008;&#12539;&#22615;&#26009;&#12395;&#12411;&#12412;&#20840;&#37096;/&#12488;&#12483;&#12503;NANOX&#12411;&#12363;&#65294;23.12.15&#22823;&#21451;&#21830;&#29987;&#967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374fsv101\main%20data\03&#22865;&#32004;&#29677;\04&#22865;&#32004;&#20418;\&#21152;&#34276;1&#22763;\&#22865;&#32004;\&#22865;&#32004;\&#21336;&#22865;\&#20999;&#25163;&#12539;&#12495;&#12460;&#12461;\Documents%20and%20Settings\pc059\&#12487;&#12473;&#12463;&#12488;&#12483;&#12503;\&#22865;&#32004;&#36039;&#26009;\&#22865;&#32004;&#34892;&#28858;&#26360;\&#22865;&#32004;&#34892;&#28858;&#26360;yamayos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ea.gbase.gsdf.mod.go.jp/&#22865;&#32004;&#29677;/&#22865;&#32004;&#20418;&#65288;&#29289;&#20214;&#65289;/&#20837;&#26413;/&#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a.gbase.gsdf.mod.go.jp/na/NA/2D/HQ/Fin/DocLib/06%20&#20415;&#21033;&#12484;&#12540;&#12523;/&#31471;&#25968;&#35519;&#25972;&#31561;/Users/g1027721/Documents/&#19968;&#33324;&#26989;&#21209;&#29992;&#12487;&#12540;&#12479;/&#35199;&#26041;&#36578;&#22320;&#35347;&#32244;/&#20250;&#35336;&#36039;&#26009;/&#29694;&#22320;&#35519;&#36948;/&#27005;&#21028;&#12484;&#12540;&#12523;ver8.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a.gbase.gsdf.mod.go.jp/&#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na.gbase.gsdf.mod.go.jp/na/NA/2D/HQ/Fin/DocLib/06%20&#20415;&#21033;&#12484;&#12540;&#12523;/&#31471;&#25968;&#35519;&#25972;&#31561;/Users/g1027721/Documents/&#19968;&#33324;&#26989;&#21209;&#29992;&#12487;&#12540;&#12479;/&#19968;&#26178;&#12501;&#12457;&#12523;&#12480;/&#31975;&#39135;/&#22865;&#32004;&#2636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g1225817/Documents/&#19968;&#33324;&#26989;&#21209;&#29992;/&#12487;&#12473;&#12463;&#12488;&#12483;&#12503;/&#20304;&#12288;&#34276;/&#29289;&#20214;/10&#26376;/&#12490;&#12488;&#12522;&#12454;&#12512;&#29983;&#25104;&#35013;&#32622;(10.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na.gbase.gsdf.mod.go.jp/na/NA/2D/HQ/Fin/DocLib/06%20&#20415;&#21033;&#12484;&#12540;&#12523;/&#31471;&#25968;&#35519;&#25972;&#31561;/Documents%20and%20Settings/pc331/My%20Documents/&#26989;&#21209;&#29992;&#12487;&#12540;&#12479;&#65288;&#40779;&#34276;&#65299;&#26361;&#65289;/&#12487;&#12473;&#12463;&#12488;&#12483;&#12503;&#12487;&#12540;&#12479;/&#26032;&#65298;&#65299;&#24180;&#29289;&#20214;&#12487;&#12540;&#12479;/&#35201;&#27714;&#26360;&#12501;&#12457;&#12523;&#12480;&#65288;&#29289;&#20214;&#65289;/&#22865;&#32004;&#28168;&#12501;&#12457;&#12523;&#12480;/&#24140;&#21029;/&#65298;&#65299;&#24180;&#24230;/&#65298;&#26376;&#20998;/24&#65294;2.14&#12288;&#12479;&#12452;&#12523;&#12459;&#12540;&#12506;&#12483;&#12488;&#12411;&#12363;&#65288;&#35036;&#65293;99&#6528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a374fsv101\&#22865;&#32004;&#29677;\My%20Documents\&#22865;&#32004;\&#22865;&#32004;\&#22865;&#32004;&#26989;&#21209;\&#22865;&#32004;&#34892;&#28858;&#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ea.gbase.gsdf.mod.go.jp/&#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ﾏﾆｭｱﾙ"/>
      <sheetName val="基本情報"/>
      <sheetName val="入力シート"/>
      <sheetName val="一覧"/>
      <sheetName val="見積依頼書"/>
      <sheetName val="（見内）"/>
      <sheetName val="発注書"/>
      <sheetName val="(発内)"/>
      <sheetName val="予調表紙"/>
      <sheetName val="予調内訳"/>
      <sheetName val="調査依頼 "/>
      <sheetName val="調査資料"/>
      <sheetName val="実計・予調 "/>
      <sheetName val="実計・予調（手入力）"/>
      <sheetName val="行為書"/>
      <sheetName val="科目内訳 (印刷)"/>
      <sheetName val="科目内訳"/>
      <sheetName val="実計"/>
      <sheetName val="契約内訳"/>
      <sheetName val="科目一覧"/>
      <sheetName val="コード"/>
      <sheetName val="T_科目Table20"/>
      <sheetName val="請書"/>
      <sheetName val="内訳書 "/>
    </sheetNames>
    <sheetDataSet>
      <sheetData sheetId="0" refreshError="1"/>
      <sheetData sheetId="1">
        <row r="3">
          <cell r="BA3" t="str">
            <v>消耗品費</v>
          </cell>
        </row>
        <row r="4">
          <cell r="BA4" t="str">
            <v>職員厚生経費</v>
          </cell>
        </row>
        <row r="5">
          <cell r="BA5" t="str">
            <v>営舎用備品費</v>
          </cell>
        </row>
        <row r="6">
          <cell r="BA6" t="str">
            <v>営舎維持費</v>
          </cell>
        </row>
        <row r="7">
          <cell r="BA7" t="str">
            <v>各所修繕</v>
          </cell>
        </row>
        <row r="8">
          <cell r="BA8" t="str">
            <v>保健管理費</v>
          </cell>
        </row>
        <row r="9">
          <cell r="BA9" t="str">
            <v>通信維持費</v>
          </cell>
        </row>
        <row r="10">
          <cell r="BA10" t="str">
            <v>施設施工庁費</v>
          </cell>
        </row>
        <row r="11">
          <cell r="BA11" t="str">
            <v>予備隊員業務庁費</v>
          </cell>
        </row>
        <row r="12">
          <cell r="BA12" t="str">
            <v>教育訓練用備品費</v>
          </cell>
        </row>
        <row r="13">
          <cell r="BA13" t="str">
            <v>教育訓練演習費</v>
          </cell>
        </row>
      </sheetData>
      <sheetData sheetId="2"/>
      <sheetData sheetId="3">
        <row r="6">
          <cell r="AA6" t="str">
            <v>科目
コード</v>
          </cell>
          <cell r="AB6" t="str">
            <v>要求番号</v>
          </cell>
          <cell r="AC6" t="str">
            <v>科目（目細）</v>
          </cell>
          <cell r="AD6" t="str">
            <v>契約月日</v>
          </cell>
          <cell r="AE6" t="str">
            <v>小計</v>
          </cell>
          <cell r="AF6" t="str">
            <v>消費税</v>
          </cell>
          <cell r="AG6" t="str">
            <v>合計</v>
          </cell>
          <cell r="AH6" t="str">
            <v>端数</v>
          </cell>
          <cell r="AI6" t="str">
            <v>業者コード</v>
          </cell>
          <cell r="AJ6" t="str">
            <v>適用（品名）</v>
          </cell>
          <cell r="AK6" t="str">
            <v>納期　自</v>
          </cell>
          <cell r="AL6" t="str">
            <v>納期　至</v>
          </cell>
          <cell r="AM6" t="str">
            <v>決議年月日</v>
          </cell>
          <cell r="AN6" t="str">
            <v>備考</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
          <cell r="A2">
            <v>9999</v>
          </cell>
          <cell r="B2" t="str">
            <v>組織</v>
          </cell>
          <cell r="C2" t="str">
            <v>防衛本省</v>
          </cell>
          <cell r="D2" t="str">
            <v>防衛本省</v>
          </cell>
        </row>
        <row r="3">
          <cell r="A3">
            <v>10000</v>
          </cell>
          <cell r="B3" t="str">
            <v>項</v>
          </cell>
          <cell r="C3" t="str">
            <v>防衛本省共通費</v>
          </cell>
        </row>
        <row r="4">
          <cell r="A4">
            <v>11200</v>
          </cell>
          <cell r="B4" t="str">
            <v>目</v>
          </cell>
          <cell r="C4" t="str">
            <v xml:space="preserve">   超過勤務手当</v>
          </cell>
          <cell r="D4" t="str">
            <v>超過勤務手当</v>
          </cell>
        </row>
        <row r="5">
          <cell r="A5">
            <v>11201</v>
          </cell>
          <cell r="B5" t="str">
            <v>細</v>
          </cell>
          <cell r="C5" t="str">
            <v xml:space="preserve">   超過勤務手当</v>
          </cell>
          <cell r="D5" t="str">
            <v>超過勤務手当</v>
          </cell>
        </row>
        <row r="6">
          <cell r="A6">
            <v>11900</v>
          </cell>
          <cell r="B6" t="str">
            <v>目</v>
          </cell>
          <cell r="C6" t="str">
            <v xml:space="preserve">   公務災害補償費</v>
          </cell>
          <cell r="D6" t="str">
            <v>公務災害補償費</v>
          </cell>
        </row>
        <row r="7">
          <cell r="A7">
            <v>11901</v>
          </cell>
          <cell r="B7" t="str">
            <v>細</v>
          </cell>
          <cell r="C7" t="str">
            <v xml:space="preserve">   公務災害補償費</v>
          </cell>
          <cell r="D7" t="str">
            <v>公務災害補償費</v>
          </cell>
        </row>
        <row r="8">
          <cell r="A8">
            <v>11902</v>
          </cell>
          <cell r="B8" t="str">
            <v>細</v>
          </cell>
          <cell r="C8" t="str">
            <v xml:space="preserve">   公務災害補償費</v>
          </cell>
          <cell r="D8" t="str">
            <v>公務災害者福祉費</v>
          </cell>
        </row>
        <row r="9">
          <cell r="A9">
            <v>12300</v>
          </cell>
          <cell r="B9" t="str">
            <v>目</v>
          </cell>
          <cell r="C9" t="str">
            <v xml:space="preserve">   諸   謝   金</v>
          </cell>
          <cell r="D9" t="str">
            <v>諸謝金</v>
          </cell>
        </row>
        <row r="10">
          <cell r="A10">
            <v>12301</v>
          </cell>
          <cell r="B10" t="str">
            <v>細</v>
          </cell>
          <cell r="C10" t="str">
            <v xml:space="preserve">   諸   謝   金</v>
          </cell>
          <cell r="D10" t="str">
            <v>諸謝金</v>
          </cell>
        </row>
        <row r="11">
          <cell r="A11">
            <v>12600</v>
          </cell>
          <cell r="B11" t="str">
            <v>目</v>
          </cell>
          <cell r="C11" t="str">
            <v xml:space="preserve">   報   償   費</v>
          </cell>
          <cell r="D11" t="str">
            <v>報償費</v>
          </cell>
        </row>
        <row r="12">
          <cell r="A12">
            <v>12601</v>
          </cell>
          <cell r="B12" t="str">
            <v>細</v>
          </cell>
          <cell r="C12" t="str">
            <v xml:space="preserve">   報   償   費</v>
          </cell>
          <cell r="D12" t="str">
            <v>報償費</v>
          </cell>
        </row>
        <row r="13">
          <cell r="A13">
            <v>12700</v>
          </cell>
          <cell r="B13" t="str">
            <v>目</v>
          </cell>
          <cell r="C13" t="str">
            <v>褒賞品費</v>
          </cell>
          <cell r="D13" t="str">
            <v>褒賞品費</v>
          </cell>
        </row>
        <row r="14">
          <cell r="A14">
            <v>12701</v>
          </cell>
          <cell r="B14" t="str">
            <v>細</v>
          </cell>
          <cell r="C14" t="str">
            <v>褒賞品費</v>
          </cell>
          <cell r="D14" t="str">
            <v>褒賞品費</v>
          </cell>
        </row>
        <row r="15">
          <cell r="A15">
            <v>12800</v>
          </cell>
          <cell r="B15" t="str">
            <v>目</v>
          </cell>
          <cell r="C15" t="str">
            <v xml:space="preserve">   職員旅費</v>
          </cell>
          <cell r="D15" t="str">
            <v>職員旅費</v>
          </cell>
        </row>
        <row r="16">
          <cell r="A16">
            <v>12801</v>
          </cell>
          <cell r="B16" t="str">
            <v>細</v>
          </cell>
          <cell r="C16" t="str">
            <v xml:space="preserve">   職員旅費</v>
          </cell>
          <cell r="D16" t="str">
            <v>一般旅費</v>
          </cell>
        </row>
        <row r="17">
          <cell r="A17">
            <v>12802</v>
          </cell>
          <cell r="B17" t="str">
            <v>細</v>
          </cell>
          <cell r="C17" t="str">
            <v xml:space="preserve">   職員旅費</v>
          </cell>
          <cell r="D17" t="str">
            <v>研究旅費</v>
          </cell>
        </row>
        <row r="18">
          <cell r="A18">
            <v>12803</v>
          </cell>
          <cell r="B18" t="str">
            <v>細</v>
          </cell>
          <cell r="C18" t="str">
            <v xml:space="preserve">   職員旅費</v>
          </cell>
          <cell r="D18" t="str">
            <v>休暇帰省旅費</v>
          </cell>
        </row>
        <row r="19">
          <cell r="A19">
            <v>12804</v>
          </cell>
          <cell r="B19" t="str">
            <v>細</v>
          </cell>
          <cell r="C19" t="str">
            <v xml:space="preserve">   職員旅費</v>
          </cell>
          <cell r="D19" t="str">
            <v>患者移送旅費</v>
          </cell>
        </row>
        <row r="20">
          <cell r="A20">
            <v>12805</v>
          </cell>
          <cell r="B20" t="str">
            <v>細</v>
          </cell>
          <cell r="C20" t="str">
            <v xml:space="preserve">   職員旅費</v>
          </cell>
          <cell r="D20" t="str">
            <v>捜査等旅費</v>
          </cell>
        </row>
        <row r="21">
          <cell r="A21">
            <v>12806</v>
          </cell>
          <cell r="B21" t="str">
            <v>細</v>
          </cell>
          <cell r="C21" t="str">
            <v xml:space="preserve">   職員旅費</v>
          </cell>
          <cell r="D21" t="str">
            <v>巡回修理旅費</v>
          </cell>
        </row>
        <row r="22">
          <cell r="A22">
            <v>12807</v>
          </cell>
          <cell r="B22" t="str">
            <v>細</v>
          </cell>
          <cell r="C22" t="str">
            <v xml:space="preserve">   職員旅費</v>
          </cell>
          <cell r="D22" t="str">
            <v>巡回診療旅費</v>
          </cell>
        </row>
        <row r="23">
          <cell r="A23">
            <v>12808</v>
          </cell>
          <cell r="B23" t="str">
            <v>細</v>
          </cell>
          <cell r="C23" t="str">
            <v xml:space="preserve">   職員旅費</v>
          </cell>
          <cell r="D23" t="str">
            <v>原図作成旅費</v>
          </cell>
        </row>
        <row r="24">
          <cell r="A24">
            <v>12809</v>
          </cell>
          <cell r="B24" t="str">
            <v>細</v>
          </cell>
          <cell r="C24" t="str">
            <v xml:space="preserve">   職員旅費</v>
          </cell>
          <cell r="D24" t="str">
            <v>爆発物処理旅費</v>
          </cell>
        </row>
        <row r="25">
          <cell r="A25">
            <v>12810</v>
          </cell>
          <cell r="B25" t="str">
            <v>細</v>
          </cell>
          <cell r="C25" t="str">
            <v xml:space="preserve">   職員旅費</v>
          </cell>
          <cell r="D25" t="str">
            <v>その他</v>
          </cell>
        </row>
        <row r="26">
          <cell r="A26">
            <v>12811</v>
          </cell>
          <cell r="B26" t="str">
            <v>細</v>
          </cell>
          <cell r="C26" t="str">
            <v xml:space="preserve">   職員旅費</v>
          </cell>
          <cell r="D26" t="str">
            <v>帰郷広報旅費</v>
          </cell>
        </row>
        <row r="27">
          <cell r="A27">
            <v>12812</v>
          </cell>
          <cell r="B27" t="str">
            <v>細</v>
          </cell>
          <cell r="C27" t="str">
            <v xml:space="preserve">   職員旅費</v>
          </cell>
          <cell r="D27" t="str">
            <v>検査検収等旅費</v>
          </cell>
        </row>
        <row r="28">
          <cell r="A28">
            <v>12813</v>
          </cell>
          <cell r="B28" t="str">
            <v>細</v>
          </cell>
          <cell r="C28" t="str">
            <v xml:space="preserve">   職員旅費</v>
          </cell>
          <cell r="D28" t="str">
            <v>広報旅費</v>
          </cell>
        </row>
        <row r="29">
          <cell r="A29">
            <v>12900</v>
          </cell>
          <cell r="B29" t="str">
            <v>目</v>
          </cell>
          <cell r="C29" t="str">
            <v xml:space="preserve">   赴任旅費</v>
          </cell>
          <cell r="D29" t="str">
            <v>赴任旅費</v>
          </cell>
        </row>
        <row r="30">
          <cell r="A30">
            <v>12901</v>
          </cell>
          <cell r="B30" t="str">
            <v>細</v>
          </cell>
          <cell r="C30" t="str">
            <v xml:space="preserve">   赴任旅費</v>
          </cell>
          <cell r="D30" t="str">
            <v>赴任旅費</v>
          </cell>
        </row>
        <row r="31">
          <cell r="A31">
            <v>13000</v>
          </cell>
          <cell r="B31" t="str">
            <v>目</v>
          </cell>
          <cell r="C31" t="str">
            <v xml:space="preserve">   外国旅費</v>
          </cell>
          <cell r="D31" t="str">
            <v>外国旅費</v>
          </cell>
        </row>
        <row r="32">
          <cell r="A32">
            <v>13001</v>
          </cell>
          <cell r="B32" t="str">
            <v>細</v>
          </cell>
          <cell r="C32" t="str">
            <v xml:space="preserve">   外国旅費</v>
          </cell>
          <cell r="D32" t="str">
            <v>外国旅費</v>
          </cell>
        </row>
        <row r="33">
          <cell r="A33">
            <v>13100</v>
          </cell>
          <cell r="B33" t="str">
            <v>目</v>
          </cell>
          <cell r="C33" t="str">
            <v xml:space="preserve">   外国留学旅費</v>
          </cell>
          <cell r="D33" t="str">
            <v>外国留学旅費</v>
          </cell>
        </row>
        <row r="34">
          <cell r="A34">
            <v>13101</v>
          </cell>
          <cell r="B34" t="str">
            <v>細</v>
          </cell>
          <cell r="C34" t="str">
            <v xml:space="preserve">   外国留学旅費</v>
          </cell>
          <cell r="D34" t="str">
            <v>外国留学旅費</v>
          </cell>
        </row>
        <row r="35">
          <cell r="A35">
            <v>13200</v>
          </cell>
          <cell r="B35" t="str">
            <v>目</v>
          </cell>
          <cell r="C35" t="str">
            <v xml:space="preserve">   委員等旅費</v>
          </cell>
          <cell r="D35" t="str">
            <v>委員等旅費</v>
          </cell>
        </row>
        <row r="36">
          <cell r="A36">
            <v>13201</v>
          </cell>
          <cell r="B36" t="str">
            <v>細</v>
          </cell>
          <cell r="C36" t="str">
            <v xml:space="preserve">   委員等旅費</v>
          </cell>
          <cell r="D36" t="str">
            <v>委員等旅費</v>
          </cell>
        </row>
        <row r="37">
          <cell r="A37">
            <v>13400</v>
          </cell>
          <cell r="B37" t="str">
            <v>目</v>
          </cell>
          <cell r="C37" t="str">
            <v xml:space="preserve">   帰住招集等旅費</v>
          </cell>
          <cell r="D37" t="str">
            <v>帰住招集等旅費</v>
          </cell>
        </row>
        <row r="38">
          <cell r="A38">
            <v>13401</v>
          </cell>
          <cell r="B38" t="str">
            <v>細</v>
          </cell>
          <cell r="C38" t="str">
            <v xml:space="preserve">   帰住招集等旅費</v>
          </cell>
          <cell r="D38" t="str">
            <v>退職者帰住旅費</v>
          </cell>
        </row>
        <row r="39">
          <cell r="A39">
            <v>13402</v>
          </cell>
          <cell r="B39" t="str">
            <v>細</v>
          </cell>
          <cell r="C39" t="str">
            <v xml:space="preserve">   帰住招集等旅費</v>
          </cell>
          <cell r="D39" t="str">
            <v>遺家族出頭旅費</v>
          </cell>
        </row>
        <row r="40">
          <cell r="A40">
            <v>13403</v>
          </cell>
          <cell r="B40" t="str">
            <v>細</v>
          </cell>
          <cell r="C40" t="str">
            <v xml:space="preserve">   帰住招集等旅費</v>
          </cell>
          <cell r="D40" t="str">
            <v>参考人出頭旅費</v>
          </cell>
        </row>
        <row r="41">
          <cell r="A41">
            <v>13404</v>
          </cell>
          <cell r="B41" t="str">
            <v>細</v>
          </cell>
          <cell r="C41" t="str">
            <v xml:space="preserve">   帰住招集等旅費</v>
          </cell>
          <cell r="D41" t="str">
            <v>部外者招へい旅費</v>
          </cell>
        </row>
        <row r="42">
          <cell r="A42">
            <v>13405</v>
          </cell>
          <cell r="B42" t="str">
            <v>細</v>
          </cell>
          <cell r="C42" t="str">
            <v xml:space="preserve">   帰住招集等旅費</v>
          </cell>
          <cell r="D42" t="str">
            <v>不採用者旅費</v>
          </cell>
        </row>
        <row r="43">
          <cell r="A43">
            <v>13500</v>
          </cell>
          <cell r="B43" t="str">
            <v>目</v>
          </cell>
          <cell r="C43" t="str">
            <v>庁         費</v>
          </cell>
          <cell r="D43" t="str">
            <v>庁費</v>
          </cell>
        </row>
        <row r="44">
          <cell r="A44">
            <v>13501</v>
          </cell>
          <cell r="B44" t="str">
            <v>細</v>
          </cell>
          <cell r="C44" t="str">
            <v>庁         費</v>
          </cell>
          <cell r="D44" t="str">
            <v>備品費</v>
          </cell>
        </row>
        <row r="45">
          <cell r="A45">
            <v>13502</v>
          </cell>
          <cell r="B45" t="str">
            <v>細</v>
          </cell>
          <cell r="C45" t="str">
            <v>庁         費</v>
          </cell>
          <cell r="D45" t="str">
            <v>消耗品費</v>
          </cell>
        </row>
        <row r="46">
          <cell r="A46">
            <v>13503</v>
          </cell>
          <cell r="B46" t="str">
            <v>細</v>
          </cell>
          <cell r="C46" t="str">
            <v>庁         費</v>
          </cell>
          <cell r="D46" t="str">
            <v>被服費</v>
          </cell>
        </row>
        <row r="47">
          <cell r="A47">
            <v>13504</v>
          </cell>
          <cell r="B47" t="str">
            <v>細</v>
          </cell>
          <cell r="C47" t="str">
            <v>庁         費</v>
          </cell>
          <cell r="D47" t="str">
            <v>印刷製本費</v>
          </cell>
        </row>
        <row r="48">
          <cell r="A48">
            <v>13505</v>
          </cell>
          <cell r="B48" t="str">
            <v>細</v>
          </cell>
          <cell r="C48" t="str">
            <v>庁         費</v>
          </cell>
          <cell r="D48" t="str">
            <v>通信運搬費</v>
          </cell>
        </row>
        <row r="49">
          <cell r="A49">
            <v>13506</v>
          </cell>
          <cell r="B49" t="str">
            <v>細</v>
          </cell>
          <cell r="C49" t="str">
            <v>庁         費</v>
          </cell>
          <cell r="D49" t="str">
            <v>光熱水料</v>
          </cell>
        </row>
        <row r="50">
          <cell r="A50">
            <v>13510</v>
          </cell>
          <cell r="B50" t="str">
            <v>細</v>
          </cell>
          <cell r="C50" t="str">
            <v>庁         費</v>
          </cell>
          <cell r="D50" t="str">
            <v>その他</v>
          </cell>
        </row>
        <row r="51">
          <cell r="A51">
            <v>13511</v>
          </cell>
          <cell r="B51" t="str">
            <v>細</v>
          </cell>
          <cell r="C51" t="str">
            <v>庁         費</v>
          </cell>
          <cell r="D51" t="str">
            <v>借料及損料</v>
          </cell>
        </row>
        <row r="52">
          <cell r="A52">
            <v>13512</v>
          </cell>
          <cell r="B52" t="str">
            <v>細</v>
          </cell>
          <cell r="C52" t="str">
            <v>庁         費</v>
          </cell>
          <cell r="D52" t="str">
            <v>会議費</v>
          </cell>
        </row>
        <row r="53">
          <cell r="A53">
            <v>13513</v>
          </cell>
          <cell r="B53" t="str">
            <v>細</v>
          </cell>
          <cell r="C53" t="str">
            <v>庁         費</v>
          </cell>
          <cell r="D53" t="str">
            <v>賃金</v>
          </cell>
        </row>
        <row r="54">
          <cell r="A54">
            <v>13514</v>
          </cell>
          <cell r="B54" t="str">
            <v>細</v>
          </cell>
          <cell r="C54" t="str">
            <v>庁         費</v>
          </cell>
          <cell r="D54" t="str">
            <v>保険料</v>
          </cell>
        </row>
        <row r="55">
          <cell r="A55">
            <v>13515</v>
          </cell>
          <cell r="B55" t="str">
            <v>細</v>
          </cell>
          <cell r="C55" t="str">
            <v>庁         費</v>
          </cell>
          <cell r="D55" t="str">
            <v>児童手当拠出金</v>
          </cell>
        </row>
        <row r="56">
          <cell r="A56">
            <v>13516</v>
          </cell>
          <cell r="B56" t="str">
            <v>細</v>
          </cell>
          <cell r="C56" t="str">
            <v>庁         費</v>
          </cell>
          <cell r="D56" t="str">
            <v>自動車交換差金</v>
          </cell>
        </row>
        <row r="57">
          <cell r="A57">
            <v>13517</v>
          </cell>
          <cell r="B57" t="str">
            <v>細</v>
          </cell>
          <cell r="C57" t="str">
            <v>庁         費</v>
          </cell>
          <cell r="D57" t="str">
            <v>雑役務費</v>
          </cell>
        </row>
        <row r="58">
          <cell r="A58">
            <v>13518</v>
          </cell>
          <cell r="B58" t="str">
            <v>細</v>
          </cell>
          <cell r="C58" t="str">
            <v>庁         費</v>
          </cell>
          <cell r="D58" t="str">
            <v>自動車維持費</v>
          </cell>
        </row>
        <row r="59">
          <cell r="A59">
            <v>13519</v>
          </cell>
          <cell r="B59" t="str">
            <v>細</v>
          </cell>
          <cell r="C59" t="str">
            <v>庁         費</v>
          </cell>
          <cell r="D59" t="str">
            <v>燃料費</v>
          </cell>
        </row>
        <row r="60">
          <cell r="A60">
            <v>13520</v>
          </cell>
          <cell r="B60" t="str">
            <v>細</v>
          </cell>
          <cell r="C60" t="str">
            <v>庁         費</v>
          </cell>
          <cell r="D60" t="str">
            <v>職員厚生経費</v>
          </cell>
        </row>
        <row r="61">
          <cell r="A61">
            <v>13521</v>
          </cell>
          <cell r="B61" t="str">
            <v>細</v>
          </cell>
          <cell r="C61" t="str">
            <v>庁         費</v>
          </cell>
          <cell r="D61" t="str">
            <v>広報庁費</v>
          </cell>
        </row>
        <row r="62">
          <cell r="A62">
            <v>13600</v>
          </cell>
          <cell r="B62" t="str">
            <v>目</v>
          </cell>
          <cell r="C62" t="str">
            <v xml:space="preserve">   国会図書館支部庁費</v>
          </cell>
          <cell r="D62" t="str">
            <v>国会図書館支部庁費</v>
          </cell>
        </row>
        <row r="63">
          <cell r="A63">
            <v>13601</v>
          </cell>
          <cell r="B63" t="str">
            <v>細</v>
          </cell>
          <cell r="C63" t="str">
            <v xml:space="preserve">   国会図書館支部庁費</v>
          </cell>
          <cell r="D63" t="str">
            <v>図書購入費</v>
          </cell>
        </row>
        <row r="64">
          <cell r="A64">
            <v>13602</v>
          </cell>
          <cell r="B64" t="str">
            <v>細</v>
          </cell>
          <cell r="C64" t="str">
            <v xml:space="preserve">   国会図書館支部庁費</v>
          </cell>
          <cell r="D64" t="str">
            <v>図書館運営費</v>
          </cell>
        </row>
        <row r="65">
          <cell r="A65">
            <v>13700</v>
          </cell>
          <cell r="B65" t="str">
            <v>目</v>
          </cell>
          <cell r="C65" t="str">
            <v xml:space="preserve">   情報処理業務庁費</v>
          </cell>
          <cell r="D65" t="str">
            <v>情報処理業務庁費</v>
          </cell>
        </row>
        <row r="66">
          <cell r="A66">
            <v>13701</v>
          </cell>
          <cell r="B66" t="str">
            <v>細</v>
          </cell>
          <cell r="C66" t="str">
            <v xml:space="preserve">   情報処理業務庁費</v>
          </cell>
          <cell r="D66" t="str">
            <v>情報処理業務庁費</v>
          </cell>
        </row>
        <row r="67">
          <cell r="A67">
            <v>13800</v>
          </cell>
          <cell r="B67" t="str">
            <v>目</v>
          </cell>
          <cell r="C67" t="str">
            <v xml:space="preserve">   装備品等契約企業調査費</v>
          </cell>
          <cell r="D67" t="str">
            <v>装備品等契約企業調査費</v>
          </cell>
        </row>
        <row r="68">
          <cell r="A68">
            <v>13801</v>
          </cell>
          <cell r="B68" t="str">
            <v>細</v>
          </cell>
          <cell r="C68" t="str">
            <v xml:space="preserve">   装備品等契約企業調査費</v>
          </cell>
          <cell r="D68" t="str">
            <v>装備品等契約企業調査費</v>
          </cell>
        </row>
        <row r="69">
          <cell r="A69">
            <v>13900</v>
          </cell>
          <cell r="B69" t="str">
            <v>目</v>
          </cell>
          <cell r="C69" t="str">
            <v>営   舎   費</v>
          </cell>
          <cell r="D69" t="str">
            <v>営舎費</v>
          </cell>
        </row>
        <row r="70">
          <cell r="A70">
            <v>13901</v>
          </cell>
          <cell r="B70" t="str">
            <v>細</v>
          </cell>
          <cell r="C70" t="str">
            <v>営   舎   費</v>
          </cell>
          <cell r="D70" t="str">
            <v>営舎用備品費</v>
          </cell>
        </row>
        <row r="71">
          <cell r="A71">
            <v>13902</v>
          </cell>
          <cell r="B71" t="str">
            <v>細</v>
          </cell>
          <cell r="C71" t="str">
            <v>営   舎   費</v>
          </cell>
          <cell r="D71" t="str">
            <v>営舎維持費</v>
          </cell>
        </row>
        <row r="72">
          <cell r="A72">
            <v>13903</v>
          </cell>
          <cell r="B72" t="str">
            <v>細</v>
          </cell>
          <cell r="C72" t="str">
            <v>営   舎   費</v>
          </cell>
          <cell r="D72" t="str">
            <v>環境衛生費</v>
          </cell>
        </row>
        <row r="73">
          <cell r="A73">
            <v>13904</v>
          </cell>
          <cell r="B73" t="str">
            <v>細</v>
          </cell>
          <cell r="C73" t="str">
            <v>営   舎   費</v>
          </cell>
          <cell r="D73" t="str">
            <v>保健管理費</v>
          </cell>
        </row>
        <row r="74">
          <cell r="A74">
            <v>13905</v>
          </cell>
          <cell r="B74" t="str">
            <v>細</v>
          </cell>
          <cell r="C74" t="str">
            <v>営   舎   費</v>
          </cell>
          <cell r="D74" t="str">
            <v>防疫費</v>
          </cell>
        </row>
        <row r="75">
          <cell r="A75">
            <v>13906</v>
          </cell>
          <cell r="B75" t="str">
            <v>細</v>
          </cell>
          <cell r="C75" t="str">
            <v>営   舎   費</v>
          </cell>
          <cell r="D75" t="str">
            <v>寝具費</v>
          </cell>
        </row>
        <row r="76">
          <cell r="A76">
            <v>13907</v>
          </cell>
          <cell r="B76" t="str">
            <v>細</v>
          </cell>
          <cell r="C76" t="str">
            <v>営   舎   費</v>
          </cell>
          <cell r="D76" t="str">
            <v>賃金</v>
          </cell>
        </row>
        <row r="77">
          <cell r="A77">
            <v>13908</v>
          </cell>
          <cell r="B77" t="str">
            <v>細</v>
          </cell>
          <cell r="C77" t="str">
            <v>営   舎   費</v>
          </cell>
          <cell r="D77" t="str">
            <v>燃料費</v>
          </cell>
        </row>
        <row r="78">
          <cell r="A78">
            <v>13909</v>
          </cell>
          <cell r="B78" t="str">
            <v>細</v>
          </cell>
          <cell r="C78" t="str">
            <v>営   舎   費</v>
          </cell>
          <cell r="D78" t="str">
            <v>光熱水料</v>
          </cell>
        </row>
        <row r="79">
          <cell r="A79">
            <v>13910</v>
          </cell>
          <cell r="B79" t="str">
            <v>細</v>
          </cell>
          <cell r="C79" t="str">
            <v>営   舎   費</v>
          </cell>
          <cell r="D79" t="str">
            <v>その他</v>
          </cell>
        </row>
        <row r="80">
          <cell r="A80">
            <v>13911</v>
          </cell>
          <cell r="B80" t="str">
            <v>細</v>
          </cell>
          <cell r="C80" t="str">
            <v>営   舎   費</v>
          </cell>
          <cell r="D80" t="str">
            <v>汚染負荷量賦課金</v>
          </cell>
        </row>
        <row r="81">
          <cell r="A81">
            <v>14000</v>
          </cell>
          <cell r="B81" t="str">
            <v>目</v>
          </cell>
          <cell r="C81" t="str">
            <v>被   服   費</v>
          </cell>
          <cell r="D81" t="str">
            <v>被服費</v>
          </cell>
        </row>
        <row r="82">
          <cell r="A82">
            <v>14001</v>
          </cell>
          <cell r="B82" t="str">
            <v>細</v>
          </cell>
          <cell r="C82" t="str">
            <v>被   服   費</v>
          </cell>
          <cell r="D82" t="str">
            <v>被服購入費</v>
          </cell>
        </row>
        <row r="83">
          <cell r="A83">
            <v>14002</v>
          </cell>
          <cell r="B83" t="str">
            <v>細</v>
          </cell>
          <cell r="C83" t="str">
            <v>被   服   費</v>
          </cell>
          <cell r="D83" t="str">
            <v>個人装具費</v>
          </cell>
        </row>
        <row r="84">
          <cell r="A84">
            <v>14003</v>
          </cell>
          <cell r="B84" t="str">
            <v>細</v>
          </cell>
          <cell r="C84" t="str">
            <v>被   服   費</v>
          </cell>
          <cell r="D84" t="str">
            <v>被服維持費</v>
          </cell>
        </row>
        <row r="85">
          <cell r="A85">
            <v>14004</v>
          </cell>
          <cell r="B85" t="str">
            <v>細</v>
          </cell>
          <cell r="C85" t="str">
            <v>被   服   費</v>
          </cell>
          <cell r="D85" t="str">
            <v>賃金</v>
          </cell>
        </row>
        <row r="86">
          <cell r="A86">
            <v>14010</v>
          </cell>
          <cell r="B86" t="str">
            <v>細</v>
          </cell>
          <cell r="C86" t="str">
            <v>被   服   費</v>
          </cell>
          <cell r="D86" t="str">
            <v>その他</v>
          </cell>
        </row>
        <row r="87">
          <cell r="A87">
            <v>14100</v>
          </cell>
          <cell r="B87" t="str">
            <v>目</v>
          </cell>
          <cell r="C87" t="str">
            <v>糧   食   費</v>
          </cell>
          <cell r="D87" t="str">
            <v>糧食費</v>
          </cell>
        </row>
        <row r="88">
          <cell r="A88">
            <v>14101</v>
          </cell>
          <cell r="B88" t="str">
            <v>細</v>
          </cell>
          <cell r="C88" t="str">
            <v>糧   食   費</v>
          </cell>
          <cell r="D88" t="str">
            <v>一般糧食費</v>
          </cell>
        </row>
        <row r="89">
          <cell r="A89">
            <v>14102</v>
          </cell>
          <cell r="B89" t="str">
            <v>細</v>
          </cell>
          <cell r="C89" t="str">
            <v>糧   食   費</v>
          </cell>
          <cell r="D89" t="str">
            <v>非常糧食費</v>
          </cell>
        </row>
        <row r="90">
          <cell r="A90">
            <v>14103</v>
          </cell>
          <cell r="B90" t="str">
            <v>細</v>
          </cell>
          <cell r="C90" t="str">
            <v>糧   食   費</v>
          </cell>
          <cell r="D90" t="str">
            <v>加給食費</v>
          </cell>
        </row>
        <row r="91">
          <cell r="A91">
            <v>14104</v>
          </cell>
          <cell r="B91" t="str">
            <v>細</v>
          </cell>
          <cell r="C91" t="str">
            <v>糧   食   費</v>
          </cell>
          <cell r="D91" t="str">
            <v>患者食費</v>
          </cell>
        </row>
        <row r="92">
          <cell r="A92">
            <v>14200</v>
          </cell>
          <cell r="B92" t="str">
            <v>目</v>
          </cell>
          <cell r="C92" t="str">
            <v xml:space="preserve">   通信専用料</v>
          </cell>
          <cell r="D92" t="str">
            <v>通信専用料</v>
          </cell>
        </row>
        <row r="93">
          <cell r="A93">
            <v>14201</v>
          </cell>
          <cell r="B93" t="str">
            <v>細</v>
          </cell>
          <cell r="C93" t="str">
            <v xml:space="preserve">   通信専用料</v>
          </cell>
          <cell r="D93" t="str">
            <v>通信専用料</v>
          </cell>
        </row>
        <row r="94">
          <cell r="A94">
            <v>14300</v>
          </cell>
          <cell r="B94" t="str">
            <v>目</v>
          </cell>
          <cell r="C94" t="str">
            <v xml:space="preserve">   公共施設等維持管理運営費</v>
          </cell>
          <cell r="D94" t="str">
            <v>公共施設等維持管理運営費</v>
          </cell>
        </row>
        <row r="95">
          <cell r="A95">
            <v>14301</v>
          </cell>
          <cell r="B95" t="str">
            <v>細</v>
          </cell>
          <cell r="C95" t="str">
            <v xml:space="preserve">   公共施設等維持管理運営費</v>
          </cell>
          <cell r="D95" t="str">
            <v>公共施設等維持管理運営費</v>
          </cell>
        </row>
        <row r="96">
          <cell r="A96">
            <v>14400</v>
          </cell>
          <cell r="B96" t="str">
            <v>目</v>
          </cell>
          <cell r="C96" t="str">
            <v>油購入費</v>
          </cell>
          <cell r="D96" t="str">
            <v>油購入費</v>
          </cell>
        </row>
        <row r="97">
          <cell r="A97">
            <v>14401</v>
          </cell>
          <cell r="B97" t="str">
            <v>細</v>
          </cell>
          <cell r="C97" t="str">
            <v>油購入費</v>
          </cell>
          <cell r="D97" t="str">
            <v>航空機用油購入費</v>
          </cell>
        </row>
        <row r="98">
          <cell r="A98">
            <v>14402</v>
          </cell>
          <cell r="B98" t="str">
            <v>細</v>
          </cell>
          <cell r="C98" t="str">
            <v>油購入費</v>
          </cell>
          <cell r="D98" t="str">
            <v>車両用油購入費</v>
          </cell>
        </row>
        <row r="99">
          <cell r="A99">
            <v>14403</v>
          </cell>
          <cell r="B99" t="str">
            <v>細</v>
          </cell>
          <cell r="C99" t="str">
            <v>油購入費</v>
          </cell>
          <cell r="D99" t="str">
            <v>艦船用油購入費</v>
          </cell>
        </row>
        <row r="100">
          <cell r="A100">
            <v>14404</v>
          </cell>
          <cell r="B100" t="str">
            <v>細</v>
          </cell>
          <cell r="C100" t="str">
            <v>油購入費</v>
          </cell>
          <cell r="D100" t="str">
            <v>雑油購入費</v>
          </cell>
        </row>
        <row r="101">
          <cell r="A101">
            <v>14500</v>
          </cell>
          <cell r="B101" t="str">
            <v>目</v>
          </cell>
          <cell r="C101" t="str">
            <v>運   搬   費</v>
          </cell>
          <cell r="D101" t="str">
            <v>運搬費</v>
          </cell>
        </row>
        <row r="102">
          <cell r="A102">
            <v>14501</v>
          </cell>
          <cell r="B102" t="str">
            <v>細</v>
          </cell>
          <cell r="C102" t="str">
            <v>運   搬   費</v>
          </cell>
          <cell r="D102" t="str">
            <v>部隊移動費</v>
          </cell>
        </row>
        <row r="103">
          <cell r="A103">
            <v>14502</v>
          </cell>
          <cell r="B103" t="str">
            <v>細</v>
          </cell>
          <cell r="C103" t="str">
            <v>運   搬   費</v>
          </cell>
          <cell r="D103" t="str">
            <v>演習等参加費</v>
          </cell>
        </row>
        <row r="104">
          <cell r="A104">
            <v>14503</v>
          </cell>
          <cell r="B104" t="str">
            <v>細</v>
          </cell>
          <cell r="C104" t="str">
            <v>運   搬   費</v>
          </cell>
          <cell r="D104" t="str">
            <v>物資輸送費</v>
          </cell>
        </row>
        <row r="105">
          <cell r="A105">
            <v>14504</v>
          </cell>
          <cell r="B105" t="str">
            <v>細</v>
          </cell>
          <cell r="C105" t="str">
            <v>運   搬   費</v>
          </cell>
          <cell r="D105" t="str">
            <v>被疑者等運搬費</v>
          </cell>
        </row>
        <row r="106">
          <cell r="A106">
            <v>14600</v>
          </cell>
          <cell r="B106" t="str">
            <v>目</v>
          </cell>
          <cell r="C106" t="str">
            <v xml:space="preserve">   移   転   費</v>
          </cell>
          <cell r="D106" t="str">
            <v>移転費</v>
          </cell>
        </row>
        <row r="107">
          <cell r="A107">
            <v>14601</v>
          </cell>
          <cell r="B107" t="str">
            <v>細</v>
          </cell>
          <cell r="C107" t="str">
            <v xml:space="preserve">   移   転   費</v>
          </cell>
          <cell r="D107" t="str">
            <v>移転費</v>
          </cell>
        </row>
        <row r="108">
          <cell r="A108">
            <v>14700</v>
          </cell>
          <cell r="B108" t="str">
            <v>目</v>
          </cell>
          <cell r="C108" t="str">
            <v xml:space="preserve">   宿舎特別借上費</v>
          </cell>
          <cell r="D108" t="str">
            <v>宿舎特別借上費</v>
          </cell>
        </row>
        <row r="109">
          <cell r="A109">
            <v>14701</v>
          </cell>
          <cell r="B109" t="str">
            <v>細</v>
          </cell>
          <cell r="C109" t="str">
            <v xml:space="preserve">   宿舎特別借上費</v>
          </cell>
          <cell r="D109" t="str">
            <v>宿舎特別借上費</v>
          </cell>
        </row>
        <row r="110">
          <cell r="A110">
            <v>14702</v>
          </cell>
          <cell r="B110" t="str">
            <v>細</v>
          </cell>
          <cell r="C110" t="str">
            <v xml:space="preserve">   宿舎特別借上費</v>
          </cell>
          <cell r="D110" t="str">
            <v>宿舎借上費</v>
          </cell>
        </row>
        <row r="111">
          <cell r="A111">
            <v>14800</v>
          </cell>
          <cell r="B111" t="str">
            <v>目</v>
          </cell>
          <cell r="C111" t="str">
            <v xml:space="preserve">   電子計算機等借料</v>
          </cell>
          <cell r="D111" t="str">
            <v>電子計算機等借料</v>
          </cell>
        </row>
        <row r="112">
          <cell r="A112">
            <v>14801</v>
          </cell>
          <cell r="B112" t="str">
            <v>細</v>
          </cell>
          <cell r="C112" t="str">
            <v xml:space="preserve">   電子計算機等借料</v>
          </cell>
          <cell r="D112" t="str">
            <v>電子計算機等借料</v>
          </cell>
        </row>
        <row r="113">
          <cell r="A113">
            <v>14900</v>
          </cell>
          <cell r="B113" t="str">
            <v>目</v>
          </cell>
          <cell r="C113" t="str">
            <v>各所修繕</v>
          </cell>
          <cell r="D113" t="str">
            <v>各所修繕</v>
          </cell>
        </row>
        <row r="114">
          <cell r="A114">
            <v>14901</v>
          </cell>
          <cell r="B114" t="str">
            <v>細</v>
          </cell>
          <cell r="C114" t="str">
            <v>各所修繕</v>
          </cell>
          <cell r="D114" t="str">
            <v>各所修繕</v>
          </cell>
        </row>
        <row r="115">
          <cell r="A115">
            <v>15000</v>
          </cell>
          <cell r="B115" t="str">
            <v>目</v>
          </cell>
          <cell r="C115" t="str">
            <v>自動車重量税</v>
          </cell>
          <cell r="D115" t="str">
            <v>自動車重量税</v>
          </cell>
        </row>
        <row r="116">
          <cell r="A116">
            <v>15001</v>
          </cell>
          <cell r="B116" t="str">
            <v>細</v>
          </cell>
          <cell r="C116" t="str">
            <v>自動車重量税</v>
          </cell>
          <cell r="D116" t="str">
            <v>自動車重量税</v>
          </cell>
        </row>
        <row r="117">
          <cell r="A117">
            <v>15200</v>
          </cell>
          <cell r="B117" t="str">
            <v>目</v>
          </cell>
          <cell r="C117" t="str">
            <v xml:space="preserve">   国家公務員共済組合負担金</v>
          </cell>
          <cell r="D117" t="str">
            <v>国家公務員共済組合負担金</v>
          </cell>
        </row>
        <row r="118">
          <cell r="A118">
            <v>15201</v>
          </cell>
          <cell r="B118" t="str">
            <v>細</v>
          </cell>
          <cell r="C118" t="str">
            <v xml:space="preserve">   国家公務員共済組合負担金</v>
          </cell>
          <cell r="D118" t="str">
            <v>国家公務員共済組合負担金</v>
          </cell>
        </row>
        <row r="119">
          <cell r="A119">
            <v>15300</v>
          </cell>
          <cell r="B119" t="str">
            <v>目</v>
          </cell>
          <cell r="C119" t="str">
            <v xml:space="preserve">   基礎年金国家公務員共済組合負担金</v>
          </cell>
          <cell r="D119" t="str">
            <v>基礎年金国家公務員共済組合負担金</v>
          </cell>
        </row>
        <row r="120">
          <cell r="A120">
            <v>15301</v>
          </cell>
          <cell r="B120" t="str">
            <v>細</v>
          </cell>
          <cell r="C120" t="str">
            <v xml:space="preserve">   基礎年金国家公務員共済組合負担金</v>
          </cell>
          <cell r="D120" t="str">
            <v>基礎年金国家公務員共済組合負担金</v>
          </cell>
        </row>
        <row r="121">
          <cell r="A121">
            <v>15400</v>
          </cell>
          <cell r="B121" t="str">
            <v>目</v>
          </cell>
          <cell r="C121" t="str">
            <v xml:space="preserve">   国有資産所在市町村交付金</v>
          </cell>
          <cell r="D121" t="str">
            <v>国有資産所在市町村交付金</v>
          </cell>
        </row>
        <row r="122">
          <cell r="A122">
            <v>15401</v>
          </cell>
          <cell r="B122" t="str">
            <v>細</v>
          </cell>
          <cell r="C122" t="str">
            <v xml:space="preserve">   国有資産所在市町村交付金</v>
          </cell>
          <cell r="D122" t="str">
            <v>国有資産所在市町村交付金</v>
          </cell>
        </row>
        <row r="123">
          <cell r="A123">
            <v>15500</v>
          </cell>
          <cell r="B123" t="str">
            <v>目</v>
          </cell>
          <cell r="C123" t="str">
            <v xml:space="preserve">   相互防衛援助協定交付金</v>
          </cell>
          <cell r="D123" t="str">
            <v>相互防衛援助協定交付金</v>
          </cell>
        </row>
        <row r="124">
          <cell r="A124">
            <v>15501</v>
          </cell>
          <cell r="B124" t="str">
            <v>細</v>
          </cell>
          <cell r="C124" t="str">
            <v xml:space="preserve">   相互防衛援助協定交付金</v>
          </cell>
          <cell r="D124" t="str">
            <v>相互防衛援助協定交付金</v>
          </cell>
        </row>
        <row r="125">
          <cell r="A125">
            <v>15600</v>
          </cell>
          <cell r="B125" t="str">
            <v>目</v>
          </cell>
          <cell r="C125" t="str">
            <v xml:space="preserve">   交   際   費</v>
          </cell>
          <cell r="D125" t="str">
            <v>交際費</v>
          </cell>
        </row>
        <row r="126">
          <cell r="A126">
            <v>15601</v>
          </cell>
          <cell r="B126" t="str">
            <v>細</v>
          </cell>
          <cell r="C126" t="str">
            <v xml:space="preserve">   交   際   費</v>
          </cell>
          <cell r="D126" t="str">
            <v>交際費</v>
          </cell>
        </row>
        <row r="127">
          <cell r="A127">
            <v>15700</v>
          </cell>
          <cell r="B127" t="str">
            <v>目</v>
          </cell>
          <cell r="C127" t="str">
            <v xml:space="preserve">   賠償償還及払戻金</v>
          </cell>
          <cell r="D127" t="str">
            <v>賠償償還及払戻金</v>
          </cell>
        </row>
        <row r="128">
          <cell r="A128">
            <v>15701</v>
          </cell>
          <cell r="B128" t="str">
            <v>細</v>
          </cell>
          <cell r="C128" t="str">
            <v xml:space="preserve">   賠償償還及払戻金</v>
          </cell>
          <cell r="D128" t="str">
            <v>賠償金</v>
          </cell>
        </row>
        <row r="129">
          <cell r="A129">
            <v>15702</v>
          </cell>
          <cell r="B129" t="str">
            <v>細</v>
          </cell>
          <cell r="C129" t="str">
            <v xml:space="preserve">   賠償償還及払戻金</v>
          </cell>
          <cell r="D129" t="str">
            <v>警察留置負担金</v>
          </cell>
        </row>
        <row r="130">
          <cell r="A130">
            <v>15703</v>
          </cell>
          <cell r="B130" t="str">
            <v>細</v>
          </cell>
          <cell r="C130" t="str">
            <v xml:space="preserve">   賠償償還及払戻金</v>
          </cell>
          <cell r="D130" t="str">
            <v>諸払戻補填金</v>
          </cell>
        </row>
        <row r="131">
          <cell r="A131">
            <v>30000</v>
          </cell>
          <cell r="B131" t="str">
            <v>項</v>
          </cell>
          <cell r="C131" t="str">
            <v>武器車両等整備費</v>
          </cell>
        </row>
        <row r="132">
          <cell r="A132">
            <v>31000</v>
          </cell>
          <cell r="B132" t="str">
            <v>目</v>
          </cell>
          <cell r="C132" t="str">
            <v xml:space="preserve">   武器購入費</v>
          </cell>
          <cell r="D132" t="str">
            <v>武器購入費</v>
          </cell>
        </row>
        <row r="133">
          <cell r="A133">
            <v>31001</v>
          </cell>
          <cell r="B133" t="str">
            <v>細</v>
          </cell>
          <cell r="C133" t="str">
            <v xml:space="preserve">   武器購入費</v>
          </cell>
          <cell r="D133" t="str">
            <v>編成装備品費</v>
          </cell>
        </row>
        <row r="134">
          <cell r="A134">
            <v>31002</v>
          </cell>
          <cell r="B134" t="str">
            <v>細</v>
          </cell>
          <cell r="C134" t="str">
            <v xml:space="preserve">   武器購入費</v>
          </cell>
          <cell r="D134" t="str">
            <v>編成装備品初度費</v>
          </cell>
        </row>
        <row r="135">
          <cell r="A135">
            <v>31003</v>
          </cell>
          <cell r="B135" t="str">
            <v>細</v>
          </cell>
          <cell r="C135" t="str">
            <v xml:space="preserve">   武器購入費</v>
          </cell>
          <cell r="D135" t="str">
            <v>武器購入費</v>
          </cell>
        </row>
        <row r="136">
          <cell r="A136">
            <v>31004</v>
          </cell>
          <cell r="B136" t="str">
            <v>細</v>
          </cell>
          <cell r="C136" t="str">
            <v xml:space="preserve">   武器購入費</v>
          </cell>
          <cell r="D136" t="str">
            <v>武器購入初度費</v>
          </cell>
        </row>
        <row r="137">
          <cell r="A137">
            <v>31100</v>
          </cell>
          <cell r="B137" t="str">
            <v>目</v>
          </cell>
          <cell r="C137" t="str">
            <v>通信機器購入費</v>
          </cell>
          <cell r="D137" t="str">
            <v>通信機器購入費</v>
          </cell>
        </row>
        <row r="138">
          <cell r="A138">
            <v>31101</v>
          </cell>
          <cell r="B138" t="str">
            <v>細</v>
          </cell>
          <cell r="C138" t="str">
            <v>通信機器購入費</v>
          </cell>
          <cell r="D138" t="str">
            <v>編成装備品費</v>
          </cell>
        </row>
        <row r="139">
          <cell r="A139">
            <v>31102</v>
          </cell>
          <cell r="B139" t="str">
            <v>細</v>
          </cell>
          <cell r="C139" t="str">
            <v>通信機器購入費</v>
          </cell>
          <cell r="D139" t="str">
            <v>編成装備品初度費</v>
          </cell>
        </row>
        <row r="140">
          <cell r="A140">
            <v>31103</v>
          </cell>
          <cell r="B140" t="str">
            <v>細</v>
          </cell>
          <cell r="C140" t="str">
            <v>通信機器購入費</v>
          </cell>
          <cell r="D140" t="str">
            <v>通信機器購入費</v>
          </cell>
        </row>
        <row r="141">
          <cell r="A141">
            <v>31104</v>
          </cell>
          <cell r="B141" t="str">
            <v>細</v>
          </cell>
          <cell r="C141" t="str">
            <v>通信機器購入費</v>
          </cell>
          <cell r="D141" t="str">
            <v>通信機器購入初度費</v>
          </cell>
        </row>
        <row r="142">
          <cell r="A142">
            <v>31200</v>
          </cell>
          <cell r="B142" t="str">
            <v>目</v>
          </cell>
          <cell r="C142" t="str">
            <v xml:space="preserve">   車両購入費</v>
          </cell>
          <cell r="D142" t="str">
            <v>車両購入費</v>
          </cell>
        </row>
        <row r="143">
          <cell r="A143">
            <v>31201</v>
          </cell>
          <cell r="B143" t="str">
            <v>細</v>
          </cell>
          <cell r="C143" t="str">
            <v xml:space="preserve">   車両購入費</v>
          </cell>
          <cell r="D143" t="str">
            <v>編成装備品費</v>
          </cell>
        </row>
        <row r="144">
          <cell r="A144">
            <v>31202</v>
          </cell>
          <cell r="B144" t="str">
            <v>細</v>
          </cell>
          <cell r="C144" t="str">
            <v xml:space="preserve">   車両購入費</v>
          </cell>
          <cell r="D144" t="str">
            <v>編成装備品初度費</v>
          </cell>
        </row>
        <row r="145">
          <cell r="A145">
            <v>31203</v>
          </cell>
          <cell r="B145" t="str">
            <v>細</v>
          </cell>
          <cell r="C145" t="str">
            <v xml:space="preserve">   車両購入費</v>
          </cell>
          <cell r="D145" t="str">
            <v>車両購入費</v>
          </cell>
        </row>
        <row r="146">
          <cell r="A146">
            <v>31204</v>
          </cell>
          <cell r="B146" t="str">
            <v>細</v>
          </cell>
          <cell r="C146" t="str">
            <v xml:space="preserve">   車両購入費</v>
          </cell>
          <cell r="D146" t="str">
            <v>車両購入初度費</v>
          </cell>
        </row>
        <row r="147">
          <cell r="A147">
            <v>31300</v>
          </cell>
          <cell r="B147" t="str">
            <v>目</v>
          </cell>
          <cell r="C147" t="str">
            <v xml:space="preserve">   弾薬購入費</v>
          </cell>
          <cell r="D147" t="str">
            <v>弾薬購入費</v>
          </cell>
        </row>
        <row r="148">
          <cell r="A148">
            <v>31301</v>
          </cell>
          <cell r="B148" t="str">
            <v>細</v>
          </cell>
          <cell r="C148" t="str">
            <v xml:space="preserve">   弾薬購入費</v>
          </cell>
          <cell r="D148" t="str">
            <v>弾薬購入費</v>
          </cell>
        </row>
        <row r="149">
          <cell r="A149">
            <v>31302</v>
          </cell>
          <cell r="B149" t="str">
            <v>細</v>
          </cell>
          <cell r="C149" t="str">
            <v xml:space="preserve">   弾薬購入費</v>
          </cell>
          <cell r="D149" t="str">
            <v>弾薬購入初度費</v>
          </cell>
        </row>
        <row r="150">
          <cell r="A150">
            <v>31400</v>
          </cell>
          <cell r="B150" t="str">
            <v>目</v>
          </cell>
          <cell r="C150" t="str">
            <v>諸器材購入費</v>
          </cell>
          <cell r="D150" t="str">
            <v>諸器材購入費</v>
          </cell>
        </row>
        <row r="151">
          <cell r="A151">
            <v>31401</v>
          </cell>
          <cell r="B151" t="str">
            <v>細</v>
          </cell>
          <cell r="C151" t="str">
            <v>諸器材購入費</v>
          </cell>
          <cell r="D151" t="str">
            <v>編成装備品費</v>
          </cell>
        </row>
        <row r="152">
          <cell r="A152">
            <v>31402</v>
          </cell>
          <cell r="B152" t="str">
            <v>細</v>
          </cell>
          <cell r="C152" t="str">
            <v>諸器材購入費</v>
          </cell>
          <cell r="D152" t="str">
            <v>編成装備品初度費</v>
          </cell>
        </row>
        <row r="153">
          <cell r="A153">
            <v>31403</v>
          </cell>
          <cell r="B153" t="str">
            <v>細</v>
          </cell>
          <cell r="C153" t="str">
            <v>諸器材購入費</v>
          </cell>
          <cell r="D153" t="str">
            <v>航空需品費</v>
          </cell>
        </row>
        <row r="154">
          <cell r="A154">
            <v>31404</v>
          </cell>
          <cell r="B154" t="str">
            <v>細</v>
          </cell>
          <cell r="C154" t="str">
            <v>諸器材購入費</v>
          </cell>
          <cell r="D154" t="str">
            <v>艦船需品費</v>
          </cell>
        </row>
        <row r="155">
          <cell r="A155">
            <v>31405</v>
          </cell>
          <cell r="B155" t="str">
            <v>細</v>
          </cell>
          <cell r="C155" t="str">
            <v>諸器材購入費</v>
          </cell>
          <cell r="D155" t="str">
            <v>施設機械購入費</v>
          </cell>
        </row>
        <row r="156">
          <cell r="A156">
            <v>31406</v>
          </cell>
          <cell r="B156" t="str">
            <v>細</v>
          </cell>
          <cell r="C156" t="str">
            <v>諸器材購入費</v>
          </cell>
          <cell r="D156" t="str">
            <v>修理保管用備品費</v>
          </cell>
        </row>
        <row r="157">
          <cell r="A157">
            <v>31407</v>
          </cell>
          <cell r="B157" t="str">
            <v>細</v>
          </cell>
          <cell r="C157" t="str">
            <v>諸器材購入費</v>
          </cell>
          <cell r="D157" t="str">
            <v>参考器材購入費</v>
          </cell>
        </row>
        <row r="158">
          <cell r="A158">
            <v>31408</v>
          </cell>
          <cell r="B158" t="str">
            <v>細</v>
          </cell>
          <cell r="C158" t="str">
            <v>諸器材購入費</v>
          </cell>
          <cell r="D158" t="str">
            <v>雑備品費</v>
          </cell>
        </row>
        <row r="159">
          <cell r="A159">
            <v>31409</v>
          </cell>
          <cell r="B159" t="str">
            <v>細</v>
          </cell>
          <cell r="C159" t="str">
            <v>諸器材購入費</v>
          </cell>
          <cell r="D159" t="str">
            <v>諸器材購入初度費</v>
          </cell>
        </row>
        <row r="160">
          <cell r="A160">
            <v>31500</v>
          </cell>
          <cell r="B160" t="str">
            <v>目</v>
          </cell>
          <cell r="C160" t="str">
            <v>武器修理費</v>
          </cell>
          <cell r="D160" t="str">
            <v>武器修理費</v>
          </cell>
        </row>
        <row r="161">
          <cell r="A161">
            <v>31501</v>
          </cell>
          <cell r="B161" t="str">
            <v>細</v>
          </cell>
          <cell r="C161" t="str">
            <v>武器修理費</v>
          </cell>
          <cell r="D161" t="str">
            <v>武器修理費</v>
          </cell>
        </row>
        <row r="162">
          <cell r="A162">
            <v>31502</v>
          </cell>
          <cell r="B162" t="str">
            <v>細</v>
          </cell>
          <cell r="C162" t="str">
            <v>武器修理費</v>
          </cell>
          <cell r="D162" t="str">
            <v>武器修理初度費</v>
          </cell>
        </row>
        <row r="163">
          <cell r="A163">
            <v>31503</v>
          </cell>
          <cell r="B163" t="str">
            <v>細</v>
          </cell>
          <cell r="C163" t="str">
            <v>武器修理費</v>
          </cell>
          <cell r="D163" t="str">
            <v>賃金</v>
          </cell>
        </row>
        <row r="164">
          <cell r="A164">
            <v>31600</v>
          </cell>
          <cell r="B164" t="str">
            <v>目</v>
          </cell>
          <cell r="C164" t="str">
            <v>通信維持費</v>
          </cell>
          <cell r="D164" t="str">
            <v>通信維持費</v>
          </cell>
        </row>
        <row r="165">
          <cell r="A165">
            <v>31601</v>
          </cell>
          <cell r="B165" t="str">
            <v>細</v>
          </cell>
          <cell r="C165" t="str">
            <v>通信維持費</v>
          </cell>
          <cell r="D165" t="str">
            <v>通信維持費</v>
          </cell>
        </row>
        <row r="166">
          <cell r="A166">
            <v>31603</v>
          </cell>
          <cell r="B166" t="str">
            <v>細</v>
          </cell>
          <cell r="C166" t="str">
            <v>通信維持費</v>
          </cell>
          <cell r="D166" t="str">
            <v>通信維持初度費</v>
          </cell>
        </row>
        <row r="167">
          <cell r="A167">
            <v>31604</v>
          </cell>
          <cell r="B167" t="str">
            <v>細</v>
          </cell>
          <cell r="C167" t="str">
            <v>通信維持費</v>
          </cell>
          <cell r="D167" t="str">
            <v>賃金</v>
          </cell>
        </row>
        <row r="168">
          <cell r="A168">
            <v>31700</v>
          </cell>
          <cell r="B168" t="str">
            <v>目</v>
          </cell>
          <cell r="C168" t="str">
            <v>車両修理費</v>
          </cell>
          <cell r="D168" t="str">
            <v>車両修理費</v>
          </cell>
        </row>
        <row r="169">
          <cell r="A169">
            <v>31701</v>
          </cell>
          <cell r="B169" t="str">
            <v>細</v>
          </cell>
          <cell r="C169" t="str">
            <v>車両修理費</v>
          </cell>
          <cell r="D169" t="str">
            <v>車両修理費</v>
          </cell>
        </row>
        <row r="170">
          <cell r="A170">
            <v>31702</v>
          </cell>
          <cell r="B170" t="str">
            <v>細</v>
          </cell>
          <cell r="C170" t="str">
            <v>車両修理費</v>
          </cell>
          <cell r="D170" t="str">
            <v>賃金</v>
          </cell>
        </row>
        <row r="171">
          <cell r="A171">
            <v>31800</v>
          </cell>
          <cell r="B171" t="str">
            <v>目</v>
          </cell>
          <cell r="C171" t="str">
            <v>諸器材等維持費</v>
          </cell>
          <cell r="D171" t="str">
            <v>諸器材等維持費</v>
          </cell>
        </row>
        <row r="172">
          <cell r="A172">
            <v>31801</v>
          </cell>
          <cell r="B172" t="str">
            <v>細</v>
          </cell>
          <cell r="C172" t="str">
            <v>諸器材等維持費</v>
          </cell>
          <cell r="D172" t="str">
            <v>補給処運営費</v>
          </cell>
        </row>
        <row r="173">
          <cell r="A173">
            <v>31802</v>
          </cell>
          <cell r="B173" t="str">
            <v>細</v>
          </cell>
          <cell r="C173" t="str">
            <v>諸器材等維持費</v>
          </cell>
          <cell r="D173" t="str">
            <v>化学資材維持費</v>
          </cell>
        </row>
        <row r="174">
          <cell r="A174">
            <v>31803</v>
          </cell>
          <cell r="B174" t="str">
            <v>細</v>
          </cell>
          <cell r="C174" t="str">
            <v>諸器材等維持費</v>
          </cell>
          <cell r="D174" t="str">
            <v>施設機械維持費</v>
          </cell>
        </row>
        <row r="175">
          <cell r="A175">
            <v>31804</v>
          </cell>
          <cell r="B175" t="str">
            <v>細</v>
          </cell>
          <cell r="C175" t="str">
            <v>諸器材等維持費</v>
          </cell>
          <cell r="D175" t="str">
            <v>工作所維持費</v>
          </cell>
        </row>
        <row r="176">
          <cell r="A176">
            <v>31805</v>
          </cell>
          <cell r="B176" t="str">
            <v>細</v>
          </cell>
          <cell r="C176" t="str">
            <v>諸器材等維持費</v>
          </cell>
          <cell r="D176" t="str">
            <v>雑修理費</v>
          </cell>
        </row>
        <row r="177">
          <cell r="A177">
            <v>31806</v>
          </cell>
          <cell r="B177" t="str">
            <v>細</v>
          </cell>
          <cell r="C177" t="str">
            <v>諸器材等維持費</v>
          </cell>
          <cell r="D177" t="str">
            <v>雑消耗品費</v>
          </cell>
        </row>
        <row r="178">
          <cell r="A178">
            <v>31807</v>
          </cell>
          <cell r="B178" t="str">
            <v>細</v>
          </cell>
          <cell r="C178" t="str">
            <v>諸器材等維持費</v>
          </cell>
          <cell r="D178" t="str">
            <v>艦船用雑費</v>
          </cell>
        </row>
        <row r="179">
          <cell r="A179">
            <v>31808</v>
          </cell>
          <cell r="B179" t="str">
            <v>細</v>
          </cell>
          <cell r="C179" t="str">
            <v>諸器材等維持費</v>
          </cell>
          <cell r="D179" t="str">
            <v>爆発兵器類処理費</v>
          </cell>
        </row>
        <row r="180">
          <cell r="A180">
            <v>31809</v>
          </cell>
          <cell r="B180" t="str">
            <v>細</v>
          </cell>
          <cell r="C180" t="str">
            <v>諸器材等維持費</v>
          </cell>
          <cell r="D180" t="str">
            <v>雑運営費</v>
          </cell>
        </row>
        <row r="181">
          <cell r="A181">
            <v>31811</v>
          </cell>
          <cell r="B181" t="str">
            <v>細</v>
          </cell>
          <cell r="C181" t="str">
            <v>諸器材等維持費</v>
          </cell>
          <cell r="D181" t="str">
            <v>弾薬維持費</v>
          </cell>
        </row>
        <row r="182">
          <cell r="A182">
            <v>31812</v>
          </cell>
          <cell r="B182" t="str">
            <v>細</v>
          </cell>
          <cell r="C182" t="str">
            <v>諸器材等維持費</v>
          </cell>
          <cell r="D182" t="str">
            <v>賃金</v>
          </cell>
        </row>
        <row r="183">
          <cell r="A183">
            <v>31813</v>
          </cell>
          <cell r="B183" t="str">
            <v>細</v>
          </cell>
          <cell r="C183" t="str">
            <v>諸器材等維持費</v>
          </cell>
          <cell r="D183" t="str">
            <v>諸器材等維持初度費</v>
          </cell>
        </row>
        <row r="184">
          <cell r="A184">
            <v>40000</v>
          </cell>
          <cell r="B184" t="str">
            <v>項</v>
          </cell>
          <cell r="C184" t="str">
            <v>航空機整備費</v>
          </cell>
        </row>
        <row r="185">
          <cell r="A185">
            <v>41000</v>
          </cell>
          <cell r="B185" t="str">
            <v>目</v>
          </cell>
          <cell r="C185" t="str">
            <v>航空機修理費</v>
          </cell>
          <cell r="D185" t="str">
            <v>航空機修理費</v>
          </cell>
        </row>
        <row r="186">
          <cell r="A186">
            <v>41001</v>
          </cell>
          <cell r="B186" t="str">
            <v>細</v>
          </cell>
          <cell r="C186" t="str">
            <v>航空機修理費</v>
          </cell>
          <cell r="D186" t="str">
            <v>航空機修理費</v>
          </cell>
        </row>
        <row r="187">
          <cell r="A187">
            <v>41002</v>
          </cell>
          <cell r="B187" t="str">
            <v>細</v>
          </cell>
          <cell r="C187" t="str">
            <v>航空機修理費</v>
          </cell>
          <cell r="D187" t="str">
            <v>航空機修理初度費</v>
          </cell>
        </row>
        <row r="188">
          <cell r="A188">
            <v>41003</v>
          </cell>
          <cell r="B188" t="str">
            <v>細</v>
          </cell>
          <cell r="C188" t="str">
            <v>航空機修理費</v>
          </cell>
          <cell r="D188" t="str">
            <v>賃金</v>
          </cell>
        </row>
        <row r="189">
          <cell r="A189">
            <v>41100</v>
          </cell>
          <cell r="B189" t="str">
            <v>目</v>
          </cell>
          <cell r="C189" t="str">
            <v xml:space="preserve">   航空機購入費</v>
          </cell>
          <cell r="D189" t="str">
            <v>航空機購入費</v>
          </cell>
        </row>
        <row r="190">
          <cell r="A190">
            <v>41101</v>
          </cell>
          <cell r="B190" t="str">
            <v>細</v>
          </cell>
          <cell r="C190" t="str">
            <v xml:space="preserve">   航空機購入費</v>
          </cell>
          <cell r="D190" t="str">
            <v>航空機購入費</v>
          </cell>
        </row>
        <row r="191">
          <cell r="A191">
            <v>41102</v>
          </cell>
          <cell r="B191" t="str">
            <v>細</v>
          </cell>
          <cell r="C191" t="str">
            <v xml:space="preserve">   航空機購入費初度費</v>
          </cell>
          <cell r="D191" t="str">
            <v>航空機購入初度費</v>
          </cell>
        </row>
        <row r="192">
          <cell r="A192">
            <v>50000</v>
          </cell>
          <cell r="B192" t="str">
            <v>項</v>
          </cell>
          <cell r="C192" t="str">
            <v>施設整備費</v>
          </cell>
        </row>
        <row r="193">
          <cell r="A193">
            <v>51000</v>
          </cell>
          <cell r="B193" t="str">
            <v>目</v>
          </cell>
          <cell r="C193" t="str">
            <v xml:space="preserve">   施設施工旅費</v>
          </cell>
          <cell r="D193" t="str">
            <v>施設施工旅費</v>
          </cell>
        </row>
        <row r="194">
          <cell r="A194">
            <v>51001</v>
          </cell>
          <cell r="B194" t="str">
            <v>細</v>
          </cell>
          <cell r="C194" t="str">
            <v xml:space="preserve">   施設施工旅費</v>
          </cell>
          <cell r="D194" t="str">
            <v>施設施工旅費</v>
          </cell>
        </row>
        <row r="195">
          <cell r="A195">
            <v>51100</v>
          </cell>
          <cell r="B195" t="str">
            <v>目</v>
          </cell>
          <cell r="C195" t="str">
            <v>施設施工庁費</v>
          </cell>
          <cell r="D195" t="str">
            <v>施設施工庁費</v>
          </cell>
        </row>
        <row r="196">
          <cell r="A196">
            <v>51102</v>
          </cell>
          <cell r="B196" t="str">
            <v>細</v>
          </cell>
          <cell r="C196" t="str">
            <v>施設施工庁費</v>
          </cell>
          <cell r="D196" t="str">
            <v>施設施工庁費</v>
          </cell>
        </row>
        <row r="197">
          <cell r="A197">
            <v>51200</v>
          </cell>
          <cell r="B197" t="str">
            <v>目</v>
          </cell>
          <cell r="C197" t="str">
            <v>施設整備費</v>
          </cell>
          <cell r="D197" t="str">
            <v>施設整備費</v>
          </cell>
        </row>
        <row r="198">
          <cell r="A198">
            <v>51201</v>
          </cell>
          <cell r="B198" t="str">
            <v>細</v>
          </cell>
          <cell r="C198" t="str">
            <v>施設整備費</v>
          </cell>
          <cell r="D198" t="str">
            <v>工事費</v>
          </cell>
        </row>
        <row r="199">
          <cell r="A199">
            <v>51300</v>
          </cell>
          <cell r="B199" t="str">
            <v>目</v>
          </cell>
          <cell r="C199" t="str">
            <v xml:space="preserve">   公務員宿舎施設費</v>
          </cell>
          <cell r="D199" t="str">
            <v>公務員宿舎施設費</v>
          </cell>
        </row>
        <row r="200">
          <cell r="A200">
            <v>51301</v>
          </cell>
          <cell r="B200" t="str">
            <v>細</v>
          </cell>
          <cell r="C200" t="str">
            <v xml:space="preserve">   公務員宿舎施設費</v>
          </cell>
          <cell r="D200" t="str">
            <v>工事費</v>
          </cell>
        </row>
        <row r="201">
          <cell r="A201">
            <v>51400</v>
          </cell>
          <cell r="B201" t="str">
            <v>目</v>
          </cell>
          <cell r="C201" t="str">
            <v xml:space="preserve">   不動産購入費</v>
          </cell>
          <cell r="D201" t="str">
            <v>不動産購入費</v>
          </cell>
        </row>
        <row r="202">
          <cell r="A202">
            <v>51401</v>
          </cell>
          <cell r="B202" t="str">
            <v>細</v>
          </cell>
          <cell r="C202" t="str">
            <v xml:space="preserve">   不動産購入費</v>
          </cell>
          <cell r="D202" t="str">
            <v>不動産購入費</v>
          </cell>
        </row>
        <row r="203">
          <cell r="A203">
            <v>51402</v>
          </cell>
          <cell r="B203" t="str">
            <v>細</v>
          </cell>
          <cell r="C203" t="str">
            <v xml:space="preserve">   不動産購入費</v>
          </cell>
          <cell r="D203" t="str">
            <v>公務員宿舎不動産購入費</v>
          </cell>
        </row>
        <row r="204">
          <cell r="A204">
            <v>51500</v>
          </cell>
          <cell r="B204" t="str">
            <v>目</v>
          </cell>
          <cell r="C204" t="str">
            <v xml:space="preserve">   移転等補償金</v>
          </cell>
          <cell r="D204" t="str">
            <v>移転等補償金</v>
          </cell>
        </row>
        <row r="205">
          <cell r="A205">
            <v>51501</v>
          </cell>
          <cell r="B205" t="str">
            <v>細</v>
          </cell>
          <cell r="C205" t="str">
            <v xml:space="preserve">   移転等補償金</v>
          </cell>
          <cell r="D205" t="str">
            <v>移転等補償金</v>
          </cell>
        </row>
        <row r="206">
          <cell r="A206">
            <v>60000</v>
          </cell>
          <cell r="B206" t="str">
            <v>項</v>
          </cell>
          <cell r="C206" t="str">
            <v>人材確保育成費</v>
          </cell>
        </row>
        <row r="207">
          <cell r="A207">
            <v>61000</v>
          </cell>
          <cell r="B207" t="str">
            <v>目</v>
          </cell>
          <cell r="C207" t="str">
            <v xml:space="preserve">   予備隊員手当</v>
          </cell>
          <cell r="D207" t="str">
            <v>予備隊員手当</v>
          </cell>
        </row>
        <row r="208">
          <cell r="A208">
            <v>61001</v>
          </cell>
          <cell r="B208" t="str">
            <v>細</v>
          </cell>
          <cell r="C208" t="str">
            <v xml:space="preserve">   予備隊員手当</v>
          </cell>
          <cell r="D208" t="str">
            <v>予備隊員手当</v>
          </cell>
        </row>
        <row r="209">
          <cell r="A209">
            <v>61100</v>
          </cell>
          <cell r="B209" t="str">
            <v>目</v>
          </cell>
          <cell r="C209" t="str">
            <v xml:space="preserve">   即応予備自衛官勤続報奨金</v>
          </cell>
          <cell r="D209" t="str">
            <v>即応予備自衛官勤続報奨金</v>
          </cell>
        </row>
        <row r="210">
          <cell r="A210">
            <v>61101</v>
          </cell>
          <cell r="B210" t="str">
            <v>細</v>
          </cell>
          <cell r="C210" t="str">
            <v xml:space="preserve">   即応予備自衛官勤続報奨金</v>
          </cell>
          <cell r="D210" t="str">
            <v>即応予備自衛官勤続報奨金</v>
          </cell>
        </row>
        <row r="211">
          <cell r="A211">
            <v>61200</v>
          </cell>
          <cell r="B211" t="str">
            <v>目</v>
          </cell>
          <cell r="C211" t="str">
            <v xml:space="preserve">   即応予備自衛官雇用企業給付金</v>
          </cell>
          <cell r="D211" t="str">
            <v>即応予備自衛官雇用企業給付金</v>
          </cell>
        </row>
        <row r="212">
          <cell r="A212">
            <v>61201</v>
          </cell>
          <cell r="B212" t="str">
            <v>細</v>
          </cell>
          <cell r="C212" t="str">
            <v xml:space="preserve">   即応予備自衛官雇用企業給付金</v>
          </cell>
          <cell r="D212" t="str">
            <v>即応予備自衛官雇用企業給付金</v>
          </cell>
        </row>
        <row r="213">
          <cell r="A213">
            <v>61300</v>
          </cell>
          <cell r="B213" t="str">
            <v>目</v>
          </cell>
          <cell r="C213" t="str">
            <v xml:space="preserve">   教育訓練履修給付金</v>
          </cell>
          <cell r="D213" t="str">
            <v>教育訓練履修給付金</v>
          </cell>
        </row>
        <row r="214">
          <cell r="A214">
            <v>61301</v>
          </cell>
          <cell r="B214" t="str">
            <v>細</v>
          </cell>
          <cell r="C214" t="str">
            <v xml:space="preserve">   教育訓練履修給付金</v>
          </cell>
          <cell r="D214" t="str">
            <v>教育訓練履修給付金</v>
          </cell>
        </row>
        <row r="215">
          <cell r="A215">
            <v>61400</v>
          </cell>
          <cell r="B215" t="str">
            <v>目</v>
          </cell>
          <cell r="C215" t="str">
            <v xml:space="preserve">   入校講習旅費</v>
          </cell>
          <cell r="D215" t="str">
            <v>入校講習旅費</v>
          </cell>
        </row>
        <row r="216">
          <cell r="A216">
            <v>61401</v>
          </cell>
          <cell r="B216" t="str">
            <v>細</v>
          </cell>
          <cell r="C216" t="str">
            <v xml:space="preserve">   入校講習旅費</v>
          </cell>
          <cell r="D216" t="str">
            <v>入校講習旅費</v>
          </cell>
        </row>
        <row r="217">
          <cell r="A217">
            <v>61402</v>
          </cell>
          <cell r="B217" t="str">
            <v>細</v>
          </cell>
          <cell r="C217" t="str">
            <v xml:space="preserve">   入校講習旅費</v>
          </cell>
          <cell r="D217" t="str">
            <v>現地研修旅費</v>
          </cell>
        </row>
        <row r="218">
          <cell r="A218">
            <v>61500</v>
          </cell>
          <cell r="B218" t="str">
            <v>目</v>
          </cell>
          <cell r="C218" t="str">
            <v xml:space="preserve">   募集等旅費</v>
          </cell>
          <cell r="D218" t="str">
            <v>募集等旅費</v>
          </cell>
        </row>
        <row r="219">
          <cell r="A219">
            <v>61501</v>
          </cell>
          <cell r="B219" t="str">
            <v>細</v>
          </cell>
          <cell r="C219" t="str">
            <v xml:space="preserve">   募集等旅費</v>
          </cell>
          <cell r="D219" t="str">
            <v>募集旅費</v>
          </cell>
        </row>
        <row r="220">
          <cell r="A220">
            <v>61502</v>
          </cell>
          <cell r="B220" t="str">
            <v>細</v>
          </cell>
          <cell r="C220" t="str">
            <v xml:space="preserve">   募集等旅費</v>
          </cell>
          <cell r="D220" t="str">
            <v>就職援護旅費</v>
          </cell>
        </row>
        <row r="221">
          <cell r="A221">
            <v>61503</v>
          </cell>
          <cell r="B221" t="str">
            <v>細</v>
          </cell>
          <cell r="C221" t="str">
            <v xml:space="preserve">   募集等旅費</v>
          </cell>
          <cell r="D221" t="str">
            <v>部外者招へい旅費</v>
          </cell>
        </row>
        <row r="222">
          <cell r="A222">
            <v>61600</v>
          </cell>
          <cell r="B222" t="str">
            <v>目</v>
          </cell>
          <cell r="C222" t="str">
            <v xml:space="preserve">   講師旅費</v>
          </cell>
          <cell r="D222" t="str">
            <v>講師旅費</v>
          </cell>
        </row>
        <row r="223">
          <cell r="A223">
            <v>61601</v>
          </cell>
          <cell r="B223" t="str">
            <v>細</v>
          </cell>
          <cell r="C223" t="str">
            <v xml:space="preserve">   講師旅費</v>
          </cell>
          <cell r="D223" t="str">
            <v>講師旅費</v>
          </cell>
        </row>
        <row r="224">
          <cell r="A224">
            <v>61700</v>
          </cell>
          <cell r="B224" t="str">
            <v>目</v>
          </cell>
          <cell r="C224" t="str">
            <v xml:space="preserve">   予備隊員招集等旅費</v>
          </cell>
          <cell r="D224" t="str">
            <v>予備隊員招集等旅費</v>
          </cell>
        </row>
        <row r="225">
          <cell r="A225">
            <v>61701</v>
          </cell>
          <cell r="B225" t="str">
            <v>細</v>
          </cell>
          <cell r="C225" t="str">
            <v xml:space="preserve">   予備隊員招集等旅費</v>
          </cell>
          <cell r="D225" t="str">
            <v>予備隊員招集等旅費</v>
          </cell>
        </row>
        <row r="226">
          <cell r="A226">
            <v>61800</v>
          </cell>
          <cell r="B226" t="str">
            <v>目</v>
          </cell>
          <cell r="C226" t="str">
            <v>募集等庁費</v>
          </cell>
          <cell r="D226" t="str">
            <v>募集等庁費</v>
          </cell>
        </row>
        <row r="227">
          <cell r="A227">
            <v>61801</v>
          </cell>
          <cell r="B227" t="str">
            <v>細</v>
          </cell>
          <cell r="C227" t="str">
            <v>募集等庁費</v>
          </cell>
          <cell r="D227" t="str">
            <v>募集等庁費</v>
          </cell>
        </row>
        <row r="228">
          <cell r="A228">
            <v>61900</v>
          </cell>
          <cell r="B228" t="str">
            <v>目</v>
          </cell>
          <cell r="C228" t="str">
            <v>予備隊員業務庁費</v>
          </cell>
          <cell r="D228" t="str">
            <v>予備隊員業務庁費</v>
          </cell>
        </row>
        <row r="229">
          <cell r="A229">
            <v>61901</v>
          </cell>
          <cell r="B229" t="str">
            <v>細</v>
          </cell>
          <cell r="C229" t="str">
            <v>予備隊員業務庁費</v>
          </cell>
          <cell r="D229" t="str">
            <v>予備隊員業務庁費</v>
          </cell>
        </row>
        <row r="230">
          <cell r="A230">
            <v>62000</v>
          </cell>
          <cell r="B230" t="str">
            <v>目</v>
          </cell>
          <cell r="C230" t="str">
            <v>医   療   費</v>
          </cell>
          <cell r="D230" t="str">
            <v>医療費</v>
          </cell>
        </row>
        <row r="231">
          <cell r="A231">
            <v>62001</v>
          </cell>
          <cell r="B231" t="str">
            <v>細</v>
          </cell>
          <cell r="C231" t="str">
            <v>医   療   費</v>
          </cell>
          <cell r="D231" t="str">
            <v>医療関係備品費</v>
          </cell>
        </row>
        <row r="232">
          <cell r="A232">
            <v>62002</v>
          </cell>
          <cell r="B232" t="str">
            <v>細</v>
          </cell>
          <cell r="C232" t="str">
            <v>医   療   費</v>
          </cell>
          <cell r="D232" t="str">
            <v>医療施行費</v>
          </cell>
        </row>
        <row r="233">
          <cell r="A233">
            <v>62003</v>
          </cell>
          <cell r="B233" t="str">
            <v>細</v>
          </cell>
          <cell r="C233" t="str">
            <v>医   療   費</v>
          </cell>
          <cell r="D233" t="str">
            <v>医療器材修理費</v>
          </cell>
        </row>
        <row r="234">
          <cell r="A234">
            <v>62004</v>
          </cell>
          <cell r="B234" t="str">
            <v>細</v>
          </cell>
          <cell r="C234" t="str">
            <v>医   療   費</v>
          </cell>
          <cell r="D234" t="str">
            <v>賃金</v>
          </cell>
        </row>
        <row r="235">
          <cell r="A235">
            <v>62010</v>
          </cell>
          <cell r="B235" t="str">
            <v>細</v>
          </cell>
          <cell r="C235" t="str">
            <v>医   療   費</v>
          </cell>
          <cell r="D235" t="str">
            <v>その他</v>
          </cell>
        </row>
        <row r="236">
          <cell r="A236">
            <v>62100</v>
          </cell>
          <cell r="B236" t="str">
            <v>目</v>
          </cell>
          <cell r="C236" t="str">
            <v>教育訓練費</v>
          </cell>
          <cell r="D236" t="str">
            <v>教育訓練費</v>
          </cell>
        </row>
        <row r="237">
          <cell r="A237">
            <v>62101</v>
          </cell>
          <cell r="B237" t="str">
            <v>細</v>
          </cell>
          <cell r="C237" t="str">
            <v>教育訓練費</v>
          </cell>
          <cell r="D237" t="str">
            <v>教育訓練用備品費</v>
          </cell>
        </row>
        <row r="238">
          <cell r="A238">
            <v>62102</v>
          </cell>
          <cell r="B238" t="str">
            <v>細</v>
          </cell>
          <cell r="C238" t="str">
            <v>教育訓練費</v>
          </cell>
          <cell r="D238" t="str">
            <v>修理保管用備品費</v>
          </cell>
        </row>
        <row r="239">
          <cell r="A239">
            <v>62103</v>
          </cell>
          <cell r="B239" t="str">
            <v>細</v>
          </cell>
          <cell r="C239" t="str">
            <v>教育訓練費</v>
          </cell>
          <cell r="D239" t="str">
            <v>教育訓練演習費</v>
          </cell>
        </row>
        <row r="240">
          <cell r="A240">
            <v>62104</v>
          </cell>
          <cell r="B240" t="str">
            <v>細</v>
          </cell>
          <cell r="C240" t="str">
            <v>教育訓練費</v>
          </cell>
          <cell r="D240" t="str">
            <v>備品修理費</v>
          </cell>
        </row>
        <row r="241">
          <cell r="A241">
            <v>62105</v>
          </cell>
          <cell r="B241" t="str">
            <v>細</v>
          </cell>
          <cell r="C241" t="str">
            <v>教育訓練費</v>
          </cell>
          <cell r="D241" t="str">
            <v>教育訓練初度費</v>
          </cell>
        </row>
        <row r="242">
          <cell r="A242">
            <v>62106</v>
          </cell>
          <cell r="B242" t="str">
            <v>細</v>
          </cell>
          <cell r="C242" t="str">
            <v>教育訓練費</v>
          </cell>
          <cell r="D242" t="str">
            <v>賃金</v>
          </cell>
        </row>
        <row r="243">
          <cell r="A243">
            <v>62110</v>
          </cell>
          <cell r="B243" t="str">
            <v>細</v>
          </cell>
          <cell r="C243" t="str">
            <v>教育訓練費</v>
          </cell>
          <cell r="D243" t="str">
            <v>その他</v>
          </cell>
        </row>
        <row r="244">
          <cell r="A244">
            <v>62200</v>
          </cell>
          <cell r="B244" t="str">
            <v>目</v>
          </cell>
          <cell r="C244" t="str">
            <v xml:space="preserve">   診療委託費</v>
          </cell>
          <cell r="D244" t="str">
            <v>診療委託費</v>
          </cell>
        </row>
        <row r="245">
          <cell r="A245">
            <v>62201</v>
          </cell>
          <cell r="B245" t="str">
            <v>細</v>
          </cell>
          <cell r="C245" t="str">
            <v xml:space="preserve">   診療委託費</v>
          </cell>
          <cell r="D245" t="str">
            <v>診療委託費</v>
          </cell>
        </row>
        <row r="246">
          <cell r="A246">
            <v>79999</v>
          </cell>
          <cell r="B246" t="str">
            <v>組織</v>
          </cell>
          <cell r="C246" t="str">
            <v>防衛本庁（制）</v>
          </cell>
          <cell r="D246" t="str">
            <v>防衛本省（制限額）</v>
          </cell>
        </row>
        <row r="247">
          <cell r="A247">
            <v>80000</v>
          </cell>
          <cell r="B247" t="str">
            <v>項</v>
          </cell>
          <cell r="C247" t="str">
            <v>防衛本庁（制）</v>
          </cell>
        </row>
        <row r="248">
          <cell r="A248">
            <v>81100</v>
          </cell>
          <cell r="B248" t="str">
            <v>目</v>
          </cell>
          <cell r="C248" t="str">
            <v xml:space="preserve">   運 搬 費（制）</v>
          </cell>
          <cell r="D248" t="str">
            <v>運 搬 費</v>
          </cell>
        </row>
        <row r="249">
          <cell r="A249">
            <v>81101</v>
          </cell>
          <cell r="B249" t="str">
            <v>細</v>
          </cell>
          <cell r="C249" t="str">
            <v xml:space="preserve">   演参費（後払）</v>
          </cell>
          <cell r="D249" t="str">
            <v>演習等参加費  後払</v>
          </cell>
        </row>
        <row r="250">
          <cell r="A250">
            <v>81102</v>
          </cell>
          <cell r="B250" t="str">
            <v>細</v>
          </cell>
          <cell r="C250" t="str">
            <v xml:space="preserve">   物輸費（後払）</v>
          </cell>
          <cell r="D250" t="str">
            <v>物資輸送費    後払</v>
          </cell>
        </row>
        <row r="251">
          <cell r="A251">
            <v>81103</v>
          </cell>
          <cell r="B251" t="str">
            <v>細</v>
          </cell>
          <cell r="C251" t="str">
            <v xml:space="preserve">   演参費（役務）</v>
          </cell>
          <cell r="D251" t="str">
            <v>演習等参加費  役務</v>
          </cell>
        </row>
        <row r="252">
          <cell r="A252">
            <v>81104</v>
          </cell>
          <cell r="B252" t="str">
            <v>細</v>
          </cell>
          <cell r="C252" t="str">
            <v xml:space="preserve">   物輸費（役務）</v>
          </cell>
          <cell r="D252" t="str">
            <v>物資輸送費    役務</v>
          </cell>
        </row>
        <row r="253">
          <cell r="A253">
            <v>81105</v>
          </cell>
          <cell r="B253" t="str">
            <v>細</v>
          </cell>
          <cell r="C253" t="str">
            <v xml:space="preserve">   演参費（ETC）</v>
          </cell>
          <cell r="D253" t="str">
            <v>演習等参加費  ETC</v>
          </cell>
        </row>
        <row r="254">
          <cell r="A254">
            <v>81106</v>
          </cell>
          <cell r="B254" t="str">
            <v>細</v>
          </cell>
          <cell r="C254" t="str">
            <v xml:space="preserve">   物輸費（ETC）</v>
          </cell>
          <cell r="D254" t="str">
            <v>物資輸送費    ETC</v>
          </cell>
        </row>
        <row r="255">
          <cell r="A255">
            <v>81107</v>
          </cell>
          <cell r="B255" t="str">
            <v>細</v>
          </cell>
          <cell r="C255" t="str">
            <v xml:space="preserve">   演参費（役務e）</v>
          </cell>
          <cell r="D255" t="str">
            <v>演習等参加費  役務(e)</v>
          </cell>
        </row>
        <row r="256">
          <cell r="A256">
            <v>81108</v>
          </cell>
          <cell r="B256" t="str">
            <v>細</v>
          </cell>
          <cell r="C256" t="str">
            <v xml:space="preserve">   物輸費（役務e）</v>
          </cell>
          <cell r="D256" t="str">
            <v>物資輸送費    役務(e)</v>
          </cell>
        </row>
        <row r="257">
          <cell r="A257">
            <v>81109</v>
          </cell>
          <cell r="B257" t="str">
            <v>細</v>
          </cell>
          <cell r="C257" t="str">
            <v xml:space="preserve">   演参費（船舶）</v>
          </cell>
          <cell r="D257" t="str">
            <v>演習等参加費  船舶</v>
          </cell>
        </row>
        <row r="258">
          <cell r="A258">
            <v>81110</v>
          </cell>
          <cell r="B258" t="str">
            <v>細</v>
          </cell>
          <cell r="C258" t="str">
            <v xml:space="preserve">   物輸費（船舶）</v>
          </cell>
          <cell r="D258" t="str">
            <v>物資輸送費  船舶</v>
          </cell>
        </row>
      </sheetData>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行為書"/>
      <sheetName val="入力"/>
      <sheetName val="使用方法"/>
      <sheetName val="業者一覧"/>
      <sheetName val="行為書 (2)"/>
    </sheetNames>
    <sheetDataSet>
      <sheetData sheetId="0" refreshError="1"/>
      <sheetData sheetId="1" refreshError="1">
        <row r="4">
          <cell r="A4">
            <v>1</v>
          </cell>
          <cell r="B4" t="str">
            <v>１２．１０．１３</v>
          </cell>
          <cell r="D4">
            <v>2</v>
          </cell>
          <cell r="E4" t="str">
            <v>帯広市</v>
          </cell>
          <cell r="F4">
            <v>0</v>
          </cell>
          <cell r="G4">
            <v>0</v>
          </cell>
          <cell r="H4">
            <v>76800</v>
          </cell>
          <cell r="I4" t="str">
            <v>１２．４．１</v>
          </cell>
          <cell r="J4" t="str">
            <v>12.9.１～12.9.29</v>
          </cell>
          <cell r="K4">
            <v>1</v>
          </cell>
          <cell r="L4">
            <v>3</v>
          </cell>
          <cell r="M4" t="str">
            <v>クレンザーほか</v>
          </cell>
          <cell r="N4">
            <v>2</v>
          </cell>
          <cell r="O4">
            <v>100000</v>
          </cell>
          <cell r="P4">
            <v>36426</v>
          </cell>
        </row>
        <row r="5">
          <cell r="A5">
            <v>2</v>
          </cell>
          <cell r="E5" t="e">
            <v>#N/A</v>
          </cell>
          <cell r="F5" t="e">
            <v>#N/A</v>
          </cell>
          <cell r="G5" t="e">
            <v>#N/A</v>
          </cell>
          <cell r="O5" t="str">
            <v>　</v>
          </cell>
        </row>
        <row r="6">
          <cell r="A6">
            <v>3</v>
          </cell>
          <cell r="E6" t="e">
            <v>#N/A</v>
          </cell>
          <cell r="F6" t="e">
            <v>#N/A</v>
          </cell>
          <cell r="G6" t="e">
            <v>#N/A</v>
          </cell>
        </row>
        <row r="7">
          <cell r="A7">
            <v>4</v>
          </cell>
          <cell r="E7" t="e">
            <v>#N/A</v>
          </cell>
          <cell r="F7" t="e">
            <v>#N/A</v>
          </cell>
          <cell r="G7" t="e">
            <v>#N/A</v>
          </cell>
        </row>
        <row r="8">
          <cell r="A8">
            <v>5</v>
          </cell>
          <cell r="E8" t="e">
            <v>#N/A</v>
          </cell>
          <cell r="F8" t="e">
            <v>#N/A</v>
          </cell>
          <cell r="G8" t="e">
            <v>#N/A</v>
          </cell>
        </row>
        <row r="9">
          <cell r="A9">
            <v>6</v>
          </cell>
          <cell r="E9" t="e">
            <v>#N/A</v>
          </cell>
          <cell r="F9" t="e">
            <v>#N/A</v>
          </cell>
          <cell r="G9" t="e">
            <v>#N/A</v>
          </cell>
        </row>
        <row r="10">
          <cell r="A10">
            <v>7</v>
          </cell>
          <cell r="E10" t="e">
            <v>#N/A</v>
          </cell>
          <cell r="F10" t="e">
            <v>#N/A</v>
          </cell>
          <cell r="G10" t="e">
            <v>#N/A</v>
          </cell>
        </row>
        <row r="11">
          <cell r="A11">
            <v>8</v>
          </cell>
          <cell r="E11" t="e">
            <v>#N/A</v>
          </cell>
          <cell r="F11" t="e">
            <v>#N/A</v>
          </cell>
          <cell r="G11" t="e">
            <v>#N/A</v>
          </cell>
        </row>
        <row r="12">
          <cell r="A12">
            <v>9</v>
          </cell>
          <cell r="E12" t="e">
            <v>#N/A</v>
          </cell>
          <cell r="F12" t="e">
            <v>#N/A</v>
          </cell>
          <cell r="G12" t="e">
            <v>#N/A</v>
          </cell>
        </row>
        <row r="13">
          <cell r="A13">
            <v>10</v>
          </cell>
          <cell r="E13" t="e">
            <v>#N/A</v>
          </cell>
          <cell r="F13" t="e">
            <v>#N/A</v>
          </cell>
          <cell r="G13" t="e">
            <v>#N/A</v>
          </cell>
        </row>
        <row r="14">
          <cell r="A14">
            <v>11</v>
          </cell>
          <cell r="E14" t="e">
            <v>#N/A</v>
          </cell>
          <cell r="F14" t="e">
            <v>#N/A</v>
          </cell>
          <cell r="G14" t="e">
            <v>#N/A</v>
          </cell>
        </row>
        <row r="15">
          <cell r="A15">
            <v>12</v>
          </cell>
          <cell r="E15" t="e">
            <v>#N/A</v>
          </cell>
          <cell r="F15" t="e">
            <v>#N/A</v>
          </cell>
          <cell r="G15" t="e">
            <v>#N/A</v>
          </cell>
        </row>
        <row r="16">
          <cell r="A16">
            <v>13</v>
          </cell>
          <cell r="E16" t="e">
            <v>#N/A</v>
          </cell>
          <cell r="F16" t="e">
            <v>#N/A</v>
          </cell>
          <cell r="G16" t="e">
            <v>#N/A</v>
          </cell>
        </row>
        <row r="17">
          <cell r="A17">
            <v>14</v>
          </cell>
          <cell r="E17" t="e">
            <v>#N/A</v>
          </cell>
          <cell r="F17" t="e">
            <v>#N/A</v>
          </cell>
          <cell r="G17" t="e">
            <v>#N/A</v>
          </cell>
        </row>
        <row r="18">
          <cell r="A18">
            <v>15</v>
          </cell>
          <cell r="E18" t="e">
            <v>#N/A</v>
          </cell>
          <cell r="F18" t="e">
            <v>#N/A</v>
          </cell>
          <cell r="G18" t="e">
            <v>#N/A</v>
          </cell>
        </row>
        <row r="19">
          <cell r="A19">
            <v>16</v>
          </cell>
          <cell r="E19" t="e">
            <v>#N/A</v>
          </cell>
          <cell r="F19" t="e">
            <v>#N/A</v>
          </cell>
          <cell r="G19" t="e">
            <v>#N/A</v>
          </cell>
        </row>
        <row r="20">
          <cell r="A20">
            <v>17</v>
          </cell>
          <cell r="E20" t="e">
            <v>#N/A</v>
          </cell>
          <cell r="F20" t="e">
            <v>#N/A</v>
          </cell>
          <cell r="G20" t="e">
            <v>#N/A</v>
          </cell>
        </row>
        <row r="21">
          <cell r="A21">
            <v>18</v>
          </cell>
          <cell r="E21" t="e">
            <v>#N/A</v>
          </cell>
          <cell r="F21" t="e">
            <v>#N/A</v>
          </cell>
          <cell r="G21" t="e">
            <v>#N/A</v>
          </cell>
        </row>
        <row r="22">
          <cell r="A22">
            <v>19</v>
          </cell>
          <cell r="E22" t="e">
            <v>#N/A</v>
          </cell>
          <cell r="F22" t="e">
            <v>#N/A</v>
          </cell>
          <cell r="G22" t="e">
            <v>#N/A</v>
          </cell>
        </row>
        <row r="23">
          <cell r="A23">
            <v>20</v>
          </cell>
          <cell r="E23" t="e">
            <v>#N/A</v>
          </cell>
          <cell r="F23" t="e">
            <v>#N/A</v>
          </cell>
          <cell r="G23" t="e">
            <v>#N/A</v>
          </cell>
        </row>
        <row r="24">
          <cell r="A24">
            <v>21</v>
          </cell>
          <cell r="E24" t="e">
            <v>#N/A</v>
          </cell>
          <cell r="F24" t="e">
            <v>#N/A</v>
          </cell>
          <cell r="G24" t="e">
            <v>#N/A</v>
          </cell>
        </row>
        <row r="25">
          <cell r="A25">
            <v>22</v>
          </cell>
          <cell r="E25" t="e">
            <v>#N/A</v>
          </cell>
          <cell r="F25" t="e">
            <v>#N/A</v>
          </cell>
          <cell r="G25" t="e">
            <v>#N/A</v>
          </cell>
        </row>
        <row r="26">
          <cell r="A26">
            <v>23</v>
          </cell>
          <cell r="E26" t="e">
            <v>#N/A</v>
          </cell>
          <cell r="F26" t="e">
            <v>#N/A</v>
          </cell>
          <cell r="G26" t="e">
            <v>#N/A</v>
          </cell>
        </row>
        <row r="27">
          <cell r="A27">
            <v>24</v>
          </cell>
          <cell r="E27" t="e">
            <v>#N/A</v>
          </cell>
          <cell r="F27" t="e">
            <v>#N/A</v>
          </cell>
          <cell r="G27" t="e">
            <v>#N/A</v>
          </cell>
        </row>
        <row r="28">
          <cell r="A28">
            <v>25</v>
          </cell>
          <cell r="E28" t="e">
            <v>#N/A</v>
          </cell>
          <cell r="F28" t="e">
            <v>#N/A</v>
          </cell>
          <cell r="G28" t="e">
            <v>#N/A</v>
          </cell>
        </row>
        <row r="29">
          <cell r="A29">
            <v>26</v>
          </cell>
          <cell r="E29" t="e">
            <v>#N/A</v>
          </cell>
          <cell r="F29" t="e">
            <v>#N/A</v>
          </cell>
          <cell r="G29" t="e">
            <v>#N/A</v>
          </cell>
        </row>
        <row r="30">
          <cell r="A30">
            <v>27</v>
          </cell>
          <cell r="E30" t="e">
            <v>#N/A</v>
          </cell>
          <cell r="F30" t="e">
            <v>#N/A</v>
          </cell>
          <cell r="G30" t="e">
            <v>#N/A</v>
          </cell>
        </row>
        <row r="31">
          <cell r="A31">
            <v>28</v>
          </cell>
          <cell r="E31" t="e">
            <v>#N/A</v>
          </cell>
          <cell r="F31" t="e">
            <v>#N/A</v>
          </cell>
          <cell r="G31" t="e">
            <v>#N/A</v>
          </cell>
        </row>
        <row r="32">
          <cell r="A32">
            <v>29</v>
          </cell>
          <cell r="E32" t="e">
            <v>#N/A</v>
          </cell>
          <cell r="F32" t="e">
            <v>#N/A</v>
          </cell>
          <cell r="G32" t="e">
            <v>#N/A</v>
          </cell>
        </row>
        <row r="33">
          <cell r="A33">
            <v>30</v>
          </cell>
          <cell r="E33" t="e">
            <v>#N/A</v>
          </cell>
          <cell r="F33" t="e">
            <v>#N/A</v>
          </cell>
          <cell r="G33" t="e">
            <v>#N/A</v>
          </cell>
        </row>
        <row r="34">
          <cell r="A34">
            <v>31</v>
          </cell>
          <cell r="E34" t="e">
            <v>#N/A</v>
          </cell>
          <cell r="F34" t="e">
            <v>#N/A</v>
          </cell>
          <cell r="G34" t="e">
            <v>#N/A</v>
          </cell>
        </row>
        <row r="35">
          <cell r="A35">
            <v>32</v>
          </cell>
          <cell r="E35" t="e">
            <v>#N/A</v>
          </cell>
          <cell r="F35" t="e">
            <v>#N/A</v>
          </cell>
          <cell r="G35" t="e">
            <v>#N/A</v>
          </cell>
        </row>
        <row r="36">
          <cell r="A36">
            <v>33</v>
          </cell>
          <cell r="E36" t="e">
            <v>#N/A</v>
          </cell>
          <cell r="F36" t="e">
            <v>#N/A</v>
          </cell>
          <cell r="G36" t="e">
            <v>#N/A</v>
          </cell>
        </row>
        <row r="37">
          <cell r="A37">
            <v>34</v>
          </cell>
          <cell r="E37" t="e">
            <v>#N/A</v>
          </cell>
          <cell r="F37" t="e">
            <v>#N/A</v>
          </cell>
          <cell r="G37" t="e">
            <v>#N/A</v>
          </cell>
        </row>
        <row r="38">
          <cell r="A38">
            <v>35</v>
          </cell>
          <cell r="E38" t="e">
            <v>#N/A</v>
          </cell>
          <cell r="F38" t="e">
            <v>#N/A</v>
          </cell>
          <cell r="G38" t="e">
            <v>#N/A</v>
          </cell>
        </row>
        <row r="39">
          <cell r="A39">
            <v>36</v>
          </cell>
          <cell r="E39" t="e">
            <v>#N/A</v>
          </cell>
          <cell r="F39" t="e">
            <v>#N/A</v>
          </cell>
          <cell r="G39" t="e">
            <v>#N/A</v>
          </cell>
        </row>
        <row r="40">
          <cell r="A40">
            <v>37</v>
          </cell>
          <cell r="E40" t="e">
            <v>#N/A</v>
          </cell>
          <cell r="F40" t="e">
            <v>#N/A</v>
          </cell>
          <cell r="G40" t="e">
            <v>#N/A</v>
          </cell>
        </row>
        <row r="41">
          <cell r="A41">
            <v>38</v>
          </cell>
          <cell r="E41" t="e">
            <v>#N/A</v>
          </cell>
          <cell r="F41" t="e">
            <v>#N/A</v>
          </cell>
          <cell r="G41" t="e">
            <v>#N/A</v>
          </cell>
        </row>
        <row r="42">
          <cell r="A42">
            <v>39</v>
          </cell>
          <cell r="E42" t="e">
            <v>#N/A</v>
          </cell>
          <cell r="F42" t="e">
            <v>#N/A</v>
          </cell>
          <cell r="G42" t="e">
            <v>#N/A</v>
          </cell>
        </row>
        <row r="43">
          <cell r="A43">
            <v>40</v>
          </cell>
          <cell r="E43" t="e">
            <v>#N/A</v>
          </cell>
          <cell r="F43" t="e">
            <v>#N/A</v>
          </cell>
          <cell r="G43" t="e">
            <v>#N/A</v>
          </cell>
        </row>
        <row r="44">
          <cell r="A44">
            <v>41</v>
          </cell>
          <cell r="E44" t="e">
            <v>#N/A</v>
          </cell>
          <cell r="F44" t="e">
            <v>#N/A</v>
          </cell>
          <cell r="G44" t="e">
            <v>#N/A</v>
          </cell>
        </row>
        <row r="45">
          <cell r="A45">
            <v>42</v>
          </cell>
          <cell r="E45" t="e">
            <v>#N/A</v>
          </cell>
          <cell r="F45" t="e">
            <v>#N/A</v>
          </cell>
          <cell r="G45" t="e">
            <v>#N/A</v>
          </cell>
        </row>
        <row r="46">
          <cell r="A46">
            <v>43</v>
          </cell>
          <cell r="E46" t="e">
            <v>#N/A</v>
          </cell>
          <cell r="F46" t="e">
            <v>#N/A</v>
          </cell>
          <cell r="G46" t="e">
            <v>#N/A</v>
          </cell>
        </row>
        <row r="47">
          <cell r="A47">
            <v>44</v>
          </cell>
          <cell r="E47" t="e">
            <v>#N/A</v>
          </cell>
          <cell r="F47" t="e">
            <v>#N/A</v>
          </cell>
          <cell r="G47" t="e">
            <v>#N/A</v>
          </cell>
        </row>
        <row r="48">
          <cell r="A48">
            <v>45</v>
          </cell>
          <cell r="E48" t="e">
            <v>#N/A</v>
          </cell>
          <cell r="F48" t="e">
            <v>#N/A</v>
          </cell>
          <cell r="G48" t="e">
            <v>#N/A</v>
          </cell>
        </row>
        <row r="49">
          <cell r="A49">
            <v>46</v>
          </cell>
          <cell r="E49" t="e">
            <v>#N/A</v>
          </cell>
          <cell r="F49" t="e">
            <v>#N/A</v>
          </cell>
          <cell r="G49" t="e">
            <v>#N/A</v>
          </cell>
        </row>
        <row r="50">
          <cell r="A50">
            <v>47</v>
          </cell>
          <cell r="E50" t="e">
            <v>#N/A</v>
          </cell>
          <cell r="F50" t="e">
            <v>#N/A</v>
          </cell>
          <cell r="G50" t="e">
            <v>#N/A</v>
          </cell>
        </row>
        <row r="51">
          <cell r="A51">
            <v>48</v>
          </cell>
          <cell r="E51" t="e">
            <v>#N/A</v>
          </cell>
          <cell r="F51" t="e">
            <v>#N/A</v>
          </cell>
          <cell r="G51" t="e">
            <v>#N/A</v>
          </cell>
        </row>
        <row r="52">
          <cell r="A52">
            <v>49</v>
          </cell>
          <cell r="E52" t="e">
            <v>#N/A</v>
          </cell>
          <cell r="F52" t="e">
            <v>#N/A</v>
          </cell>
          <cell r="G52" t="e">
            <v>#N/A</v>
          </cell>
        </row>
        <row r="53">
          <cell r="A53">
            <v>50</v>
          </cell>
          <cell r="E53" t="e">
            <v>#N/A</v>
          </cell>
          <cell r="F53" t="e">
            <v>#N/A</v>
          </cell>
          <cell r="G53">
            <v>0</v>
          </cell>
        </row>
        <row r="54">
          <cell r="A54">
            <v>51</v>
          </cell>
          <cell r="E54" t="e">
            <v>#N/A</v>
          </cell>
          <cell r="F54" t="e">
            <v>#N/A</v>
          </cell>
          <cell r="G54" t="e">
            <v>#N/A</v>
          </cell>
        </row>
        <row r="55">
          <cell r="A55">
            <v>52</v>
          </cell>
          <cell r="E55" t="e">
            <v>#N/A</v>
          </cell>
          <cell r="F55" t="e">
            <v>#N/A</v>
          </cell>
          <cell r="G55" t="e">
            <v>#N/A</v>
          </cell>
        </row>
        <row r="56">
          <cell r="A56">
            <v>53</v>
          </cell>
          <cell r="E56" t="e">
            <v>#N/A</v>
          </cell>
          <cell r="F56" t="e">
            <v>#N/A</v>
          </cell>
          <cell r="G56" t="e">
            <v>#N/A</v>
          </cell>
        </row>
        <row r="57">
          <cell r="A57">
            <v>54</v>
          </cell>
          <cell r="E57" t="e">
            <v>#N/A</v>
          </cell>
          <cell r="F57" t="e">
            <v>#N/A</v>
          </cell>
          <cell r="G57" t="e">
            <v>#N/A</v>
          </cell>
        </row>
        <row r="58">
          <cell r="A58">
            <v>55</v>
          </cell>
          <cell r="E58" t="e">
            <v>#N/A</v>
          </cell>
          <cell r="F58" t="e">
            <v>#N/A</v>
          </cell>
          <cell r="G58" t="e">
            <v>#N/A</v>
          </cell>
        </row>
        <row r="59">
          <cell r="A59">
            <v>56</v>
          </cell>
          <cell r="E59" t="e">
            <v>#N/A</v>
          </cell>
          <cell r="F59" t="e">
            <v>#N/A</v>
          </cell>
          <cell r="G59" t="e">
            <v>#N/A</v>
          </cell>
        </row>
        <row r="60">
          <cell r="A60">
            <v>57</v>
          </cell>
          <cell r="E60" t="e">
            <v>#N/A</v>
          </cell>
          <cell r="F60" t="e">
            <v>#N/A</v>
          </cell>
          <cell r="G60" t="e">
            <v>#N/A</v>
          </cell>
        </row>
        <row r="61">
          <cell r="A61">
            <v>58</v>
          </cell>
          <cell r="E61" t="e">
            <v>#N/A</v>
          </cell>
          <cell r="F61" t="e">
            <v>#N/A</v>
          </cell>
          <cell r="G61" t="e">
            <v>#N/A</v>
          </cell>
        </row>
        <row r="62">
          <cell r="A62">
            <v>59</v>
          </cell>
          <cell r="E62" t="e">
            <v>#N/A</v>
          </cell>
          <cell r="F62" t="e">
            <v>#N/A</v>
          </cell>
          <cell r="G62" t="e">
            <v>#N/A</v>
          </cell>
        </row>
        <row r="63">
          <cell r="A63">
            <v>60</v>
          </cell>
          <cell r="E63" t="e">
            <v>#N/A</v>
          </cell>
          <cell r="F63" t="e">
            <v>#N/A</v>
          </cell>
          <cell r="G63" t="e">
            <v>#N/A</v>
          </cell>
        </row>
        <row r="64">
          <cell r="A64">
            <v>62</v>
          </cell>
          <cell r="E64" t="e">
            <v>#N/A</v>
          </cell>
          <cell r="F64" t="e">
            <v>#N/A</v>
          </cell>
          <cell r="G64" t="e">
            <v>#N/A</v>
          </cell>
        </row>
        <row r="65">
          <cell r="A65">
            <v>61</v>
          </cell>
          <cell r="E65" t="e">
            <v>#N/A</v>
          </cell>
          <cell r="F65" t="e">
            <v>#N/A</v>
          </cell>
          <cell r="G65" t="e">
            <v>#N/A</v>
          </cell>
        </row>
        <row r="66">
          <cell r="A66">
            <v>62</v>
          </cell>
          <cell r="E66" t="e">
            <v>#N/A</v>
          </cell>
          <cell r="F66" t="e">
            <v>#N/A</v>
          </cell>
          <cell r="G66" t="e">
            <v>#N/A</v>
          </cell>
        </row>
        <row r="67">
          <cell r="A67">
            <v>63</v>
          </cell>
          <cell r="E67" t="e">
            <v>#N/A</v>
          </cell>
          <cell r="F67" t="e">
            <v>#N/A</v>
          </cell>
          <cell r="G67" t="e">
            <v>#N/A</v>
          </cell>
        </row>
        <row r="68">
          <cell r="A68">
            <v>64</v>
          </cell>
          <cell r="E68" t="e">
            <v>#N/A</v>
          </cell>
          <cell r="F68" t="e">
            <v>#N/A</v>
          </cell>
          <cell r="G68" t="e">
            <v>#N/A</v>
          </cell>
        </row>
        <row r="69">
          <cell r="A69">
            <v>65</v>
          </cell>
          <cell r="E69" t="e">
            <v>#N/A</v>
          </cell>
          <cell r="F69" t="e">
            <v>#N/A</v>
          </cell>
          <cell r="G69" t="e">
            <v>#N/A</v>
          </cell>
        </row>
        <row r="70">
          <cell r="A70">
            <v>66</v>
          </cell>
          <cell r="E70" t="e">
            <v>#N/A</v>
          </cell>
          <cell r="F70" t="e">
            <v>#N/A</v>
          </cell>
          <cell r="G70" t="e">
            <v>#N/A</v>
          </cell>
        </row>
        <row r="71">
          <cell r="A71">
            <v>67</v>
          </cell>
          <cell r="E71" t="e">
            <v>#N/A</v>
          </cell>
          <cell r="F71" t="e">
            <v>#N/A</v>
          </cell>
          <cell r="G71" t="e">
            <v>#N/A</v>
          </cell>
        </row>
        <row r="72">
          <cell r="A72">
            <v>68</v>
          </cell>
          <cell r="E72" t="e">
            <v>#N/A</v>
          </cell>
          <cell r="F72" t="e">
            <v>#N/A</v>
          </cell>
          <cell r="G72" t="e">
            <v>#N/A</v>
          </cell>
        </row>
        <row r="73">
          <cell r="A73">
            <v>69</v>
          </cell>
          <cell r="E73" t="e">
            <v>#N/A</v>
          </cell>
          <cell r="F73" t="e">
            <v>#N/A</v>
          </cell>
          <cell r="G73" t="e">
            <v>#N/A</v>
          </cell>
        </row>
        <row r="74">
          <cell r="A74">
            <v>70</v>
          </cell>
          <cell r="E74" t="e">
            <v>#N/A</v>
          </cell>
          <cell r="F74" t="e">
            <v>#N/A</v>
          </cell>
          <cell r="G74" t="e">
            <v>#N/A</v>
          </cell>
        </row>
        <row r="75">
          <cell r="A75">
            <v>71</v>
          </cell>
          <cell r="E75" t="e">
            <v>#N/A</v>
          </cell>
          <cell r="F75" t="e">
            <v>#N/A</v>
          </cell>
          <cell r="G75" t="e">
            <v>#N/A</v>
          </cell>
        </row>
        <row r="76">
          <cell r="A76">
            <v>72</v>
          </cell>
          <cell r="E76" t="e">
            <v>#N/A</v>
          </cell>
          <cell r="F76" t="e">
            <v>#N/A</v>
          </cell>
          <cell r="G76" t="e">
            <v>#N/A</v>
          </cell>
        </row>
        <row r="77">
          <cell r="A77">
            <v>73</v>
          </cell>
          <cell r="E77" t="e">
            <v>#N/A</v>
          </cell>
          <cell r="F77" t="e">
            <v>#N/A</v>
          </cell>
          <cell r="G77" t="e">
            <v>#N/A</v>
          </cell>
        </row>
        <row r="78">
          <cell r="A78">
            <v>74</v>
          </cell>
          <cell r="E78" t="e">
            <v>#N/A</v>
          </cell>
          <cell r="F78" t="e">
            <v>#N/A</v>
          </cell>
          <cell r="G78" t="e">
            <v>#N/A</v>
          </cell>
        </row>
        <row r="79">
          <cell r="A79">
            <v>75</v>
          </cell>
          <cell r="E79" t="e">
            <v>#N/A</v>
          </cell>
          <cell r="F79" t="e">
            <v>#N/A</v>
          </cell>
          <cell r="G79" t="e">
            <v>#N/A</v>
          </cell>
        </row>
        <row r="80">
          <cell r="A80">
            <v>76</v>
          </cell>
          <cell r="E80" t="e">
            <v>#N/A</v>
          </cell>
          <cell r="F80" t="e">
            <v>#N/A</v>
          </cell>
          <cell r="G80" t="e">
            <v>#N/A</v>
          </cell>
        </row>
        <row r="81">
          <cell r="A81">
            <v>77</v>
          </cell>
          <cell r="E81" t="e">
            <v>#N/A</v>
          </cell>
          <cell r="F81" t="e">
            <v>#N/A</v>
          </cell>
          <cell r="G81" t="e">
            <v>#N/A</v>
          </cell>
        </row>
        <row r="82">
          <cell r="A82">
            <v>78</v>
          </cell>
          <cell r="E82" t="e">
            <v>#N/A</v>
          </cell>
          <cell r="F82" t="e">
            <v>#N/A</v>
          </cell>
          <cell r="G82" t="e">
            <v>#N/A</v>
          </cell>
        </row>
        <row r="83">
          <cell r="A83">
            <v>79</v>
          </cell>
          <cell r="E83" t="e">
            <v>#N/A</v>
          </cell>
          <cell r="F83" t="e">
            <v>#N/A</v>
          </cell>
          <cell r="G83" t="e">
            <v>#N/A</v>
          </cell>
        </row>
        <row r="84">
          <cell r="A84">
            <v>80</v>
          </cell>
          <cell r="E84" t="e">
            <v>#N/A</v>
          </cell>
          <cell r="F84" t="e">
            <v>#N/A</v>
          </cell>
          <cell r="G84" t="e">
            <v>#N/A</v>
          </cell>
        </row>
        <row r="85">
          <cell r="A85">
            <v>81</v>
          </cell>
          <cell r="E85" t="e">
            <v>#N/A</v>
          </cell>
          <cell r="F85" t="e">
            <v>#N/A</v>
          </cell>
          <cell r="G85" t="e">
            <v>#N/A</v>
          </cell>
        </row>
        <row r="86">
          <cell r="A86">
            <v>82</v>
          </cell>
          <cell r="E86" t="e">
            <v>#N/A</v>
          </cell>
          <cell r="F86" t="e">
            <v>#N/A</v>
          </cell>
          <cell r="G86" t="e">
            <v>#N/A</v>
          </cell>
        </row>
        <row r="87">
          <cell r="A87">
            <v>83</v>
          </cell>
          <cell r="E87" t="e">
            <v>#N/A</v>
          </cell>
          <cell r="F87" t="e">
            <v>#N/A</v>
          </cell>
          <cell r="G87" t="e">
            <v>#N/A</v>
          </cell>
        </row>
        <row r="88">
          <cell r="A88">
            <v>84</v>
          </cell>
          <cell r="E88" t="e">
            <v>#N/A</v>
          </cell>
          <cell r="F88" t="e">
            <v>#N/A</v>
          </cell>
          <cell r="G88" t="e">
            <v>#N/A</v>
          </cell>
        </row>
        <row r="89">
          <cell r="A89">
            <v>85</v>
          </cell>
          <cell r="E89" t="e">
            <v>#N/A</v>
          </cell>
          <cell r="F89" t="e">
            <v>#N/A</v>
          </cell>
          <cell r="G89" t="e">
            <v>#N/A</v>
          </cell>
        </row>
        <row r="90">
          <cell r="A90">
            <v>86</v>
          </cell>
          <cell r="E90" t="e">
            <v>#N/A</v>
          </cell>
          <cell r="F90" t="e">
            <v>#N/A</v>
          </cell>
          <cell r="G90" t="e">
            <v>#N/A</v>
          </cell>
        </row>
        <row r="91">
          <cell r="A91">
            <v>87</v>
          </cell>
          <cell r="E91" t="e">
            <v>#N/A</v>
          </cell>
          <cell r="F91" t="e">
            <v>#N/A</v>
          </cell>
          <cell r="G91" t="e">
            <v>#N/A</v>
          </cell>
        </row>
        <row r="92">
          <cell r="A92">
            <v>88</v>
          </cell>
          <cell r="E92" t="e">
            <v>#N/A</v>
          </cell>
          <cell r="F92" t="e">
            <v>#N/A</v>
          </cell>
          <cell r="G92" t="e">
            <v>#N/A</v>
          </cell>
        </row>
        <row r="93">
          <cell r="A93">
            <v>89</v>
          </cell>
          <cell r="E93" t="e">
            <v>#N/A</v>
          </cell>
          <cell r="F93" t="e">
            <v>#N/A</v>
          </cell>
          <cell r="G93" t="e">
            <v>#N/A</v>
          </cell>
        </row>
        <row r="94">
          <cell r="A94">
            <v>90</v>
          </cell>
          <cell r="E94" t="e">
            <v>#N/A</v>
          </cell>
          <cell r="F94" t="e">
            <v>#N/A</v>
          </cell>
          <cell r="G94" t="e">
            <v>#N/A</v>
          </cell>
        </row>
        <row r="95">
          <cell r="A95">
            <v>91</v>
          </cell>
          <cell r="E95" t="e">
            <v>#N/A</v>
          </cell>
          <cell r="F95" t="e">
            <v>#N/A</v>
          </cell>
          <cell r="G95" t="e">
            <v>#N/A</v>
          </cell>
        </row>
        <row r="96">
          <cell r="A96">
            <v>92</v>
          </cell>
          <cell r="E96" t="e">
            <v>#N/A</v>
          </cell>
          <cell r="F96" t="e">
            <v>#N/A</v>
          </cell>
          <cell r="G96" t="e">
            <v>#N/A</v>
          </cell>
        </row>
        <row r="97">
          <cell r="A97">
            <v>93</v>
          </cell>
          <cell r="E97" t="e">
            <v>#N/A</v>
          </cell>
          <cell r="F97" t="e">
            <v>#N/A</v>
          </cell>
          <cell r="G97" t="e">
            <v>#N/A</v>
          </cell>
        </row>
        <row r="98">
          <cell r="A98">
            <v>94</v>
          </cell>
          <cell r="E98" t="e">
            <v>#N/A</v>
          </cell>
          <cell r="F98" t="e">
            <v>#N/A</v>
          </cell>
          <cell r="G98" t="e">
            <v>#N/A</v>
          </cell>
        </row>
        <row r="99">
          <cell r="A99">
            <v>95</v>
          </cell>
          <cell r="E99" t="e">
            <v>#N/A</v>
          </cell>
          <cell r="F99" t="e">
            <v>#N/A</v>
          </cell>
          <cell r="G99" t="e">
            <v>#N/A</v>
          </cell>
        </row>
        <row r="100">
          <cell r="A100">
            <v>96</v>
          </cell>
          <cell r="E100" t="e">
            <v>#N/A</v>
          </cell>
          <cell r="F100" t="e">
            <v>#N/A</v>
          </cell>
          <cell r="G100" t="e">
            <v>#N/A</v>
          </cell>
        </row>
        <row r="101">
          <cell r="A101">
            <v>97</v>
          </cell>
          <cell r="E101" t="e">
            <v>#N/A</v>
          </cell>
          <cell r="F101" t="e">
            <v>#N/A</v>
          </cell>
          <cell r="G101" t="e">
            <v>#N/A</v>
          </cell>
        </row>
        <row r="102">
          <cell r="A102">
            <v>98</v>
          </cell>
          <cell r="E102" t="e">
            <v>#N/A</v>
          </cell>
          <cell r="F102" t="e">
            <v>#N/A</v>
          </cell>
          <cell r="G102" t="e">
            <v>#N/A</v>
          </cell>
        </row>
        <row r="103">
          <cell r="A103">
            <v>99</v>
          </cell>
          <cell r="E103" t="e">
            <v>#N/A</v>
          </cell>
          <cell r="F103" t="e">
            <v>#N/A</v>
          </cell>
          <cell r="G103" t="e">
            <v>#N/A</v>
          </cell>
        </row>
      </sheetData>
      <sheetData sheetId="2" refreshError="1"/>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amp;機能選択"/>
      <sheetName val="総額"/>
      <sheetName val="品目別単価１回"/>
      <sheetName val="2回"/>
      <sheetName val="3回"/>
      <sheetName val="4回"/>
      <sheetName val="5回"/>
      <sheetName val="6回"/>
      <sheetName val="7回"/>
      <sheetName val="8回"/>
      <sheetName val="9回"/>
      <sheetName val="10回"/>
      <sheetName val="業者情報"/>
      <sheetName val="要求・実計情報"/>
      <sheetName val="契約実施計画情報"/>
      <sheetName val="品目別要求情報"/>
      <sheetName val="要求契約情報"/>
      <sheetName val="設定データ"/>
      <sheetName val="CSV出力イメージ"/>
      <sheetName val="参考資料【部課班短縮番号】 "/>
      <sheetName val="要求品目情報"/>
      <sheetName val="抽出設定シート"/>
      <sheetName val="ﾏﾆｭｱﾙ"/>
      <sheetName val="基本情報"/>
      <sheetName val="請求書"/>
      <sheetName val="入力シート"/>
      <sheetName val="科目一覧"/>
      <sheetName val="一覧"/>
      <sheetName val="見積依頼書"/>
      <sheetName val="（見内）"/>
      <sheetName val="発注書"/>
      <sheetName val="(発内)"/>
      <sheetName val="予調表紙"/>
      <sheetName val="予調内訳"/>
      <sheetName val="調査依頼 "/>
      <sheetName val="調査資料"/>
      <sheetName val="行為書"/>
      <sheetName val="科目内訳 (印刷)"/>
      <sheetName val="科目内訳"/>
      <sheetName val="支払調書"/>
      <sheetName val="支払調書 (2)"/>
      <sheetName val="契約書"/>
      <sheetName val="契約内訳"/>
      <sheetName val="請書"/>
      <sheetName val="検査調書"/>
      <sheetName val="納品書 (2)"/>
      <sheetName val="T_科目Table20"/>
      <sheetName val="コード"/>
      <sheetName val="単位"/>
      <sheetName val="実計・予調（手入力）"/>
      <sheetName val="見積書"/>
      <sheetName val="実計"/>
      <sheetName val="実計・予調 "/>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AQ3" t="str">
            <v>森本</v>
          </cell>
        </row>
        <row r="4">
          <cell r="AQ4" t="str">
            <v>西村</v>
          </cell>
        </row>
        <row r="5">
          <cell r="AQ5" t="str">
            <v>田中</v>
          </cell>
        </row>
        <row r="6">
          <cell r="AQ6" t="str">
            <v>橋本</v>
          </cell>
        </row>
        <row r="7">
          <cell r="AQ7" t="str">
            <v>山黒</v>
          </cell>
        </row>
        <row r="8">
          <cell r="AQ8" t="str">
            <v>岩村</v>
          </cell>
        </row>
        <row r="9">
          <cell r="AQ9">
            <v>0</v>
          </cell>
        </row>
        <row r="10">
          <cell r="AQ10">
            <v>0</v>
          </cell>
        </row>
        <row r="11">
          <cell r="AQ11">
            <v>0</v>
          </cell>
        </row>
        <row r="12">
          <cell r="AQ12">
            <v>0</v>
          </cell>
        </row>
      </sheetData>
      <sheetData sheetId="24"/>
      <sheetData sheetId="25">
        <row r="7">
          <cell r="R7" t="str">
            <v>受付番号</v>
          </cell>
          <cell r="S7" t="str">
            <v>要求番号</v>
          </cell>
          <cell r="T7" t="str">
            <v>要求番号</v>
          </cell>
          <cell r="U7" t="str">
            <v>目細</v>
          </cell>
          <cell r="V7" t="str">
            <v>納入場所</v>
          </cell>
          <cell r="W7" t="str">
            <v>小計</v>
          </cell>
          <cell r="X7" t="str">
            <v>消費税</v>
          </cell>
          <cell r="Y7" t="str">
            <v>合計</v>
          </cell>
          <cell r="Z7" t="str">
            <v>端数</v>
          </cell>
        </row>
        <row r="8">
          <cell r="R8">
            <v>0</v>
          </cell>
          <cell r="S8">
            <v>0</v>
          </cell>
          <cell r="T8">
            <v>0</v>
          </cell>
          <cell r="U8">
            <v>0</v>
          </cell>
          <cell r="V8">
            <v>0</v>
          </cell>
          <cell r="W8">
            <v>0</v>
          </cell>
          <cell r="X8">
            <v>0</v>
          </cell>
          <cell r="Y8">
            <v>0</v>
          </cell>
          <cell r="Z8">
            <v>0</v>
          </cell>
        </row>
        <row r="9">
          <cell r="R9">
            <v>0</v>
          </cell>
          <cell r="S9">
            <v>0</v>
          </cell>
          <cell r="T9">
            <v>0</v>
          </cell>
          <cell r="U9">
            <v>0</v>
          </cell>
          <cell r="V9">
            <v>0</v>
          </cell>
          <cell r="W9">
            <v>0</v>
          </cell>
          <cell r="X9">
            <v>0</v>
          </cell>
          <cell r="Y9">
            <v>0</v>
          </cell>
          <cell r="Z9">
            <v>0</v>
          </cell>
        </row>
        <row r="10">
          <cell r="R10">
            <v>0</v>
          </cell>
          <cell r="S10">
            <v>0</v>
          </cell>
          <cell r="T10">
            <v>0</v>
          </cell>
          <cell r="U10">
            <v>0</v>
          </cell>
          <cell r="V10">
            <v>0</v>
          </cell>
          <cell r="W10">
            <v>0</v>
          </cell>
          <cell r="X10">
            <v>0</v>
          </cell>
          <cell r="Y10">
            <v>0</v>
          </cell>
          <cell r="Z10">
            <v>0</v>
          </cell>
        </row>
        <row r="11">
          <cell r="R11">
            <v>0</v>
          </cell>
          <cell r="S11">
            <v>0</v>
          </cell>
          <cell r="T11">
            <v>0</v>
          </cell>
          <cell r="U11">
            <v>0</v>
          </cell>
          <cell r="V11">
            <v>0</v>
          </cell>
          <cell r="W11">
            <v>0</v>
          </cell>
          <cell r="X11">
            <v>0</v>
          </cell>
          <cell r="Y11">
            <v>0</v>
          </cell>
          <cell r="Z11">
            <v>0</v>
          </cell>
        </row>
        <row r="12">
          <cell r="R12">
            <v>0</v>
          </cell>
          <cell r="S12">
            <v>0</v>
          </cell>
          <cell r="T12">
            <v>0</v>
          </cell>
          <cell r="U12">
            <v>0</v>
          </cell>
          <cell r="V12">
            <v>0</v>
          </cell>
          <cell r="W12">
            <v>0</v>
          </cell>
          <cell r="X12">
            <v>0</v>
          </cell>
          <cell r="Y12">
            <v>0</v>
          </cell>
          <cell r="Z12">
            <v>0</v>
          </cell>
        </row>
        <row r="13">
          <cell r="R13">
            <v>0</v>
          </cell>
          <cell r="S13">
            <v>0</v>
          </cell>
          <cell r="T13">
            <v>0</v>
          </cell>
          <cell r="U13">
            <v>0</v>
          </cell>
          <cell r="V13">
            <v>0</v>
          </cell>
          <cell r="W13">
            <v>0</v>
          </cell>
          <cell r="X13">
            <v>0</v>
          </cell>
          <cell r="Y13">
            <v>0</v>
          </cell>
          <cell r="Z13">
            <v>0</v>
          </cell>
        </row>
        <row r="14">
          <cell r="R14">
            <v>0</v>
          </cell>
          <cell r="S14">
            <v>0</v>
          </cell>
          <cell r="T14">
            <v>0</v>
          </cell>
          <cell r="U14">
            <v>0</v>
          </cell>
          <cell r="V14">
            <v>0</v>
          </cell>
          <cell r="W14">
            <v>0</v>
          </cell>
          <cell r="X14">
            <v>0</v>
          </cell>
          <cell r="Y14">
            <v>0</v>
          </cell>
          <cell r="Z14">
            <v>0</v>
          </cell>
        </row>
        <row r="15">
          <cell r="R15">
            <v>0</v>
          </cell>
          <cell r="S15">
            <v>0</v>
          </cell>
          <cell r="T15">
            <v>0</v>
          </cell>
          <cell r="U15">
            <v>0</v>
          </cell>
          <cell r="V15">
            <v>0</v>
          </cell>
          <cell r="W15">
            <v>0</v>
          </cell>
          <cell r="X15">
            <v>0</v>
          </cell>
          <cell r="Y15">
            <v>0</v>
          </cell>
          <cell r="Z15">
            <v>0</v>
          </cell>
        </row>
        <row r="16">
          <cell r="R16">
            <v>0</v>
          </cell>
          <cell r="S16">
            <v>0</v>
          </cell>
          <cell r="T16">
            <v>0</v>
          </cell>
          <cell r="U16">
            <v>0</v>
          </cell>
          <cell r="V16">
            <v>0</v>
          </cell>
          <cell r="W16">
            <v>0</v>
          </cell>
          <cell r="X16">
            <v>0</v>
          </cell>
          <cell r="Y16">
            <v>0</v>
          </cell>
          <cell r="Z16">
            <v>0</v>
          </cell>
        </row>
        <row r="17">
          <cell r="R17">
            <v>0</v>
          </cell>
          <cell r="S17">
            <v>0</v>
          </cell>
          <cell r="T17">
            <v>0</v>
          </cell>
          <cell r="U17">
            <v>0</v>
          </cell>
          <cell r="V17">
            <v>0</v>
          </cell>
          <cell r="W17">
            <v>0</v>
          </cell>
          <cell r="X17">
            <v>0</v>
          </cell>
          <cell r="Y17">
            <v>0</v>
          </cell>
          <cell r="Z17">
            <v>0</v>
          </cell>
        </row>
        <row r="18">
          <cell r="R18">
            <v>0</v>
          </cell>
          <cell r="S18">
            <v>0</v>
          </cell>
          <cell r="T18">
            <v>0</v>
          </cell>
          <cell r="U18">
            <v>0</v>
          </cell>
          <cell r="V18">
            <v>0</v>
          </cell>
          <cell r="W18">
            <v>0</v>
          </cell>
          <cell r="X18">
            <v>0</v>
          </cell>
          <cell r="Y18">
            <v>0</v>
          </cell>
          <cell r="Z18">
            <v>0</v>
          </cell>
        </row>
        <row r="19">
          <cell r="R19">
            <v>0</v>
          </cell>
          <cell r="S19">
            <v>0</v>
          </cell>
          <cell r="T19">
            <v>0</v>
          </cell>
          <cell r="U19">
            <v>0</v>
          </cell>
          <cell r="V19">
            <v>0</v>
          </cell>
          <cell r="W19">
            <v>0</v>
          </cell>
          <cell r="X19">
            <v>0</v>
          </cell>
          <cell r="Y19">
            <v>0</v>
          </cell>
          <cell r="Z19">
            <v>0</v>
          </cell>
        </row>
        <row r="20">
          <cell r="R20">
            <v>0</v>
          </cell>
          <cell r="S20">
            <v>0</v>
          </cell>
          <cell r="T20">
            <v>0</v>
          </cell>
          <cell r="U20">
            <v>0</v>
          </cell>
          <cell r="V20">
            <v>0</v>
          </cell>
          <cell r="W20">
            <v>0</v>
          </cell>
          <cell r="X20">
            <v>0</v>
          </cell>
          <cell r="Y20">
            <v>0</v>
          </cell>
          <cell r="Z20">
            <v>0</v>
          </cell>
        </row>
        <row r="21">
          <cell r="R21">
            <v>0</v>
          </cell>
          <cell r="S21">
            <v>0</v>
          </cell>
          <cell r="T21">
            <v>0</v>
          </cell>
          <cell r="U21">
            <v>0</v>
          </cell>
          <cell r="V21">
            <v>0</v>
          </cell>
          <cell r="W21">
            <v>0</v>
          </cell>
          <cell r="X21">
            <v>0</v>
          </cell>
          <cell r="Y21">
            <v>0</v>
          </cell>
          <cell r="Z21">
            <v>0</v>
          </cell>
        </row>
        <row r="22">
          <cell r="R22">
            <v>0</v>
          </cell>
          <cell r="S22">
            <v>0</v>
          </cell>
          <cell r="T22">
            <v>0</v>
          </cell>
          <cell r="U22">
            <v>0</v>
          </cell>
          <cell r="V22">
            <v>0</v>
          </cell>
          <cell r="W22">
            <v>0</v>
          </cell>
          <cell r="X22">
            <v>0</v>
          </cell>
          <cell r="Y22">
            <v>0</v>
          </cell>
          <cell r="Z22">
            <v>0</v>
          </cell>
        </row>
        <row r="23">
          <cell r="R23">
            <v>0</v>
          </cell>
          <cell r="S23">
            <v>0</v>
          </cell>
          <cell r="T23">
            <v>0</v>
          </cell>
          <cell r="U23">
            <v>0</v>
          </cell>
          <cell r="V23">
            <v>0</v>
          </cell>
          <cell r="W23">
            <v>0</v>
          </cell>
          <cell r="X23">
            <v>0</v>
          </cell>
          <cell r="Y23">
            <v>0</v>
          </cell>
          <cell r="Z23">
            <v>0</v>
          </cell>
        </row>
        <row r="24">
          <cell r="R24">
            <v>0</v>
          </cell>
          <cell r="S24">
            <v>0</v>
          </cell>
          <cell r="T24">
            <v>0</v>
          </cell>
          <cell r="U24">
            <v>0</v>
          </cell>
          <cell r="V24">
            <v>0</v>
          </cell>
          <cell r="W24">
            <v>0</v>
          </cell>
          <cell r="X24">
            <v>0</v>
          </cell>
          <cell r="Y24">
            <v>0</v>
          </cell>
          <cell r="Z24">
            <v>0</v>
          </cell>
        </row>
        <row r="25">
          <cell r="R25">
            <v>0</v>
          </cell>
          <cell r="S25">
            <v>0</v>
          </cell>
          <cell r="T25">
            <v>0</v>
          </cell>
          <cell r="U25">
            <v>0</v>
          </cell>
          <cell r="V25">
            <v>0</v>
          </cell>
          <cell r="W25">
            <v>0</v>
          </cell>
          <cell r="X25">
            <v>0</v>
          </cell>
          <cell r="Y25">
            <v>0</v>
          </cell>
          <cell r="Z25">
            <v>0</v>
          </cell>
        </row>
        <row r="26">
          <cell r="R26">
            <v>0</v>
          </cell>
          <cell r="S26">
            <v>0</v>
          </cell>
          <cell r="T26">
            <v>0</v>
          </cell>
          <cell r="U26">
            <v>0</v>
          </cell>
          <cell r="V26">
            <v>0</v>
          </cell>
          <cell r="W26">
            <v>0</v>
          </cell>
          <cell r="X26">
            <v>0</v>
          </cell>
          <cell r="Y26">
            <v>0</v>
          </cell>
          <cell r="Z26">
            <v>0</v>
          </cell>
        </row>
        <row r="27">
          <cell r="R27">
            <v>0</v>
          </cell>
          <cell r="S27">
            <v>0</v>
          </cell>
          <cell r="T27">
            <v>0</v>
          </cell>
          <cell r="U27">
            <v>0</v>
          </cell>
          <cell r="V27">
            <v>0</v>
          </cell>
          <cell r="W27">
            <v>0</v>
          </cell>
          <cell r="X27">
            <v>0</v>
          </cell>
          <cell r="Y27">
            <v>0</v>
          </cell>
          <cell r="Z27">
            <v>0</v>
          </cell>
        </row>
        <row r="28">
          <cell r="R28">
            <v>0</v>
          </cell>
          <cell r="S28">
            <v>0</v>
          </cell>
          <cell r="T28">
            <v>0</v>
          </cell>
          <cell r="U28">
            <v>0</v>
          </cell>
          <cell r="V28">
            <v>0</v>
          </cell>
          <cell r="W28">
            <v>0</v>
          </cell>
          <cell r="X28">
            <v>0</v>
          </cell>
          <cell r="Y28">
            <v>0</v>
          </cell>
          <cell r="Z28">
            <v>0</v>
          </cell>
        </row>
        <row r="29">
          <cell r="R29">
            <v>0</v>
          </cell>
          <cell r="S29">
            <v>0</v>
          </cell>
          <cell r="T29">
            <v>0</v>
          </cell>
          <cell r="U29">
            <v>0</v>
          </cell>
          <cell r="V29">
            <v>0</v>
          </cell>
          <cell r="W29">
            <v>0</v>
          </cell>
          <cell r="X29">
            <v>0</v>
          </cell>
          <cell r="Y29">
            <v>0</v>
          </cell>
          <cell r="Z29">
            <v>0</v>
          </cell>
        </row>
        <row r="30">
          <cell r="R30">
            <v>0</v>
          </cell>
          <cell r="S30">
            <v>0</v>
          </cell>
          <cell r="T30">
            <v>0</v>
          </cell>
          <cell r="U30">
            <v>0</v>
          </cell>
          <cell r="V30">
            <v>0</v>
          </cell>
          <cell r="W30">
            <v>0</v>
          </cell>
          <cell r="X30">
            <v>0</v>
          </cell>
          <cell r="Y30">
            <v>0</v>
          </cell>
          <cell r="Z30">
            <v>0</v>
          </cell>
        </row>
        <row r="31">
          <cell r="R31">
            <v>0</v>
          </cell>
          <cell r="S31">
            <v>0</v>
          </cell>
          <cell r="T31">
            <v>0</v>
          </cell>
          <cell r="U31">
            <v>0</v>
          </cell>
          <cell r="V31">
            <v>0</v>
          </cell>
          <cell r="W31">
            <v>0</v>
          </cell>
          <cell r="X31">
            <v>0</v>
          </cell>
          <cell r="Y31">
            <v>0</v>
          </cell>
          <cell r="Z31">
            <v>0</v>
          </cell>
        </row>
        <row r="32">
          <cell r="R32">
            <v>0</v>
          </cell>
          <cell r="S32">
            <v>0</v>
          </cell>
          <cell r="T32">
            <v>0</v>
          </cell>
          <cell r="U32">
            <v>0</v>
          </cell>
          <cell r="V32">
            <v>0</v>
          </cell>
          <cell r="W32">
            <v>0</v>
          </cell>
          <cell r="X32">
            <v>0</v>
          </cell>
          <cell r="Y32">
            <v>0</v>
          </cell>
          <cell r="Z32">
            <v>0</v>
          </cell>
        </row>
        <row r="33">
          <cell r="R33">
            <v>0</v>
          </cell>
          <cell r="S33">
            <v>0</v>
          </cell>
          <cell r="T33">
            <v>0</v>
          </cell>
          <cell r="U33">
            <v>0</v>
          </cell>
          <cell r="V33">
            <v>0</v>
          </cell>
          <cell r="W33">
            <v>0</v>
          </cell>
          <cell r="X33">
            <v>0</v>
          </cell>
          <cell r="Y33">
            <v>0</v>
          </cell>
          <cell r="Z33">
            <v>0</v>
          </cell>
        </row>
        <row r="34">
          <cell r="R34">
            <v>0</v>
          </cell>
          <cell r="S34">
            <v>0</v>
          </cell>
          <cell r="T34">
            <v>0</v>
          </cell>
          <cell r="U34">
            <v>0</v>
          </cell>
          <cell r="V34">
            <v>0</v>
          </cell>
          <cell r="W34">
            <v>0</v>
          </cell>
          <cell r="X34">
            <v>0</v>
          </cell>
          <cell r="Y34">
            <v>0</v>
          </cell>
          <cell r="Z34">
            <v>0</v>
          </cell>
        </row>
        <row r="35">
          <cell r="R35">
            <v>0</v>
          </cell>
          <cell r="S35">
            <v>0</v>
          </cell>
          <cell r="T35">
            <v>0</v>
          </cell>
          <cell r="U35">
            <v>0</v>
          </cell>
          <cell r="V35">
            <v>0</v>
          </cell>
          <cell r="W35">
            <v>0</v>
          </cell>
          <cell r="X35">
            <v>0</v>
          </cell>
          <cell r="Y35">
            <v>0</v>
          </cell>
          <cell r="Z35">
            <v>0</v>
          </cell>
        </row>
        <row r="36">
          <cell r="R36">
            <v>0</v>
          </cell>
          <cell r="S36">
            <v>0</v>
          </cell>
          <cell r="T36">
            <v>0</v>
          </cell>
          <cell r="U36">
            <v>0</v>
          </cell>
          <cell r="V36">
            <v>0</v>
          </cell>
          <cell r="W36">
            <v>0</v>
          </cell>
          <cell r="X36">
            <v>0</v>
          </cell>
          <cell r="Y36">
            <v>0</v>
          </cell>
          <cell r="Z36">
            <v>0</v>
          </cell>
        </row>
        <row r="37">
          <cell r="R37">
            <v>0</v>
          </cell>
          <cell r="S37">
            <v>0</v>
          </cell>
          <cell r="T37">
            <v>0</v>
          </cell>
          <cell r="U37">
            <v>0</v>
          </cell>
          <cell r="V37">
            <v>0</v>
          </cell>
          <cell r="W37">
            <v>0</v>
          </cell>
          <cell r="X37">
            <v>0</v>
          </cell>
          <cell r="Y37">
            <v>0</v>
          </cell>
          <cell r="Z37">
            <v>0</v>
          </cell>
        </row>
        <row r="38">
          <cell r="R38">
            <v>0</v>
          </cell>
          <cell r="S38">
            <v>0</v>
          </cell>
          <cell r="T38">
            <v>0</v>
          </cell>
          <cell r="U38">
            <v>0</v>
          </cell>
          <cell r="V38">
            <v>0</v>
          </cell>
          <cell r="W38">
            <v>0</v>
          </cell>
          <cell r="X38">
            <v>0</v>
          </cell>
          <cell r="Y38">
            <v>0</v>
          </cell>
          <cell r="Z38">
            <v>0</v>
          </cell>
        </row>
        <row r="39">
          <cell r="R39">
            <v>0</v>
          </cell>
          <cell r="S39">
            <v>0</v>
          </cell>
          <cell r="T39">
            <v>0</v>
          </cell>
          <cell r="U39">
            <v>0</v>
          </cell>
          <cell r="V39">
            <v>0</v>
          </cell>
          <cell r="W39">
            <v>0</v>
          </cell>
          <cell r="X39">
            <v>0</v>
          </cell>
          <cell r="Y39">
            <v>0</v>
          </cell>
          <cell r="Z39">
            <v>0</v>
          </cell>
        </row>
        <row r="40">
          <cell r="R40">
            <v>0</v>
          </cell>
          <cell r="S40">
            <v>0</v>
          </cell>
          <cell r="T40">
            <v>0</v>
          </cell>
          <cell r="U40">
            <v>0</v>
          </cell>
          <cell r="V40">
            <v>0</v>
          </cell>
          <cell r="W40">
            <v>0</v>
          </cell>
          <cell r="X40">
            <v>0</v>
          </cell>
          <cell r="Y40">
            <v>0</v>
          </cell>
          <cell r="Z40">
            <v>0</v>
          </cell>
        </row>
        <row r="41">
          <cell r="R41">
            <v>0</v>
          </cell>
          <cell r="S41">
            <v>0</v>
          </cell>
          <cell r="T41">
            <v>0</v>
          </cell>
          <cell r="U41">
            <v>0</v>
          </cell>
          <cell r="V41">
            <v>0</v>
          </cell>
          <cell r="W41">
            <v>0</v>
          </cell>
          <cell r="X41">
            <v>0</v>
          </cell>
          <cell r="Y41">
            <v>0</v>
          </cell>
          <cell r="Z41">
            <v>0</v>
          </cell>
        </row>
        <row r="42">
          <cell r="R42">
            <v>0</v>
          </cell>
          <cell r="S42">
            <v>0</v>
          </cell>
          <cell r="T42">
            <v>0</v>
          </cell>
          <cell r="U42">
            <v>0</v>
          </cell>
          <cell r="V42">
            <v>0</v>
          </cell>
          <cell r="W42">
            <v>0</v>
          </cell>
          <cell r="X42">
            <v>0</v>
          </cell>
          <cell r="Y42">
            <v>0</v>
          </cell>
          <cell r="Z42">
            <v>0</v>
          </cell>
        </row>
        <row r="43">
          <cell r="R43">
            <v>0</v>
          </cell>
          <cell r="S43">
            <v>0</v>
          </cell>
          <cell r="T43">
            <v>0</v>
          </cell>
          <cell r="U43">
            <v>0</v>
          </cell>
          <cell r="V43">
            <v>0</v>
          </cell>
          <cell r="W43">
            <v>0</v>
          </cell>
          <cell r="X43">
            <v>0</v>
          </cell>
          <cell r="Y43">
            <v>0</v>
          </cell>
          <cell r="Z43">
            <v>0</v>
          </cell>
        </row>
        <row r="44">
          <cell r="R44">
            <v>0</v>
          </cell>
          <cell r="S44">
            <v>0</v>
          </cell>
          <cell r="T44">
            <v>0</v>
          </cell>
          <cell r="U44">
            <v>0</v>
          </cell>
          <cell r="V44">
            <v>0</v>
          </cell>
          <cell r="W44">
            <v>0</v>
          </cell>
          <cell r="X44">
            <v>0</v>
          </cell>
          <cell r="Y44">
            <v>0</v>
          </cell>
          <cell r="Z44">
            <v>0</v>
          </cell>
        </row>
        <row r="45">
          <cell r="R45">
            <v>0</v>
          </cell>
          <cell r="S45">
            <v>0</v>
          </cell>
          <cell r="T45">
            <v>0</v>
          </cell>
          <cell r="U45">
            <v>0</v>
          </cell>
          <cell r="V45">
            <v>0</v>
          </cell>
          <cell r="W45">
            <v>0</v>
          </cell>
          <cell r="X45">
            <v>0</v>
          </cell>
          <cell r="Y45">
            <v>0</v>
          </cell>
          <cell r="Z45">
            <v>0</v>
          </cell>
        </row>
        <row r="46">
          <cell r="R46">
            <v>0</v>
          </cell>
          <cell r="S46">
            <v>0</v>
          </cell>
          <cell r="T46">
            <v>0</v>
          </cell>
          <cell r="U46">
            <v>0</v>
          </cell>
          <cell r="V46">
            <v>0</v>
          </cell>
          <cell r="W46">
            <v>0</v>
          </cell>
          <cell r="X46">
            <v>0</v>
          </cell>
          <cell r="Y46">
            <v>0</v>
          </cell>
          <cell r="Z46">
            <v>0</v>
          </cell>
        </row>
        <row r="47">
          <cell r="R47">
            <v>0</v>
          </cell>
          <cell r="S47">
            <v>0</v>
          </cell>
          <cell r="T47">
            <v>0</v>
          </cell>
          <cell r="U47">
            <v>0</v>
          </cell>
          <cell r="V47">
            <v>0</v>
          </cell>
          <cell r="W47">
            <v>0</v>
          </cell>
          <cell r="X47">
            <v>0</v>
          </cell>
          <cell r="Y47">
            <v>0</v>
          </cell>
          <cell r="Z47">
            <v>0</v>
          </cell>
        </row>
        <row r="48">
          <cell r="R48">
            <v>0</v>
          </cell>
          <cell r="S48">
            <v>0</v>
          </cell>
          <cell r="T48">
            <v>0</v>
          </cell>
          <cell r="U48">
            <v>0</v>
          </cell>
          <cell r="V48">
            <v>0</v>
          </cell>
          <cell r="W48">
            <v>0</v>
          </cell>
          <cell r="X48">
            <v>0</v>
          </cell>
          <cell r="Y48">
            <v>0</v>
          </cell>
          <cell r="Z48">
            <v>0</v>
          </cell>
        </row>
        <row r="49">
          <cell r="R49">
            <v>0</v>
          </cell>
          <cell r="S49">
            <v>0</v>
          </cell>
          <cell r="T49">
            <v>0</v>
          </cell>
          <cell r="U49">
            <v>0</v>
          </cell>
          <cell r="V49">
            <v>0</v>
          </cell>
          <cell r="W49">
            <v>0</v>
          </cell>
          <cell r="X49">
            <v>0</v>
          </cell>
          <cell r="Y49">
            <v>0</v>
          </cell>
          <cell r="Z49">
            <v>0</v>
          </cell>
        </row>
        <row r="50">
          <cell r="R50">
            <v>0</v>
          </cell>
          <cell r="S50">
            <v>0</v>
          </cell>
          <cell r="T50">
            <v>0</v>
          </cell>
          <cell r="U50">
            <v>0</v>
          </cell>
          <cell r="V50">
            <v>0</v>
          </cell>
          <cell r="W50">
            <v>0</v>
          </cell>
          <cell r="X50">
            <v>0</v>
          </cell>
          <cell r="Y50">
            <v>0</v>
          </cell>
          <cell r="Z50">
            <v>0</v>
          </cell>
        </row>
        <row r="51">
          <cell r="R51">
            <v>0</v>
          </cell>
          <cell r="S51">
            <v>0</v>
          </cell>
          <cell r="T51">
            <v>0</v>
          </cell>
          <cell r="U51">
            <v>0</v>
          </cell>
          <cell r="V51">
            <v>0</v>
          </cell>
          <cell r="W51">
            <v>0</v>
          </cell>
          <cell r="X51">
            <v>0</v>
          </cell>
          <cell r="Y51">
            <v>0</v>
          </cell>
          <cell r="Z51">
            <v>0</v>
          </cell>
        </row>
        <row r="52">
          <cell r="R52">
            <v>0</v>
          </cell>
          <cell r="S52">
            <v>0</v>
          </cell>
          <cell r="T52">
            <v>0</v>
          </cell>
          <cell r="U52">
            <v>0</v>
          </cell>
          <cell r="V52">
            <v>0</v>
          </cell>
          <cell r="W52">
            <v>0</v>
          </cell>
          <cell r="X52">
            <v>0</v>
          </cell>
          <cell r="Y52">
            <v>0</v>
          </cell>
          <cell r="Z52">
            <v>0</v>
          </cell>
        </row>
        <row r="53">
          <cell r="R53">
            <v>0</v>
          </cell>
          <cell r="S53">
            <v>0</v>
          </cell>
          <cell r="T53">
            <v>0</v>
          </cell>
          <cell r="U53">
            <v>0</v>
          </cell>
          <cell r="V53">
            <v>0</v>
          </cell>
          <cell r="W53">
            <v>0</v>
          </cell>
          <cell r="X53">
            <v>0</v>
          </cell>
          <cell r="Y53">
            <v>0</v>
          </cell>
          <cell r="Z53">
            <v>0</v>
          </cell>
        </row>
        <row r="54">
          <cell r="R54">
            <v>0</v>
          </cell>
          <cell r="S54">
            <v>0</v>
          </cell>
          <cell r="T54">
            <v>0</v>
          </cell>
          <cell r="U54">
            <v>0</v>
          </cell>
          <cell r="V54">
            <v>0</v>
          </cell>
          <cell r="W54">
            <v>0</v>
          </cell>
          <cell r="X54">
            <v>0</v>
          </cell>
          <cell r="Y54">
            <v>0</v>
          </cell>
          <cell r="Z54">
            <v>0</v>
          </cell>
        </row>
        <row r="55">
          <cell r="R55">
            <v>0</v>
          </cell>
          <cell r="S55">
            <v>0</v>
          </cell>
          <cell r="T55">
            <v>0</v>
          </cell>
          <cell r="U55">
            <v>0</v>
          </cell>
          <cell r="V55">
            <v>0</v>
          </cell>
          <cell r="W55">
            <v>0</v>
          </cell>
          <cell r="X55">
            <v>0</v>
          </cell>
          <cell r="Y55">
            <v>0</v>
          </cell>
          <cell r="Z55">
            <v>0</v>
          </cell>
        </row>
        <row r="56">
          <cell r="R56">
            <v>0</v>
          </cell>
          <cell r="S56">
            <v>0</v>
          </cell>
          <cell r="T56">
            <v>0</v>
          </cell>
          <cell r="U56">
            <v>0</v>
          </cell>
          <cell r="V56">
            <v>0</v>
          </cell>
          <cell r="W56">
            <v>0</v>
          </cell>
          <cell r="X56">
            <v>0</v>
          </cell>
          <cell r="Y56">
            <v>0</v>
          </cell>
          <cell r="Z56">
            <v>0</v>
          </cell>
        </row>
        <row r="57">
          <cell r="R57">
            <v>0</v>
          </cell>
          <cell r="S57">
            <v>0</v>
          </cell>
          <cell r="T57">
            <v>0</v>
          </cell>
          <cell r="U57">
            <v>0</v>
          </cell>
          <cell r="V57">
            <v>0</v>
          </cell>
          <cell r="W57">
            <v>0</v>
          </cell>
          <cell r="X57">
            <v>0</v>
          </cell>
          <cell r="Y57">
            <v>0</v>
          </cell>
          <cell r="Z57">
            <v>0</v>
          </cell>
        </row>
        <row r="58">
          <cell r="R58">
            <v>0</v>
          </cell>
          <cell r="S58">
            <v>0</v>
          </cell>
          <cell r="T58">
            <v>0</v>
          </cell>
          <cell r="U58">
            <v>0</v>
          </cell>
          <cell r="V58">
            <v>0</v>
          </cell>
          <cell r="W58">
            <v>0</v>
          </cell>
          <cell r="X58">
            <v>0</v>
          </cell>
          <cell r="Y58">
            <v>0</v>
          </cell>
          <cell r="Z58">
            <v>0</v>
          </cell>
        </row>
        <row r="59">
          <cell r="R59">
            <v>0</v>
          </cell>
          <cell r="S59">
            <v>0</v>
          </cell>
          <cell r="T59">
            <v>0</v>
          </cell>
          <cell r="U59">
            <v>0</v>
          </cell>
          <cell r="V59">
            <v>0</v>
          </cell>
          <cell r="W59">
            <v>0</v>
          </cell>
          <cell r="X59">
            <v>0</v>
          </cell>
          <cell r="Y59">
            <v>0</v>
          </cell>
          <cell r="Z59">
            <v>0</v>
          </cell>
        </row>
        <row r="60">
          <cell r="R60">
            <v>0</v>
          </cell>
          <cell r="S60">
            <v>0</v>
          </cell>
          <cell r="T60">
            <v>0</v>
          </cell>
          <cell r="U60">
            <v>0</v>
          </cell>
          <cell r="V60">
            <v>0</v>
          </cell>
          <cell r="W60">
            <v>0</v>
          </cell>
          <cell r="X60">
            <v>0</v>
          </cell>
          <cell r="Y60">
            <v>0</v>
          </cell>
          <cell r="Z60">
            <v>0</v>
          </cell>
        </row>
        <row r="61">
          <cell r="R61">
            <v>0</v>
          </cell>
          <cell r="S61">
            <v>0</v>
          </cell>
          <cell r="T61">
            <v>0</v>
          </cell>
          <cell r="U61">
            <v>0</v>
          </cell>
          <cell r="V61">
            <v>0</v>
          </cell>
          <cell r="W61">
            <v>0</v>
          </cell>
          <cell r="X61">
            <v>0</v>
          </cell>
          <cell r="Y61">
            <v>0</v>
          </cell>
          <cell r="Z61">
            <v>0</v>
          </cell>
        </row>
        <row r="62">
          <cell r="R62">
            <v>0</v>
          </cell>
          <cell r="S62">
            <v>0</v>
          </cell>
          <cell r="T62">
            <v>0</v>
          </cell>
          <cell r="U62">
            <v>0</v>
          </cell>
          <cell r="V62">
            <v>0</v>
          </cell>
          <cell r="W62">
            <v>0</v>
          </cell>
          <cell r="X62">
            <v>0</v>
          </cell>
          <cell r="Y62">
            <v>0</v>
          </cell>
          <cell r="Z62">
            <v>0</v>
          </cell>
        </row>
        <row r="63">
          <cell r="R63">
            <v>0</v>
          </cell>
          <cell r="S63">
            <v>0</v>
          </cell>
          <cell r="T63">
            <v>0</v>
          </cell>
          <cell r="U63">
            <v>0</v>
          </cell>
          <cell r="V63">
            <v>0</v>
          </cell>
          <cell r="W63">
            <v>0</v>
          </cell>
          <cell r="X63">
            <v>0</v>
          </cell>
          <cell r="Y63">
            <v>0</v>
          </cell>
          <cell r="Z63">
            <v>0</v>
          </cell>
        </row>
        <row r="64">
          <cell r="R64">
            <v>0</v>
          </cell>
          <cell r="S64">
            <v>0</v>
          </cell>
          <cell r="T64">
            <v>0</v>
          </cell>
          <cell r="U64">
            <v>0</v>
          </cell>
          <cell r="V64">
            <v>0</v>
          </cell>
          <cell r="W64">
            <v>0</v>
          </cell>
          <cell r="X64">
            <v>0</v>
          </cell>
          <cell r="Y64">
            <v>0</v>
          </cell>
          <cell r="Z64">
            <v>0</v>
          </cell>
        </row>
        <row r="65">
          <cell r="R65">
            <v>0</v>
          </cell>
          <cell r="S65">
            <v>0</v>
          </cell>
          <cell r="T65">
            <v>0</v>
          </cell>
          <cell r="U65">
            <v>0</v>
          </cell>
          <cell r="V65">
            <v>0</v>
          </cell>
          <cell r="W65">
            <v>0</v>
          </cell>
          <cell r="X65">
            <v>0</v>
          </cell>
          <cell r="Y65">
            <v>0</v>
          </cell>
          <cell r="Z65">
            <v>0</v>
          </cell>
        </row>
        <row r="66">
          <cell r="R66">
            <v>0</v>
          </cell>
          <cell r="S66">
            <v>0</v>
          </cell>
          <cell r="T66">
            <v>0</v>
          </cell>
          <cell r="U66">
            <v>0</v>
          </cell>
          <cell r="V66">
            <v>0</v>
          </cell>
          <cell r="W66">
            <v>0</v>
          </cell>
          <cell r="X66">
            <v>0</v>
          </cell>
          <cell r="Y66">
            <v>0</v>
          </cell>
          <cell r="Z66">
            <v>0</v>
          </cell>
        </row>
        <row r="67">
          <cell r="R67">
            <v>0</v>
          </cell>
          <cell r="S67">
            <v>0</v>
          </cell>
          <cell r="T67">
            <v>0</v>
          </cell>
          <cell r="U67">
            <v>0</v>
          </cell>
          <cell r="V67">
            <v>0</v>
          </cell>
          <cell r="W67">
            <v>0</v>
          </cell>
          <cell r="X67">
            <v>0</v>
          </cell>
          <cell r="Y67">
            <v>0</v>
          </cell>
          <cell r="Z67">
            <v>0</v>
          </cell>
        </row>
        <row r="68">
          <cell r="R68">
            <v>0</v>
          </cell>
          <cell r="S68">
            <v>0</v>
          </cell>
          <cell r="T68">
            <v>0</v>
          </cell>
          <cell r="U68">
            <v>0</v>
          </cell>
          <cell r="V68">
            <v>0</v>
          </cell>
          <cell r="W68">
            <v>0</v>
          </cell>
          <cell r="X68">
            <v>0</v>
          </cell>
          <cell r="Y68">
            <v>0</v>
          </cell>
          <cell r="Z68">
            <v>0</v>
          </cell>
        </row>
        <row r="69">
          <cell r="R69">
            <v>0</v>
          </cell>
          <cell r="S69">
            <v>0</v>
          </cell>
          <cell r="T69">
            <v>0</v>
          </cell>
          <cell r="U69">
            <v>0</v>
          </cell>
          <cell r="V69">
            <v>0</v>
          </cell>
          <cell r="W69">
            <v>0</v>
          </cell>
          <cell r="X69">
            <v>0</v>
          </cell>
          <cell r="Y69">
            <v>0</v>
          </cell>
          <cell r="Z69">
            <v>0</v>
          </cell>
        </row>
        <row r="70">
          <cell r="R70">
            <v>0</v>
          </cell>
          <cell r="S70">
            <v>0</v>
          </cell>
          <cell r="T70">
            <v>0</v>
          </cell>
          <cell r="U70">
            <v>0</v>
          </cell>
          <cell r="V70">
            <v>0</v>
          </cell>
          <cell r="W70">
            <v>0</v>
          </cell>
          <cell r="X70">
            <v>0</v>
          </cell>
          <cell r="Y70">
            <v>0</v>
          </cell>
          <cell r="Z70">
            <v>0</v>
          </cell>
        </row>
        <row r="71">
          <cell r="R71">
            <v>0</v>
          </cell>
          <cell r="S71">
            <v>0</v>
          </cell>
          <cell r="T71">
            <v>0</v>
          </cell>
          <cell r="U71">
            <v>0</v>
          </cell>
          <cell r="V71">
            <v>0</v>
          </cell>
          <cell r="W71">
            <v>0</v>
          </cell>
          <cell r="X71">
            <v>0</v>
          </cell>
          <cell r="Y71">
            <v>0</v>
          </cell>
          <cell r="Z71">
            <v>0</v>
          </cell>
        </row>
        <row r="72">
          <cell r="R72">
            <v>0</v>
          </cell>
          <cell r="S72">
            <v>0</v>
          </cell>
          <cell r="T72">
            <v>0</v>
          </cell>
          <cell r="U72">
            <v>0</v>
          </cell>
          <cell r="V72">
            <v>0</v>
          </cell>
          <cell r="W72">
            <v>0</v>
          </cell>
          <cell r="X72">
            <v>0</v>
          </cell>
          <cell r="Y72">
            <v>0</v>
          </cell>
          <cell r="Z72">
            <v>0</v>
          </cell>
        </row>
        <row r="73">
          <cell r="R73">
            <v>0</v>
          </cell>
          <cell r="S73">
            <v>0</v>
          </cell>
          <cell r="T73">
            <v>0</v>
          </cell>
          <cell r="U73">
            <v>0</v>
          </cell>
          <cell r="V73">
            <v>0</v>
          </cell>
          <cell r="W73">
            <v>0</v>
          </cell>
          <cell r="X73">
            <v>0</v>
          </cell>
          <cell r="Y73">
            <v>0</v>
          </cell>
          <cell r="Z73">
            <v>0</v>
          </cell>
        </row>
        <row r="74">
          <cell r="R74">
            <v>0</v>
          </cell>
          <cell r="S74">
            <v>0</v>
          </cell>
          <cell r="T74">
            <v>0</v>
          </cell>
          <cell r="U74">
            <v>0</v>
          </cell>
          <cell r="V74">
            <v>0</v>
          </cell>
          <cell r="W74">
            <v>0</v>
          </cell>
          <cell r="X74">
            <v>0</v>
          </cell>
          <cell r="Y74">
            <v>0</v>
          </cell>
          <cell r="Z74">
            <v>0</v>
          </cell>
        </row>
        <row r="75">
          <cell r="R75">
            <v>0</v>
          </cell>
          <cell r="S75">
            <v>0</v>
          </cell>
          <cell r="T75">
            <v>0</v>
          </cell>
          <cell r="U75">
            <v>0</v>
          </cell>
          <cell r="V75">
            <v>0</v>
          </cell>
          <cell r="W75">
            <v>0</v>
          </cell>
          <cell r="X75">
            <v>0</v>
          </cell>
          <cell r="Y75">
            <v>0</v>
          </cell>
          <cell r="Z75">
            <v>0</v>
          </cell>
        </row>
        <row r="76">
          <cell r="R76">
            <v>0</v>
          </cell>
          <cell r="S76">
            <v>0</v>
          </cell>
          <cell r="T76">
            <v>0</v>
          </cell>
          <cell r="U76">
            <v>0</v>
          </cell>
          <cell r="V76">
            <v>0</v>
          </cell>
          <cell r="W76">
            <v>0</v>
          </cell>
          <cell r="X76">
            <v>0</v>
          </cell>
          <cell r="Y76">
            <v>0</v>
          </cell>
          <cell r="Z76">
            <v>0</v>
          </cell>
        </row>
        <row r="77">
          <cell r="R77">
            <v>0</v>
          </cell>
          <cell r="S77">
            <v>0</v>
          </cell>
          <cell r="T77">
            <v>0</v>
          </cell>
          <cell r="U77">
            <v>0</v>
          </cell>
          <cell r="V77">
            <v>0</v>
          </cell>
          <cell r="W77">
            <v>0</v>
          </cell>
          <cell r="X77">
            <v>0</v>
          </cell>
          <cell r="Y77">
            <v>0</v>
          </cell>
          <cell r="Z77">
            <v>0</v>
          </cell>
        </row>
        <row r="78">
          <cell r="R78">
            <v>0</v>
          </cell>
          <cell r="S78">
            <v>0</v>
          </cell>
          <cell r="T78">
            <v>0</v>
          </cell>
          <cell r="U78">
            <v>0</v>
          </cell>
          <cell r="V78">
            <v>0</v>
          </cell>
          <cell r="W78">
            <v>0</v>
          </cell>
          <cell r="X78">
            <v>0</v>
          </cell>
          <cell r="Y78">
            <v>0</v>
          </cell>
          <cell r="Z78">
            <v>0</v>
          </cell>
        </row>
        <row r="79">
          <cell r="R79">
            <v>0</v>
          </cell>
          <cell r="S79">
            <v>0</v>
          </cell>
          <cell r="T79">
            <v>0</v>
          </cell>
          <cell r="U79">
            <v>0</v>
          </cell>
          <cell r="V79">
            <v>0</v>
          </cell>
          <cell r="W79">
            <v>0</v>
          </cell>
          <cell r="X79">
            <v>0</v>
          </cell>
          <cell r="Y79">
            <v>0</v>
          </cell>
          <cell r="Z79">
            <v>0</v>
          </cell>
        </row>
        <row r="80">
          <cell r="R80">
            <v>0</v>
          </cell>
          <cell r="S80">
            <v>0</v>
          </cell>
          <cell r="T80">
            <v>0</v>
          </cell>
          <cell r="U80">
            <v>0</v>
          </cell>
          <cell r="V80">
            <v>0</v>
          </cell>
          <cell r="W80">
            <v>0</v>
          </cell>
          <cell r="X80">
            <v>0</v>
          </cell>
          <cell r="Y80">
            <v>0</v>
          </cell>
          <cell r="Z80">
            <v>0</v>
          </cell>
        </row>
        <row r="81">
          <cell r="R81">
            <v>0</v>
          </cell>
          <cell r="S81">
            <v>0</v>
          </cell>
          <cell r="T81">
            <v>0</v>
          </cell>
          <cell r="U81">
            <v>0</v>
          </cell>
          <cell r="V81">
            <v>0</v>
          </cell>
          <cell r="W81">
            <v>0</v>
          </cell>
          <cell r="X81">
            <v>0</v>
          </cell>
          <cell r="Y81">
            <v>0</v>
          </cell>
          <cell r="Z81">
            <v>0</v>
          </cell>
        </row>
        <row r="82">
          <cell r="R82">
            <v>0</v>
          </cell>
          <cell r="S82">
            <v>0</v>
          </cell>
          <cell r="T82">
            <v>0</v>
          </cell>
          <cell r="U82">
            <v>0</v>
          </cell>
          <cell r="V82">
            <v>0</v>
          </cell>
          <cell r="W82">
            <v>0</v>
          </cell>
          <cell r="X82">
            <v>0</v>
          </cell>
          <cell r="Y82">
            <v>0</v>
          </cell>
          <cell r="Z82">
            <v>0</v>
          </cell>
        </row>
        <row r="83">
          <cell r="R83">
            <v>0</v>
          </cell>
          <cell r="S83">
            <v>0</v>
          </cell>
          <cell r="T83">
            <v>0</v>
          </cell>
          <cell r="U83">
            <v>0</v>
          </cell>
          <cell r="V83">
            <v>0</v>
          </cell>
          <cell r="W83">
            <v>0</v>
          </cell>
          <cell r="X83">
            <v>0</v>
          </cell>
          <cell r="Y83">
            <v>0</v>
          </cell>
          <cell r="Z83">
            <v>0</v>
          </cell>
        </row>
        <row r="84">
          <cell r="R84">
            <v>0</v>
          </cell>
          <cell r="S84">
            <v>0</v>
          </cell>
          <cell r="T84">
            <v>0</v>
          </cell>
          <cell r="U84">
            <v>0</v>
          </cell>
          <cell r="V84">
            <v>0</v>
          </cell>
          <cell r="W84">
            <v>0</v>
          </cell>
          <cell r="X84">
            <v>0</v>
          </cell>
          <cell r="Y84">
            <v>0</v>
          </cell>
          <cell r="Z84">
            <v>0</v>
          </cell>
        </row>
        <row r="85">
          <cell r="R85">
            <v>0</v>
          </cell>
          <cell r="S85">
            <v>0</v>
          </cell>
          <cell r="T85">
            <v>0</v>
          </cell>
          <cell r="U85">
            <v>0</v>
          </cell>
          <cell r="V85">
            <v>0</v>
          </cell>
          <cell r="W85">
            <v>0</v>
          </cell>
          <cell r="X85">
            <v>0</v>
          </cell>
          <cell r="Y85">
            <v>0</v>
          </cell>
          <cell r="Z85">
            <v>0</v>
          </cell>
        </row>
        <row r="86">
          <cell r="R86">
            <v>0</v>
          </cell>
          <cell r="S86">
            <v>0</v>
          </cell>
          <cell r="T86">
            <v>0</v>
          </cell>
          <cell r="U86">
            <v>0</v>
          </cell>
          <cell r="V86">
            <v>0</v>
          </cell>
          <cell r="W86">
            <v>0</v>
          </cell>
          <cell r="X86">
            <v>0</v>
          </cell>
          <cell r="Y86">
            <v>0</v>
          </cell>
          <cell r="Z86">
            <v>0</v>
          </cell>
        </row>
        <row r="87">
          <cell r="R87">
            <v>0</v>
          </cell>
          <cell r="S87">
            <v>0</v>
          </cell>
          <cell r="T87">
            <v>0</v>
          </cell>
          <cell r="U87">
            <v>0</v>
          </cell>
          <cell r="V87">
            <v>0</v>
          </cell>
          <cell r="W87">
            <v>0</v>
          </cell>
          <cell r="X87">
            <v>0</v>
          </cell>
          <cell r="Y87">
            <v>0</v>
          </cell>
          <cell r="Z87">
            <v>0</v>
          </cell>
        </row>
        <row r="88">
          <cell r="R88">
            <v>0</v>
          </cell>
          <cell r="S88">
            <v>0</v>
          </cell>
          <cell r="T88">
            <v>0</v>
          </cell>
          <cell r="U88">
            <v>0</v>
          </cell>
          <cell r="V88">
            <v>0</v>
          </cell>
          <cell r="W88">
            <v>0</v>
          </cell>
          <cell r="X88">
            <v>0</v>
          </cell>
          <cell r="Y88">
            <v>0</v>
          </cell>
          <cell r="Z88">
            <v>0</v>
          </cell>
        </row>
        <row r="89">
          <cell r="R89">
            <v>0</v>
          </cell>
          <cell r="S89">
            <v>0</v>
          </cell>
          <cell r="T89">
            <v>0</v>
          </cell>
          <cell r="U89">
            <v>0</v>
          </cell>
          <cell r="V89">
            <v>0</v>
          </cell>
          <cell r="W89">
            <v>0</v>
          </cell>
          <cell r="X89">
            <v>0</v>
          </cell>
          <cell r="Y89">
            <v>0</v>
          </cell>
          <cell r="Z89">
            <v>0</v>
          </cell>
        </row>
        <row r="90">
          <cell r="R90">
            <v>0</v>
          </cell>
          <cell r="S90">
            <v>0</v>
          </cell>
          <cell r="T90">
            <v>0</v>
          </cell>
          <cell r="U90">
            <v>0</v>
          </cell>
          <cell r="V90">
            <v>0</v>
          </cell>
          <cell r="W90">
            <v>0</v>
          </cell>
          <cell r="X90">
            <v>0</v>
          </cell>
          <cell r="Y90">
            <v>0</v>
          </cell>
          <cell r="Z90">
            <v>0</v>
          </cell>
        </row>
        <row r="91">
          <cell r="R91">
            <v>0</v>
          </cell>
          <cell r="S91">
            <v>0</v>
          </cell>
          <cell r="T91">
            <v>0</v>
          </cell>
          <cell r="U91">
            <v>0</v>
          </cell>
          <cell r="V91">
            <v>0</v>
          </cell>
          <cell r="W91">
            <v>0</v>
          </cell>
          <cell r="X91">
            <v>0</v>
          </cell>
          <cell r="Y91">
            <v>0</v>
          </cell>
          <cell r="Z91">
            <v>0</v>
          </cell>
        </row>
        <row r="92">
          <cell r="R92">
            <v>0</v>
          </cell>
          <cell r="S92">
            <v>0</v>
          </cell>
          <cell r="T92">
            <v>0</v>
          </cell>
          <cell r="U92">
            <v>0</v>
          </cell>
          <cell r="V92">
            <v>0</v>
          </cell>
          <cell r="W92">
            <v>0</v>
          </cell>
          <cell r="X92">
            <v>0</v>
          </cell>
          <cell r="Y92">
            <v>0</v>
          </cell>
          <cell r="Z92">
            <v>0</v>
          </cell>
        </row>
        <row r="93">
          <cell r="R93">
            <v>0</v>
          </cell>
          <cell r="S93">
            <v>0</v>
          </cell>
          <cell r="T93">
            <v>0</v>
          </cell>
          <cell r="U93">
            <v>0</v>
          </cell>
          <cell r="V93">
            <v>0</v>
          </cell>
          <cell r="W93">
            <v>0</v>
          </cell>
          <cell r="X93">
            <v>0</v>
          </cell>
          <cell r="Y93">
            <v>0</v>
          </cell>
          <cell r="Z93">
            <v>0</v>
          </cell>
        </row>
        <row r="94">
          <cell r="R94">
            <v>0</v>
          </cell>
          <cell r="S94">
            <v>0</v>
          </cell>
          <cell r="T94">
            <v>0</v>
          </cell>
          <cell r="U94">
            <v>0</v>
          </cell>
          <cell r="V94">
            <v>0</v>
          </cell>
          <cell r="W94">
            <v>0</v>
          </cell>
          <cell r="X94">
            <v>0</v>
          </cell>
          <cell r="Y94">
            <v>0</v>
          </cell>
          <cell r="Z94">
            <v>0</v>
          </cell>
        </row>
        <row r="95">
          <cell r="R95">
            <v>0</v>
          </cell>
          <cell r="S95">
            <v>0</v>
          </cell>
          <cell r="T95">
            <v>0</v>
          </cell>
          <cell r="U95">
            <v>0</v>
          </cell>
          <cell r="V95">
            <v>0</v>
          </cell>
          <cell r="W95">
            <v>0</v>
          </cell>
          <cell r="X95">
            <v>0</v>
          </cell>
          <cell r="Y95">
            <v>0</v>
          </cell>
          <cell r="Z95">
            <v>0</v>
          </cell>
        </row>
        <row r="96">
          <cell r="R96">
            <v>0</v>
          </cell>
          <cell r="S96">
            <v>0</v>
          </cell>
          <cell r="T96">
            <v>0</v>
          </cell>
          <cell r="U96">
            <v>0</v>
          </cell>
          <cell r="V96">
            <v>0</v>
          </cell>
          <cell r="W96">
            <v>0</v>
          </cell>
          <cell r="X96">
            <v>0</v>
          </cell>
          <cell r="Y96">
            <v>0</v>
          </cell>
          <cell r="Z96">
            <v>0</v>
          </cell>
        </row>
        <row r="97">
          <cell r="R97">
            <v>0</v>
          </cell>
          <cell r="S97">
            <v>0</v>
          </cell>
          <cell r="T97">
            <v>0</v>
          </cell>
          <cell r="U97">
            <v>0</v>
          </cell>
          <cell r="V97">
            <v>0</v>
          </cell>
          <cell r="W97">
            <v>0</v>
          </cell>
          <cell r="X97">
            <v>0</v>
          </cell>
          <cell r="Y97">
            <v>0</v>
          </cell>
          <cell r="Z97">
            <v>0</v>
          </cell>
        </row>
        <row r="98">
          <cell r="R98">
            <v>0</v>
          </cell>
          <cell r="S98">
            <v>0</v>
          </cell>
          <cell r="T98">
            <v>0</v>
          </cell>
          <cell r="U98">
            <v>0</v>
          </cell>
          <cell r="V98">
            <v>0</v>
          </cell>
          <cell r="W98">
            <v>0</v>
          </cell>
          <cell r="X98">
            <v>0</v>
          </cell>
          <cell r="Y98">
            <v>0</v>
          </cell>
          <cell r="Z98">
            <v>0</v>
          </cell>
        </row>
        <row r="99">
          <cell r="R99">
            <v>0</v>
          </cell>
          <cell r="S99">
            <v>0</v>
          </cell>
          <cell r="T99">
            <v>0</v>
          </cell>
          <cell r="U99">
            <v>0</v>
          </cell>
          <cell r="V99">
            <v>0</v>
          </cell>
          <cell r="W99">
            <v>0</v>
          </cell>
          <cell r="X99">
            <v>0</v>
          </cell>
          <cell r="Y99">
            <v>0</v>
          </cell>
          <cell r="Z99">
            <v>0</v>
          </cell>
        </row>
        <row r="100">
          <cell r="R100">
            <v>0</v>
          </cell>
          <cell r="S100">
            <v>0</v>
          </cell>
          <cell r="T100">
            <v>0</v>
          </cell>
          <cell r="U100">
            <v>0</v>
          </cell>
          <cell r="V100">
            <v>0</v>
          </cell>
          <cell r="W100">
            <v>0</v>
          </cell>
          <cell r="X100">
            <v>0</v>
          </cell>
          <cell r="Y100">
            <v>0</v>
          </cell>
          <cell r="Z100">
            <v>0</v>
          </cell>
        </row>
        <row r="101">
          <cell r="R101">
            <v>0</v>
          </cell>
          <cell r="S101">
            <v>0</v>
          </cell>
          <cell r="T101">
            <v>0</v>
          </cell>
          <cell r="U101">
            <v>0</v>
          </cell>
          <cell r="V101">
            <v>0</v>
          </cell>
          <cell r="W101">
            <v>0</v>
          </cell>
          <cell r="X101">
            <v>0</v>
          </cell>
          <cell r="Y101">
            <v>0</v>
          </cell>
          <cell r="Z101">
            <v>0</v>
          </cell>
        </row>
        <row r="102">
          <cell r="R102">
            <v>0</v>
          </cell>
          <cell r="S102">
            <v>0</v>
          </cell>
          <cell r="T102">
            <v>0</v>
          </cell>
          <cell r="U102">
            <v>0</v>
          </cell>
          <cell r="V102">
            <v>0</v>
          </cell>
          <cell r="W102">
            <v>0</v>
          </cell>
          <cell r="X102">
            <v>0</v>
          </cell>
          <cell r="Y102">
            <v>0</v>
          </cell>
          <cell r="Z102">
            <v>0</v>
          </cell>
        </row>
        <row r="103">
          <cell r="R103">
            <v>0</v>
          </cell>
          <cell r="S103">
            <v>0</v>
          </cell>
          <cell r="T103">
            <v>0</v>
          </cell>
          <cell r="U103">
            <v>0</v>
          </cell>
          <cell r="V103">
            <v>0</v>
          </cell>
          <cell r="W103">
            <v>0</v>
          </cell>
          <cell r="X103">
            <v>0</v>
          </cell>
          <cell r="Y103">
            <v>0</v>
          </cell>
          <cell r="Z103">
            <v>0</v>
          </cell>
        </row>
        <row r="104">
          <cell r="R104">
            <v>0</v>
          </cell>
          <cell r="S104">
            <v>0</v>
          </cell>
          <cell r="T104">
            <v>0</v>
          </cell>
          <cell r="U104">
            <v>0</v>
          </cell>
          <cell r="V104">
            <v>0</v>
          </cell>
          <cell r="W104">
            <v>0</v>
          </cell>
          <cell r="X104">
            <v>0</v>
          </cell>
          <cell r="Y104">
            <v>0</v>
          </cell>
          <cell r="Z104">
            <v>0</v>
          </cell>
        </row>
        <row r="105">
          <cell r="R105">
            <v>0</v>
          </cell>
          <cell r="S105">
            <v>0</v>
          </cell>
          <cell r="T105">
            <v>0</v>
          </cell>
          <cell r="U105">
            <v>0</v>
          </cell>
          <cell r="V105">
            <v>0</v>
          </cell>
          <cell r="W105">
            <v>0</v>
          </cell>
          <cell r="X105">
            <v>0</v>
          </cell>
          <cell r="Y105">
            <v>0</v>
          </cell>
          <cell r="Z105">
            <v>0</v>
          </cell>
        </row>
        <row r="106">
          <cell r="R106">
            <v>0</v>
          </cell>
          <cell r="S106">
            <v>0</v>
          </cell>
          <cell r="T106">
            <v>0</v>
          </cell>
          <cell r="U106">
            <v>0</v>
          </cell>
          <cell r="V106">
            <v>0</v>
          </cell>
          <cell r="W106">
            <v>0</v>
          </cell>
          <cell r="X106">
            <v>0</v>
          </cell>
          <cell r="Y106">
            <v>0</v>
          </cell>
          <cell r="Z106">
            <v>0</v>
          </cell>
        </row>
        <row r="107">
          <cell r="R107">
            <v>0</v>
          </cell>
          <cell r="S107">
            <v>0</v>
          </cell>
          <cell r="T107">
            <v>0</v>
          </cell>
          <cell r="U107">
            <v>0</v>
          </cell>
          <cell r="V107">
            <v>0</v>
          </cell>
          <cell r="W107">
            <v>0</v>
          </cell>
          <cell r="X107">
            <v>0</v>
          </cell>
          <cell r="Y107">
            <v>0</v>
          </cell>
          <cell r="Z107">
            <v>0</v>
          </cell>
        </row>
        <row r="108">
          <cell r="R108">
            <v>0</v>
          </cell>
          <cell r="S108">
            <v>0</v>
          </cell>
          <cell r="T108">
            <v>0</v>
          </cell>
          <cell r="U108">
            <v>0</v>
          </cell>
          <cell r="V108">
            <v>0</v>
          </cell>
          <cell r="W108">
            <v>0</v>
          </cell>
          <cell r="X108">
            <v>0</v>
          </cell>
          <cell r="Y108">
            <v>0</v>
          </cell>
          <cell r="Z108">
            <v>0</v>
          </cell>
        </row>
        <row r="109">
          <cell r="R109">
            <v>0</v>
          </cell>
          <cell r="S109">
            <v>0</v>
          </cell>
          <cell r="T109">
            <v>0</v>
          </cell>
          <cell r="U109">
            <v>0</v>
          </cell>
          <cell r="V109">
            <v>0</v>
          </cell>
          <cell r="W109">
            <v>0</v>
          </cell>
          <cell r="X109">
            <v>0</v>
          </cell>
          <cell r="Y109">
            <v>0</v>
          </cell>
          <cell r="Z109">
            <v>0</v>
          </cell>
        </row>
        <row r="110">
          <cell r="R110">
            <v>0</v>
          </cell>
          <cell r="S110">
            <v>0</v>
          </cell>
          <cell r="T110">
            <v>0</v>
          </cell>
          <cell r="U110">
            <v>0</v>
          </cell>
          <cell r="V110">
            <v>0</v>
          </cell>
          <cell r="W110">
            <v>0</v>
          </cell>
          <cell r="X110">
            <v>0</v>
          </cell>
          <cell r="Y110">
            <v>0</v>
          </cell>
          <cell r="Z110">
            <v>0</v>
          </cell>
        </row>
        <row r="111">
          <cell r="R111">
            <v>0</v>
          </cell>
          <cell r="S111">
            <v>0</v>
          </cell>
          <cell r="T111">
            <v>0</v>
          </cell>
          <cell r="U111">
            <v>0</v>
          </cell>
          <cell r="V111">
            <v>0</v>
          </cell>
          <cell r="W111">
            <v>0</v>
          </cell>
          <cell r="X111">
            <v>0</v>
          </cell>
          <cell r="Y111">
            <v>0</v>
          </cell>
          <cell r="Z111">
            <v>0</v>
          </cell>
        </row>
        <row r="112">
          <cell r="R112">
            <v>0</v>
          </cell>
          <cell r="S112">
            <v>0</v>
          </cell>
          <cell r="T112">
            <v>0</v>
          </cell>
          <cell r="U112">
            <v>0</v>
          </cell>
          <cell r="V112">
            <v>0</v>
          </cell>
          <cell r="W112">
            <v>0</v>
          </cell>
        </row>
        <row r="113">
          <cell r="R113">
            <v>0</v>
          </cell>
          <cell r="S113">
            <v>0</v>
          </cell>
          <cell r="T113">
            <v>0</v>
          </cell>
          <cell r="U113">
            <v>0</v>
          </cell>
          <cell r="V113">
            <v>0</v>
          </cell>
          <cell r="W113">
            <v>0</v>
          </cell>
        </row>
        <row r="114">
          <cell r="R114">
            <v>0</v>
          </cell>
          <cell r="S114">
            <v>0</v>
          </cell>
          <cell r="T114">
            <v>0</v>
          </cell>
          <cell r="U114">
            <v>0</v>
          </cell>
          <cell r="V114">
            <v>0</v>
          </cell>
          <cell r="W114">
            <v>0</v>
          </cell>
        </row>
        <row r="115">
          <cell r="R115">
            <v>0</v>
          </cell>
          <cell r="S115">
            <v>0</v>
          </cell>
          <cell r="T115">
            <v>0</v>
          </cell>
          <cell r="U115">
            <v>0</v>
          </cell>
          <cell r="V115">
            <v>0</v>
          </cell>
          <cell r="W115">
            <v>0</v>
          </cell>
        </row>
        <row r="116">
          <cell r="R116">
            <v>0</v>
          </cell>
          <cell r="S116">
            <v>0</v>
          </cell>
          <cell r="T116">
            <v>0</v>
          </cell>
          <cell r="U116">
            <v>0</v>
          </cell>
          <cell r="V116">
            <v>0</v>
          </cell>
          <cell r="W116">
            <v>0</v>
          </cell>
        </row>
        <row r="117">
          <cell r="R117">
            <v>0</v>
          </cell>
          <cell r="S117">
            <v>0</v>
          </cell>
          <cell r="T117">
            <v>0</v>
          </cell>
          <cell r="U117">
            <v>0</v>
          </cell>
          <cell r="V117">
            <v>0</v>
          </cell>
          <cell r="W117">
            <v>0</v>
          </cell>
        </row>
        <row r="118">
          <cell r="R118">
            <v>0</v>
          </cell>
          <cell r="S118">
            <v>0</v>
          </cell>
          <cell r="T118">
            <v>0</v>
          </cell>
          <cell r="U118">
            <v>0</v>
          </cell>
          <cell r="V118">
            <v>0</v>
          </cell>
          <cell r="W118">
            <v>0</v>
          </cell>
        </row>
        <row r="119">
          <cell r="R119">
            <v>0</v>
          </cell>
          <cell r="S119">
            <v>0</v>
          </cell>
          <cell r="T119">
            <v>0</v>
          </cell>
          <cell r="U119">
            <v>0</v>
          </cell>
          <cell r="V119">
            <v>0</v>
          </cell>
          <cell r="W119">
            <v>0</v>
          </cell>
        </row>
        <row r="120">
          <cell r="R120">
            <v>0</v>
          </cell>
          <cell r="S120">
            <v>0</v>
          </cell>
          <cell r="T120">
            <v>0</v>
          </cell>
          <cell r="U120">
            <v>0</v>
          </cell>
          <cell r="V120">
            <v>0</v>
          </cell>
          <cell r="W120">
            <v>0</v>
          </cell>
        </row>
        <row r="121">
          <cell r="R121">
            <v>0</v>
          </cell>
          <cell r="S121">
            <v>0</v>
          </cell>
          <cell r="T121">
            <v>0</v>
          </cell>
          <cell r="U121">
            <v>0</v>
          </cell>
          <cell r="V121">
            <v>0</v>
          </cell>
          <cell r="W121">
            <v>0</v>
          </cell>
        </row>
        <row r="122">
          <cell r="R122">
            <v>0</v>
          </cell>
          <cell r="S122">
            <v>0</v>
          </cell>
          <cell r="T122">
            <v>0</v>
          </cell>
          <cell r="U122">
            <v>0</v>
          </cell>
          <cell r="V122">
            <v>0</v>
          </cell>
          <cell r="W122">
            <v>0</v>
          </cell>
        </row>
        <row r="123">
          <cell r="R123">
            <v>0</v>
          </cell>
          <cell r="S123">
            <v>0</v>
          </cell>
          <cell r="T123">
            <v>0</v>
          </cell>
          <cell r="U123">
            <v>0</v>
          </cell>
          <cell r="V123">
            <v>0</v>
          </cell>
          <cell r="W123">
            <v>0</v>
          </cell>
        </row>
        <row r="124">
          <cell r="R124">
            <v>0</v>
          </cell>
          <cell r="S124">
            <v>0</v>
          </cell>
          <cell r="T124">
            <v>0</v>
          </cell>
          <cell r="U124">
            <v>0</v>
          </cell>
          <cell r="V124">
            <v>0</v>
          </cell>
          <cell r="W124">
            <v>0</v>
          </cell>
        </row>
        <row r="125">
          <cell r="R125">
            <v>0</v>
          </cell>
          <cell r="S125">
            <v>0</v>
          </cell>
          <cell r="T125">
            <v>0</v>
          </cell>
          <cell r="U125">
            <v>0</v>
          </cell>
          <cell r="V125">
            <v>0</v>
          </cell>
          <cell r="W125">
            <v>0</v>
          </cell>
        </row>
        <row r="126">
          <cell r="R126">
            <v>0</v>
          </cell>
          <cell r="S126">
            <v>0</v>
          </cell>
          <cell r="T126">
            <v>0</v>
          </cell>
          <cell r="U126">
            <v>0</v>
          </cell>
          <cell r="V126">
            <v>0</v>
          </cell>
          <cell r="W126">
            <v>0</v>
          </cell>
        </row>
        <row r="127">
          <cell r="R127">
            <v>0</v>
          </cell>
          <cell r="S127">
            <v>0</v>
          </cell>
          <cell r="T127">
            <v>0</v>
          </cell>
          <cell r="U127">
            <v>0</v>
          </cell>
          <cell r="V127">
            <v>0</v>
          </cell>
          <cell r="W127">
            <v>0</v>
          </cell>
        </row>
        <row r="128">
          <cell r="R128">
            <v>0</v>
          </cell>
          <cell r="S128">
            <v>0</v>
          </cell>
          <cell r="T128">
            <v>0</v>
          </cell>
          <cell r="U128">
            <v>0</v>
          </cell>
          <cell r="V128">
            <v>0</v>
          </cell>
          <cell r="W128">
            <v>0</v>
          </cell>
        </row>
        <row r="129">
          <cell r="R129">
            <v>0</v>
          </cell>
          <cell r="S129">
            <v>0</v>
          </cell>
          <cell r="T129">
            <v>0</v>
          </cell>
          <cell r="U129">
            <v>0</v>
          </cell>
          <cell r="V129">
            <v>0</v>
          </cell>
          <cell r="W129">
            <v>0</v>
          </cell>
        </row>
        <row r="130">
          <cell r="R130">
            <v>0</v>
          </cell>
          <cell r="S130">
            <v>0</v>
          </cell>
          <cell r="T130">
            <v>0</v>
          </cell>
          <cell r="U130">
            <v>0</v>
          </cell>
          <cell r="V130">
            <v>0</v>
          </cell>
          <cell r="W130">
            <v>0</v>
          </cell>
        </row>
        <row r="131">
          <cell r="R131">
            <v>0</v>
          </cell>
          <cell r="S131">
            <v>0</v>
          </cell>
          <cell r="T131">
            <v>0</v>
          </cell>
          <cell r="U131">
            <v>0</v>
          </cell>
          <cell r="V131">
            <v>0</v>
          </cell>
          <cell r="W131">
            <v>0</v>
          </cell>
        </row>
        <row r="132">
          <cell r="R132">
            <v>0</v>
          </cell>
          <cell r="S132">
            <v>0</v>
          </cell>
          <cell r="T132">
            <v>0</v>
          </cell>
          <cell r="U132">
            <v>0</v>
          </cell>
          <cell r="V132">
            <v>0</v>
          </cell>
          <cell r="W132">
            <v>0</v>
          </cell>
        </row>
        <row r="133">
          <cell r="R133">
            <v>0</v>
          </cell>
          <cell r="S133">
            <v>0</v>
          </cell>
          <cell r="T133">
            <v>0</v>
          </cell>
          <cell r="U133">
            <v>0</v>
          </cell>
          <cell r="V133">
            <v>0</v>
          </cell>
          <cell r="W133">
            <v>0</v>
          </cell>
        </row>
        <row r="134">
          <cell r="R134">
            <v>0</v>
          </cell>
          <cell r="S134">
            <v>0</v>
          </cell>
          <cell r="T134">
            <v>0</v>
          </cell>
          <cell r="U134">
            <v>0</v>
          </cell>
          <cell r="V134">
            <v>0</v>
          </cell>
          <cell r="W134">
            <v>0</v>
          </cell>
        </row>
        <row r="135">
          <cell r="R135">
            <v>0</v>
          </cell>
          <cell r="S135">
            <v>0</v>
          </cell>
          <cell r="T135">
            <v>0</v>
          </cell>
          <cell r="U135">
            <v>0</v>
          </cell>
          <cell r="V135">
            <v>0</v>
          </cell>
          <cell r="W135">
            <v>0</v>
          </cell>
        </row>
        <row r="136">
          <cell r="R136">
            <v>0</v>
          </cell>
          <cell r="S136">
            <v>0</v>
          </cell>
          <cell r="T136">
            <v>0</v>
          </cell>
          <cell r="U136">
            <v>0</v>
          </cell>
          <cell r="V136">
            <v>0</v>
          </cell>
          <cell r="W136">
            <v>0</v>
          </cell>
        </row>
        <row r="137">
          <cell r="R137">
            <v>0</v>
          </cell>
          <cell r="S137">
            <v>0</v>
          </cell>
          <cell r="T137">
            <v>0</v>
          </cell>
          <cell r="U137">
            <v>0</v>
          </cell>
          <cell r="V137">
            <v>0</v>
          </cell>
          <cell r="W137">
            <v>0</v>
          </cell>
        </row>
        <row r="138">
          <cell r="R138">
            <v>0</v>
          </cell>
          <cell r="S138">
            <v>0</v>
          </cell>
          <cell r="T138">
            <v>0</v>
          </cell>
          <cell r="U138">
            <v>0</v>
          </cell>
          <cell r="V138">
            <v>0</v>
          </cell>
          <cell r="W138">
            <v>0</v>
          </cell>
        </row>
        <row r="139">
          <cell r="R139">
            <v>0</v>
          </cell>
          <cell r="S139">
            <v>0</v>
          </cell>
          <cell r="T139">
            <v>0</v>
          </cell>
          <cell r="U139">
            <v>0</v>
          </cell>
          <cell r="V139">
            <v>0</v>
          </cell>
          <cell r="W139">
            <v>0</v>
          </cell>
        </row>
        <row r="140">
          <cell r="R140">
            <v>0</v>
          </cell>
          <cell r="S140">
            <v>0</v>
          </cell>
          <cell r="T140">
            <v>0</v>
          </cell>
          <cell r="U140">
            <v>0</v>
          </cell>
          <cell r="V140">
            <v>0</v>
          </cell>
          <cell r="W140">
            <v>0</v>
          </cell>
        </row>
        <row r="141">
          <cell r="R141">
            <v>0</v>
          </cell>
          <cell r="S141">
            <v>0</v>
          </cell>
          <cell r="T141">
            <v>0</v>
          </cell>
          <cell r="U141">
            <v>0</v>
          </cell>
          <cell r="V141">
            <v>0</v>
          </cell>
          <cell r="W141">
            <v>0</v>
          </cell>
        </row>
        <row r="142">
          <cell r="R142">
            <v>0</v>
          </cell>
          <cell r="S142">
            <v>0</v>
          </cell>
          <cell r="T142">
            <v>0</v>
          </cell>
          <cell r="U142">
            <v>0</v>
          </cell>
          <cell r="V142">
            <v>0</v>
          </cell>
          <cell r="W142">
            <v>0</v>
          </cell>
        </row>
        <row r="143">
          <cell r="R143">
            <v>0</v>
          </cell>
          <cell r="S143">
            <v>0</v>
          </cell>
          <cell r="T143">
            <v>0</v>
          </cell>
          <cell r="U143">
            <v>0</v>
          </cell>
          <cell r="V143">
            <v>0</v>
          </cell>
          <cell r="W143">
            <v>0</v>
          </cell>
        </row>
        <row r="144">
          <cell r="R144">
            <v>0</v>
          </cell>
          <cell r="S144">
            <v>0</v>
          </cell>
          <cell r="T144">
            <v>0</v>
          </cell>
          <cell r="U144">
            <v>0</v>
          </cell>
          <cell r="V144">
            <v>0</v>
          </cell>
          <cell r="W144">
            <v>0</v>
          </cell>
        </row>
        <row r="145">
          <cell r="R145">
            <v>0</v>
          </cell>
          <cell r="S145">
            <v>0</v>
          </cell>
          <cell r="T145">
            <v>0</v>
          </cell>
          <cell r="U145">
            <v>0</v>
          </cell>
          <cell r="V145">
            <v>0</v>
          </cell>
          <cell r="W145">
            <v>0</v>
          </cell>
        </row>
        <row r="146">
          <cell r="R146">
            <v>0</v>
          </cell>
          <cell r="S146">
            <v>0</v>
          </cell>
          <cell r="T146">
            <v>0</v>
          </cell>
          <cell r="U146">
            <v>0</v>
          </cell>
          <cell r="V146">
            <v>0</v>
          </cell>
          <cell r="W146">
            <v>0</v>
          </cell>
        </row>
        <row r="147">
          <cell r="R147">
            <v>0</v>
          </cell>
          <cell r="S147">
            <v>0</v>
          </cell>
          <cell r="T147">
            <v>0</v>
          </cell>
          <cell r="U147">
            <v>0</v>
          </cell>
          <cell r="V147">
            <v>0</v>
          </cell>
          <cell r="W147">
            <v>0</v>
          </cell>
        </row>
        <row r="148">
          <cell r="R148">
            <v>0</v>
          </cell>
          <cell r="S148">
            <v>0</v>
          </cell>
          <cell r="T148">
            <v>0</v>
          </cell>
          <cell r="U148">
            <v>0</v>
          </cell>
          <cell r="V148">
            <v>0</v>
          </cell>
          <cell r="W148">
            <v>0</v>
          </cell>
        </row>
        <row r="149">
          <cell r="R149">
            <v>0</v>
          </cell>
          <cell r="S149">
            <v>0</v>
          </cell>
          <cell r="T149">
            <v>0</v>
          </cell>
          <cell r="U149">
            <v>0</v>
          </cell>
          <cell r="V149">
            <v>0</v>
          </cell>
          <cell r="W149">
            <v>0</v>
          </cell>
        </row>
        <row r="150">
          <cell r="R150">
            <v>0</v>
          </cell>
          <cell r="S150">
            <v>0</v>
          </cell>
          <cell r="T150">
            <v>0</v>
          </cell>
          <cell r="U150">
            <v>0</v>
          </cell>
          <cell r="V150">
            <v>0</v>
          </cell>
          <cell r="W150">
            <v>0</v>
          </cell>
        </row>
        <row r="151">
          <cell r="R151">
            <v>0</v>
          </cell>
          <cell r="S151">
            <v>0</v>
          </cell>
          <cell r="T151">
            <v>0</v>
          </cell>
          <cell r="U151">
            <v>0</v>
          </cell>
          <cell r="V151">
            <v>0</v>
          </cell>
          <cell r="W151">
            <v>0</v>
          </cell>
        </row>
        <row r="152">
          <cell r="R152">
            <v>0</v>
          </cell>
          <cell r="S152">
            <v>0</v>
          </cell>
          <cell r="T152">
            <v>0</v>
          </cell>
          <cell r="U152">
            <v>0</v>
          </cell>
          <cell r="V152">
            <v>0</v>
          </cell>
          <cell r="W152">
            <v>0</v>
          </cell>
        </row>
        <row r="153">
          <cell r="R153">
            <v>0</v>
          </cell>
          <cell r="S153">
            <v>0</v>
          </cell>
          <cell r="T153">
            <v>0</v>
          </cell>
          <cell r="U153">
            <v>0</v>
          </cell>
          <cell r="V153">
            <v>0</v>
          </cell>
          <cell r="W153">
            <v>0</v>
          </cell>
        </row>
        <row r="154">
          <cell r="R154">
            <v>0</v>
          </cell>
          <cell r="S154">
            <v>0</v>
          </cell>
          <cell r="T154">
            <v>0</v>
          </cell>
          <cell r="U154">
            <v>0</v>
          </cell>
          <cell r="V154">
            <v>0</v>
          </cell>
          <cell r="W154">
            <v>0</v>
          </cell>
        </row>
        <row r="155">
          <cell r="R155">
            <v>0</v>
          </cell>
          <cell r="S155">
            <v>0</v>
          </cell>
          <cell r="T155">
            <v>0</v>
          </cell>
          <cell r="U155">
            <v>0</v>
          </cell>
          <cell r="V155">
            <v>0</v>
          </cell>
          <cell r="W155">
            <v>0</v>
          </cell>
        </row>
        <row r="156">
          <cell r="R156">
            <v>0</v>
          </cell>
          <cell r="S156">
            <v>0</v>
          </cell>
          <cell r="T156">
            <v>0</v>
          </cell>
          <cell r="U156">
            <v>0</v>
          </cell>
          <cell r="V156">
            <v>0</v>
          </cell>
          <cell r="W156">
            <v>0</v>
          </cell>
        </row>
        <row r="157">
          <cell r="R157">
            <v>0</v>
          </cell>
          <cell r="S157">
            <v>0</v>
          </cell>
          <cell r="T157">
            <v>0</v>
          </cell>
          <cell r="U157">
            <v>0</v>
          </cell>
          <cell r="V157">
            <v>0</v>
          </cell>
          <cell r="W157">
            <v>0</v>
          </cell>
        </row>
        <row r="158">
          <cell r="R158">
            <v>0</v>
          </cell>
          <cell r="S158">
            <v>0</v>
          </cell>
          <cell r="T158">
            <v>0</v>
          </cell>
          <cell r="U158">
            <v>0</v>
          </cell>
          <cell r="V158">
            <v>0</v>
          </cell>
          <cell r="W158">
            <v>0</v>
          </cell>
        </row>
        <row r="159">
          <cell r="R159">
            <v>0</v>
          </cell>
          <cell r="S159">
            <v>0</v>
          </cell>
          <cell r="T159">
            <v>0</v>
          </cell>
          <cell r="U159">
            <v>0</v>
          </cell>
          <cell r="V159">
            <v>0</v>
          </cell>
          <cell r="W159">
            <v>0</v>
          </cell>
        </row>
        <row r="160">
          <cell r="R160">
            <v>0</v>
          </cell>
          <cell r="S160">
            <v>0</v>
          </cell>
          <cell r="T160">
            <v>0</v>
          </cell>
          <cell r="U160">
            <v>0</v>
          </cell>
          <cell r="V160">
            <v>0</v>
          </cell>
          <cell r="W160">
            <v>0</v>
          </cell>
        </row>
        <row r="161">
          <cell r="R161">
            <v>0</v>
          </cell>
          <cell r="S161">
            <v>0</v>
          </cell>
          <cell r="T161">
            <v>0</v>
          </cell>
          <cell r="U161">
            <v>0</v>
          </cell>
          <cell r="V161">
            <v>0</v>
          </cell>
          <cell r="W161">
            <v>0</v>
          </cell>
        </row>
        <row r="162">
          <cell r="R162">
            <v>0</v>
          </cell>
          <cell r="S162">
            <v>0</v>
          </cell>
          <cell r="T162">
            <v>0</v>
          </cell>
          <cell r="U162">
            <v>0</v>
          </cell>
          <cell r="V162">
            <v>0</v>
          </cell>
          <cell r="W162">
            <v>0</v>
          </cell>
        </row>
        <row r="163">
          <cell r="R163">
            <v>0</v>
          </cell>
          <cell r="S163">
            <v>0</v>
          </cell>
          <cell r="T163">
            <v>0</v>
          </cell>
          <cell r="U163">
            <v>0</v>
          </cell>
          <cell r="V163">
            <v>0</v>
          </cell>
          <cell r="W163">
            <v>0</v>
          </cell>
        </row>
        <row r="164">
          <cell r="R164">
            <v>0</v>
          </cell>
          <cell r="S164">
            <v>0</v>
          </cell>
          <cell r="T164">
            <v>0</v>
          </cell>
          <cell r="U164">
            <v>0</v>
          </cell>
          <cell r="V164">
            <v>0</v>
          </cell>
          <cell r="W164">
            <v>0</v>
          </cell>
        </row>
        <row r="165">
          <cell r="R165">
            <v>0</v>
          </cell>
          <cell r="S165">
            <v>0</v>
          </cell>
          <cell r="T165">
            <v>0</v>
          </cell>
          <cell r="U165">
            <v>0</v>
          </cell>
          <cell r="V165">
            <v>0</v>
          </cell>
          <cell r="W165">
            <v>0</v>
          </cell>
        </row>
        <row r="166">
          <cell r="R166">
            <v>0</v>
          </cell>
          <cell r="S166">
            <v>0</v>
          </cell>
          <cell r="T166">
            <v>0</v>
          </cell>
          <cell r="U166">
            <v>0</v>
          </cell>
          <cell r="V166">
            <v>0</v>
          </cell>
          <cell r="W166">
            <v>0</v>
          </cell>
        </row>
        <row r="167">
          <cell r="R167">
            <v>0</v>
          </cell>
          <cell r="S167">
            <v>0</v>
          </cell>
          <cell r="T167">
            <v>0</v>
          </cell>
          <cell r="U167">
            <v>0</v>
          </cell>
          <cell r="V167">
            <v>0</v>
          </cell>
          <cell r="W167">
            <v>0</v>
          </cell>
        </row>
        <row r="168">
          <cell r="R168">
            <v>0</v>
          </cell>
          <cell r="S168">
            <v>0</v>
          </cell>
          <cell r="T168">
            <v>0</v>
          </cell>
          <cell r="U168">
            <v>0</v>
          </cell>
          <cell r="V168">
            <v>0</v>
          </cell>
          <cell r="W168">
            <v>0</v>
          </cell>
        </row>
        <row r="169">
          <cell r="R169">
            <v>0</v>
          </cell>
          <cell r="S169">
            <v>0</v>
          </cell>
          <cell r="T169">
            <v>0</v>
          </cell>
          <cell r="U169">
            <v>0</v>
          </cell>
          <cell r="V169">
            <v>0</v>
          </cell>
          <cell r="W169">
            <v>0</v>
          </cell>
        </row>
        <row r="170">
          <cell r="R170">
            <v>0</v>
          </cell>
          <cell r="S170">
            <v>0</v>
          </cell>
          <cell r="T170">
            <v>0</v>
          </cell>
          <cell r="U170">
            <v>0</v>
          </cell>
          <cell r="V170">
            <v>0</v>
          </cell>
          <cell r="W170">
            <v>0</v>
          </cell>
        </row>
        <row r="171">
          <cell r="R171">
            <v>0</v>
          </cell>
          <cell r="S171">
            <v>0</v>
          </cell>
          <cell r="T171">
            <v>0</v>
          </cell>
          <cell r="U171">
            <v>0</v>
          </cell>
          <cell r="V171">
            <v>0</v>
          </cell>
          <cell r="W171">
            <v>0</v>
          </cell>
        </row>
        <row r="172">
          <cell r="R172">
            <v>0</v>
          </cell>
          <cell r="S172">
            <v>0</v>
          </cell>
          <cell r="T172">
            <v>0</v>
          </cell>
          <cell r="U172">
            <v>0</v>
          </cell>
          <cell r="V172">
            <v>0</v>
          </cell>
          <cell r="W172">
            <v>0</v>
          </cell>
        </row>
        <row r="173">
          <cell r="R173">
            <v>0</v>
          </cell>
          <cell r="S173">
            <v>0</v>
          </cell>
          <cell r="T173">
            <v>0</v>
          </cell>
          <cell r="U173">
            <v>0</v>
          </cell>
          <cell r="V173">
            <v>0</v>
          </cell>
          <cell r="W173">
            <v>0</v>
          </cell>
        </row>
        <row r="174">
          <cell r="R174">
            <v>0</v>
          </cell>
          <cell r="S174">
            <v>0</v>
          </cell>
          <cell r="T174">
            <v>0</v>
          </cell>
          <cell r="U174">
            <v>0</v>
          </cell>
          <cell r="V174">
            <v>0</v>
          </cell>
          <cell r="W174">
            <v>0</v>
          </cell>
        </row>
        <row r="175">
          <cell r="R175">
            <v>0</v>
          </cell>
          <cell r="S175">
            <v>0</v>
          </cell>
          <cell r="T175">
            <v>0</v>
          </cell>
          <cell r="U175">
            <v>0</v>
          </cell>
          <cell r="V175">
            <v>0</v>
          </cell>
          <cell r="W175">
            <v>0</v>
          </cell>
        </row>
        <row r="176">
          <cell r="R176">
            <v>0</v>
          </cell>
          <cell r="S176">
            <v>0</v>
          </cell>
          <cell r="T176">
            <v>0</v>
          </cell>
          <cell r="U176">
            <v>0</v>
          </cell>
          <cell r="V176">
            <v>0</v>
          </cell>
          <cell r="W176">
            <v>0</v>
          </cell>
        </row>
        <row r="177">
          <cell r="R177">
            <v>0</v>
          </cell>
          <cell r="S177">
            <v>0</v>
          </cell>
          <cell r="T177">
            <v>0</v>
          </cell>
          <cell r="U177">
            <v>0</v>
          </cell>
          <cell r="V177">
            <v>0</v>
          </cell>
          <cell r="W177">
            <v>0</v>
          </cell>
        </row>
        <row r="178">
          <cell r="R178">
            <v>0</v>
          </cell>
          <cell r="S178">
            <v>0</v>
          </cell>
          <cell r="T178">
            <v>0</v>
          </cell>
          <cell r="U178">
            <v>0</v>
          </cell>
          <cell r="V178">
            <v>0</v>
          </cell>
          <cell r="W178">
            <v>0</v>
          </cell>
        </row>
        <row r="179">
          <cell r="R179">
            <v>0</v>
          </cell>
          <cell r="S179">
            <v>0</v>
          </cell>
          <cell r="T179">
            <v>0</v>
          </cell>
          <cell r="U179">
            <v>0</v>
          </cell>
          <cell r="V179">
            <v>0</v>
          </cell>
          <cell r="W179">
            <v>0</v>
          </cell>
        </row>
        <row r="180">
          <cell r="R180">
            <v>0</v>
          </cell>
          <cell r="S180">
            <v>0</v>
          </cell>
          <cell r="T180">
            <v>0</v>
          </cell>
          <cell r="U180">
            <v>0</v>
          </cell>
          <cell r="V180">
            <v>0</v>
          </cell>
          <cell r="W180">
            <v>0</v>
          </cell>
        </row>
        <row r="181">
          <cell r="R181">
            <v>0</v>
          </cell>
          <cell r="S181">
            <v>0</v>
          </cell>
          <cell r="T181">
            <v>0</v>
          </cell>
          <cell r="U181">
            <v>0</v>
          </cell>
          <cell r="V181">
            <v>0</v>
          </cell>
          <cell r="W181">
            <v>0</v>
          </cell>
        </row>
        <row r="182">
          <cell r="R182">
            <v>0</v>
          </cell>
          <cell r="S182">
            <v>0</v>
          </cell>
          <cell r="T182">
            <v>0</v>
          </cell>
          <cell r="U182">
            <v>0</v>
          </cell>
          <cell r="V182">
            <v>0</v>
          </cell>
          <cell r="W182">
            <v>0</v>
          </cell>
        </row>
        <row r="183">
          <cell r="R183">
            <v>0</v>
          </cell>
          <cell r="S183">
            <v>0</v>
          </cell>
          <cell r="T183">
            <v>0</v>
          </cell>
          <cell r="U183">
            <v>0</v>
          </cell>
          <cell r="V183">
            <v>0</v>
          </cell>
          <cell r="W183">
            <v>0</v>
          </cell>
        </row>
        <row r="184">
          <cell r="R184">
            <v>0</v>
          </cell>
          <cell r="S184">
            <v>0</v>
          </cell>
          <cell r="T184">
            <v>0</v>
          </cell>
          <cell r="U184">
            <v>0</v>
          </cell>
          <cell r="V184">
            <v>0</v>
          </cell>
          <cell r="W184">
            <v>0</v>
          </cell>
        </row>
        <row r="185">
          <cell r="R185">
            <v>0</v>
          </cell>
          <cell r="S185">
            <v>0</v>
          </cell>
          <cell r="T185">
            <v>0</v>
          </cell>
          <cell r="U185">
            <v>0</v>
          </cell>
          <cell r="V185">
            <v>0</v>
          </cell>
          <cell r="W185">
            <v>0</v>
          </cell>
        </row>
        <row r="186">
          <cell r="R186">
            <v>0</v>
          </cell>
          <cell r="S186">
            <v>0</v>
          </cell>
          <cell r="T186">
            <v>0</v>
          </cell>
          <cell r="U186">
            <v>0</v>
          </cell>
          <cell r="V186">
            <v>0</v>
          </cell>
          <cell r="W186">
            <v>0</v>
          </cell>
        </row>
        <row r="187">
          <cell r="R187">
            <v>0</v>
          </cell>
          <cell r="S187">
            <v>0</v>
          </cell>
          <cell r="T187">
            <v>0</v>
          </cell>
          <cell r="U187">
            <v>0</v>
          </cell>
          <cell r="V187">
            <v>0</v>
          </cell>
          <cell r="W187">
            <v>0</v>
          </cell>
        </row>
        <row r="188">
          <cell r="R188">
            <v>0</v>
          </cell>
          <cell r="S188">
            <v>0</v>
          </cell>
          <cell r="T188">
            <v>0</v>
          </cell>
          <cell r="U188">
            <v>0</v>
          </cell>
          <cell r="V188">
            <v>0</v>
          </cell>
          <cell r="W188">
            <v>0</v>
          </cell>
        </row>
        <row r="189">
          <cell r="R189">
            <v>0</v>
          </cell>
          <cell r="S189">
            <v>0</v>
          </cell>
          <cell r="T189">
            <v>0</v>
          </cell>
          <cell r="U189">
            <v>0</v>
          </cell>
          <cell r="V189">
            <v>0</v>
          </cell>
          <cell r="W189">
            <v>0</v>
          </cell>
        </row>
        <row r="190">
          <cell r="R190">
            <v>0</v>
          </cell>
          <cell r="S190">
            <v>0</v>
          </cell>
          <cell r="T190">
            <v>0</v>
          </cell>
          <cell r="U190">
            <v>0</v>
          </cell>
          <cell r="V190">
            <v>0</v>
          </cell>
          <cell r="W190">
            <v>0</v>
          </cell>
        </row>
        <row r="191">
          <cell r="R191">
            <v>0</v>
          </cell>
          <cell r="S191">
            <v>0</v>
          </cell>
          <cell r="T191">
            <v>0</v>
          </cell>
          <cell r="U191">
            <v>0</v>
          </cell>
          <cell r="V191">
            <v>0</v>
          </cell>
          <cell r="W191">
            <v>0</v>
          </cell>
        </row>
        <row r="192">
          <cell r="R192">
            <v>0</v>
          </cell>
          <cell r="S192">
            <v>0</v>
          </cell>
          <cell r="T192">
            <v>0</v>
          </cell>
          <cell r="U192">
            <v>0</v>
          </cell>
          <cell r="V192">
            <v>0</v>
          </cell>
          <cell r="W192">
            <v>0</v>
          </cell>
        </row>
        <row r="193">
          <cell r="R193">
            <v>0</v>
          </cell>
          <cell r="S193">
            <v>0</v>
          </cell>
          <cell r="T193">
            <v>0</v>
          </cell>
          <cell r="U193">
            <v>0</v>
          </cell>
          <cell r="V193">
            <v>0</v>
          </cell>
          <cell r="W193">
            <v>0</v>
          </cell>
        </row>
        <row r="194">
          <cell r="R194">
            <v>0</v>
          </cell>
          <cell r="S194">
            <v>0</v>
          </cell>
          <cell r="T194">
            <v>0</v>
          </cell>
          <cell r="U194">
            <v>0</v>
          </cell>
          <cell r="V194">
            <v>0</v>
          </cell>
          <cell r="W194">
            <v>0</v>
          </cell>
        </row>
        <row r="195">
          <cell r="R195">
            <v>0</v>
          </cell>
          <cell r="S195">
            <v>0</v>
          </cell>
          <cell r="T195">
            <v>0</v>
          </cell>
          <cell r="U195">
            <v>0</v>
          </cell>
          <cell r="V195">
            <v>0</v>
          </cell>
          <cell r="W195">
            <v>0</v>
          </cell>
        </row>
        <row r="196">
          <cell r="R196">
            <v>0</v>
          </cell>
          <cell r="S196">
            <v>0</v>
          </cell>
          <cell r="T196">
            <v>0</v>
          </cell>
          <cell r="U196">
            <v>0</v>
          </cell>
          <cell r="V196">
            <v>0</v>
          </cell>
          <cell r="W196">
            <v>0</v>
          </cell>
        </row>
        <row r="197">
          <cell r="R197">
            <v>0</v>
          </cell>
          <cell r="S197">
            <v>0</v>
          </cell>
          <cell r="T197">
            <v>0</v>
          </cell>
          <cell r="U197">
            <v>0</v>
          </cell>
          <cell r="V197">
            <v>0</v>
          </cell>
          <cell r="W197">
            <v>0</v>
          </cell>
        </row>
        <row r="198">
          <cell r="R198">
            <v>0</v>
          </cell>
          <cell r="S198">
            <v>0</v>
          </cell>
          <cell r="T198">
            <v>0</v>
          </cell>
          <cell r="U198">
            <v>0</v>
          </cell>
          <cell r="V198">
            <v>0</v>
          </cell>
          <cell r="W198">
            <v>0</v>
          </cell>
        </row>
        <row r="199">
          <cell r="R199">
            <v>0</v>
          </cell>
          <cell r="S199">
            <v>0</v>
          </cell>
          <cell r="T199">
            <v>0</v>
          </cell>
          <cell r="U199">
            <v>0</v>
          </cell>
          <cell r="V199">
            <v>0</v>
          </cell>
          <cell r="W199">
            <v>0</v>
          </cell>
        </row>
        <row r="200">
          <cell r="R200">
            <v>0</v>
          </cell>
          <cell r="S200">
            <v>0</v>
          </cell>
          <cell r="T200">
            <v>0</v>
          </cell>
          <cell r="U200">
            <v>0</v>
          </cell>
          <cell r="V200">
            <v>0</v>
          </cell>
          <cell r="W200">
            <v>0</v>
          </cell>
        </row>
        <row r="201">
          <cell r="R201">
            <v>0</v>
          </cell>
          <cell r="S201">
            <v>0</v>
          </cell>
          <cell r="T201">
            <v>0</v>
          </cell>
          <cell r="U201">
            <v>0</v>
          </cell>
          <cell r="V201">
            <v>0</v>
          </cell>
          <cell r="W201">
            <v>0</v>
          </cell>
        </row>
        <row r="202">
          <cell r="R202">
            <v>0</v>
          </cell>
          <cell r="S202">
            <v>0</v>
          </cell>
          <cell r="T202">
            <v>0</v>
          </cell>
          <cell r="U202">
            <v>0</v>
          </cell>
          <cell r="V202">
            <v>0</v>
          </cell>
          <cell r="W202">
            <v>0</v>
          </cell>
        </row>
        <row r="203">
          <cell r="R203">
            <v>0</v>
          </cell>
          <cell r="S203">
            <v>0</v>
          </cell>
          <cell r="T203">
            <v>0</v>
          </cell>
          <cell r="U203">
            <v>0</v>
          </cell>
          <cell r="V203">
            <v>0</v>
          </cell>
          <cell r="W203">
            <v>0</v>
          </cell>
        </row>
        <row r="204">
          <cell r="R204">
            <v>0</v>
          </cell>
          <cell r="S204">
            <v>0</v>
          </cell>
          <cell r="T204">
            <v>0</v>
          </cell>
          <cell r="U204">
            <v>0</v>
          </cell>
          <cell r="V204">
            <v>0</v>
          </cell>
          <cell r="W204">
            <v>0</v>
          </cell>
        </row>
        <row r="205">
          <cell r="R205">
            <v>0</v>
          </cell>
          <cell r="S205">
            <v>0</v>
          </cell>
          <cell r="T205">
            <v>0</v>
          </cell>
          <cell r="U205">
            <v>0</v>
          </cell>
          <cell r="V205">
            <v>0</v>
          </cell>
          <cell r="W205">
            <v>0</v>
          </cell>
        </row>
        <row r="206">
          <cell r="R206">
            <v>0</v>
          </cell>
          <cell r="S206">
            <v>0</v>
          </cell>
          <cell r="T206">
            <v>0</v>
          </cell>
          <cell r="U206">
            <v>0</v>
          </cell>
          <cell r="V206">
            <v>0</v>
          </cell>
          <cell r="W206">
            <v>0</v>
          </cell>
        </row>
        <row r="207">
          <cell r="R207">
            <v>0</v>
          </cell>
          <cell r="S207">
            <v>0</v>
          </cell>
          <cell r="T207">
            <v>0</v>
          </cell>
          <cell r="U207">
            <v>0</v>
          </cell>
          <cell r="V207">
            <v>0</v>
          </cell>
          <cell r="W207">
            <v>0</v>
          </cell>
        </row>
        <row r="208">
          <cell r="R208">
            <v>0</v>
          </cell>
          <cell r="S208">
            <v>0</v>
          </cell>
          <cell r="T208">
            <v>0</v>
          </cell>
          <cell r="U208">
            <v>0</v>
          </cell>
          <cell r="V208">
            <v>0</v>
          </cell>
          <cell r="W208">
            <v>0</v>
          </cell>
        </row>
        <row r="209">
          <cell r="R209">
            <v>0</v>
          </cell>
          <cell r="S209">
            <v>0</v>
          </cell>
          <cell r="T209">
            <v>0</v>
          </cell>
          <cell r="U209">
            <v>0</v>
          </cell>
          <cell r="V209">
            <v>0</v>
          </cell>
          <cell r="W209">
            <v>0</v>
          </cell>
        </row>
        <row r="210">
          <cell r="R210">
            <v>0</v>
          </cell>
          <cell r="S210">
            <v>0</v>
          </cell>
          <cell r="T210">
            <v>0</v>
          </cell>
          <cell r="U210">
            <v>0</v>
          </cell>
          <cell r="V210">
            <v>0</v>
          </cell>
          <cell r="W210">
            <v>0</v>
          </cell>
        </row>
        <row r="211">
          <cell r="R211">
            <v>0</v>
          </cell>
          <cell r="S211">
            <v>0</v>
          </cell>
          <cell r="T211">
            <v>0</v>
          </cell>
          <cell r="U211">
            <v>0</v>
          </cell>
          <cell r="V211">
            <v>0</v>
          </cell>
          <cell r="W211">
            <v>0</v>
          </cell>
        </row>
        <row r="212">
          <cell r="R212">
            <v>0</v>
          </cell>
          <cell r="S212">
            <v>0</v>
          </cell>
          <cell r="T212">
            <v>0</v>
          </cell>
          <cell r="U212">
            <v>0</v>
          </cell>
          <cell r="V212">
            <v>0</v>
          </cell>
          <cell r="W212">
            <v>0</v>
          </cell>
        </row>
        <row r="213">
          <cell r="R213">
            <v>0</v>
          </cell>
          <cell r="S213">
            <v>0</v>
          </cell>
          <cell r="T213">
            <v>0</v>
          </cell>
          <cell r="U213">
            <v>0</v>
          </cell>
          <cell r="V213">
            <v>0</v>
          </cell>
          <cell r="W213">
            <v>0</v>
          </cell>
        </row>
        <row r="214">
          <cell r="R214">
            <v>0</v>
          </cell>
          <cell r="S214">
            <v>0</v>
          </cell>
          <cell r="T214">
            <v>0</v>
          </cell>
          <cell r="U214">
            <v>0</v>
          </cell>
          <cell r="V214">
            <v>0</v>
          </cell>
          <cell r="W214">
            <v>0</v>
          </cell>
        </row>
        <row r="215">
          <cell r="R215">
            <v>0</v>
          </cell>
          <cell r="S215">
            <v>0</v>
          </cell>
          <cell r="T215">
            <v>0</v>
          </cell>
          <cell r="U215">
            <v>0</v>
          </cell>
          <cell r="V215">
            <v>0</v>
          </cell>
          <cell r="W215">
            <v>0</v>
          </cell>
        </row>
        <row r="216">
          <cell r="R216">
            <v>0</v>
          </cell>
          <cell r="S216">
            <v>0</v>
          </cell>
          <cell r="T216">
            <v>0</v>
          </cell>
          <cell r="U216">
            <v>0</v>
          </cell>
          <cell r="V216">
            <v>0</v>
          </cell>
          <cell r="W216">
            <v>0</v>
          </cell>
        </row>
        <row r="217">
          <cell r="R217">
            <v>0</v>
          </cell>
          <cell r="S217">
            <v>0</v>
          </cell>
          <cell r="T217">
            <v>0</v>
          </cell>
          <cell r="U217">
            <v>0</v>
          </cell>
          <cell r="V217">
            <v>0</v>
          </cell>
          <cell r="W217">
            <v>0</v>
          </cell>
        </row>
        <row r="218">
          <cell r="R218">
            <v>0</v>
          </cell>
          <cell r="S218">
            <v>0</v>
          </cell>
          <cell r="T218">
            <v>0</v>
          </cell>
          <cell r="U218">
            <v>0</v>
          </cell>
          <cell r="V218">
            <v>0</v>
          </cell>
          <cell r="W218">
            <v>0</v>
          </cell>
        </row>
        <row r="219">
          <cell r="R219">
            <v>0</v>
          </cell>
          <cell r="S219">
            <v>0</v>
          </cell>
          <cell r="T219">
            <v>0</v>
          </cell>
          <cell r="U219">
            <v>0</v>
          </cell>
          <cell r="V219">
            <v>0</v>
          </cell>
          <cell r="W219">
            <v>0</v>
          </cell>
        </row>
        <row r="220">
          <cell r="R220">
            <v>0</v>
          </cell>
          <cell r="S220">
            <v>0</v>
          </cell>
          <cell r="T220">
            <v>0</v>
          </cell>
          <cell r="U220">
            <v>0</v>
          </cell>
          <cell r="V220">
            <v>0</v>
          </cell>
          <cell r="W220">
            <v>0</v>
          </cell>
        </row>
        <row r="221">
          <cell r="R221">
            <v>0</v>
          </cell>
          <cell r="S221">
            <v>0</v>
          </cell>
          <cell r="T221">
            <v>0</v>
          </cell>
          <cell r="U221">
            <v>0</v>
          </cell>
          <cell r="V221">
            <v>0</v>
          </cell>
          <cell r="W221">
            <v>0</v>
          </cell>
        </row>
        <row r="222">
          <cell r="R222">
            <v>0</v>
          </cell>
          <cell r="S222">
            <v>0</v>
          </cell>
          <cell r="T222">
            <v>0</v>
          </cell>
          <cell r="U222">
            <v>0</v>
          </cell>
          <cell r="V222">
            <v>0</v>
          </cell>
          <cell r="W222">
            <v>0</v>
          </cell>
        </row>
        <row r="223">
          <cell r="R223">
            <v>0</v>
          </cell>
          <cell r="S223">
            <v>0</v>
          </cell>
          <cell r="T223">
            <v>0</v>
          </cell>
          <cell r="U223">
            <v>0</v>
          </cell>
          <cell r="V223">
            <v>0</v>
          </cell>
          <cell r="W223">
            <v>0</v>
          </cell>
        </row>
        <row r="224">
          <cell r="R224">
            <v>0</v>
          </cell>
          <cell r="S224">
            <v>0</v>
          </cell>
          <cell r="T224">
            <v>0</v>
          </cell>
          <cell r="U224">
            <v>0</v>
          </cell>
          <cell r="V224">
            <v>0</v>
          </cell>
          <cell r="W224">
            <v>0</v>
          </cell>
        </row>
        <row r="225">
          <cell r="R225">
            <v>0</v>
          </cell>
          <cell r="S225">
            <v>0</v>
          </cell>
          <cell r="T225">
            <v>0</v>
          </cell>
          <cell r="U225">
            <v>0</v>
          </cell>
          <cell r="V225">
            <v>0</v>
          </cell>
          <cell r="W225">
            <v>0</v>
          </cell>
        </row>
        <row r="226">
          <cell r="R226">
            <v>0</v>
          </cell>
          <cell r="S226">
            <v>0</v>
          </cell>
          <cell r="T226">
            <v>0</v>
          </cell>
          <cell r="U226">
            <v>0</v>
          </cell>
          <cell r="V226">
            <v>0</v>
          </cell>
          <cell r="W226">
            <v>0</v>
          </cell>
        </row>
        <row r="227">
          <cell r="R227">
            <v>0</v>
          </cell>
          <cell r="S227">
            <v>0</v>
          </cell>
          <cell r="T227">
            <v>0</v>
          </cell>
          <cell r="U227">
            <v>0</v>
          </cell>
          <cell r="V227">
            <v>0</v>
          </cell>
          <cell r="W227">
            <v>0</v>
          </cell>
        </row>
        <row r="228">
          <cell r="R228">
            <v>0</v>
          </cell>
          <cell r="S228">
            <v>0</v>
          </cell>
          <cell r="T228">
            <v>0</v>
          </cell>
          <cell r="U228">
            <v>0</v>
          </cell>
          <cell r="V228">
            <v>0</v>
          </cell>
          <cell r="W228">
            <v>0</v>
          </cell>
        </row>
        <row r="229">
          <cell r="R229">
            <v>0</v>
          </cell>
          <cell r="S229">
            <v>0</v>
          </cell>
          <cell r="T229">
            <v>0</v>
          </cell>
          <cell r="U229">
            <v>0</v>
          </cell>
          <cell r="V229">
            <v>0</v>
          </cell>
          <cell r="W229">
            <v>0</v>
          </cell>
        </row>
        <row r="230">
          <cell r="R230">
            <v>0</v>
          </cell>
          <cell r="S230">
            <v>0</v>
          </cell>
          <cell r="T230">
            <v>0</v>
          </cell>
          <cell r="U230">
            <v>0</v>
          </cell>
          <cell r="V230">
            <v>0</v>
          </cell>
          <cell r="W230">
            <v>0</v>
          </cell>
        </row>
        <row r="231">
          <cell r="R231">
            <v>0</v>
          </cell>
          <cell r="S231">
            <v>0</v>
          </cell>
          <cell r="T231">
            <v>0</v>
          </cell>
          <cell r="U231">
            <v>0</v>
          </cell>
          <cell r="V231">
            <v>0</v>
          </cell>
          <cell r="W231">
            <v>0</v>
          </cell>
        </row>
        <row r="232">
          <cell r="R232">
            <v>0</v>
          </cell>
          <cell r="S232">
            <v>0</v>
          </cell>
          <cell r="T232">
            <v>0</v>
          </cell>
          <cell r="U232">
            <v>0</v>
          </cell>
          <cell r="V232">
            <v>0</v>
          </cell>
          <cell r="W232">
            <v>0</v>
          </cell>
        </row>
        <row r="233">
          <cell r="R233">
            <v>0</v>
          </cell>
          <cell r="S233">
            <v>0</v>
          </cell>
          <cell r="T233">
            <v>0</v>
          </cell>
          <cell r="U233">
            <v>0</v>
          </cell>
          <cell r="V233">
            <v>0</v>
          </cell>
          <cell r="W233">
            <v>0</v>
          </cell>
        </row>
        <row r="234">
          <cell r="R234">
            <v>0</v>
          </cell>
          <cell r="S234">
            <v>0</v>
          </cell>
          <cell r="T234">
            <v>0</v>
          </cell>
          <cell r="U234">
            <v>0</v>
          </cell>
          <cell r="V234">
            <v>0</v>
          </cell>
          <cell r="W234">
            <v>0</v>
          </cell>
        </row>
        <row r="235">
          <cell r="R235">
            <v>0</v>
          </cell>
          <cell r="S235">
            <v>0</v>
          </cell>
          <cell r="T235">
            <v>0</v>
          </cell>
          <cell r="U235">
            <v>0</v>
          </cell>
          <cell r="V235">
            <v>0</v>
          </cell>
          <cell r="W235">
            <v>0</v>
          </cell>
        </row>
        <row r="236">
          <cell r="R236">
            <v>0</v>
          </cell>
          <cell r="S236">
            <v>0</v>
          </cell>
          <cell r="T236">
            <v>0</v>
          </cell>
          <cell r="U236">
            <v>0</v>
          </cell>
          <cell r="V236">
            <v>0</v>
          </cell>
          <cell r="W236">
            <v>0</v>
          </cell>
        </row>
        <row r="237">
          <cell r="R237">
            <v>0</v>
          </cell>
          <cell r="S237">
            <v>0</v>
          </cell>
          <cell r="T237">
            <v>0</v>
          </cell>
          <cell r="U237">
            <v>0</v>
          </cell>
          <cell r="V237">
            <v>0</v>
          </cell>
          <cell r="W237">
            <v>0</v>
          </cell>
        </row>
        <row r="238">
          <cell r="R238">
            <v>0</v>
          </cell>
          <cell r="S238">
            <v>0</v>
          </cell>
          <cell r="T238">
            <v>0</v>
          </cell>
          <cell r="U238">
            <v>0</v>
          </cell>
          <cell r="V238">
            <v>0</v>
          </cell>
          <cell r="W238">
            <v>0</v>
          </cell>
        </row>
        <row r="239">
          <cell r="R239">
            <v>0</v>
          </cell>
          <cell r="S239">
            <v>0</v>
          </cell>
          <cell r="T239">
            <v>0</v>
          </cell>
          <cell r="U239">
            <v>0</v>
          </cell>
          <cell r="V239">
            <v>0</v>
          </cell>
          <cell r="W239">
            <v>0</v>
          </cell>
        </row>
        <row r="240">
          <cell r="R240">
            <v>0</v>
          </cell>
          <cell r="S240">
            <v>0</v>
          </cell>
          <cell r="T240">
            <v>0</v>
          </cell>
          <cell r="U240">
            <v>0</v>
          </cell>
          <cell r="V240">
            <v>0</v>
          </cell>
          <cell r="W240">
            <v>0</v>
          </cell>
        </row>
        <row r="241">
          <cell r="R241">
            <v>0</v>
          </cell>
          <cell r="S241">
            <v>0</v>
          </cell>
          <cell r="T241">
            <v>0</v>
          </cell>
          <cell r="U241">
            <v>0</v>
          </cell>
          <cell r="V241">
            <v>0</v>
          </cell>
          <cell r="W241">
            <v>0</v>
          </cell>
        </row>
        <row r="242">
          <cell r="R242">
            <v>0</v>
          </cell>
          <cell r="S242">
            <v>0</v>
          </cell>
          <cell r="T242">
            <v>0</v>
          </cell>
          <cell r="U242">
            <v>0</v>
          </cell>
          <cell r="V242">
            <v>0</v>
          </cell>
          <cell r="W242">
            <v>0</v>
          </cell>
        </row>
        <row r="243">
          <cell r="R243">
            <v>0</v>
          </cell>
          <cell r="S243">
            <v>0</v>
          </cell>
          <cell r="T243">
            <v>0</v>
          </cell>
          <cell r="U243">
            <v>0</v>
          </cell>
          <cell r="V243">
            <v>0</v>
          </cell>
          <cell r="W243">
            <v>0</v>
          </cell>
        </row>
        <row r="244">
          <cell r="R244">
            <v>0</v>
          </cell>
          <cell r="S244">
            <v>0</v>
          </cell>
          <cell r="T244">
            <v>0</v>
          </cell>
          <cell r="U244">
            <v>0</v>
          </cell>
          <cell r="V244">
            <v>0</v>
          </cell>
          <cell r="W244">
            <v>0</v>
          </cell>
        </row>
        <row r="245">
          <cell r="R245">
            <v>0</v>
          </cell>
          <cell r="S245">
            <v>0</v>
          </cell>
          <cell r="T245">
            <v>0</v>
          </cell>
          <cell r="U245">
            <v>0</v>
          </cell>
          <cell r="V245">
            <v>0</v>
          </cell>
          <cell r="W245">
            <v>0</v>
          </cell>
        </row>
        <row r="246">
          <cell r="R246">
            <v>0</v>
          </cell>
          <cell r="S246">
            <v>0</v>
          </cell>
          <cell r="T246">
            <v>0</v>
          </cell>
          <cell r="U246">
            <v>0</v>
          </cell>
          <cell r="V246">
            <v>0</v>
          </cell>
          <cell r="W246">
            <v>0</v>
          </cell>
        </row>
        <row r="247">
          <cell r="R247">
            <v>0</v>
          </cell>
          <cell r="S247">
            <v>0</v>
          </cell>
          <cell r="T247">
            <v>0</v>
          </cell>
          <cell r="U247">
            <v>0</v>
          </cell>
          <cell r="V247">
            <v>0</v>
          </cell>
          <cell r="W247">
            <v>0</v>
          </cell>
        </row>
        <row r="248">
          <cell r="R248">
            <v>0</v>
          </cell>
          <cell r="S248">
            <v>0</v>
          </cell>
          <cell r="T248">
            <v>0</v>
          </cell>
          <cell r="U248">
            <v>0</v>
          </cell>
          <cell r="V248">
            <v>0</v>
          </cell>
          <cell r="W248">
            <v>0</v>
          </cell>
        </row>
        <row r="249">
          <cell r="R249">
            <v>0</v>
          </cell>
          <cell r="S249">
            <v>0</v>
          </cell>
          <cell r="T249">
            <v>0</v>
          </cell>
          <cell r="U249">
            <v>0</v>
          </cell>
          <cell r="V249">
            <v>0</v>
          </cell>
          <cell r="W249">
            <v>0</v>
          </cell>
        </row>
        <row r="250">
          <cell r="R250">
            <v>0</v>
          </cell>
          <cell r="S250">
            <v>0</v>
          </cell>
          <cell r="T250">
            <v>0</v>
          </cell>
          <cell r="U250">
            <v>0</v>
          </cell>
          <cell r="V250">
            <v>0</v>
          </cell>
          <cell r="W250">
            <v>0</v>
          </cell>
        </row>
        <row r="251">
          <cell r="R251">
            <v>0</v>
          </cell>
          <cell r="S251">
            <v>0</v>
          </cell>
          <cell r="T251">
            <v>0</v>
          </cell>
          <cell r="U251">
            <v>0</v>
          </cell>
          <cell r="V251">
            <v>0</v>
          </cell>
          <cell r="W251">
            <v>0</v>
          </cell>
        </row>
        <row r="252">
          <cell r="R252">
            <v>0</v>
          </cell>
          <cell r="S252">
            <v>0</v>
          </cell>
          <cell r="T252">
            <v>0</v>
          </cell>
          <cell r="U252">
            <v>0</v>
          </cell>
          <cell r="V252">
            <v>0</v>
          </cell>
          <cell r="W252">
            <v>0</v>
          </cell>
        </row>
        <row r="253">
          <cell r="R253">
            <v>0</v>
          </cell>
          <cell r="S253">
            <v>0</v>
          </cell>
          <cell r="T253">
            <v>0</v>
          </cell>
          <cell r="U253">
            <v>0</v>
          </cell>
          <cell r="V253">
            <v>0</v>
          </cell>
          <cell r="W253">
            <v>0</v>
          </cell>
        </row>
        <row r="254">
          <cell r="R254">
            <v>0</v>
          </cell>
          <cell r="S254">
            <v>0</v>
          </cell>
          <cell r="T254">
            <v>0</v>
          </cell>
          <cell r="U254">
            <v>0</v>
          </cell>
          <cell r="V254">
            <v>0</v>
          </cell>
          <cell r="W254">
            <v>0</v>
          </cell>
        </row>
        <row r="255">
          <cell r="R255">
            <v>0</v>
          </cell>
          <cell r="S255">
            <v>0</v>
          </cell>
          <cell r="T255">
            <v>0</v>
          </cell>
          <cell r="U255">
            <v>0</v>
          </cell>
          <cell r="V255">
            <v>0</v>
          </cell>
          <cell r="W255">
            <v>0</v>
          </cell>
        </row>
        <row r="256">
          <cell r="R256">
            <v>0</v>
          </cell>
          <cell r="S256">
            <v>0</v>
          </cell>
          <cell r="T256">
            <v>0</v>
          </cell>
          <cell r="U256">
            <v>0</v>
          </cell>
          <cell r="V256">
            <v>0</v>
          </cell>
          <cell r="W256">
            <v>0</v>
          </cell>
        </row>
        <row r="257">
          <cell r="R257">
            <v>0</v>
          </cell>
          <cell r="S257">
            <v>0</v>
          </cell>
          <cell r="T257">
            <v>0</v>
          </cell>
          <cell r="U257">
            <v>0</v>
          </cell>
          <cell r="V257">
            <v>0</v>
          </cell>
          <cell r="W257">
            <v>0</v>
          </cell>
        </row>
        <row r="258">
          <cell r="R258">
            <v>0</v>
          </cell>
          <cell r="S258">
            <v>0</v>
          </cell>
          <cell r="T258">
            <v>0</v>
          </cell>
          <cell r="U258">
            <v>0</v>
          </cell>
          <cell r="V258">
            <v>0</v>
          </cell>
          <cell r="W258">
            <v>0</v>
          </cell>
        </row>
        <row r="259">
          <cell r="R259">
            <v>0</v>
          </cell>
          <cell r="S259">
            <v>0</v>
          </cell>
          <cell r="T259">
            <v>0</v>
          </cell>
          <cell r="U259">
            <v>0</v>
          </cell>
          <cell r="V259">
            <v>0</v>
          </cell>
          <cell r="W259">
            <v>0</v>
          </cell>
        </row>
        <row r="260">
          <cell r="R260">
            <v>0</v>
          </cell>
          <cell r="S260">
            <v>0</v>
          </cell>
          <cell r="T260">
            <v>0</v>
          </cell>
          <cell r="U260">
            <v>0</v>
          </cell>
          <cell r="V260">
            <v>0</v>
          </cell>
          <cell r="W260">
            <v>0</v>
          </cell>
        </row>
        <row r="261">
          <cell r="R261">
            <v>0</v>
          </cell>
          <cell r="S261">
            <v>0</v>
          </cell>
          <cell r="T261">
            <v>0</v>
          </cell>
          <cell r="U261">
            <v>0</v>
          </cell>
          <cell r="V261">
            <v>0</v>
          </cell>
          <cell r="W261">
            <v>0</v>
          </cell>
        </row>
        <row r="262">
          <cell r="R262">
            <v>0</v>
          </cell>
          <cell r="S262">
            <v>0</v>
          </cell>
          <cell r="T262">
            <v>0</v>
          </cell>
          <cell r="U262">
            <v>0</v>
          </cell>
          <cell r="V262">
            <v>0</v>
          </cell>
          <cell r="W262">
            <v>0</v>
          </cell>
        </row>
        <row r="263">
          <cell r="R263">
            <v>0</v>
          </cell>
          <cell r="S263">
            <v>0</v>
          </cell>
          <cell r="T263">
            <v>0</v>
          </cell>
          <cell r="U263">
            <v>0</v>
          </cell>
          <cell r="V263">
            <v>0</v>
          </cell>
          <cell r="W263">
            <v>0</v>
          </cell>
        </row>
        <row r="264">
          <cell r="R264">
            <v>0</v>
          </cell>
          <cell r="S264">
            <v>0</v>
          </cell>
          <cell r="T264">
            <v>0</v>
          </cell>
          <cell r="U264">
            <v>0</v>
          </cell>
          <cell r="V264">
            <v>0</v>
          </cell>
          <cell r="W264">
            <v>0</v>
          </cell>
        </row>
        <row r="265">
          <cell r="R265">
            <v>0</v>
          </cell>
          <cell r="S265">
            <v>0</v>
          </cell>
          <cell r="T265">
            <v>0</v>
          </cell>
          <cell r="U265">
            <v>0</v>
          </cell>
          <cell r="V265">
            <v>0</v>
          </cell>
          <cell r="W265">
            <v>0</v>
          </cell>
        </row>
        <row r="266">
          <cell r="R266">
            <v>0</v>
          </cell>
          <cell r="S266">
            <v>0</v>
          </cell>
          <cell r="T266">
            <v>0</v>
          </cell>
          <cell r="U266">
            <v>0</v>
          </cell>
          <cell r="V266">
            <v>0</v>
          </cell>
          <cell r="W266">
            <v>0</v>
          </cell>
        </row>
        <row r="267">
          <cell r="R267">
            <v>0</v>
          </cell>
          <cell r="S267">
            <v>0</v>
          </cell>
          <cell r="T267">
            <v>0</v>
          </cell>
          <cell r="U267">
            <v>0</v>
          </cell>
          <cell r="V267">
            <v>0</v>
          </cell>
          <cell r="W267">
            <v>0</v>
          </cell>
        </row>
        <row r="268">
          <cell r="R268">
            <v>0</v>
          </cell>
          <cell r="S268">
            <v>0</v>
          </cell>
          <cell r="T268">
            <v>0</v>
          </cell>
          <cell r="U268">
            <v>0</v>
          </cell>
          <cell r="V268">
            <v>0</v>
          </cell>
          <cell r="W268">
            <v>0</v>
          </cell>
        </row>
        <row r="269">
          <cell r="R269">
            <v>0</v>
          </cell>
          <cell r="S269">
            <v>0</v>
          </cell>
          <cell r="T269">
            <v>0</v>
          </cell>
          <cell r="U269">
            <v>0</v>
          </cell>
          <cell r="V269">
            <v>0</v>
          </cell>
          <cell r="W269">
            <v>0</v>
          </cell>
        </row>
        <row r="270">
          <cell r="R270">
            <v>0</v>
          </cell>
          <cell r="S270">
            <v>0</v>
          </cell>
          <cell r="T270">
            <v>0</v>
          </cell>
          <cell r="U270">
            <v>0</v>
          </cell>
          <cell r="V270">
            <v>0</v>
          </cell>
          <cell r="W270">
            <v>0</v>
          </cell>
        </row>
        <row r="271">
          <cell r="R271">
            <v>0</v>
          </cell>
          <cell r="S271">
            <v>0</v>
          </cell>
          <cell r="T271">
            <v>0</v>
          </cell>
          <cell r="U271">
            <v>0</v>
          </cell>
          <cell r="V271">
            <v>0</v>
          </cell>
          <cell r="W271">
            <v>0</v>
          </cell>
        </row>
        <row r="272">
          <cell r="R272">
            <v>0</v>
          </cell>
          <cell r="S272">
            <v>0</v>
          </cell>
          <cell r="T272">
            <v>0</v>
          </cell>
          <cell r="U272">
            <v>0</v>
          </cell>
          <cell r="V272">
            <v>0</v>
          </cell>
          <cell r="W272">
            <v>0</v>
          </cell>
        </row>
        <row r="273">
          <cell r="R273">
            <v>0</v>
          </cell>
          <cell r="S273">
            <v>0</v>
          </cell>
          <cell r="T273">
            <v>0</v>
          </cell>
          <cell r="U273">
            <v>0</v>
          </cell>
          <cell r="V273">
            <v>0</v>
          </cell>
          <cell r="W273">
            <v>0</v>
          </cell>
        </row>
        <row r="274">
          <cell r="R274">
            <v>0</v>
          </cell>
          <cell r="S274">
            <v>0</v>
          </cell>
          <cell r="T274">
            <v>0</v>
          </cell>
          <cell r="U274">
            <v>0</v>
          </cell>
          <cell r="V274">
            <v>0</v>
          </cell>
          <cell r="W274">
            <v>0</v>
          </cell>
        </row>
        <row r="275">
          <cell r="R275">
            <v>0</v>
          </cell>
          <cell r="S275">
            <v>0</v>
          </cell>
          <cell r="T275">
            <v>0</v>
          </cell>
          <cell r="U275">
            <v>0</v>
          </cell>
          <cell r="V275">
            <v>0</v>
          </cell>
          <cell r="W275">
            <v>0</v>
          </cell>
        </row>
        <row r="276">
          <cell r="R276">
            <v>0</v>
          </cell>
          <cell r="S276">
            <v>0</v>
          </cell>
          <cell r="T276">
            <v>0</v>
          </cell>
          <cell r="U276">
            <v>0</v>
          </cell>
          <cell r="V276">
            <v>0</v>
          </cell>
          <cell r="W276">
            <v>0</v>
          </cell>
        </row>
        <row r="277">
          <cell r="R277">
            <v>0</v>
          </cell>
          <cell r="S277">
            <v>0</v>
          </cell>
          <cell r="T277">
            <v>0</v>
          </cell>
          <cell r="U277">
            <v>0</v>
          </cell>
          <cell r="V277">
            <v>0</v>
          </cell>
          <cell r="W277">
            <v>0</v>
          </cell>
        </row>
        <row r="278">
          <cell r="R278">
            <v>0</v>
          </cell>
          <cell r="S278">
            <v>0</v>
          </cell>
          <cell r="T278">
            <v>0</v>
          </cell>
          <cell r="U278">
            <v>0</v>
          </cell>
          <cell r="V278">
            <v>0</v>
          </cell>
          <cell r="W278">
            <v>0</v>
          </cell>
        </row>
        <row r="279">
          <cell r="R279">
            <v>0</v>
          </cell>
          <cell r="S279">
            <v>0</v>
          </cell>
          <cell r="T279">
            <v>0</v>
          </cell>
          <cell r="U279">
            <v>0</v>
          </cell>
          <cell r="V279">
            <v>0</v>
          </cell>
          <cell r="W279">
            <v>0</v>
          </cell>
        </row>
        <row r="280">
          <cell r="R280">
            <v>0</v>
          </cell>
          <cell r="S280">
            <v>0</v>
          </cell>
          <cell r="T280">
            <v>0</v>
          </cell>
          <cell r="U280">
            <v>0</v>
          </cell>
          <cell r="V280">
            <v>0</v>
          </cell>
          <cell r="W280">
            <v>0</v>
          </cell>
        </row>
        <row r="281">
          <cell r="R281">
            <v>0</v>
          </cell>
          <cell r="S281">
            <v>0</v>
          </cell>
          <cell r="T281">
            <v>0</v>
          </cell>
          <cell r="U281">
            <v>0</v>
          </cell>
          <cell r="V281">
            <v>0</v>
          </cell>
          <cell r="W281">
            <v>0</v>
          </cell>
        </row>
        <row r="282">
          <cell r="R282">
            <v>0</v>
          </cell>
          <cell r="S282">
            <v>0</v>
          </cell>
          <cell r="T282">
            <v>0</v>
          </cell>
          <cell r="U282">
            <v>0</v>
          </cell>
          <cell r="V282">
            <v>0</v>
          </cell>
          <cell r="W282">
            <v>0</v>
          </cell>
        </row>
        <row r="283">
          <cell r="R283">
            <v>0</v>
          </cell>
          <cell r="S283">
            <v>0</v>
          </cell>
          <cell r="T283">
            <v>0</v>
          </cell>
          <cell r="U283">
            <v>0</v>
          </cell>
          <cell r="V283">
            <v>0</v>
          </cell>
          <cell r="W283">
            <v>0</v>
          </cell>
        </row>
        <row r="284">
          <cell r="R284">
            <v>0</v>
          </cell>
          <cell r="S284">
            <v>0</v>
          </cell>
          <cell r="T284">
            <v>0</v>
          </cell>
          <cell r="U284">
            <v>0</v>
          </cell>
          <cell r="V284">
            <v>0</v>
          </cell>
          <cell r="W284">
            <v>0</v>
          </cell>
        </row>
        <row r="285">
          <cell r="R285">
            <v>0</v>
          </cell>
          <cell r="S285">
            <v>0</v>
          </cell>
          <cell r="T285">
            <v>0</v>
          </cell>
          <cell r="U285">
            <v>0</v>
          </cell>
          <cell r="V285">
            <v>0</v>
          </cell>
          <cell r="W285">
            <v>0</v>
          </cell>
        </row>
        <row r="286">
          <cell r="R286">
            <v>0</v>
          </cell>
          <cell r="S286">
            <v>0</v>
          </cell>
          <cell r="T286">
            <v>0</v>
          </cell>
          <cell r="U286">
            <v>0</v>
          </cell>
          <cell r="V286">
            <v>0</v>
          </cell>
          <cell r="W286">
            <v>0</v>
          </cell>
        </row>
        <row r="287">
          <cell r="R287">
            <v>0</v>
          </cell>
          <cell r="S287">
            <v>0</v>
          </cell>
          <cell r="T287">
            <v>0</v>
          </cell>
          <cell r="U287">
            <v>0</v>
          </cell>
          <cell r="V287">
            <v>0</v>
          </cell>
          <cell r="W287">
            <v>0</v>
          </cell>
        </row>
        <row r="288">
          <cell r="R288">
            <v>0</v>
          </cell>
          <cell r="S288">
            <v>0</v>
          </cell>
          <cell r="T288">
            <v>0</v>
          </cell>
          <cell r="U288">
            <v>0</v>
          </cell>
          <cell r="V288">
            <v>0</v>
          </cell>
          <cell r="W288">
            <v>0</v>
          </cell>
        </row>
        <row r="289">
          <cell r="R289">
            <v>0</v>
          </cell>
          <cell r="S289">
            <v>0</v>
          </cell>
          <cell r="T289">
            <v>0</v>
          </cell>
          <cell r="U289">
            <v>0</v>
          </cell>
          <cell r="V289">
            <v>0</v>
          </cell>
          <cell r="W289">
            <v>0</v>
          </cell>
        </row>
        <row r="290">
          <cell r="R290">
            <v>0</v>
          </cell>
          <cell r="S290">
            <v>0</v>
          </cell>
          <cell r="T290">
            <v>0</v>
          </cell>
          <cell r="U290">
            <v>0</v>
          </cell>
          <cell r="V290">
            <v>0</v>
          </cell>
          <cell r="W290">
            <v>0</v>
          </cell>
        </row>
        <row r="291">
          <cell r="R291">
            <v>0</v>
          </cell>
          <cell r="S291">
            <v>0</v>
          </cell>
          <cell r="T291">
            <v>0</v>
          </cell>
          <cell r="U291">
            <v>0</v>
          </cell>
          <cell r="V291">
            <v>0</v>
          </cell>
          <cell r="W291">
            <v>0</v>
          </cell>
        </row>
        <row r="292">
          <cell r="R292">
            <v>0</v>
          </cell>
          <cell r="S292">
            <v>0</v>
          </cell>
          <cell r="T292">
            <v>0</v>
          </cell>
          <cell r="U292">
            <v>0</v>
          </cell>
          <cell r="V292">
            <v>0</v>
          </cell>
          <cell r="W292">
            <v>0</v>
          </cell>
        </row>
        <row r="293">
          <cell r="R293">
            <v>0</v>
          </cell>
          <cell r="S293">
            <v>0</v>
          </cell>
          <cell r="T293">
            <v>0</v>
          </cell>
          <cell r="U293">
            <v>0</v>
          </cell>
          <cell r="V293">
            <v>0</v>
          </cell>
          <cell r="W293">
            <v>0</v>
          </cell>
        </row>
        <row r="294">
          <cell r="R294">
            <v>0</v>
          </cell>
          <cell r="S294">
            <v>0</v>
          </cell>
          <cell r="T294">
            <v>0</v>
          </cell>
          <cell r="U294">
            <v>0</v>
          </cell>
          <cell r="V294">
            <v>0</v>
          </cell>
          <cell r="W294">
            <v>0</v>
          </cell>
        </row>
        <row r="295">
          <cell r="R295">
            <v>0</v>
          </cell>
          <cell r="S295">
            <v>0</v>
          </cell>
          <cell r="T295">
            <v>0</v>
          </cell>
          <cell r="U295">
            <v>0</v>
          </cell>
          <cell r="V295">
            <v>0</v>
          </cell>
          <cell r="W295">
            <v>0</v>
          </cell>
        </row>
        <row r="296">
          <cell r="R296">
            <v>0</v>
          </cell>
          <cell r="S296">
            <v>0</v>
          </cell>
          <cell r="T296">
            <v>0</v>
          </cell>
          <cell r="U296">
            <v>0</v>
          </cell>
          <cell r="V296">
            <v>0</v>
          </cell>
          <cell r="W296">
            <v>0</v>
          </cell>
        </row>
        <row r="297">
          <cell r="R297">
            <v>0</v>
          </cell>
          <cell r="S297">
            <v>0</v>
          </cell>
          <cell r="T297">
            <v>0</v>
          </cell>
          <cell r="U297">
            <v>0</v>
          </cell>
          <cell r="V297">
            <v>0</v>
          </cell>
          <cell r="W297">
            <v>0</v>
          </cell>
        </row>
        <row r="298">
          <cell r="R298">
            <v>0</v>
          </cell>
          <cell r="S298">
            <v>0</v>
          </cell>
          <cell r="T298">
            <v>0</v>
          </cell>
          <cell r="U298">
            <v>0</v>
          </cell>
          <cell r="V298">
            <v>0</v>
          </cell>
          <cell r="W298">
            <v>0</v>
          </cell>
        </row>
        <row r="299">
          <cell r="R299">
            <v>0</v>
          </cell>
          <cell r="S299">
            <v>0</v>
          </cell>
          <cell r="T299">
            <v>0</v>
          </cell>
          <cell r="U299">
            <v>0</v>
          </cell>
          <cell r="V299">
            <v>0</v>
          </cell>
          <cell r="W299">
            <v>0</v>
          </cell>
        </row>
        <row r="300">
          <cell r="R300">
            <v>0</v>
          </cell>
          <cell r="S300">
            <v>0</v>
          </cell>
          <cell r="T300">
            <v>0</v>
          </cell>
          <cell r="U300">
            <v>0</v>
          </cell>
          <cell r="V300">
            <v>0</v>
          </cell>
          <cell r="W300">
            <v>0</v>
          </cell>
        </row>
        <row r="301">
          <cell r="R301">
            <v>0</v>
          </cell>
          <cell r="S301">
            <v>0</v>
          </cell>
          <cell r="T301">
            <v>0</v>
          </cell>
          <cell r="U301">
            <v>0</v>
          </cell>
          <cell r="V301">
            <v>0</v>
          </cell>
          <cell r="W301">
            <v>0</v>
          </cell>
        </row>
        <row r="302">
          <cell r="R302">
            <v>0</v>
          </cell>
          <cell r="S302">
            <v>0</v>
          </cell>
          <cell r="T302">
            <v>0</v>
          </cell>
          <cell r="U302">
            <v>0</v>
          </cell>
          <cell r="V302">
            <v>0</v>
          </cell>
          <cell r="W302">
            <v>0</v>
          </cell>
        </row>
        <row r="303">
          <cell r="R303">
            <v>0</v>
          </cell>
          <cell r="S303">
            <v>0</v>
          </cell>
          <cell r="T303">
            <v>0</v>
          </cell>
          <cell r="U303">
            <v>0</v>
          </cell>
          <cell r="V303">
            <v>0</v>
          </cell>
          <cell r="W303">
            <v>0</v>
          </cell>
        </row>
        <row r="304">
          <cell r="R304">
            <v>0</v>
          </cell>
          <cell r="S304">
            <v>0</v>
          </cell>
          <cell r="T304">
            <v>0</v>
          </cell>
          <cell r="U304">
            <v>0</v>
          </cell>
          <cell r="V304">
            <v>0</v>
          </cell>
          <cell r="W304">
            <v>0</v>
          </cell>
        </row>
        <row r="305">
          <cell r="R305">
            <v>0</v>
          </cell>
          <cell r="S305">
            <v>0</v>
          </cell>
          <cell r="T305">
            <v>0</v>
          </cell>
          <cell r="U305">
            <v>0</v>
          </cell>
          <cell r="V305">
            <v>0</v>
          </cell>
          <cell r="W305">
            <v>0</v>
          </cell>
        </row>
        <row r="306">
          <cell r="R306">
            <v>0</v>
          </cell>
          <cell r="S306">
            <v>0</v>
          </cell>
          <cell r="T306">
            <v>0</v>
          </cell>
          <cell r="U306">
            <v>0</v>
          </cell>
          <cell r="V306">
            <v>0</v>
          </cell>
          <cell r="W306">
            <v>0</v>
          </cell>
        </row>
        <row r="307">
          <cell r="R307">
            <v>0</v>
          </cell>
          <cell r="S307">
            <v>0</v>
          </cell>
          <cell r="T307">
            <v>0</v>
          </cell>
          <cell r="U307">
            <v>0</v>
          </cell>
          <cell r="V307">
            <v>0</v>
          </cell>
          <cell r="W307">
            <v>0</v>
          </cell>
        </row>
        <row r="308">
          <cell r="R308">
            <v>0</v>
          </cell>
          <cell r="S308">
            <v>0</v>
          </cell>
          <cell r="T308">
            <v>0</v>
          </cell>
          <cell r="U308">
            <v>0</v>
          </cell>
          <cell r="V308">
            <v>0</v>
          </cell>
          <cell r="W308">
            <v>0</v>
          </cell>
        </row>
        <row r="309">
          <cell r="R309">
            <v>0</v>
          </cell>
          <cell r="S309">
            <v>0</v>
          </cell>
          <cell r="T309">
            <v>0</v>
          </cell>
          <cell r="U309">
            <v>0</v>
          </cell>
          <cell r="V309">
            <v>0</v>
          </cell>
          <cell r="W309">
            <v>0</v>
          </cell>
        </row>
        <row r="310">
          <cell r="R310">
            <v>0</v>
          </cell>
          <cell r="S310">
            <v>0</v>
          </cell>
          <cell r="T310">
            <v>0</v>
          </cell>
          <cell r="U310">
            <v>0</v>
          </cell>
          <cell r="V310">
            <v>0</v>
          </cell>
          <cell r="W310">
            <v>0</v>
          </cell>
        </row>
        <row r="311">
          <cell r="R311">
            <v>0</v>
          </cell>
          <cell r="S311">
            <v>0</v>
          </cell>
          <cell r="T311">
            <v>0</v>
          </cell>
          <cell r="U311">
            <v>0</v>
          </cell>
          <cell r="V311">
            <v>0</v>
          </cell>
          <cell r="W311">
            <v>0</v>
          </cell>
        </row>
        <row r="312">
          <cell r="R312">
            <v>0</v>
          </cell>
          <cell r="S312">
            <v>0</v>
          </cell>
          <cell r="T312">
            <v>0</v>
          </cell>
          <cell r="U312">
            <v>0</v>
          </cell>
          <cell r="V312">
            <v>0</v>
          </cell>
          <cell r="W312">
            <v>0</v>
          </cell>
        </row>
        <row r="313">
          <cell r="R313">
            <v>0</v>
          </cell>
          <cell r="S313">
            <v>0</v>
          </cell>
          <cell r="T313">
            <v>0</v>
          </cell>
          <cell r="U313">
            <v>0</v>
          </cell>
          <cell r="V313">
            <v>0</v>
          </cell>
          <cell r="W313">
            <v>0</v>
          </cell>
        </row>
        <row r="314">
          <cell r="R314">
            <v>0</v>
          </cell>
          <cell r="S314">
            <v>0</v>
          </cell>
          <cell r="T314">
            <v>0</v>
          </cell>
          <cell r="U314">
            <v>0</v>
          </cell>
          <cell r="V314">
            <v>0</v>
          </cell>
          <cell r="W314">
            <v>0</v>
          </cell>
        </row>
        <row r="315">
          <cell r="R315">
            <v>0</v>
          </cell>
          <cell r="S315">
            <v>0</v>
          </cell>
          <cell r="T315">
            <v>0</v>
          </cell>
          <cell r="U315">
            <v>0</v>
          </cell>
          <cell r="V315">
            <v>0</v>
          </cell>
          <cell r="W315">
            <v>0</v>
          </cell>
        </row>
        <row r="316">
          <cell r="R316">
            <v>0</v>
          </cell>
          <cell r="S316">
            <v>0</v>
          </cell>
          <cell r="T316">
            <v>0</v>
          </cell>
          <cell r="U316">
            <v>0</v>
          </cell>
          <cell r="V316">
            <v>0</v>
          </cell>
          <cell r="W316">
            <v>0</v>
          </cell>
        </row>
        <row r="317">
          <cell r="R317">
            <v>0</v>
          </cell>
          <cell r="S317">
            <v>0</v>
          </cell>
          <cell r="T317">
            <v>0</v>
          </cell>
          <cell r="U317">
            <v>0</v>
          </cell>
          <cell r="V317">
            <v>0</v>
          </cell>
          <cell r="W317">
            <v>0</v>
          </cell>
        </row>
        <row r="318">
          <cell r="R318">
            <v>0</v>
          </cell>
          <cell r="S318">
            <v>0</v>
          </cell>
          <cell r="T318">
            <v>0</v>
          </cell>
          <cell r="U318">
            <v>0</v>
          </cell>
          <cell r="V318">
            <v>0</v>
          </cell>
          <cell r="W318">
            <v>0</v>
          </cell>
        </row>
        <row r="319">
          <cell r="R319">
            <v>0</v>
          </cell>
          <cell r="S319">
            <v>0</v>
          </cell>
          <cell r="T319">
            <v>0</v>
          </cell>
          <cell r="U319">
            <v>0</v>
          </cell>
          <cell r="V319">
            <v>0</v>
          </cell>
          <cell r="W319">
            <v>0</v>
          </cell>
        </row>
        <row r="320">
          <cell r="R320">
            <v>0</v>
          </cell>
          <cell r="S320">
            <v>0</v>
          </cell>
          <cell r="T320">
            <v>0</v>
          </cell>
          <cell r="U320">
            <v>0</v>
          </cell>
          <cell r="V320">
            <v>0</v>
          </cell>
          <cell r="W320">
            <v>0</v>
          </cell>
        </row>
        <row r="321">
          <cell r="R321">
            <v>0</v>
          </cell>
          <cell r="S321">
            <v>0</v>
          </cell>
          <cell r="T321">
            <v>0</v>
          </cell>
          <cell r="U321">
            <v>0</v>
          </cell>
          <cell r="V321">
            <v>0</v>
          </cell>
          <cell r="W321">
            <v>0</v>
          </cell>
        </row>
        <row r="322">
          <cell r="R322">
            <v>0</v>
          </cell>
          <cell r="S322">
            <v>0</v>
          </cell>
          <cell r="T322">
            <v>0</v>
          </cell>
          <cell r="U322">
            <v>0</v>
          </cell>
          <cell r="V322">
            <v>0</v>
          </cell>
          <cell r="W322">
            <v>0</v>
          </cell>
        </row>
        <row r="323">
          <cell r="R323">
            <v>0</v>
          </cell>
          <cell r="S323">
            <v>0</v>
          </cell>
          <cell r="T323">
            <v>0</v>
          </cell>
          <cell r="U323">
            <v>0</v>
          </cell>
          <cell r="V323">
            <v>0</v>
          </cell>
          <cell r="W323">
            <v>0</v>
          </cell>
        </row>
        <row r="324">
          <cell r="R324">
            <v>0</v>
          </cell>
          <cell r="S324">
            <v>0</v>
          </cell>
          <cell r="T324">
            <v>0</v>
          </cell>
          <cell r="U324">
            <v>0</v>
          </cell>
          <cell r="V324">
            <v>0</v>
          </cell>
          <cell r="W324">
            <v>0</v>
          </cell>
        </row>
        <row r="325">
          <cell r="R325">
            <v>0</v>
          </cell>
          <cell r="S325">
            <v>0</v>
          </cell>
          <cell r="T325">
            <v>0</v>
          </cell>
          <cell r="U325">
            <v>0</v>
          </cell>
          <cell r="V325">
            <v>0</v>
          </cell>
          <cell r="W325">
            <v>0</v>
          </cell>
        </row>
        <row r="326">
          <cell r="R326">
            <v>0</v>
          </cell>
          <cell r="S326">
            <v>0</v>
          </cell>
          <cell r="T326">
            <v>0</v>
          </cell>
          <cell r="U326">
            <v>0</v>
          </cell>
          <cell r="V326">
            <v>0</v>
          </cell>
          <cell r="W326">
            <v>0</v>
          </cell>
        </row>
        <row r="327">
          <cell r="R327">
            <v>0</v>
          </cell>
          <cell r="S327">
            <v>0</v>
          </cell>
          <cell r="T327">
            <v>0</v>
          </cell>
          <cell r="U327">
            <v>0</v>
          </cell>
          <cell r="V327">
            <v>0</v>
          </cell>
          <cell r="W327">
            <v>0</v>
          </cell>
        </row>
        <row r="328">
          <cell r="R328">
            <v>0</v>
          </cell>
          <cell r="S328">
            <v>0</v>
          </cell>
          <cell r="T328">
            <v>0</v>
          </cell>
          <cell r="U328">
            <v>0</v>
          </cell>
          <cell r="V328">
            <v>0</v>
          </cell>
          <cell r="W328">
            <v>0</v>
          </cell>
        </row>
        <row r="329">
          <cell r="R329">
            <v>0</v>
          </cell>
          <cell r="S329">
            <v>0</v>
          </cell>
          <cell r="T329">
            <v>0</v>
          </cell>
          <cell r="U329">
            <v>0</v>
          </cell>
          <cell r="V329">
            <v>0</v>
          </cell>
          <cell r="W329">
            <v>0</v>
          </cell>
        </row>
        <row r="330">
          <cell r="R330">
            <v>0</v>
          </cell>
          <cell r="S330">
            <v>0</v>
          </cell>
          <cell r="T330">
            <v>0</v>
          </cell>
          <cell r="U330">
            <v>0</v>
          </cell>
          <cell r="V330">
            <v>0</v>
          </cell>
          <cell r="W330">
            <v>0</v>
          </cell>
        </row>
        <row r="331">
          <cell r="R331">
            <v>0</v>
          </cell>
          <cell r="S331">
            <v>0</v>
          </cell>
          <cell r="T331">
            <v>0</v>
          </cell>
          <cell r="U331">
            <v>0</v>
          </cell>
          <cell r="V331">
            <v>0</v>
          </cell>
          <cell r="W331">
            <v>0</v>
          </cell>
        </row>
        <row r="332">
          <cell r="R332">
            <v>0</v>
          </cell>
          <cell r="S332">
            <v>0</v>
          </cell>
          <cell r="T332">
            <v>0</v>
          </cell>
          <cell r="U332">
            <v>0</v>
          </cell>
          <cell r="V332">
            <v>0</v>
          </cell>
          <cell r="W332">
            <v>0</v>
          </cell>
        </row>
        <row r="333">
          <cell r="R333">
            <v>0</v>
          </cell>
          <cell r="S333">
            <v>0</v>
          </cell>
          <cell r="T333">
            <v>0</v>
          </cell>
          <cell r="U333">
            <v>0</v>
          </cell>
          <cell r="V333">
            <v>0</v>
          </cell>
          <cell r="W333">
            <v>0</v>
          </cell>
        </row>
        <row r="334">
          <cell r="R334">
            <v>0</v>
          </cell>
          <cell r="S334">
            <v>0</v>
          </cell>
          <cell r="T334">
            <v>0</v>
          </cell>
          <cell r="U334">
            <v>0</v>
          </cell>
          <cell r="V334">
            <v>0</v>
          </cell>
          <cell r="W334">
            <v>0</v>
          </cell>
        </row>
        <row r="335">
          <cell r="R335">
            <v>0</v>
          </cell>
          <cell r="S335">
            <v>0</v>
          </cell>
          <cell r="T335">
            <v>0</v>
          </cell>
          <cell r="U335">
            <v>0</v>
          </cell>
          <cell r="V335">
            <v>0</v>
          </cell>
          <cell r="W335">
            <v>0</v>
          </cell>
        </row>
        <row r="336">
          <cell r="R336">
            <v>0</v>
          </cell>
          <cell r="S336">
            <v>0</v>
          </cell>
          <cell r="T336">
            <v>0</v>
          </cell>
          <cell r="U336">
            <v>0</v>
          </cell>
          <cell r="V336">
            <v>0</v>
          </cell>
          <cell r="W336">
            <v>0</v>
          </cell>
        </row>
        <row r="337">
          <cell r="R337">
            <v>0</v>
          </cell>
          <cell r="S337">
            <v>0</v>
          </cell>
          <cell r="T337">
            <v>0</v>
          </cell>
          <cell r="U337">
            <v>0</v>
          </cell>
          <cell r="V337">
            <v>0</v>
          </cell>
          <cell r="W337">
            <v>0</v>
          </cell>
        </row>
        <row r="338">
          <cell r="R338">
            <v>0</v>
          </cell>
          <cell r="S338">
            <v>0</v>
          </cell>
          <cell r="T338">
            <v>0</v>
          </cell>
          <cell r="U338">
            <v>0</v>
          </cell>
          <cell r="V338">
            <v>0</v>
          </cell>
          <cell r="W338">
            <v>0</v>
          </cell>
        </row>
        <row r="339">
          <cell r="R339">
            <v>0</v>
          </cell>
          <cell r="S339">
            <v>0</v>
          </cell>
          <cell r="T339">
            <v>0</v>
          </cell>
          <cell r="U339">
            <v>0</v>
          </cell>
          <cell r="V339">
            <v>0</v>
          </cell>
          <cell r="W339">
            <v>0</v>
          </cell>
        </row>
        <row r="340">
          <cell r="R340">
            <v>0</v>
          </cell>
          <cell r="S340">
            <v>0</v>
          </cell>
          <cell r="T340">
            <v>0</v>
          </cell>
          <cell r="U340">
            <v>0</v>
          </cell>
          <cell r="V340">
            <v>0</v>
          </cell>
          <cell r="W340">
            <v>0</v>
          </cell>
        </row>
        <row r="341">
          <cell r="R341">
            <v>0</v>
          </cell>
          <cell r="S341">
            <v>0</v>
          </cell>
          <cell r="T341">
            <v>0</v>
          </cell>
          <cell r="U341">
            <v>0</v>
          </cell>
          <cell r="V341">
            <v>0</v>
          </cell>
          <cell r="W341">
            <v>0</v>
          </cell>
        </row>
        <row r="342">
          <cell r="R342">
            <v>0</v>
          </cell>
          <cell r="S342">
            <v>0</v>
          </cell>
          <cell r="T342">
            <v>0</v>
          </cell>
          <cell r="U342">
            <v>0</v>
          </cell>
          <cell r="V342">
            <v>0</v>
          </cell>
          <cell r="W342">
            <v>0</v>
          </cell>
        </row>
        <row r="343">
          <cell r="R343">
            <v>0</v>
          </cell>
          <cell r="S343">
            <v>0</v>
          </cell>
          <cell r="T343">
            <v>0</v>
          </cell>
          <cell r="U343">
            <v>0</v>
          </cell>
          <cell r="V343">
            <v>0</v>
          </cell>
          <cell r="W343">
            <v>0</v>
          </cell>
        </row>
        <row r="344">
          <cell r="R344">
            <v>0</v>
          </cell>
          <cell r="S344">
            <v>0</v>
          </cell>
          <cell r="T344">
            <v>0</v>
          </cell>
          <cell r="U344">
            <v>0</v>
          </cell>
          <cell r="V344">
            <v>0</v>
          </cell>
          <cell r="W344">
            <v>0</v>
          </cell>
        </row>
        <row r="345">
          <cell r="R345">
            <v>0</v>
          </cell>
          <cell r="S345">
            <v>0</v>
          </cell>
          <cell r="T345">
            <v>0</v>
          </cell>
          <cell r="U345">
            <v>0</v>
          </cell>
          <cell r="V345">
            <v>0</v>
          </cell>
          <cell r="W345">
            <v>0</v>
          </cell>
        </row>
        <row r="346">
          <cell r="R346">
            <v>0</v>
          </cell>
          <cell r="S346">
            <v>0</v>
          </cell>
          <cell r="T346">
            <v>0</v>
          </cell>
          <cell r="U346">
            <v>0</v>
          </cell>
          <cell r="V346">
            <v>0</v>
          </cell>
          <cell r="W346">
            <v>0</v>
          </cell>
        </row>
        <row r="347">
          <cell r="R347">
            <v>0</v>
          </cell>
          <cell r="S347">
            <v>0</v>
          </cell>
          <cell r="T347">
            <v>0</v>
          </cell>
          <cell r="U347">
            <v>0</v>
          </cell>
          <cell r="V347">
            <v>0</v>
          </cell>
          <cell r="W347">
            <v>0</v>
          </cell>
        </row>
        <row r="348">
          <cell r="R348">
            <v>0</v>
          </cell>
          <cell r="S348">
            <v>0</v>
          </cell>
          <cell r="T348">
            <v>0</v>
          </cell>
          <cell r="U348">
            <v>0</v>
          </cell>
          <cell r="V348">
            <v>0</v>
          </cell>
          <cell r="W348">
            <v>0</v>
          </cell>
        </row>
        <row r="349">
          <cell r="R349">
            <v>0</v>
          </cell>
          <cell r="S349">
            <v>0</v>
          </cell>
          <cell r="T349">
            <v>0</v>
          </cell>
          <cell r="U349">
            <v>0</v>
          </cell>
          <cell r="V349">
            <v>0</v>
          </cell>
          <cell r="W349">
            <v>0</v>
          </cell>
        </row>
        <row r="350">
          <cell r="R350">
            <v>0</v>
          </cell>
          <cell r="S350">
            <v>0</v>
          </cell>
          <cell r="T350">
            <v>0</v>
          </cell>
          <cell r="U350">
            <v>0</v>
          </cell>
          <cell r="V350">
            <v>0</v>
          </cell>
          <cell r="W350">
            <v>0</v>
          </cell>
        </row>
        <row r="351">
          <cell r="R351">
            <v>0</v>
          </cell>
          <cell r="S351">
            <v>0</v>
          </cell>
          <cell r="T351">
            <v>0</v>
          </cell>
          <cell r="U351">
            <v>0</v>
          </cell>
          <cell r="V351">
            <v>0</v>
          </cell>
          <cell r="W351">
            <v>0</v>
          </cell>
        </row>
        <row r="352">
          <cell r="R352">
            <v>0</v>
          </cell>
          <cell r="S352">
            <v>0</v>
          </cell>
          <cell r="T352">
            <v>0</v>
          </cell>
          <cell r="U352">
            <v>0</v>
          </cell>
          <cell r="V352">
            <v>0</v>
          </cell>
          <cell r="W352">
            <v>0</v>
          </cell>
        </row>
        <row r="353">
          <cell r="R353">
            <v>0</v>
          </cell>
          <cell r="S353">
            <v>0</v>
          </cell>
          <cell r="T353">
            <v>0</v>
          </cell>
          <cell r="U353">
            <v>0</v>
          </cell>
          <cell r="V353">
            <v>0</v>
          </cell>
          <cell r="W353">
            <v>0</v>
          </cell>
        </row>
        <row r="354">
          <cell r="R354">
            <v>0</v>
          </cell>
          <cell r="S354">
            <v>0</v>
          </cell>
          <cell r="T354">
            <v>0</v>
          </cell>
          <cell r="U354">
            <v>0</v>
          </cell>
          <cell r="V354">
            <v>0</v>
          </cell>
          <cell r="W354">
            <v>0</v>
          </cell>
        </row>
        <row r="355">
          <cell r="R355">
            <v>0</v>
          </cell>
          <cell r="S355">
            <v>0</v>
          </cell>
          <cell r="T355">
            <v>0</v>
          </cell>
          <cell r="U355">
            <v>0</v>
          </cell>
          <cell r="V355">
            <v>0</v>
          </cell>
          <cell r="W355">
            <v>0</v>
          </cell>
        </row>
        <row r="356">
          <cell r="R356">
            <v>0</v>
          </cell>
          <cell r="S356">
            <v>0</v>
          </cell>
          <cell r="T356">
            <v>0</v>
          </cell>
          <cell r="U356">
            <v>0</v>
          </cell>
          <cell r="V356">
            <v>0</v>
          </cell>
          <cell r="W356">
            <v>0</v>
          </cell>
        </row>
        <row r="357">
          <cell r="R357">
            <v>0</v>
          </cell>
          <cell r="S357">
            <v>0</v>
          </cell>
          <cell r="T357">
            <v>0</v>
          </cell>
          <cell r="U357">
            <v>0</v>
          </cell>
          <cell r="V357">
            <v>0</v>
          </cell>
          <cell r="W357">
            <v>0</v>
          </cell>
        </row>
        <row r="358">
          <cell r="R358">
            <v>0</v>
          </cell>
          <cell r="S358">
            <v>0</v>
          </cell>
          <cell r="T358">
            <v>0</v>
          </cell>
          <cell r="U358">
            <v>0</v>
          </cell>
          <cell r="V358">
            <v>0</v>
          </cell>
          <cell r="W358">
            <v>0</v>
          </cell>
        </row>
        <row r="359">
          <cell r="R359">
            <v>0</v>
          </cell>
          <cell r="S359">
            <v>0</v>
          </cell>
          <cell r="T359">
            <v>0</v>
          </cell>
          <cell r="U359">
            <v>0</v>
          </cell>
          <cell r="V359">
            <v>0</v>
          </cell>
          <cell r="W359">
            <v>0</v>
          </cell>
        </row>
        <row r="360">
          <cell r="R360">
            <v>0</v>
          </cell>
          <cell r="S360">
            <v>0</v>
          </cell>
          <cell r="T360">
            <v>0</v>
          </cell>
          <cell r="U360">
            <v>0</v>
          </cell>
          <cell r="V360">
            <v>0</v>
          </cell>
          <cell r="W360">
            <v>0</v>
          </cell>
        </row>
        <row r="361">
          <cell r="R361">
            <v>0</v>
          </cell>
          <cell r="S361">
            <v>0</v>
          </cell>
          <cell r="T361">
            <v>0</v>
          </cell>
          <cell r="U361">
            <v>0</v>
          </cell>
          <cell r="V361">
            <v>0</v>
          </cell>
          <cell r="W361">
            <v>0</v>
          </cell>
        </row>
        <row r="362">
          <cell r="R362">
            <v>0</v>
          </cell>
          <cell r="S362">
            <v>0</v>
          </cell>
          <cell r="T362">
            <v>0</v>
          </cell>
          <cell r="U362">
            <v>0</v>
          </cell>
          <cell r="V362">
            <v>0</v>
          </cell>
          <cell r="W362">
            <v>0</v>
          </cell>
        </row>
        <row r="363">
          <cell r="R363">
            <v>0</v>
          </cell>
          <cell r="S363">
            <v>0</v>
          </cell>
          <cell r="T363">
            <v>0</v>
          </cell>
          <cell r="U363">
            <v>0</v>
          </cell>
          <cell r="V363">
            <v>0</v>
          </cell>
          <cell r="W363">
            <v>0</v>
          </cell>
        </row>
        <row r="364">
          <cell r="R364">
            <v>0</v>
          </cell>
          <cell r="S364">
            <v>0</v>
          </cell>
          <cell r="T364">
            <v>0</v>
          </cell>
          <cell r="U364">
            <v>0</v>
          </cell>
          <cell r="V364">
            <v>0</v>
          </cell>
          <cell r="W364">
            <v>0</v>
          </cell>
        </row>
        <row r="365">
          <cell r="R365">
            <v>0</v>
          </cell>
          <cell r="S365">
            <v>0</v>
          </cell>
          <cell r="T365">
            <v>0</v>
          </cell>
          <cell r="U365">
            <v>0</v>
          </cell>
          <cell r="V365">
            <v>0</v>
          </cell>
          <cell r="W365">
            <v>0</v>
          </cell>
        </row>
        <row r="366">
          <cell r="R366">
            <v>0</v>
          </cell>
          <cell r="S366">
            <v>0</v>
          </cell>
          <cell r="T366">
            <v>0</v>
          </cell>
          <cell r="U366">
            <v>0</v>
          </cell>
          <cell r="V366">
            <v>0</v>
          </cell>
          <cell r="W366">
            <v>0</v>
          </cell>
        </row>
        <row r="367">
          <cell r="R367">
            <v>0</v>
          </cell>
          <cell r="S367">
            <v>0</v>
          </cell>
          <cell r="T367">
            <v>0</v>
          </cell>
          <cell r="U367">
            <v>0</v>
          </cell>
          <cell r="V367">
            <v>0</v>
          </cell>
          <cell r="W367">
            <v>0</v>
          </cell>
        </row>
        <row r="368">
          <cell r="R368">
            <v>0</v>
          </cell>
          <cell r="S368">
            <v>0</v>
          </cell>
          <cell r="T368">
            <v>0</v>
          </cell>
          <cell r="U368">
            <v>0</v>
          </cell>
          <cell r="V368">
            <v>0</v>
          </cell>
          <cell r="W368">
            <v>0</v>
          </cell>
        </row>
        <row r="369">
          <cell r="R369">
            <v>0</v>
          </cell>
          <cell r="S369">
            <v>0</v>
          </cell>
          <cell r="T369">
            <v>0</v>
          </cell>
          <cell r="U369">
            <v>0</v>
          </cell>
          <cell r="V369">
            <v>0</v>
          </cell>
          <cell r="W369">
            <v>0</v>
          </cell>
        </row>
        <row r="370">
          <cell r="R370">
            <v>0</v>
          </cell>
          <cell r="S370">
            <v>0</v>
          </cell>
          <cell r="T370">
            <v>0</v>
          </cell>
          <cell r="U370">
            <v>0</v>
          </cell>
          <cell r="V370">
            <v>0</v>
          </cell>
          <cell r="W370">
            <v>0</v>
          </cell>
        </row>
        <row r="371">
          <cell r="R371">
            <v>0</v>
          </cell>
          <cell r="S371">
            <v>0</v>
          </cell>
          <cell r="T371">
            <v>0</v>
          </cell>
          <cell r="U371">
            <v>0</v>
          </cell>
          <cell r="V371">
            <v>0</v>
          </cell>
          <cell r="W371">
            <v>0</v>
          </cell>
        </row>
        <row r="372">
          <cell r="R372">
            <v>0</v>
          </cell>
          <cell r="S372">
            <v>0</v>
          </cell>
          <cell r="T372">
            <v>0</v>
          </cell>
          <cell r="U372">
            <v>0</v>
          </cell>
          <cell r="V372">
            <v>0</v>
          </cell>
          <cell r="W372">
            <v>0</v>
          </cell>
        </row>
        <row r="373">
          <cell r="R373">
            <v>0</v>
          </cell>
          <cell r="S373">
            <v>0</v>
          </cell>
          <cell r="T373">
            <v>0</v>
          </cell>
          <cell r="U373">
            <v>0</v>
          </cell>
          <cell r="V373">
            <v>0</v>
          </cell>
          <cell r="W373">
            <v>0</v>
          </cell>
        </row>
        <row r="374">
          <cell r="R374">
            <v>0</v>
          </cell>
          <cell r="S374">
            <v>0</v>
          </cell>
          <cell r="T374">
            <v>0</v>
          </cell>
          <cell r="U374">
            <v>0</v>
          </cell>
          <cell r="V374">
            <v>0</v>
          </cell>
          <cell r="W374">
            <v>0</v>
          </cell>
        </row>
        <row r="375">
          <cell r="R375">
            <v>0</v>
          </cell>
          <cell r="S375">
            <v>0</v>
          </cell>
          <cell r="T375">
            <v>0</v>
          </cell>
          <cell r="U375">
            <v>0</v>
          </cell>
          <cell r="V375">
            <v>0</v>
          </cell>
          <cell r="W375">
            <v>0</v>
          </cell>
        </row>
        <row r="376">
          <cell r="R376">
            <v>0</v>
          </cell>
          <cell r="S376">
            <v>0</v>
          </cell>
          <cell r="T376">
            <v>0</v>
          </cell>
          <cell r="U376">
            <v>0</v>
          </cell>
          <cell r="V376">
            <v>0</v>
          </cell>
          <cell r="W376">
            <v>0</v>
          </cell>
        </row>
        <row r="377">
          <cell r="R377">
            <v>0</v>
          </cell>
          <cell r="S377">
            <v>0</v>
          </cell>
          <cell r="T377">
            <v>0</v>
          </cell>
          <cell r="U377">
            <v>0</v>
          </cell>
          <cell r="V377">
            <v>0</v>
          </cell>
          <cell r="W377">
            <v>0</v>
          </cell>
        </row>
        <row r="378">
          <cell r="R378">
            <v>0</v>
          </cell>
          <cell r="S378">
            <v>0</v>
          </cell>
          <cell r="T378">
            <v>0</v>
          </cell>
          <cell r="U378">
            <v>0</v>
          </cell>
          <cell r="V378">
            <v>0</v>
          </cell>
          <cell r="W378">
            <v>0</v>
          </cell>
        </row>
        <row r="379">
          <cell r="R379">
            <v>0</v>
          </cell>
          <cell r="S379">
            <v>0</v>
          </cell>
          <cell r="T379">
            <v>0</v>
          </cell>
          <cell r="U379">
            <v>0</v>
          </cell>
          <cell r="V379">
            <v>0</v>
          </cell>
          <cell r="W379">
            <v>0</v>
          </cell>
        </row>
        <row r="380">
          <cell r="R380">
            <v>0</v>
          </cell>
          <cell r="S380">
            <v>0</v>
          </cell>
          <cell r="T380">
            <v>0</v>
          </cell>
          <cell r="U380">
            <v>0</v>
          </cell>
          <cell r="V380">
            <v>0</v>
          </cell>
          <cell r="W380">
            <v>0</v>
          </cell>
        </row>
        <row r="381">
          <cell r="R381">
            <v>0</v>
          </cell>
          <cell r="S381">
            <v>0</v>
          </cell>
          <cell r="T381">
            <v>0</v>
          </cell>
          <cell r="U381">
            <v>0</v>
          </cell>
          <cell r="V381">
            <v>0</v>
          </cell>
          <cell r="W381">
            <v>0</v>
          </cell>
        </row>
        <row r="382">
          <cell r="R382">
            <v>0</v>
          </cell>
          <cell r="S382">
            <v>0</v>
          </cell>
          <cell r="T382">
            <v>0</v>
          </cell>
          <cell r="U382">
            <v>0</v>
          </cell>
          <cell r="V382">
            <v>0</v>
          </cell>
          <cell r="W382">
            <v>0</v>
          </cell>
        </row>
        <row r="383">
          <cell r="R383">
            <v>0</v>
          </cell>
          <cell r="S383">
            <v>0</v>
          </cell>
          <cell r="T383">
            <v>0</v>
          </cell>
          <cell r="U383">
            <v>0</v>
          </cell>
          <cell r="V383">
            <v>0</v>
          </cell>
          <cell r="W383">
            <v>0</v>
          </cell>
        </row>
        <row r="384">
          <cell r="R384">
            <v>0</v>
          </cell>
          <cell r="S384">
            <v>0</v>
          </cell>
          <cell r="T384">
            <v>0</v>
          </cell>
          <cell r="U384">
            <v>0</v>
          </cell>
          <cell r="V384">
            <v>0</v>
          </cell>
          <cell r="W384">
            <v>0</v>
          </cell>
        </row>
        <row r="385">
          <cell r="R385">
            <v>0</v>
          </cell>
          <cell r="S385">
            <v>0</v>
          </cell>
          <cell r="T385">
            <v>0</v>
          </cell>
          <cell r="U385">
            <v>0</v>
          </cell>
          <cell r="V385">
            <v>0</v>
          </cell>
          <cell r="W385">
            <v>0</v>
          </cell>
        </row>
        <row r="386">
          <cell r="R386">
            <v>0</v>
          </cell>
          <cell r="S386">
            <v>0</v>
          </cell>
          <cell r="T386">
            <v>0</v>
          </cell>
          <cell r="U386">
            <v>0</v>
          </cell>
          <cell r="V386">
            <v>0</v>
          </cell>
          <cell r="W386">
            <v>0</v>
          </cell>
        </row>
        <row r="387">
          <cell r="R387">
            <v>0</v>
          </cell>
          <cell r="S387">
            <v>0</v>
          </cell>
          <cell r="T387">
            <v>0</v>
          </cell>
          <cell r="U387">
            <v>0</v>
          </cell>
          <cell r="V387">
            <v>0</v>
          </cell>
          <cell r="W387">
            <v>0</v>
          </cell>
        </row>
        <row r="388">
          <cell r="R388">
            <v>0</v>
          </cell>
          <cell r="S388">
            <v>0</v>
          </cell>
          <cell r="T388">
            <v>0</v>
          </cell>
          <cell r="U388">
            <v>0</v>
          </cell>
          <cell r="V388">
            <v>0</v>
          </cell>
          <cell r="W388">
            <v>0</v>
          </cell>
        </row>
        <row r="389">
          <cell r="R389">
            <v>0</v>
          </cell>
          <cell r="S389">
            <v>0</v>
          </cell>
          <cell r="T389">
            <v>0</v>
          </cell>
          <cell r="U389">
            <v>0</v>
          </cell>
          <cell r="V389">
            <v>0</v>
          </cell>
          <cell r="W389">
            <v>0</v>
          </cell>
        </row>
        <row r="390">
          <cell r="R390">
            <v>0</v>
          </cell>
          <cell r="S390">
            <v>0</v>
          </cell>
          <cell r="T390">
            <v>0</v>
          </cell>
          <cell r="U390">
            <v>0</v>
          </cell>
          <cell r="V390">
            <v>0</v>
          </cell>
          <cell r="W390">
            <v>0</v>
          </cell>
        </row>
        <row r="391">
          <cell r="R391">
            <v>0</v>
          </cell>
          <cell r="S391">
            <v>0</v>
          </cell>
          <cell r="T391">
            <v>0</v>
          </cell>
          <cell r="U391">
            <v>0</v>
          </cell>
          <cell r="V391">
            <v>0</v>
          </cell>
          <cell r="W391">
            <v>0</v>
          </cell>
        </row>
        <row r="392">
          <cell r="R392">
            <v>0</v>
          </cell>
          <cell r="S392">
            <v>0</v>
          </cell>
          <cell r="T392">
            <v>0</v>
          </cell>
          <cell r="U392">
            <v>0</v>
          </cell>
          <cell r="V392">
            <v>0</v>
          </cell>
          <cell r="W392">
            <v>0</v>
          </cell>
        </row>
        <row r="393">
          <cell r="R393">
            <v>0</v>
          </cell>
          <cell r="S393">
            <v>0</v>
          </cell>
          <cell r="T393">
            <v>0</v>
          </cell>
          <cell r="U393">
            <v>0</v>
          </cell>
          <cell r="V393">
            <v>0</v>
          </cell>
          <cell r="W393">
            <v>0</v>
          </cell>
        </row>
        <row r="394">
          <cell r="R394">
            <v>0</v>
          </cell>
          <cell r="S394">
            <v>0</v>
          </cell>
          <cell r="T394">
            <v>0</v>
          </cell>
          <cell r="U394">
            <v>0</v>
          </cell>
          <cell r="V394">
            <v>0</v>
          </cell>
          <cell r="W394">
            <v>0</v>
          </cell>
        </row>
        <row r="395">
          <cell r="R395">
            <v>0</v>
          </cell>
          <cell r="S395">
            <v>0</v>
          </cell>
          <cell r="T395">
            <v>0</v>
          </cell>
          <cell r="U395">
            <v>0</v>
          </cell>
          <cell r="V395">
            <v>0</v>
          </cell>
          <cell r="W395">
            <v>0</v>
          </cell>
        </row>
        <row r="396">
          <cell r="R396">
            <v>0</v>
          </cell>
          <cell r="S396">
            <v>0</v>
          </cell>
          <cell r="T396">
            <v>0</v>
          </cell>
          <cell r="U396">
            <v>0</v>
          </cell>
          <cell r="V396">
            <v>0</v>
          </cell>
          <cell r="W396">
            <v>0</v>
          </cell>
        </row>
        <row r="397">
          <cell r="R397">
            <v>0</v>
          </cell>
          <cell r="S397">
            <v>0</v>
          </cell>
          <cell r="T397">
            <v>0</v>
          </cell>
          <cell r="U397">
            <v>0</v>
          </cell>
          <cell r="V397">
            <v>0</v>
          </cell>
          <cell r="W397">
            <v>0</v>
          </cell>
        </row>
        <row r="398">
          <cell r="R398">
            <v>0</v>
          </cell>
          <cell r="S398">
            <v>0</v>
          </cell>
          <cell r="T398">
            <v>0</v>
          </cell>
          <cell r="U398">
            <v>0</v>
          </cell>
          <cell r="V398">
            <v>0</v>
          </cell>
          <cell r="W398">
            <v>0</v>
          </cell>
        </row>
        <row r="399">
          <cell r="R399">
            <v>0</v>
          </cell>
          <cell r="S399">
            <v>0</v>
          </cell>
          <cell r="T399">
            <v>0</v>
          </cell>
          <cell r="U399">
            <v>0</v>
          </cell>
          <cell r="V399">
            <v>0</v>
          </cell>
          <cell r="W399">
            <v>0</v>
          </cell>
        </row>
        <row r="400">
          <cell r="R400">
            <v>0</v>
          </cell>
          <cell r="S400">
            <v>0</v>
          </cell>
          <cell r="T400">
            <v>0</v>
          </cell>
          <cell r="U400">
            <v>0</v>
          </cell>
          <cell r="V400">
            <v>0</v>
          </cell>
          <cell r="W400">
            <v>0</v>
          </cell>
        </row>
        <row r="401">
          <cell r="R401">
            <v>0</v>
          </cell>
          <cell r="S401">
            <v>0</v>
          </cell>
          <cell r="T401">
            <v>0</v>
          </cell>
          <cell r="U401">
            <v>0</v>
          </cell>
          <cell r="V401">
            <v>0</v>
          </cell>
          <cell r="W401">
            <v>0</v>
          </cell>
        </row>
        <row r="402">
          <cell r="R402">
            <v>0</v>
          </cell>
          <cell r="S402">
            <v>0</v>
          </cell>
          <cell r="T402">
            <v>0</v>
          </cell>
          <cell r="U402">
            <v>0</v>
          </cell>
          <cell r="V402">
            <v>0</v>
          </cell>
          <cell r="W402">
            <v>0</v>
          </cell>
        </row>
        <row r="403">
          <cell r="R403">
            <v>0</v>
          </cell>
          <cell r="S403">
            <v>0</v>
          </cell>
          <cell r="T403">
            <v>0</v>
          </cell>
          <cell r="U403">
            <v>0</v>
          </cell>
          <cell r="V403">
            <v>0</v>
          </cell>
          <cell r="W403">
            <v>0</v>
          </cell>
        </row>
        <row r="404">
          <cell r="R404">
            <v>0</v>
          </cell>
          <cell r="S404">
            <v>0</v>
          </cell>
          <cell r="T404">
            <v>0</v>
          </cell>
          <cell r="U404">
            <v>0</v>
          </cell>
          <cell r="V404">
            <v>0</v>
          </cell>
          <cell r="W404">
            <v>0</v>
          </cell>
        </row>
        <row r="405">
          <cell r="R405">
            <v>0</v>
          </cell>
          <cell r="S405">
            <v>0</v>
          </cell>
          <cell r="T405">
            <v>0</v>
          </cell>
          <cell r="U405">
            <v>0</v>
          </cell>
          <cell r="V405">
            <v>0</v>
          </cell>
          <cell r="W405">
            <v>0</v>
          </cell>
        </row>
        <row r="406">
          <cell r="R406">
            <v>0</v>
          </cell>
          <cell r="S406">
            <v>0</v>
          </cell>
          <cell r="T406">
            <v>0</v>
          </cell>
          <cell r="U406">
            <v>0</v>
          </cell>
          <cell r="V406">
            <v>0</v>
          </cell>
          <cell r="W406">
            <v>0</v>
          </cell>
        </row>
        <row r="407">
          <cell r="R407">
            <v>0</v>
          </cell>
          <cell r="S407">
            <v>0</v>
          </cell>
          <cell r="T407">
            <v>0</v>
          </cell>
          <cell r="U407">
            <v>0</v>
          </cell>
          <cell r="V407">
            <v>0</v>
          </cell>
          <cell r="W407">
            <v>0</v>
          </cell>
        </row>
        <row r="408">
          <cell r="R408">
            <v>0</v>
          </cell>
          <cell r="S408">
            <v>0</v>
          </cell>
          <cell r="T408">
            <v>0</v>
          </cell>
          <cell r="U408">
            <v>0</v>
          </cell>
          <cell r="V408">
            <v>0</v>
          </cell>
          <cell r="W408">
            <v>0</v>
          </cell>
        </row>
        <row r="409">
          <cell r="R409">
            <v>0</v>
          </cell>
          <cell r="S409">
            <v>0</v>
          </cell>
          <cell r="T409">
            <v>0</v>
          </cell>
          <cell r="U409">
            <v>0</v>
          </cell>
          <cell r="V409">
            <v>0</v>
          </cell>
          <cell r="W409">
            <v>0</v>
          </cell>
        </row>
        <row r="410">
          <cell r="R410">
            <v>0</v>
          </cell>
          <cell r="S410">
            <v>0</v>
          </cell>
          <cell r="T410">
            <v>0</v>
          </cell>
          <cell r="U410">
            <v>0</v>
          </cell>
          <cell r="V410">
            <v>0</v>
          </cell>
          <cell r="W410">
            <v>0</v>
          </cell>
        </row>
        <row r="411">
          <cell r="R411">
            <v>0</v>
          </cell>
          <cell r="S411">
            <v>0</v>
          </cell>
          <cell r="T411">
            <v>0</v>
          </cell>
          <cell r="U411">
            <v>0</v>
          </cell>
          <cell r="V411">
            <v>0</v>
          </cell>
          <cell r="W411">
            <v>0</v>
          </cell>
        </row>
        <row r="412">
          <cell r="R412">
            <v>0</v>
          </cell>
          <cell r="S412">
            <v>0</v>
          </cell>
          <cell r="T412">
            <v>0</v>
          </cell>
          <cell r="U412">
            <v>0</v>
          </cell>
          <cell r="V412">
            <v>0</v>
          </cell>
          <cell r="W412">
            <v>0</v>
          </cell>
        </row>
        <row r="413">
          <cell r="R413">
            <v>0</v>
          </cell>
          <cell r="S413">
            <v>0</v>
          </cell>
          <cell r="T413">
            <v>0</v>
          </cell>
          <cell r="U413">
            <v>0</v>
          </cell>
          <cell r="V413">
            <v>0</v>
          </cell>
          <cell r="W413">
            <v>0</v>
          </cell>
        </row>
        <row r="414">
          <cell r="R414">
            <v>0</v>
          </cell>
          <cell r="S414">
            <v>0</v>
          </cell>
          <cell r="T414">
            <v>0</v>
          </cell>
          <cell r="U414">
            <v>0</v>
          </cell>
          <cell r="V414">
            <v>0</v>
          </cell>
          <cell r="W414">
            <v>0</v>
          </cell>
        </row>
        <row r="415">
          <cell r="R415">
            <v>0</v>
          </cell>
          <cell r="S415">
            <v>0</v>
          </cell>
          <cell r="T415">
            <v>0</v>
          </cell>
          <cell r="U415">
            <v>0</v>
          </cell>
          <cell r="V415">
            <v>0</v>
          </cell>
          <cell r="W415">
            <v>0</v>
          </cell>
        </row>
        <row r="416">
          <cell r="R416">
            <v>0</v>
          </cell>
          <cell r="S416">
            <v>0</v>
          </cell>
          <cell r="T416">
            <v>0</v>
          </cell>
          <cell r="U416">
            <v>0</v>
          </cell>
          <cell r="V416">
            <v>0</v>
          </cell>
          <cell r="W416">
            <v>0</v>
          </cell>
        </row>
        <row r="417">
          <cell r="R417">
            <v>0</v>
          </cell>
          <cell r="S417">
            <v>0</v>
          </cell>
          <cell r="T417">
            <v>0</v>
          </cell>
          <cell r="U417">
            <v>0</v>
          </cell>
          <cell r="V417">
            <v>0</v>
          </cell>
          <cell r="W417">
            <v>0</v>
          </cell>
        </row>
        <row r="418">
          <cell r="R418">
            <v>0</v>
          </cell>
          <cell r="S418">
            <v>0</v>
          </cell>
          <cell r="T418">
            <v>0</v>
          </cell>
          <cell r="U418">
            <v>0</v>
          </cell>
          <cell r="V418">
            <v>0</v>
          </cell>
          <cell r="W418">
            <v>0</v>
          </cell>
        </row>
        <row r="419">
          <cell r="R419">
            <v>0</v>
          </cell>
          <cell r="S419">
            <v>0</v>
          </cell>
          <cell r="T419">
            <v>0</v>
          </cell>
          <cell r="U419">
            <v>0</v>
          </cell>
          <cell r="V419">
            <v>0</v>
          </cell>
          <cell r="W419">
            <v>0</v>
          </cell>
        </row>
        <row r="420">
          <cell r="R420">
            <v>0</v>
          </cell>
          <cell r="S420">
            <v>0</v>
          </cell>
          <cell r="T420">
            <v>0</v>
          </cell>
          <cell r="U420">
            <v>0</v>
          </cell>
          <cell r="V420">
            <v>0</v>
          </cell>
          <cell r="W420">
            <v>0</v>
          </cell>
        </row>
        <row r="421">
          <cell r="R421">
            <v>0</v>
          </cell>
          <cell r="S421">
            <v>0</v>
          </cell>
          <cell r="T421">
            <v>0</v>
          </cell>
          <cell r="U421">
            <v>0</v>
          </cell>
          <cell r="V421">
            <v>0</v>
          </cell>
          <cell r="W421">
            <v>0</v>
          </cell>
        </row>
        <row r="422">
          <cell r="R422">
            <v>0</v>
          </cell>
          <cell r="S422">
            <v>0</v>
          </cell>
          <cell r="T422">
            <v>0</v>
          </cell>
          <cell r="U422">
            <v>0</v>
          </cell>
          <cell r="V422">
            <v>0</v>
          </cell>
          <cell r="W422">
            <v>0</v>
          </cell>
        </row>
        <row r="423">
          <cell r="R423">
            <v>0</v>
          </cell>
          <cell r="S423">
            <v>0</v>
          </cell>
          <cell r="T423">
            <v>0</v>
          </cell>
          <cell r="U423">
            <v>0</v>
          </cell>
          <cell r="V423">
            <v>0</v>
          </cell>
          <cell r="W423">
            <v>0</v>
          </cell>
        </row>
        <row r="424">
          <cell r="R424">
            <v>0</v>
          </cell>
          <cell r="S424">
            <v>0</v>
          </cell>
          <cell r="T424">
            <v>0</v>
          </cell>
          <cell r="U424">
            <v>0</v>
          </cell>
          <cell r="V424">
            <v>0</v>
          </cell>
          <cell r="W424">
            <v>0</v>
          </cell>
        </row>
        <row r="425">
          <cell r="R425">
            <v>0</v>
          </cell>
          <cell r="S425">
            <v>0</v>
          </cell>
          <cell r="T425">
            <v>0</v>
          </cell>
          <cell r="U425">
            <v>0</v>
          </cell>
          <cell r="V425">
            <v>0</v>
          </cell>
          <cell r="W425">
            <v>0</v>
          </cell>
        </row>
        <row r="426">
          <cell r="R426">
            <v>0</v>
          </cell>
          <cell r="S426">
            <v>0</v>
          </cell>
          <cell r="T426">
            <v>0</v>
          </cell>
          <cell r="U426">
            <v>0</v>
          </cell>
          <cell r="V426">
            <v>0</v>
          </cell>
          <cell r="W426">
            <v>0</v>
          </cell>
        </row>
        <row r="427">
          <cell r="R427">
            <v>0</v>
          </cell>
          <cell r="S427">
            <v>0</v>
          </cell>
          <cell r="T427">
            <v>0</v>
          </cell>
          <cell r="U427">
            <v>0</v>
          </cell>
          <cell r="V427">
            <v>0</v>
          </cell>
          <cell r="W427">
            <v>0</v>
          </cell>
        </row>
        <row r="428">
          <cell r="R428">
            <v>0</v>
          </cell>
          <cell r="S428">
            <v>0</v>
          </cell>
          <cell r="T428">
            <v>0</v>
          </cell>
          <cell r="U428">
            <v>0</v>
          </cell>
          <cell r="V428">
            <v>0</v>
          </cell>
          <cell r="W428">
            <v>0</v>
          </cell>
        </row>
        <row r="429">
          <cell r="R429">
            <v>0</v>
          </cell>
          <cell r="S429">
            <v>0</v>
          </cell>
          <cell r="T429">
            <v>0</v>
          </cell>
          <cell r="U429">
            <v>0</v>
          </cell>
          <cell r="V429">
            <v>0</v>
          </cell>
          <cell r="W429">
            <v>0</v>
          </cell>
        </row>
        <row r="430">
          <cell r="R430">
            <v>0</v>
          </cell>
          <cell r="S430">
            <v>0</v>
          </cell>
          <cell r="T430">
            <v>0</v>
          </cell>
          <cell r="U430">
            <v>0</v>
          </cell>
          <cell r="V430">
            <v>0</v>
          </cell>
          <cell r="W430">
            <v>0</v>
          </cell>
        </row>
        <row r="431">
          <cell r="R431">
            <v>0</v>
          </cell>
          <cell r="S431">
            <v>0</v>
          </cell>
          <cell r="T431">
            <v>0</v>
          </cell>
          <cell r="U431">
            <v>0</v>
          </cell>
          <cell r="V431">
            <v>0</v>
          </cell>
          <cell r="W431">
            <v>0</v>
          </cell>
        </row>
        <row r="432">
          <cell r="R432">
            <v>0</v>
          </cell>
          <cell r="S432">
            <v>0</v>
          </cell>
          <cell r="T432">
            <v>0</v>
          </cell>
          <cell r="U432">
            <v>0</v>
          </cell>
          <cell r="V432">
            <v>0</v>
          </cell>
          <cell r="W432">
            <v>0</v>
          </cell>
        </row>
        <row r="433">
          <cell r="R433">
            <v>0</v>
          </cell>
          <cell r="S433">
            <v>0</v>
          </cell>
          <cell r="T433">
            <v>0</v>
          </cell>
          <cell r="U433">
            <v>0</v>
          </cell>
          <cell r="V433">
            <v>0</v>
          </cell>
          <cell r="W433">
            <v>0</v>
          </cell>
        </row>
        <row r="434">
          <cell r="R434">
            <v>0</v>
          </cell>
          <cell r="S434">
            <v>0</v>
          </cell>
          <cell r="T434">
            <v>0</v>
          </cell>
          <cell r="U434">
            <v>0</v>
          </cell>
          <cell r="V434">
            <v>0</v>
          </cell>
          <cell r="W434">
            <v>0</v>
          </cell>
        </row>
        <row r="435">
          <cell r="R435">
            <v>0</v>
          </cell>
          <cell r="S435">
            <v>0</v>
          </cell>
          <cell r="T435">
            <v>0</v>
          </cell>
          <cell r="U435">
            <v>0</v>
          </cell>
          <cell r="V435">
            <v>0</v>
          </cell>
          <cell r="W435">
            <v>0</v>
          </cell>
        </row>
        <row r="436">
          <cell r="R436">
            <v>0</v>
          </cell>
          <cell r="S436">
            <v>0</v>
          </cell>
          <cell r="T436">
            <v>0</v>
          </cell>
          <cell r="U436">
            <v>0</v>
          </cell>
          <cell r="V436">
            <v>0</v>
          </cell>
          <cell r="W436">
            <v>0</v>
          </cell>
        </row>
        <row r="437">
          <cell r="R437">
            <v>0</v>
          </cell>
          <cell r="S437">
            <v>0</v>
          </cell>
          <cell r="T437">
            <v>0</v>
          </cell>
          <cell r="U437">
            <v>0</v>
          </cell>
          <cell r="V437">
            <v>0</v>
          </cell>
          <cell r="W437">
            <v>0</v>
          </cell>
        </row>
        <row r="438">
          <cell r="R438">
            <v>0</v>
          </cell>
          <cell r="S438">
            <v>0</v>
          </cell>
          <cell r="T438">
            <v>0</v>
          </cell>
          <cell r="U438">
            <v>0</v>
          </cell>
          <cell r="V438">
            <v>0</v>
          </cell>
          <cell r="W438">
            <v>0</v>
          </cell>
        </row>
        <row r="439">
          <cell r="R439">
            <v>0</v>
          </cell>
          <cell r="S439">
            <v>0</v>
          </cell>
          <cell r="T439">
            <v>0</v>
          </cell>
          <cell r="U439">
            <v>0</v>
          </cell>
          <cell r="V439">
            <v>0</v>
          </cell>
          <cell r="W439">
            <v>0</v>
          </cell>
        </row>
        <row r="440">
          <cell r="R440">
            <v>0</v>
          </cell>
          <cell r="S440">
            <v>0</v>
          </cell>
          <cell r="T440">
            <v>0</v>
          </cell>
          <cell r="U440">
            <v>0</v>
          </cell>
          <cell r="V440">
            <v>0</v>
          </cell>
          <cell r="W440">
            <v>0</v>
          </cell>
        </row>
        <row r="441">
          <cell r="R441">
            <v>0</v>
          </cell>
          <cell r="S441">
            <v>0</v>
          </cell>
          <cell r="T441">
            <v>0</v>
          </cell>
          <cell r="U441">
            <v>0</v>
          </cell>
          <cell r="V441">
            <v>0</v>
          </cell>
          <cell r="W441">
            <v>0</v>
          </cell>
        </row>
        <row r="442">
          <cell r="R442">
            <v>0</v>
          </cell>
          <cell r="S442">
            <v>0</v>
          </cell>
          <cell r="T442">
            <v>0</v>
          </cell>
          <cell r="U442">
            <v>0</v>
          </cell>
          <cell r="V442">
            <v>0</v>
          </cell>
          <cell r="W442">
            <v>0</v>
          </cell>
        </row>
        <row r="443">
          <cell r="R443">
            <v>0</v>
          </cell>
          <cell r="S443">
            <v>0</v>
          </cell>
          <cell r="T443">
            <v>0</v>
          </cell>
          <cell r="U443">
            <v>0</v>
          </cell>
          <cell r="V443">
            <v>0</v>
          </cell>
          <cell r="W443">
            <v>0</v>
          </cell>
        </row>
        <row r="444">
          <cell r="R444">
            <v>0</v>
          </cell>
          <cell r="S444">
            <v>0</v>
          </cell>
          <cell r="T444">
            <v>0</v>
          </cell>
          <cell r="U444">
            <v>0</v>
          </cell>
          <cell r="V444">
            <v>0</v>
          </cell>
          <cell r="W444">
            <v>0</v>
          </cell>
        </row>
        <row r="445">
          <cell r="R445">
            <v>0</v>
          </cell>
          <cell r="S445">
            <v>0</v>
          </cell>
          <cell r="T445">
            <v>0</v>
          </cell>
          <cell r="U445">
            <v>0</v>
          </cell>
          <cell r="V445">
            <v>0</v>
          </cell>
          <cell r="W445">
            <v>0</v>
          </cell>
        </row>
        <row r="446">
          <cell r="R446">
            <v>0</v>
          </cell>
          <cell r="S446">
            <v>0</v>
          </cell>
          <cell r="T446">
            <v>0</v>
          </cell>
          <cell r="U446">
            <v>0</v>
          </cell>
          <cell r="V446">
            <v>0</v>
          </cell>
          <cell r="W446">
            <v>0</v>
          </cell>
        </row>
        <row r="447">
          <cell r="R447">
            <v>0</v>
          </cell>
          <cell r="S447">
            <v>0</v>
          </cell>
          <cell r="T447">
            <v>0</v>
          </cell>
          <cell r="U447">
            <v>0</v>
          </cell>
          <cell r="V447">
            <v>0</v>
          </cell>
          <cell r="W447">
            <v>0</v>
          </cell>
        </row>
        <row r="448">
          <cell r="R448">
            <v>0</v>
          </cell>
          <cell r="S448">
            <v>0</v>
          </cell>
          <cell r="T448">
            <v>0</v>
          </cell>
          <cell r="U448">
            <v>0</v>
          </cell>
          <cell r="V448">
            <v>0</v>
          </cell>
          <cell r="W448">
            <v>0</v>
          </cell>
        </row>
        <row r="449">
          <cell r="R449">
            <v>0</v>
          </cell>
          <cell r="S449">
            <v>0</v>
          </cell>
          <cell r="T449">
            <v>0</v>
          </cell>
          <cell r="U449">
            <v>0</v>
          </cell>
          <cell r="V449">
            <v>0</v>
          </cell>
          <cell r="W449">
            <v>0</v>
          </cell>
        </row>
        <row r="450">
          <cell r="R450">
            <v>0</v>
          </cell>
          <cell r="S450">
            <v>0</v>
          </cell>
          <cell r="T450">
            <v>0</v>
          </cell>
          <cell r="U450">
            <v>0</v>
          </cell>
          <cell r="V450">
            <v>0</v>
          </cell>
          <cell r="W450">
            <v>0</v>
          </cell>
        </row>
        <row r="451">
          <cell r="R451">
            <v>0</v>
          </cell>
          <cell r="S451">
            <v>0</v>
          </cell>
          <cell r="T451">
            <v>0</v>
          </cell>
          <cell r="U451">
            <v>0</v>
          </cell>
          <cell r="V451">
            <v>0</v>
          </cell>
          <cell r="W451">
            <v>0</v>
          </cell>
        </row>
        <row r="452">
          <cell r="R452">
            <v>0</v>
          </cell>
          <cell r="S452">
            <v>0</v>
          </cell>
          <cell r="T452">
            <v>0</v>
          </cell>
          <cell r="U452">
            <v>0</v>
          </cell>
          <cell r="V452">
            <v>0</v>
          </cell>
          <cell r="W452">
            <v>0</v>
          </cell>
        </row>
        <row r="453">
          <cell r="R453">
            <v>0</v>
          </cell>
          <cell r="S453">
            <v>0</v>
          </cell>
          <cell r="T453">
            <v>0</v>
          </cell>
          <cell r="U453">
            <v>0</v>
          </cell>
          <cell r="V453">
            <v>0</v>
          </cell>
          <cell r="W453">
            <v>0</v>
          </cell>
        </row>
        <row r="454">
          <cell r="R454">
            <v>0</v>
          </cell>
          <cell r="S454">
            <v>0</v>
          </cell>
          <cell r="T454">
            <v>0</v>
          </cell>
          <cell r="U454">
            <v>0</v>
          </cell>
          <cell r="V454">
            <v>0</v>
          </cell>
          <cell r="W454">
            <v>0</v>
          </cell>
        </row>
        <row r="455">
          <cell r="R455">
            <v>0</v>
          </cell>
          <cell r="S455">
            <v>0</v>
          </cell>
          <cell r="T455">
            <v>0</v>
          </cell>
          <cell r="U455">
            <v>0</v>
          </cell>
          <cell r="V455">
            <v>0</v>
          </cell>
          <cell r="W455">
            <v>0</v>
          </cell>
        </row>
        <row r="456">
          <cell r="R456">
            <v>0</v>
          </cell>
          <cell r="S456">
            <v>0</v>
          </cell>
          <cell r="T456">
            <v>0</v>
          </cell>
          <cell r="U456">
            <v>0</v>
          </cell>
          <cell r="V456">
            <v>0</v>
          </cell>
          <cell r="W456">
            <v>0</v>
          </cell>
        </row>
        <row r="457">
          <cell r="R457">
            <v>0</v>
          </cell>
          <cell r="S457">
            <v>0</v>
          </cell>
          <cell r="T457">
            <v>0</v>
          </cell>
          <cell r="U457">
            <v>0</v>
          </cell>
          <cell r="V457">
            <v>0</v>
          </cell>
          <cell r="W457">
            <v>0</v>
          </cell>
        </row>
        <row r="458">
          <cell r="R458">
            <v>0</v>
          </cell>
          <cell r="S458">
            <v>0</v>
          </cell>
          <cell r="T458">
            <v>0</v>
          </cell>
          <cell r="U458">
            <v>0</v>
          </cell>
          <cell r="V458">
            <v>0</v>
          </cell>
          <cell r="W458">
            <v>0</v>
          </cell>
        </row>
        <row r="459">
          <cell r="R459">
            <v>0</v>
          </cell>
          <cell r="S459">
            <v>0</v>
          </cell>
          <cell r="T459">
            <v>0</v>
          </cell>
          <cell r="U459">
            <v>0</v>
          </cell>
          <cell r="V459">
            <v>0</v>
          </cell>
          <cell r="W459">
            <v>0</v>
          </cell>
        </row>
        <row r="460">
          <cell r="R460">
            <v>0</v>
          </cell>
          <cell r="S460">
            <v>0</v>
          </cell>
          <cell r="T460">
            <v>0</v>
          </cell>
          <cell r="U460">
            <v>0</v>
          </cell>
          <cell r="V460">
            <v>0</v>
          </cell>
          <cell r="W460">
            <v>0</v>
          </cell>
        </row>
        <row r="461">
          <cell r="R461">
            <v>0</v>
          </cell>
          <cell r="S461">
            <v>0</v>
          </cell>
          <cell r="T461">
            <v>0</v>
          </cell>
          <cell r="U461">
            <v>0</v>
          </cell>
          <cell r="V461">
            <v>0</v>
          </cell>
          <cell r="W461">
            <v>0</v>
          </cell>
        </row>
        <row r="462">
          <cell r="R462">
            <v>0</v>
          </cell>
          <cell r="S462">
            <v>0</v>
          </cell>
          <cell r="T462">
            <v>0</v>
          </cell>
          <cell r="U462">
            <v>0</v>
          </cell>
          <cell r="V462">
            <v>0</v>
          </cell>
          <cell r="W462">
            <v>0</v>
          </cell>
        </row>
        <row r="463">
          <cell r="R463">
            <v>0</v>
          </cell>
          <cell r="S463">
            <v>0</v>
          </cell>
          <cell r="T463">
            <v>0</v>
          </cell>
          <cell r="U463">
            <v>0</v>
          </cell>
          <cell r="V463">
            <v>0</v>
          </cell>
          <cell r="W463">
            <v>0</v>
          </cell>
        </row>
        <row r="464">
          <cell r="R464">
            <v>0</v>
          </cell>
          <cell r="S464">
            <v>0</v>
          </cell>
          <cell r="T464">
            <v>0</v>
          </cell>
          <cell r="U464">
            <v>0</v>
          </cell>
          <cell r="V464">
            <v>0</v>
          </cell>
          <cell r="W464">
            <v>0</v>
          </cell>
        </row>
        <row r="465">
          <cell r="R465">
            <v>0</v>
          </cell>
          <cell r="S465">
            <v>0</v>
          </cell>
          <cell r="T465">
            <v>0</v>
          </cell>
          <cell r="U465">
            <v>0</v>
          </cell>
          <cell r="V465">
            <v>0</v>
          </cell>
          <cell r="W465">
            <v>0</v>
          </cell>
        </row>
        <row r="466">
          <cell r="R466">
            <v>0</v>
          </cell>
          <cell r="S466">
            <v>0</v>
          </cell>
          <cell r="T466">
            <v>0</v>
          </cell>
          <cell r="U466">
            <v>0</v>
          </cell>
          <cell r="V466">
            <v>0</v>
          </cell>
          <cell r="W466">
            <v>0</v>
          </cell>
        </row>
        <row r="467">
          <cell r="R467">
            <v>0</v>
          </cell>
          <cell r="S467">
            <v>0</v>
          </cell>
          <cell r="T467">
            <v>0</v>
          </cell>
          <cell r="U467">
            <v>0</v>
          </cell>
          <cell r="V467">
            <v>0</v>
          </cell>
          <cell r="W467">
            <v>0</v>
          </cell>
        </row>
        <row r="468">
          <cell r="R468">
            <v>0</v>
          </cell>
          <cell r="S468">
            <v>0</v>
          </cell>
          <cell r="T468">
            <v>0</v>
          </cell>
          <cell r="U468">
            <v>0</v>
          </cell>
          <cell r="V468">
            <v>0</v>
          </cell>
          <cell r="W468">
            <v>0</v>
          </cell>
        </row>
        <row r="469">
          <cell r="R469">
            <v>0</v>
          </cell>
          <cell r="S469">
            <v>0</v>
          </cell>
          <cell r="T469">
            <v>0</v>
          </cell>
          <cell r="U469">
            <v>0</v>
          </cell>
          <cell r="V469">
            <v>0</v>
          </cell>
          <cell r="W469">
            <v>0</v>
          </cell>
        </row>
        <row r="470">
          <cell r="R470">
            <v>0</v>
          </cell>
          <cell r="S470">
            <v>0</v>
          </cell>
          <cell r="T470">
            <v>0</v>
          </cell>
          <cell r="U470">
            <v>0</v>
          </cell>
          <cell r="V470">
            <v>0</v>
          </cell>
          <cell r="W470">
            <v>0</v>
          </cell>
        </row>
        <row r="471">
          <cell r="R471">
            <v>0</v>
          </cell>
          <cell r="S471">
            <v>0</v>
          </cell>
          <cell r="T471">
            <v>0</v>
          </cell>
          <cell r="U471">
            <v>0</v>
          </cell>
          <cell r="V471">
            <v>0</v>
          </cell>
          <cell r="W471">
            <v>0</v>
          </cell>
        </row>
        <row r="472">
          <cell r="R472">
            <v>0</v>
          </cell>
          <cell r="S472">
            <v>0</v>
          </cell>
          <cell r="T472">
            <v>0</v>
          </cell>
          <cell r="U472">
            <v>0</v>
          </cell>
          <cell r="V472">
            <v>0</v>
          </cell>
          <cell r="W472">
            <v>0</v>
          </cell>
        </row>
        <row r="473">
          <cell r="R473">
            <v>0</v>
          </cell>
          <cell r="S473">
            <v>0</v>
          </cell>
          <cell r="T473">
            <v>0</v>
          </cell>
          <cell r="U473">
            <v>0</v>
          </cell>
          <cell r="V473">
            <v>0</v>
          </cell>
          <cell r="W473">
            <v>0</v>
          </cell>
        </row>
        <row r="474">
          <cell r="R474">
            <v>0</v>
          </cell>
          <cell r="S474">
            <v>0</v>
          </cell>
          <cell r="T474">
            <v>0</v>
          </cell>
          <cell r="U474">
            <v>0</v>
          </cell>
          <cell r="V474">
            <v>0</v>
          </cell>
          <cell r="W474">
            <v>0</v>
          </cell>
        </row>
        <row r="475">
          <cell r="R475">
            <v>0</v>
          </cell>
          <cell r="S475">
            <v>0</v>
          </cell>
          <cell r="T475">
            <v>0</v>
          </cell>
          <cell r="U475">
            <v>0</v>
          </cell>
          <cell r="V475">
            <v>0</v>
          </cell>
          <cell r="W475">
            <v>0</v>
          </cell>
        </row>
        <row r="476">
          <cell r="R476">
            <v>0</v>
          </cell>
          <cell r="S476">
            <v>0</v>
          </cell>
          <cell r="T476">
            <v>0</v>
          </cell>
          <cell r="U476">
            <v>0</v>
          </cell>
          <cell r="V476">
            <v>0</v>
          </cell>
          <cell r="W476">
            <v>0</v>
          </cell>
        </row>
        <row r="477">
          <cell r="R477">
            <v>0</v>
          </cell>
          <cell r="S477">
            <v>0</v>
          </cell>
          <cell r="T477">
            <v>0</v>
          </cell>
          <cell r="U477">
            <v>0</v>
          </cell>
          <cell r="V477">
            <v>0</v>
          </cell>
          <cell r="W477">
            <v>0</v>
          </cell>
        </row>
        <row r="478">
          <cell r="R478">
            <v>0</v>
          </cell>
          <cell r="S478">
            <v>0</v>
          </cell>
          <cell r="T478">
            <v>0</v>
          </cell>
          <cell r="U478">
            <v>0</v>
          </cell>
          <cell r="V478">
            <v>0</v>
          </cell>
          <cell r="W478">
            <v>0</v>
          </cell>
        </row>
        <row r="479">
          <cell r="R479">
            <v>0</v>
          </cell>
          <cell r="S479">
            <v>0</v>
          </cell>
          <cell r="T479">
            <v>0</v>
          </cell>
          <cell r="U479">
            <v>0</v>
          </cell>
          <cell r="V479">
            <v>0</v>
          </cell>
          <cell r="W479">
            <v>0</v>
          </cell>
        </row>
        <row r="480">
          <cell r="R480">
            <v>0</v>
          </cell>
          <cell r="S480">
            <v>0</v>
          </cell>
          <cell r="T480">
            <v>0</v>
          </cell>
          <cell r="U480">
            <v>0</v>
          </cell>
          <cell r="V480">
            <v>0</v>
          </cell>
          <cell r="W480">
            <v>0</v>
          </cell>
        </row>
        <row r="481">
          <cell r="R481">
            <v>0</v>
          </cell>
          <cell r="S481">
            <v>0</v>
          </cell>
          <cell r="T481">
            <v>0</v>
          </cell>
          <cell r="U481">
            <v>0</v>
          </cell>
          <cell r="V481">
            <v>0</v>
          </cell>
          <cell r="W481">
            <v>0</v>
          </cell>
        </row>
        <row r="482">
          <cell r="R482">
            <v>0</v>
          </cell>
          <cell r="S482">
            <v>0</v>
          </cell>
          <cell r="T482">
            <v>0</v>
          </cell>
          <cell r="U482">
            <v>0</v>
          </cell>
          <cell r="V482">
            <v>0</v>
          </cell>
          <cell r="W482">
            <v>0</v>
          </cell>
        </row>
        <row r="483">
          <cell r="R483">
            <v>0</v>
          </cell>
          <cell r="S483">
            <v>0</v>
          </cell>
          <cell r="T483">
            <v>0</v>
          </cell>
          <cell r="U483">
            <v>0</v>
          </cell>
          <cell r="V483">
            <v>0</v>
          </cell>
          <cell r="W483">
            <v>0</v>
          </cell>
        </row>
        <row r="484">
          <cell r="R484">
            <v>0</v>
          </cell>
          <cell r="S484">
            <v>0</v>
          </cell>
          <cell r="T484">
            <v>0</v>
          </cell>
          <cell r="U484">
            <v>0</v>
          </cell>
          <cell r="V484">
            <v>0</v>
          </cell>
          <cell r="W484">
            <v>0</v>
          </cell>
        </row>
        <row r="485">
          <cell r="R485">
            <v>0</v>
          </cell>
          <cell r="S485">
            <v>0</v>
          </cell>
          <cell r="T485">
            <v>0</v>
          </cell>
          <cell r="U485">
            <v>0</v>
          </cell>
          <cell r="V485">
            <v>0</v>
          </cell>
          <cell r="W485">
            <v>0</v>
          </cell>
        </row>
        <row r="486">
          <cell r="R486">
            <v>0</v>
          </cell>
          <cell r="S486">
            <v>0</v>
          </cell>
          <cell r="T486">
            <v>0</v>
          </cell>
          <cell r="U486">
            <v>0</v>
          </cell>
          <cell r="V486">
            <v>0</v>
          </cell>
          <cell r="W486">
            <v>0</v>
          </cell>
        </row>
        <row r="487">
          <cell r="R487">
            <v>0</v>
          </cell>
          <cell r="S487">
            <v>0</v>
          </cell>
          <cell r="T487">
            <v>0</v>
          </cell>
          <cell r="U487">
            <v>0</v>
          </cell>
          <cell r="V487">
            <v>0</v>
          </cell>
          <cell r="W487">
            <v>0</v>
          </cell>
        </row>
        <row r="488">
          <cell r="R488">
            <v>0</v>
          </cell>
          <cell r="S488">
            <v>0</v>
          </cell>
          <cell r="T488">
            <v>0</v>
          </cell>
          <cell r="U488">
            <v>0</v>
          </cell>
          <cell r="V488">
            <v>0</v>
          </cell>
          <cell r="W488">
            <v>0</v>
          </cell>
        </row>
        <row r="489">
          <cell r="R489">
            <v>0</v>
          </cell>
          <cell r="S489">
            <v>0</v>
          </cell>
          <cell r="T489">
            <v>0</v>
          </cell>
          <cell r="U489">
            <v>0</v>
          </cell>
          <cell r="V489">
            <v>0</v>
          </cell>
          <cell r="W489">
            <v>0</v>
          </cell>
        </row>
        <row r="490">
          <cell r="R490">
            <v>0</v>
          </cell>
          <cell r="S490">
            <v>0</v>
          </cell>
          <cell r="T490">
            <v>0</v>
          </cell>
          <cell r="U490">
            <v>0</v>
          </cell>
          <cell r="V490">
            <v>0</v>
          </cell>
          <cell r="W490">
            <v>0</v>
          </cell>
        </row>
        <row r="491">
          <cell r="R491">
            <v>0</v>
          </cell>
          <cell r="S491">
            <v>0</v>
          </cell>
          <cell r="T491">
            <v>0</v>
          </cell>
          <cell r="U491">
            <v>0</v>
          </cell>
          <cell r="V491">
            <v>0</v>
          </cell>
          <cell r="W491">
            <v>0</v>
          </cell>
        </row>
        <row r="492">
          <cell r="R492">
            <v>0</v>
          </cell>
          <cell r="S492">
            <v>0</v>
          </cell>
          <cell r="T492">
            <v>0</v>
          </cell>
          <cell r="U492">
            <v>0</v>
          </cell>
          <cell r="V492">
            <v>0</v>
          </cell>
          <cell r="W492">
            <v>0</v>
          </cell>
        </row>
        <row r="493">
          <cell r="R493">
            <v>0</v>
          </cell>
          <cell r="S493">
            <v>0</v>
          </cell>
          <cell r="T493">
            <v>0</v>
          </cell>
          <cell r="U493">
            <v>0</v>
          </cell>
          <cell r="V493">
            <v>0</v>
          </cell>
          <cell r="W493">
            <v>0</v>
          </cell>
        </row>
        <row r="494">
          <cell r="R494">
            <v>0</v>
          </cell>
          <cell r="S494">
            <v>0</v>
          </cell>
          <cell r="T494">
            <v>0</v>
          </cell>
          <cell r="U494">
            <v>0</v>
          </cell>
          <cell r="V494">
            <v>0</v>
          </cell>
          <cell r="W494">
            <v>0</v>
          </cell>
        </row>
        <row r="495">
          <cell r="R495">
            <v>0</v>
          </cell>
          <cell r="S495">
            <v>0</v>
          </cell>
          <cell r="T495">
            <v>0</v>
          </cell>
          <cell r="U495">
            <v>0</v>
          </cell>
          <cell r="V495">
            <v>0</v>
          </cell>
          <cell r="W495">
            <v>0</v>
          </cell>
        </row>
        <row r="496">
          <cell r="R496">
            <v>0</v>
          </cell>
          <cell r="S496">
            <v>0</v>
          </cell>
          <cell r="T496">
            <v>0</v>
          </cell>
          <cell r="U496">
            <v>0</v>
          </cell>
          <cell r="V496">
            <v>0</v>
          </cell>
          <cell r="W496">
            <v>0</v>
          </cell>
        </row>
        <row r="497">
          <cell r="R497">
            <v>0</v>
          </cell>
          <cell r="S497">
            <v>0</v>
          </cell>
          <cell r="T497">
            <v>0</v>
          </cell>
          <cell r="U497">
            <v>0</v>
          </cell>
          <cell r="V497">
            <v>0</v>
          </cell>
          <cell r="W497">
            <v>0</v>
          </cell>
        </row>
        <row r="498">
          <cell r="R498">
            <v>0</v>
          </cell>
          <cell r="S498">
            <v>0</v>
          </cell>
          <cell r="T498">
            <v>0</v>
          </cell>
          <cell r="U498">
            <v>0</v>
          </cell>
          <cell r="V498">
            <v>0</v>
          </cell>
          <cell r="W498">
            <v>0</v>
          </cell>
        </row>
        <row r="499">
          <cell r="R499">
            <v>0</v>
          </cell>
          <cell r="S499">
            <v>0</v>
          </cell>
          <cell r="T499">
            <v>0</v>
          </cell>
          <cell r="U499">
            <v>0</v>
          </cell>
          <cell r="V499">
            <v>0</v>
          </cell>
          <cell r="W499">
            <v>0</v>
          </cell>
        </row>
        <row r="500">
          <cell r="R500">
            <v>0</v>
          </cell>
          <cell r="S500">
            <v>0</v>
          </cell>
          <cell r="T500">
            <v>0</v>
          </cell>
          <cell r="U500">
            <v>0</v>
          </cell>
          <cell r="V500">
            <v>0</v>
          </cell>
          <cell r="W500">
            <v>0</v>
          </cell>
        </row>
        <row r="501">
          <cell r="R501">
            <v>0</v>
          </cell>
          <cell r="S501">
            <v>0</v>
          </cell>
          <cell r="T501">
            <v>0</v>
          </cell>
          <cell r="U501">
            <v>0</v>
          </cell>
          <cell r="V501">
            <v>0</v>
          </cell>
          <cell r="W501">
            <v>0</v>
          </cell>
        </row>
        <row r="502">
          <cell r="R502">
            <v>0</v>
          </cell>
          <cell r="S502">
            <v>0</v>
          </cell>
          <cell r="T502">
            <v>0</v>
          </cell>
          <cell r="U502">
            <v>0</v>
          </cell>
          <cell r="V502">
            <v>0</v>
          </cell>
          <cell r="W502">
            <v>0</v>
          </cell>
        </row>
        <row r="503">
          <cell r="R503">
            <v>0</v>
          </cell>
          <cell r="S503">
            <v>0</v>
          </cell>
          <cell r="T503">
            <v>0</v>
          </cell>
          <cell r="U503">
            <v>0</v>
          </cell>
          <cell r="V503">
            <v>0</v>
          </cell>
          <cell r="W503">
            <v>0</v>
          </cell>
        </row>
        <row r="504">
          <cell r="R504">
            <v>0</v>
          </cell>
          <cell r="S504">
            <v>0</v>
          </cell>
          <cell r="T504">
            <v>0</v>
          </cell>
          <cell r="U504">
            <v>0</v>
          </cell>
          <cell r="V504">
            <v>0</v>
          </cell>
          <cell r="W504">
            <v>0</v>
          </cell>
        </row>
        <row r="505">
          <cell r="R505">
            <v>0</v>
          </cell>
          <cell r="S505">
            <v>0</v>
          </cell>
          <cell r="T505">
            <v>0</v>
          </cell>
          <cell r="U505">
            <v>0</v>
          </cell>
          <cell r="V505">
            <v>0</v>
          </cell>
          <cell r="W505">
            <v>0</v>
          </cell>
        </row>
        <row r="506">
          <cell r="R506">
            <v>0</v>
          </cell>
          <cell r="S506">
            <v>0</v>
          </cell>
          <cell r="T506">
            <v>0</v>
          </cell>
          <cell r="U506">
            <v>0</v>
          </cell>
          <cell r="V506">
            <v>0</v>
          </cell>
          <cell r="W506">
            <v>0</v>
          </cell>
        </row>
        <row r="507">
          <cell r="R507">
            <v>0</v>
          </cell>
          <cell r="S507">
            <v>0</v>
          </cell>
          <cell r="T507">
            <v>0</v>
          </cell>
          <cell r="U507">
            <v>0</v>
          </cell>
          <cell r="V507">
            <v>0</v>
          </cell>
          <cell r="W507">
            <v>0</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2">
          <cell r="A2">
            <v>9999</v>
          </cell>
          <cell r="B2" t="str">
            <v>組織</v>
          </cell>
          <cell r="C2" t="str">
            <v>防衛本省</v>
          </cell>
          <cell r="D2" t="str">
            <v>防衛本省</v>
          </cell>
          <cell r="E2" t="str">
            <v>防衛本省</v>
          </cell>
        </row>
        <row r="3">
          <cell r="A3">
            <v>10000</v>
          </cell>
          <cell r="B3" t="str">
            <v>項</v>
          </cell>
          <cell r="C3" t="str">
            <v>防衛本省共通費</v>
          </cell>
          <cell r="D3" t="str">
            <v>防衛本省共通費</v>
          </cell>
          <cell r="E3" t="str">
            <v>防衛本省共通</v>
          </cell>
        </row>
        <row r="4">
          <cell r="A4">
            <v>11000</v>
          </cell>
          <cell r="B4" t="str">
            <v>目</v>
          </cell>
          <cell r="C4" t="str">
            <v xml:space="preserve">   職員基本給</v>
          </cell>
          <cell r="D4" t="str">
            <v>職員基本給</v>
          </cell>
          <cell r="E4" t="str">
            <v>職員基本給</v>
          </cell>
        </row>
        <row r="5">
          <cell r="A5">
            <v>11001</v>
          </cell>
          <cell r="B5" t="str">
            <v>細</v>
          </cell>
          <cell r="C5" t="str">
            <v xml:space="preserve">   職員基本給</v>
          </cell>
          <cell r="D5" t="str">
            <v>職員俸給</v>
          </cell>
          <cell r="E5" t="str">
            <v>職員俸給</v>
          </cell>
        </row>
        <row r="6">
          <cell r="A6">
            <v>11002</v>
          </cell>
          <cell r="B6" t="str">
            <v>細</v>
          </cell>
          <cell r="C6" t="str">
            <v xml:space="preserve">   職員基本給</v>
          </cell>
          <cell r="D6" t="str">
            <v>扶養手当</v>
          </cell>
          <cell r="E6" t="str">
            <v>扶養手当</v>
          </cell>
        </row>
        <row r="7">
          <cell r="A7">
            <v>11003</v>
          </cell>
          <cell r="B7" t="str">
            <v>細</v>
          </cell>
          <cell r="C7" t="str">
            <v xml:space="preserve">   職員基本給</v>
          </cell>
          <cell r="D7" t="str">
            <v>地域手当</v>
          </cell>
          <cell r="E7" t="str">
            <v>地域手当</v>
          </cell>
        </row>
        <row r="8">
          <cell r="A8">
            <v>11100</v>
          </cell>
          <cell r="B8" t="str">
            <v>目</v>
          </cell>
          <cell r="C8" t="str">
            <v xml:space="preserve">   職員諸手当</v>
          </cell>
          <cell r="D8" t="str">
            <v>職員諸手当</v>
          </cell>
          <cell r="E8" t="str">
            <v>職員諸手当</v>
          </cell>
        </row>
        <row r="9">
          <cell r="A9">
            <v>11101</v>
          </cell>
          <cell r="B9" t="str">
            <v>細</v>
          </cell>
          <cell r="C9" t="str">
            <v xml:space="preserve">   職員諸手当</v>
          </cell>
          <cell r="D9" t="str">
            <v>管理職手当</v>
          </cell>
          <cell r="E9" t="str">
            <v>管理職手当</v>
          </cell>
        </row>
        <row r="10">
          <cell r="A10">
            <v>11102</v>
          </cell>
          <cell r="B10" t="str">
            <v>細</v>
          </cell>
          <cell r="C10" t="str">
            <v xml:space="preserve">   職員諸手当</v>
          </cell>
          <cell r="D10" t="str">
            <v>初任給調整手当</v>
          </cell>
          <cell r="E10" t="str">
            <v>初任給調整</v>
          </cell>
        </row>
        <row r="11">
          <cell r="A11">
            <v>11103</v>
          </cell>
          <cell r="B11" t="str">
            <v>細</v>
          </cell>
          <cell r="C11" t="str">
            <v xml:space="preserve">   職員諸手当</v>
          </cell>
          <cell r="D11" t="str">
            <v>通勤手当</v>
          </cell>
          <cell r="E11" t="str">
            <v>通勤手当</v>
          </cell>
        </row>
        <row r="12">
          <cell r="A12">
            <v>11110</v>
          </cell>
          <cell r="B12" t="str">
            <v>細</v>
          </cell>
          <cell r="C12" t="str">
            <v xml:space="preserve">   職員諸手当</v>
          </cell>
          <cell r="D12" t="str">
            <v>特殊勤務手当</v>
          </cell>
          <cell r="E12" t="str">
            <v>特殊勤務手当</v>
          </cell>
        </row>
        <row r="13">
          <cell r="A13">
            <v>11111</v>
          </cell>
          <cell r="B13" t="str">
            <v>細分</v>
          </cell>
          <cell r="C13" t="str">
            <v xml:space="preserve">   職員諸手当</v>
          </cell>
          <cell r="D13" t="str">
            <v>［爆発物取扱作業等手当］</v>
          </cell>
          <cell r="E13" t="str">
            <v>[爆発物取扱]</v>
          </cell>
        </row>
        <row r="14">
          <cell r="A14">
            <v>11112</v>
          </cell>
          <cell r="B14" t="str">
            <v>細分</v>
          </cell>
          <cell r="C14" t="str">
            <v xml:space="preserve">   職員諸手当</v>
          </cell>
          <cell r="D14" t="str">
            <v>［航空作業手当］</v>
          </cell>
          <cell r="E14" t="str">
            <v>[航空作業]</v>
          </cell>
        </row>
        <row r="15">
          <cell r="A15">
            <v>11114</v>
          </cell>
          <cell r="B15" t="str">
            <v>細分</v>
          </cell>
          <cell r="C15" t="str">
            <v xml:space="preserve">   職員諸手当</v>
          </cell>
          <cell r="D15" t="str">
            <v>［夜間看護等手当］</v>
          </cell>
          <cell r="E15" t="str">
            <v>[夜間看護等]</v>
          </cell>
        </row>
        <row r="16">
          <cell r="A16">
            <v>11115</v>
          </cell>
          <cell r="B16" t="str">
            <v>細分</v>
          </cell>
          <cell r="C16" t="str">
            <v xml:space="preserve">   職員諸手当</v>
          </cell>
          <cell r="D16" t="str">
            <v>［除雪手当］</v>
          </cell>
          <cell r="E16" t="str">
            <v>[除雪手当]</v>
          </cell>
        </row>
        <row r="17">
          <cell r="A17">
            <v>11116</v>
          </cell>
          <cell r="B17" t="str">
            <v>細分</v>
          </cell>
          <cell r="C17" t="str">
            <v xml:space="preserve">   職員諸手当</v>
          </cell>
          <cell r="D17" t="str">
            <v>［小笠原手当］</v>
          </cell>
          <cell r="E17" t="str">
            <v>[小笠原手当]</v>
          </cell>
        </row>
        <row r="18">
          <cell r="A18">
            <v>11117</v>
          </cell>
          <cell r="B18" t="str">
            <v>細分</v>
          </cell>
          <cell r="C18" t="str">
            <v xml:space="preserve">   職員諸手当</v>
          </cell>
          <cell r="D18" t="str">
            <v>［死体処理手当］</v>
          </cell>
          <cell r="E18" t="str">
            <v>[死体処理]</v>
          </cell>
        </row>
        <row r="19">
          <cell r="A19">
            <v>11118</v>
          </cell>
          <cell r="B19" t="str">
            <v>細分</v>
          </cell>
          <cell r="C19" t="str">
            <v xml:space="preserve">   職員諸手当</v>
          </cell>
          <cell r="D19" t="str">
            <v>［異常圧力内作業等手当］</v>
          </cell>
          <cell r="E19" t="str">
            <v>[異常圧力]</v>
          </cell>
        </row>
        <row r="20">
          <cell r="A20">
            <v>11119</v>
          </cell>
          <cell r="B20" t="str">
            <v>細分</v>
          </cell>
          <cell r="C20" t="str">
            <v xml:space="preserve">   職員諸手当</v>
          </cell>
          <cell r="D20" t="str">
            <v>［災害派遣等手当］</v>
          </cell>
          <cell r="E20" t="str">
            <v>[災害派遣等]</v>
          </cell>
        </row>
        <row r="21">
          <cell r="A21">
            <v>11121</v>
          </cell>
          <cell r="B21" t="str">
            <v>細分</v>
          </cell>
          <cell r="C21" t="str">
            <v xml:space="preserve">   職員諸手当</v>
          </cell>
          <cell r="D21" t="str">
            <v>［夜間特殊業務手当］</v>
          </cell>
          <cell r="E21" t="str">
            <v>[夜間特殊]</v>
          </cell>
        </row>
        <row r="22">
          <cell r="A22">
            <v>11123</v>
          </cell>
          <cell r="B22" t="str">
            <v>細分</v>
          </cell>
          <cell r="C22" t="str">
            <v xml:space="preserve">   職員諸手当</v>
          </cell>
          <cell r="D22" t="str">
            <v>［国際緊急援助等手当］</v>
          </cell>
          <cell r="E22" t="str">
            <v>[国際緊急]</v>
          </cell>
        </row>
        <row r="23">
          <cell r="A23">
            <v>11124</v>
          </cell>
          <cell r="B23" t="str">
            <v>細分</v>
          </cell>
          <cell r="C23" t="str">
            <v xml:space="preserve">   職員諸手当</v>
          </cell>
          <cell r="D23" t="str">
            <v>［特別補給支援活動手当］</v>
          </cell>
          <cell r="E23" t="str">
            <v>[特別補給]</v>
          </cell>
        </row>
        <row r="24">
          <cell r="A24">
            <v>11125</v>
          </cell>
          <cell r="B24" t="str">
            <v>細分</v>
          </cell>
          <cell r="C24" t="str">
            <v xml:space="preserve">   職員諸手当</v>
          </cell>
          <cell r="D24" t="str">
            <v>［船舶検査等手当］</v>
          </cell>
          <cell r="E24" t="str">
            <v>［船舶検査等］</v>
          </cell>
        </row>
        <row r="25">
          <cell r="A25">
            <v>11126</v>
          </cell>
          <cell r="B25" t="str">
            <v>細分</v>
          </cell>
          <cell r="C25" t="str">
            <v xml:space="preserve">   職員諸手当</v>
          </cell>
          <cell r="D25" t="str">
            <v>［分べん取扱手当］</v>
          </cell>
          <cell r="E25" t="str">
            <v>［分べん手当］</v>
          </cell>
        </row>
        <row r="26">
          <cell r="A26">
            <v>11150</v>
          </cell>
          <cell r="B26" t="str">
            <v>細</v>
          </cell>
          <cell r="C26" t="str">
            <v xml:space="preserve">   職員諸手当</v>
          </cell>
          <cell r="D26" t="str">
            <v>特地勤務手当</v>
          </cell>
          <cell r="E26" t="str">
            <v>特地勤務手当</v>
          </cell>
        </row>
        <row r="27">
          <cell r="A27">
            <v>11151</v>
          </cell>
          <cell r="B27" t="str">
            <v>細</v>
          </cell>
          <cell r="C27" t="str">
            <v xml:space="preserve">   職員諸手当</v>
          </cell>
          <cell r="D27" t="str">
            <v>宿日直手当</v>
          </cell>
          <cell r="E27" t="str">
            <v>宿日直手当</v>
          </cell>
        </row>
        <row r="28">
          <cell r="A28">
            <v>11152</v>
          </cell>
          <cell r="B28" t="str">
            <v>細</v>
          </cell>
          <cell r="C28" t="str">
            <v xml:space="preserve">   職員諸手当</v>
          </cell>
          <cell r="D28" t="str">
            <v>期末手当</v>
          </cell>
          <cell r="E28" t="str">
            <v>期末手当</v>
          </cell>
        </row>
        <row r="29">
          <cell r="A29">
            <v>11153</v>
          </cell>
          <cell r="B29" t="str">
            <v>細</v>
          </cell>
          <cell r="C29" t="str">
            <v xml:space="preserve">   職員諸手当</v>
          </cell>
          <cell r="D29" t="str">
            <v>勤勉手当</v>
          </cell>
          <cell r="E29" t="str">
            <v>勤勉手当</v>
          </cell>
        </row>
        <row r="30">
          <cell r="A30">
            <v>11154</v>
          </cell>
          <cell r="B30" t="str">
            <v>細</v>
          </cell>
          <cell r="C30" t="str">
            <v xml:space="preserve">   職員諸手当</v>
          </cell>
          <cell r="D30" t="str">
            <v>寒冷地手当</v>
          </cell>
          <cell r="E30" t="str">
            <v>寒冷地手当</v>
          </cell>
        </row>
        <row r="31">
          <cell r="A31">
            <v>11155</v>
          </cell>
          <cell r="B31" t="str">
            <v>細</v>
          </cell>
          <cell r="C31" t="str">
            <v xml:space="preserve">   職員諸手当</v>
          </cell>
          <cell r="D31" t="str">
            <v>住居手当</v>
          </cell>
          <cell r="E31" t="str">
            <v>住居手当</v>
          </cell>
        </row>
        <row r="32">
          <cell r="A32">
            <v>11156</v>
          </cell>
          <cell r="B32" t="str">
            <v>細</v>
          </cell>
          <cell r="C32" t="str">
            <v xml:space="preserve">   職員諸手当</v>
          </cell>
          <cell r="D32" t="str">
            <v>単身赴任手当</v>
          </cell>
          <cell r="E32" t="str">
            <v>単身赴任手当</v>
          </cell>
        </row>
        <row r="33">
          <cell r="A33">
            <v>11157</v>
          </cell>
          <cell r="B33" t="str">
            <v>細</v>
          </cell>
          <cell r="C33" t="str">
            <v xml:space="preserve">   職員諸手当</v>
          </cell>
          <cell r="D33" t="str">
            <v>管理職員特別勤務手当</v>
          </cell>
          <cell r="E33" t="str">
            <v>管理職員特別</v>
          </cell>
        </row>
        <row r="34">
          <cell r="A34">
            <v>11158</v>
          </cell>
          <cell r="B34" t="str">
            <v>細</v>
          </cell>
          <cell r="C34" t="str">
            <v xml:space="preserve">   職員諸手当</v>
          </cell>
          <cell r="D34" t="str">
            <v>広域異動手当</v>
          </cell>
          <cell r="E34" t="str">
            <v>広域異動手当</v>
          </cell>
        </row>
        <row r="35">
          <cell r="A35">
            <v>11159</v>
          </cell>
          <cell r="B35" t="str">
            <v>細</v>
          </cell>
          <cell r="C35" t="str">
            <v xml:space="preserve">   職員諸手当</v>
          </cell>
          <cell r="D35" t="str">
            <v>専門スタッフ職調整手当</v>
          </cell>
          <cell r="E35" t="str">
            <v>専門スタッフ</v>
          </cell>
        </row>
        <row r="36">
          <cell r="A36">
            <v>11163</v>
          </cell>
          <cell r="B36" t="str">
            <v>細</v>
          </cell>
          <cell r="C36" t="str">
            <v xml:space="preserve">   職員諸手当</v>
          </cell>
          <cell r="D36" t="str">
            <v>本府省業務調整手当</v>
          </cell>
          <cell r="E36" t="str">
            <v>本府省業務</v>
          </cell>
        </row>
        <row r="37">
          <cell r="A37">
            <v>11160</v>
          </cell>
          <cell r="B37" t="str">
            <v>細</v>
          </cell>
          <cell r="C37" t="str">
            <v xml:space="preserve">   職員諸手当</v>
          </cell>
          <cell r="D37" t="str">
            <v>イラク人道復興支援等手当</v>
          </cell>
          <cell r="E37" t="str">
            <v>ｲﾗｸ人道復興</v>
          </cell>
        </row>
        <row r="38">
          <cell r="A38">
            <v>11161</v>
          </cell>
          <cell r="B38" t="str">
            <v>細</v>
          </cell>
          <cell r="C38" t="str">
            <v xml:space="preserve">   職員諸手当</v>
          </cell>
          <cell r="D38" t="str">
            <v>国際平和協力手当</v>
          </cell>
          <cell r="E38" t="str">
            <v>国際平和協力</v>
          </cell>
        </row>
        <row r="39">
          <cell r="A39">
            <v>11162</v>
          </cell>
          <cell r="B39" t="str">
            <v>細</v>
          </cell>
          <cell r="C39" t="str">
            <v xml:space="preserve">   職員諸手当</v>
          </cell>
          <cell r="D39" t="str">
            <v>航空手当</v>
          </cell>
          <cell r="E39" t="str">
            <v>航空手当</v>
          </cell>
        </row>
        <row r="40">
          <cell r="A40">
            <v>15800</v>
          </cell>
          <cell r="B40" t="str">
            <v>目</v>
          </cell>
          <cell r="C40" t="str">
            <v xml:space="preserve">   特定任期付職員実績手当</v>
          </cell>
          <cell r="D40" t="str">
            <v>特定任期付職員実績手当</v>
          </cell>
          <cell r="E40" t="str">
            <v>特定任期職員</v>
          </cell>
        </row>
        <row r="41">
          <cell r="A41">
            <v>15801</v>
          </cell>
          <cell r="B41" t="str">
            <v>細</v>
          </cell>
          <cell r="C41" t="str">
            <v xml:space="preserve">   特定任期付職員実績手当</v>
          </cell>
          <cell r="D41" t="str">
            <v>特定任期付職員実績手当</v>
          </cell>
          <cell r="E41" t="str">
            <v>特定任期職員</v>
          </cell>
        </row>
        <row r="42">
          <cell r="A42">
            <v>15900</v>
          </cell>
          <cell r="B42" t="str">
            <v>目</v>
          </cell>
          <cell r="C42" t="str">
            <v xml:space="preserve">   任期付研究員実績手当</v>
          </cell>
          <cell r="D42" t="str">
            <v>任期付研究員実績手当</v>
          </cell>
          <cell r="E42" t="str">
            <v>任期付研究員</v>
          </cell>
        </row>
        <row r="43">
          <cell r="A43">
            <v>15901</v>
          </cell>
          <cell r="B43" t="str">
            <v>細</v>
          </cell>
          <cell r="C43" t="str">
            <v xml:space="preserve">   任期付研究員実績手当</v>
          </cell>
          <cell r="D43" t="str">
            <v>任期付研究員実績手当</v>
          </cell>
          <cell r="E43" t="str">
            <v>任期付研究員</v>
          </cell>
        </row>
        <row r="44">
          <cell r="A44">
            <v>11200</v>
          </cell>
          <cell r="B44" t="str">
            <v>目</v>
          </cell>
          <cell r="C44" t="str">
            <v xml:space="preserve">   超過勤務手当</v>
          </cell>
          <cell r="D44" t="str">
            <v>超過勤務手当</v>
          </cell>
          <cell r="E44" t="str">
            <v>超過勤務手当</v>
          </cell>
        </row>
        <row r="45">
          <cell r="A45">
            <v>11201</v>
          </cell>
          <cell r="B45" t="str">
            <v>細</v>
          </cell>
          <cell r="C45" t="str">
            <v xml:space="preserve">   超過勤務手当</v>
          </cell>
          <cell r="D45" t="str">
            <v>超過勤務手当</v>
          </cell>
          <cell r="E45" t="str">
            <v>超過勤務手当</v>
          </cell>
        </row>
        <row r="46">
          <cell r="A46">
            <v>11300</v>
          </cell>
          <cell r="B46" t="str">
            <v>目</v>
          </cell>
          <cell r="C46" t="str">
            <v xml:space="preserve">   委員手当</v>
          </cell>
          <cell r="D46" t="str">
            <v>委員手当</v>
          </cell>
          <cell r="E46" t="str">
            <v>委員手当</v>
          </cell>
        </row>
        <row r="47">
          <cell r="A47">
            <v>11301</v>
          </cell>
          <cell r="B47" t="str">
            <v>細</v>
          </cell>
          <cell r="C47" t="str">
            <v xml:space="preserve">   委員手当</v>
          </cell>
          <cell r="D47" t="str">
            <v>委員手当</v>
          </cell>
          <cell r="E47" t="str">
            <v>委員手当</v>
          </cell>
        </row>
        <row r="48">
          <cell r="A48">
            <v>11400</v>
          </cell>
          <cell r="B48" t="str">
            <v>目</v>
          </cell>
          <cell r="C48" t="str">
            <v xml:space="preserve">   常勤職員給与</v>
          </cell>
          <cell r="D48" t="str">
            <v>常勤職員給与</v>
          </cell>
          <cell r="E48" t="str">
            <v>常勤職員給与</v>
          </cell>
        </row>
        <row r="49">
          <cell r="A49">
            <v>11401</v>
          </cell>
          <cell r="B49" t="str">
            <v>細</v>
          </cell>
          <cell r="C49" t="str">
            <v xml:space="preserve">   常勤職員給与</v>
          </cell>
          <cell r="D49" t="str">
            <v>常勤職員給与</v>
          </cell>
          <cell r="E49" t="str">
            <v>常勤職員給与</v>
          </cell>
        </row>
        <row r="50">
          <cell r="A50">
            <v>11500</v>
          </cell>
          <cell r="B50" t="str">
            <v>目</v>
          </cell>
          <cell r="C50" t="str">
            <v xml:space="preserve">   非常勤職員手当</v>
          </cell>
          <cell r="D50" t="str">
            <v>非常勤職員手当</v>
          </cell>
          <cell r="E50" t="str">
            <v>非常職員手当</v>
          </cell>
        </row>
        <row r="51">
          <cell r="A51">
            <v>11501</v>
          </cell>
          <cell r="B51" t="str">
            <v>細</v>
          </cell>
          <cell r="C51" t="str">
            <v xml:space="preserve">   非常勤職員手当</v>
          </cell>
          <cell r="D51" t="str">
            <v>非常勤職員手当</v>
          </cell>
          <cell r="E51" t="str">
            <v>非常職員手当</v>
          </cell>
        </row>
        <row r="52">
          <cell r="A52">
            <v>18000</v>
          </cell>
          <cell r="B52" t="str">
            <v>目</v>
          </cell>
          <cell r="C52" t="str">
            <v xml:space="preserve">   東日本大震災復旧・復興非常勤職員手当</v>
          </cell>
          <cell r="D52" t="str">
            <v>東日本大震災復旧・復興非常勤職員手当</v>
          </cell>
          <cell r="E52" t="str">
            <v>(震)非常職員</v>
          </cell>
        </row>
        <row r="53">
          <cell r="A53">
            <v>18001</v>
          </cell>
          <cell r="B53" t="str">
            <v>細</v>
          </cell>
          <cell r="C53" t="str">
            <v xml:space="preserve">   東日本大震災復旧・復興非常勤職員手当</v>
          </cell>
          <cell r="D53" t="str">
            <v>非常勤職員手当</v>
          </cell>
          <cell r="E53" t="str">
            <v>(震)非常職員</v>
          </cell>
        </row>
        <row r="54">
          <cell r="A54">
            <v>11600</v>
          </cell>
          <cell r="B54" t="str">
            <v>目</v>
          </cell>
          <cell r="C54" t="str">
            <v xml:space="preserve">   休職者給与</v>
          </cell>
          <cell r="D54" t="str">
            <v>休職者給与</v>
          </cell>
          <cell r="E54" t="str">
            <v>休職者給与</v>
          </cell>
        </row>
        <row r="55">
          <cell r="A55">
            <v>11601</v>
          </cell>
          <cell r="B55" t="str">
            <v>細</v>
          </cell>
          <cell r="C55" t="str">
            <v xml:space="preserve">   休職者給与</v>
          </cell>
          <cell r="D55" t="str">
            <v>休職者給与</v>
          </cell>
          <cell r="E55" t="str">
            <v>休職者給与</v>
          </cell>
        </row>
        <row r="56">
          <cell r="A56">
            <v>11700</v>
          </cell>
          <cell r="B56" t="str">
            <v>目</v>
          </cell>
          <cell r="C56" t="str">
            <v xml:space="preserve">   国際機関等派遣職員給与</v>
          </cell>
          <cell r="D56" t="str">
            <v>国際機関等派遣職員給与</v>
          </cell>
          <cell r="E56" t="str">
            <v>国際機関等</v>
          </cell>
        </row>
        <row r="57">
          <cell r="A57">
            <v>11701</v>
          </cell>
          <cell r="B57" t="str">
            <v>細</v>
          </cell>
          <cell r="C57" t="str">
            <v xml:space="preserve">   国際機関等派遣職員給与</v>
          </cell>
          <cell r="D57" t="str">
            <v>国際機関等派遣職員給与</v>
          </cell>
          <cell r="E57" t="str">
            <v>国際機関等</v>
          </cell>
        </row>
        <row r="58">
          <cell r="A58">
            <v>11800</v>
          </cell>
          <cell r="B58" t="str">
            <v>目</v>
          </cell>
          <cell r="C58" t="str">
            <v xml:space="preserve">   短時間勤務職員給与</v>
          </cell>
          <cell r="D58" t="str">
            <v>短時間勤務職員給与</v>
          </cell>
          <cell r="E58" t="str">
            <v>短時間</v>
          </cell>
        </row>
        <row r="59">
          <cell r="A59">
            <v>11801</v>
          </cell>
          <cell r="B59" t="str">
            <v>細</v>
          </cell>
          <cell r="C59" t="str">
            <v xml:space="preserve">   短時間勤務職員給与</v>
          </cell>
          <cell r="D59" t="str">
            <v>再任用短時間勤務職員給与</v>
          </cell>
          <cell r="E59" t="str">
            <v>再任用短時間</v>
          </cell>
        </row>
        <row r="60">
          <cell r="A60">
            <v>11802</v>
          </cell>
          <cell r="B60" t="str">
            <v>細</v>
          </cell>
          <cell r="C60" t="str">
            <v xml:space="preserve">   短時間勤務職員給与</v>
          </cell>
          <cell r="D60" t="str">
            <v>任期付短時間勤務職員給与</v>
          </cell>
          <cell r="E60" t="str">
            <v>任期付短時間</v>
          </cell>
        </row>
        <row r="61">
          <cell r="A61">
            <v>18100</v>
          </cell>
          <cell r="B61" t="str">
            <v>目</v>
          </cell>
          <cell r="C61" t="str">
            <v xml:space="preserve">   育児休業給</v>
          </cell>
          <cell r="D61" t="str">
            <v>育児休業給</v>
          </cell>
          <cell r="E61" t="str">
            <v>育児休業給</v>
          </cell>
        </row>
        <row r="62">
          <cell r="A62">
            <v>18101</v>
          </cell>
          <cell r="B62" t="str">
            <v>細</v>
          </cell>
          <cell r="C62" t="str">
            <v xml:space="preserve">   育児休業給</v>
          </cell>
          <cell r="D62" t="str">
            <v>育児休業給</v>
          </cell>
          <cell r="E62" t="str">
            <v>育児休業給</v>
          </cell>
        </row>
        <row r="63">
          <cell r="A63">
            <v>11900</v>
          </cell>
          <cell r="B63" t="str">
            <v>目</v>
          </cell>
          <cell r="C63" t="str">
            <v xml:space="preserve">   公務災害補償費</v>
          </cell>
          <cell r="D63" t="str">
            <v>公務災害補償費</v>
          </cell>
          <cell r="E63" t="str">
            <v>公災補償費</v>
          </cell>
        </row>
        <row r="64">
          <cell r="A64">
            <v>11901</v>
          </cell>
          <cell r="B64" t="str">
            <v>細</v>
          </cell>
          <cell r="C64" t="str">
            <v xml:space="preserve">   公務災害補償費</v>
          </cell>
          <cell r="D64" t="str">
            <v>公務災害補償費</v>
          </cell>
          <cell r="E64" t="str">
            <v>公災補償費</v>
          </cell>
        </row>
        <row r="65">
          <cell r="A65">
            <v>11902</v>
          </cell>
          <cell r="B65" t="str">
            <v>細</v>
          </cell>
          <cell r="C65" t="str">
            <v xml:space="preserve">   公務災害補償費</v>
          </cell>
          <cell r="D65" t="str">
            <v>公務災害者福祉費</v>
          </cell>
          <cell r="E65" t="str">
            <v>公災福祉費</v>
          </cell>
        </row>
        <row r="66">
          <cell r="A66">
            <v>12000</v>
          </cell>
          <cell r="B66" t="str">
            <v>目</v>
          </cell>
          <cell r="C66" t="str">
            <v xml:space="preserve">   退職手当</v>
          </cell>
          <cell r="D66" t="str">
            <v>退職手当</v>
          </cell>
          <cell r="E66" t="str">
            <v>退職手当</v>
          </cell>
        </row>
        <row r="67">
          <cell r="A67">
            <v>12001</v>
          </cell>
          <cell r="B67" t="str">
            <v>細</v>
          </cell>
          <cell r="C67" t="str">
            <v xml:space="preserve">   退職手当</v>
          </cell>
          <cell r="D67" t="str">
            <v>退職手当</v>
          </cell>
          <cell r="E67" t="str">
            <v>退職手当</v>
          </cell>
        </row>
        <row r="68">
          <cell r="A68">
            <v>12002</v>
          </cell>
          <cell r="B68" t="str">
            <v>細</v>
          </cell>
          <cell r="C68" t="str">
            <v xml:space="preserve">   退職手当</v>
          </cell>
          <cell r="D68" t="str">
            <v>特別退職手当</v>
          </cell>
          <cell r="E68" t="str">
            <v>特別退職</v>
          </cell>
        </row>
        <row r="69">
          <cell r="A69">
            <v>12100</v>
          </cell>
          <cell r="B69" t="str">
            <v>目</v>
          </cell>
          <cell r="C69" t="str">
            <v xml:space="preserve">   特別弔慰金</v>
          </cell>
          <cell r="D69" t="str">
            <v>特別弔慰金</v>
          </cell>
          <cell r="E69" t="str">
            <v>特別弔慰金</v>
          </cell>
        </row>
        <row r="70">
          <cell r="A70">
            <v>12101</v>
          </cell>
          <cell r="B70" t="str">
            <v>細</v>
          </cell>
          <cell r="C70" t="str">
            <v xml:space="preserve">   特別弔慰金</v>
          </cell>
          <cell r="D70" t="str">
            <v>特別弔慰金</v>
          </cell>
          <cell r="E70" t="str">
            <v>特別弔慰金</v>
          </cell>
        </row>
        <row r="71">
          <cell r="A71">
            <v>12200</v>
          </cell>
          <cell r="B71" t="str">
            <v>目</v>
          </cell>
          <cell r="C71" t="str">
            <v xml:space="preserve">   児童手当</v>
          </cell>
          <cell r="D71" t="str">
            <v>児童手当</v>
          </cell>
          <cell r="E71" t="str">
            <v>児童手当</v>
          </cell>
        </row>
        <row r="72">
          <cell r="A72">
            <v>12201</v>
          </cell>
          <cell r="B72" t="str">
            <v>細</v>
          </cell>
          <cell r="C72" t="str">
            <v xml:space="preserve">   児童手当</v>
          </cell>
          <cell r="D72" t="str">
            <v>児童手当</v>
          </cell>
          <cell r="E72" t="str">
            <v>児童手当</v>
          </cell>
        </row>
        <row r="73">
          <cell r="A73">
            <v>16100</v>
          </cell>
          <cell r="B73" t="str">
            <v>目</v>
          </cell>
          <cell r="C73" t="str">
            <v xml:space="preserve">   子ども手当</v>
          </cell>
          <cell r="D73" t="str">
            <v>子ども手当</v>
          </cell>
          <cell r="E73" t="str">
            <v>子ども手当</v>
          </cell>
        </row>
        <row r="74">
          <cell r="A74">
            <v>16101</v>
          </cell>
          <cell r="B74" t="str">
            <v>細</v>
          </cell>
          <cell r="C74" t="str">
            <v xml:space="preserve">   子ども手当</v>
          </cell>
          <cell r="D74" t="str">
            <v>子ども手当</v>
          </cell>
          <cell r="E74" t="str">
            <v>子ども手当</v>
          </cell>
        </row>
        <row r="75">
          <cell r="A75">
            <v>12300</v>
          </cell>
          <cell r="B75" t="str">
            <v>目</v>
          </cell>
          <cell r="C75" t="str">
            <v xml:space="preserve">   諸   謝   金</v>
          </cell>
          <cell r="D75" t="str">
            <v>諸謝金</v>
          </cell>
          <cell r="E75" t="str">
            <v>諸謝金</v>
          </cell>
        </row>
        <row r="76">
          <cell r="A76">
            <v>12301</v>
          </cell>
          <cell r="B76" t="str">
            <v>細</v>
          </cell>
          <cell r="C76" t="str">
            <v xml:space="preserve">   諸   謝   金</v>
          </cell>
          <cell r="D76" t="str">
            <v>諸謝金</v>
          </cell>
          <cell r="E76" t="str">
            <v>諸謝金</v>
          </cell>
        </row>
        <row r="77">
          <cell r="A77">
            <v>16200</v>
          </cell>
          <cell r="B77" t="str">
            <v>目</v>
          </cell>
          <cell r="C77" t="str">
            <v xml:space="preserve">   自衛官候補生手当</v>
          </cell>
          <cell r="D77" t="str">
            <v>自衛官候補生手当</v>
          </cell>
          <cell r="E77" t="str">
            <v>候補生手当</v>
          </cell>
        </row>
        <row r="78">
          <cell r="A78">
            <v>16201</v>
          </cell>
          <cell r="B78" t="str">
            <v>細</v>
          </cell>
          <cell r="C78" t="str">
            <v xml:space="preserve">   自衛官候補生手当</v>
          </cell>
          <cell r="D78" t="str">
            <v>自衛官候補生手当</v>
          </cell>
          <cell r="E78" t="str">
            <v>候補生手当</v>
          </cell>
        </row>
        <row r="79">
          <cell r="A79">
            <v>16300</v>
          </cell>
          <cell r="B79" t="str">
            <v>目</v>
          </cell>
          <cell r="C79" t="str">
            <v xml:space="preserve">   生徒手当</v>
          </cell>
          <cell r="D79" t="str">
            <v>生徒手当</v>
          </cell>
          <cell r="E79" t="str">
            <v>生徒手当</v>
          </cell>
        </row>
        <row r="80">
          <cell r="A80">
            <v>16301</v>
          </cell>
          <cell r="B80" t="str">
            <v>細</v>
          </cell>
          <cell r="C80" t="str">
            <v xml:space="preserve">   生徒手当</v>
          </cell>
          <cell r="D80" t="str">
            <v>生徒手当</v>
          </cell>
          <cell r="E80" t="str">
            <v>生徒手当</v>
          </cell>
        </row>
        <row r="81">
          <cell r="A81">
            <v>16400</v>
          </cell>
          <cell r="B81" t="str">
            <v>目</v>
          </cell>
          <cell r="C81" t="str">
            <v xml:space="preserve">   自衛官任用一時金</v>
          </cell>
          <cell r="D81" t="str">
            <v>自衛官任用一時金</v>
          </cell>
          <cell r="E81" t="str">
            <v>任用一時金</v>
          </cell>
        </row>
        <row r="82">
          <cell r="A82">
            <v>16401</v>
          </cell>
          <cell r="B82" t="str">
            <v>細</v>
          </cell>
          <cell r="C82" t="str">
            <v xml:space="preserve">   自衛官任用一時金</v>
          </cell>
          <cell r="D82" t="str">
            <v>自衛官任用一時金</v>
          </cell>
          <cell r="E82" t="str">
            <v>任用一時金</v>
          </cell>
        </row>
        <row r="83">
          <cell r="A83">
            <v>12400</v>
          </cell>
          <cell r="B83" t="str">
            <v>目</v>
          </cell>
          <cell r="C83" t="str">
            <v xml:space="preserve">   学生手当</v>
          </cell>
          <cell r="D83" t="str">
            <v>学生手当</v>
          </cell>
          <cell r="E83" t="str">
            <v>学生手当</v>
          </cell>
        </row>
        <row r="84">
          <cell r="A84">
            <v>12401</v>
          </cell>
          <cell r="B84" t="str">
            <v>細</v>
          </cell>
          <cell r="C84" t="str">
            <v xml:space="preserve">   学生手当</v>
          </cell>
          <cell r="D84" t="str">
            <v>学生手当</v>
          </cell>
          <cell r="E84" t="str">
            <v>学生手当</v>
          </cell>
        </row>
        <row r="85">
          <cell r="A85">
            <v>12500</v>
          </cell>
          <cell r="B85" t="str">
            <v>目</v>
          </cell>
          <cell r="C85" t="str">
            <v xml:space="preserve">   自衛官若年定年退職者給付金</v>
          </cell>
          <cell r="D85" t="str">
            <v>自衛官若年定年退職者給付金</v>
          </cell>
          <cell r="E85" t="str">
            <v>若年定年退職</v>
          </cell>
        </row>
        <row r="86">
          <cell r="A86">
            <v>12501</v>
          </cell>
          <cell r="B86" t="str">
            <v>細</v>
          </cell>
          <cell r="C86" t="str">
            <v xml:space="preserve">   自衛官若年定年退職者給付金</v>
          </cell>
          <cell r="D86" t="str">
            <v>自衛官若年定年退職者給付金</v>
          </cell>
          <cell r="E86" t="str">
            <v>若年定年退職</v>
          </cell>
        </row>
        <row r="87">
          <cell r="A87">
            <v>12600</v>
          </cell>
          <cell r="B87" t="str">
            <v>目</v>
          </cell>
          <cell r="C87" t="str">
            <v xml:space="preserve">   報   償   費</v>
          </cell>
          <cell r="D87" t="str">
            <v>報償費</v>
          </cell>
          <cell r="E87" t="str">
            <v>報償費</v>
          </cell>
        </row>
        <row r="88">
          <cell r="A88">
            <v>12601</v>
          </cell>
          <cell r="B88" t="str">
            <v>細</v>
          </cell>
          <cell r="C88" t="str">
            <v xml:space="preserve">   報   償   費</v>
          </cell>
          <cell r="D88" t="str">
            <v>報償費</v>
          </cell>
          <cell r="E88" t="str">
            <v>報償費</v>
          </cell>
        </row>
        <row r="89">
          <cell r="A89">
            <v>12700</v>
          </cell>
          <cell r="B89" t="str">
            <v>目</v>
          </cell>
          <cell r="C89" t="str">
            <v xml:space="preserve">   褒賞品費</v>
          </cell>
          <cell r="D89" t="str">
            <v>褒賞品費</v>
          </cell>
          <cell r="E89" t="str">
            <v>褒賞品費</v>
          </cell>
        </row>
        <row r="90">
          <cell r="A90">
            <v>12701</v>
          </cell>
          <cell r="B90" t="str">
            <v>細</v>
          </cell>
          <cell r="C90" t="str">
            <v xml:space="preserve">   褒賞品費</v>
          </cell>
          <cell r="D90" t="str">
            <v>褒賞品費</v>
          </cell>
          <cell r="E90" t="str">
            <v>褒賞品費</v>
          </cell>
        </row>
        <row r="91">
          <cell r="A91">
            <v>12800</v>
          </cell>
          <cell r="B91" t="str">
            <v>目</v>
          </cell>
          <cell r="C91" t="str">
            <v xml:space="preserve">   職員旅費</v>
          </cell>
          <cell r="D91" t="str">
            <v>職員旅費</v>
          </cell>
          <cell r="E91" t="str">
            <v>職員旅費</v>
          </cell>
        </row>
        <row r="92">
          <cell r="A92">
            <v>12811</v>
          </cell>
          <cell r="B92" t="str">
            <v>細</v>
          </cell>
          <cell r="C92" t="str">
            <v xml:space="preserve">   職員旅費</v>
          </cell>
          <cell r="D92" t="str">
            <v>帰郷広報旅費</v>
          </cell>
          <cell r="E92" t="str">
            <v>帰郷広報旅費</v>
          </cell>
        </row>
        <row r="93">
          <cell r="A93">
            <v>12814</v>
          </cell>
          <cell r="B93" t="str">
            <v>細</v>
          </cell>
          <cell r="C93" t="str">
            <v xml:space="preserve">   職員旅費</v>
          </cell>
          <cell r="D93" t="str">
            <v>外国旅費</v>
          </cell>
          <cell r="E93" t="str">
            <v>外国旅費</v>
          </cell>
        </row>
        <row r="94">
          <cell r="A94">
            <v>12810</v>
          </cell>
          <cell r="B94" t="str">
            <v>細</v>
          </cell>
          <cell r="C94" t="str">
            <v xml:space="preserve">   職員旅費</v>
          </cell>
          <cell r="D94" t="str">
            <v>その他</v>
          </cell>
          <cell r="E94" t="str">
            <v>その他</v>
          </cell>
        </row>
        <row r="95">
          <cell r="A95">
            <v>12801</v>
          </cell>
          <cell r="B95" t="str">
            <v>細</v>
          </cell>
          <cell r="C95" t="str">
            <v xml:space="preserve">   職員旅費</v>
          </cell>
          <cell r="D95" t="str">
            <v>一般旅費</v>
          </cell>
          <cell r="E95" t="str">
            <v>一般旅費</v>
          </cell>
        </row>
        <row r="96">
          <cell r="A96">
            <v>12802</v>
          </cell>
          <cell r="B96" t="str">
            <v>細</v>
          </cell>
          <cell r="C96" t="str">
            <v xml:space="preserve">   職員旅費</v>
          </cell>
          <cell r="D96" t="str">
            <v>研究旅費</v>
          </cell>
          <cell r="E96" t="str">
            <v>研究旅費</v>
          </cell>
        </row>
        <row r="97">
          <cell r="A97">
            <v>12803</v>
          </cell>
          <cell r="B97" t="str">
            <v>細</v>
          </cell>
          <cell r="C97" t="str">
            <v xml:space="preserve">   職員旅費</v>
          </cell>
          <cell r="D97" t="str">
            <v>休暇帰省旅費</v>
          </cell>
          <cell r="E97" t="str">
            <v>休暇帰省旅費</v>
          </cell>
        </row>
        <row r="98">
          <cell r="A98">
            <v>12804</v>
          </cell>
          <cell r="B98" t="str">
            <v>細</v>
          </cell>
          <cell r="C98" t="str">
            <v xml:space="preserve">   職員旅費</v>
          </cell>
          <cell r="D98" t="str">
            <v>患者移送旅費</v>
          </cell>
          <cell r="E98" t="str">
            <v>患者移送旅費</v>
          </cell>
        </row>
        <row r="99">
          <cell r="A99">
            <v>12805</v>
          </cell>
          <cell r="B99" t="str">
            <v>細</v>
          </cell>
          <cell r="C99" t="str">
            <v xml:space="preserve">   職員旅費</v>
          </cell>
          <cell r="D99" t="str">
            <v>捜査等旅費</v>
          </cell>
          <cell r="E99" t="str">
            <v>捜査等旅費</v>
          </cell>
        </row>
        <row r="100">
          <cell r="A100">
            <v>12806</v>
          </cell>
          <cell r="B100" t="str">
            <v>細</v>
          </cell>
          <cell r="C100" t="str">
            <v xml:space="preserve">   職員旅費</v>
          </cell>
          <cell r="D100" t="str">
            <v>巡回修理旅費</v>
          </cell>
          <cell r="E100" t="str">
            <v>巡回修理旅費</v>
          </cell>
        </row>
        <row r="101">
          <cell r="A101">
            <v>12807</v>
          </cell>
          <cell r="B101" t="str">
            <v>細</v>
          </cell>
          <cell r="C101" t="str">
            <v xml:space="preserve">   職員旅費</v>
          </cell>
          <cell r="D101" t="str">
            <v>巡回診療旅費</v>
          </cell>
          <cell r="E101" t="str">
            <v>巡回診療旅費</v>
          </cell>
        </row>
        <row r="102">
          <cell r="A102">
            <v>12808</v>
          </cell>
          <cell r="B102" t="str">
            <v>細</v>
          </cell>
          <cell r="C102" t="str">
            <v xml:space="preserve">   職員旅費</v>
          </cell>
          <cell r="D102" t="str">
            <v>原図作成旅費</v>
          </cell>
          <cell r="E102" t="str">
            <v>原図作成旅費</v>
          </cell>
        </row>
        <row r="103">
          <cell r="A103">
            <v>12809</v>
          </cell>
          <cell r="B103" t="str">
            <v>細</v>
          </cell>
          <cell r="C103" t="str">
            <v xml:space="preserve">   職員旅費</v>
          </cell>
          <cell r="D103" t="str">
            <v>爆発物処理旅費</v>
          </cell>
          <cell r="E103" t="str">
            <v>爆発物処理</v>
          </cell>
        </row>
        <row r="104">
          <cell r="A104">
            <v>12812</v>
          </cell>
          <cell r="B104" t="str">
            <v>細</v>
          </cell>
          <cell r="C104" t="str">
            <v xml:space="preserve">   職員旅費</v>
          </cell>
          <cell r="D104" t="str">
            <v>検査検収等旅費</v>
          </cell>
          <cell r="E104" t="str">
            <v>検査検収等</v>
          </cell>
        </row>
        <row r="105">
          <cell r="A105">
            <v>12813</v>
          </cell>
          <cell r="B105" t="str">
            <v>細</v>
          </cell>
          <cell r="C105" t="str">
            <v xml:space="preserve">   職員旅費</v>
          </cell>
          <cell r="D105" t="str">
            <v>広報旅費</v>
          </cell>
          <cell r="E105" t="str">
            <v>広報旅費</v>
          </cell>
        </row>
        <row r="106">
          <cell r="A106">
            <v>16500</v>
          </cell>
          <cell r="B106" t="str">
            <v>目</v>
          </cell>
          <cell r="C106" t="str">
            <v xml:space="preserve">   東日本大震災復旧・復興職員旅費</v>
          </cell>
          <cell r="D106" t="str">
            <v>東日本大震災復旧・復興職員旅費</v>
          </cell>
          <cell r="E106" t="str">
            <v>(震)職員旅費</v>
          </cell>
        </row>
        <row r="107">
          <cell r="A107">
            <v>16511</v>
          </cell>
          <cell r="B107" t="str">
            <v>細</v>
          </cell>
          <cell r="C107" t="str">
            <v xml:space="preserve">   東日本大震災復旧・復興職員旅費</v>
          </cell>
          <cell r="D107" t="str">
            <v>帰郷広報旅費</v>
          </cell>
          <cell r="E107" t="str">
            <v>(震)帰郷広報</v>
          </cell>
        </row>
        <row r="108">
          <cell r="A108">
            <v>16514</v>
          </cell>
          <cell r="B108" t="str">
            <v>細</v>
          </cell>
          <cell r="C108" t="str">
            <v xml:space="preserve">   東日本大震災復旧・復興職員旅費</v>
          </cell>
          <cell r="D108" t="str">
            <v>外国旅費</v>
          </cell>
          <cell r="E108" t="str">
            <v>(震)外国旅費</v>
          </cell>
        </row>
        <row r="109">
          <cell r="A109">
            <v>16510</v>
          </cell>
          <cell r="B109" t="str">
            <v>細</v>
          </cell>
          <cell r="C109" t="str">
            <v xml:space="preserve">   東日本大震災復旧・復興職員旅費</v>
          </cell>
          <cell r="D109" t="str">
            <v>その他</v>
          </cell>
          <cell r="E109" t="str">
            <v>(震)その他</v>
          </cell>
        </row>
        <row r="110">
          <cell r="A110">
            <v>16501</v>
          </cell>
          <cell r="B110" t="str">
            <v>細</v>
          </cell>
          <cell r="C110" t="str">
            <v xml:space="preserve">   東日本大震災復旧・復興職員旅費</v>
          </cell>
          <cell r="D110" t="str">
            <v>一般旅費</v>
          </cell>
          <cell r="E110" t="str">
            <v>(震)一般旅費</v>
          </cell>
        </row>
        <row r="111">
          <cell r="A111">
            <v>16502</v>
          </cell>
          <cell r="B111" t="str">
            <v>細</v>
          </cell>
          <cell r="C111" t="str">
            <v xml:space="preserve">   東日本大震災復旧・復興職員旅費</v>
          </cell>
          <cell r="D111" t="str">
            <v>研究旅費</v>
          </cell>
          <cell r="E111" t="str">
            <v>(震)研究旅費</v>
          </cell>
        </row>
        <row r="112">
          <cell r="A112">
            <v>16503</v>
          </cell>
          <cell r="B112" t="str">
            <v>細</v>
          </cell>
          <cell r="C112" t="str">
            <v xml:space="preserve">   東日本大震災復旧・復興職員旅費</v>
          </cell>
          <cell r="D112" t="str">
            <v>休暇帰省旅費</v>
          </cell>
          <cell r="E112" t="str">
            <v>(震)休暇帰省</v>
          </cell>
        </row>
        <row r="113">
          <cell r="A113">
            <v>16504</v>
          </cell>
          <cell r="B113" t="str">
            <v>細</v>
          </cell>
          <cell r="C113" t="str">
            <v xml:space="preserve">   東日本大震災復旧・復興職員旅費</v>
          </cell>
          <cell r="D113" t="str">
            <v>患者移送旅費</v>
          </cell>
          <cell r="E113" t="str">
            <v>(震)患者移送</v>
          </cell>
        </row>
        <row r="114">
          <cell r="A114">
            <v>16505</v>
          </cell>
          <cell r="B114" t="str">
            <v>細</v>
          </cell>
          <cell r="C114" t="str">
            <v xml:space="preserve">   東日本大震災復旧・復興職員旅費</v>
          </cell>
          <cell r="D114" t="str">
            <v>捜査等旅費</v>
          </cell>
          <cell r="E114" t="str">
            <v>(震)捜査等</v>
          </cell>
        </row>
        <row r="115">
          <cell r="A115">
            <v>16506</v>
          </cell>
          <cell r="B115" t="str">
            <v>細</v>
          </cell>
          <cell r="C115" t="str">
            <v xml:space="preserve">   東日本大震災復旧・復興職員旅費</v>
          </cell>
          <cell r="D115" t="str">
            <v>巡回修理旅費</v>
          </cell>
          <cell r="E115" t="str">
            <v>(震)巡回修理</v>
          </cell>
        </row>
        <row r="116">
          <cell r="A116">
            <v>16507</v>
          </cell>
          <cell r="B116" t="str">
            <v>細</v>
          </cell>
          <cell r="C116" t="str">
            <v xml:space="preserve">   東日本大震災復旧・復興職員旅費</v>
          </cell>
          <cell r="D116" t="str">
            <v>巡回診療旅費</v>
          </cell>
          <cell r="E116" t="str">
            <v>(震)巡回診療</v>
          </cell>
        </row>
        <row r="117">
          <cell r="A117">
            <v>16508</v>
          </cell>
          <cell r="B117" t="str">
            <v>細</v>
          </cell>
          <cell r="C117" t="str">
            <v xml:space="preserve">   東日本大震災復旧・復興職員旅費</v>
          </cell>
          <cell r="D117" t="str">
            <v>原図作成旅費</v>
          </cell>
          <cell r="E117" t="str">
            <v>(震)原図作成</v>
          </cell>
        </row>
        <row r="118">
          <cell r="A118">
            <v>16509</v>
          </cell>
          <cell r="B118" t="str">
            <v>細</v>
          </cell>
          <cell r="C118" t="str">
            <v xml:space="preserve">   東日本大震災復旧・復興職員旅費</v>
          </cell>
          <cell r="D118" t="str">
            <v>爆発物処理旅費</v>
          </cell>
          <cell r="E118" t="str">
            <v>(震)爆発処理</v>
          </cell>
        </row>
        <row r="119">
          <cell r="A119">
            <v>16512</v>
          </cell>
          <cell r="B119" t="str">
            <v>細</v>
          </cell>
          <cell r="C119" t="str">
            <v xml:space="preserve">   東日本大震災復旧・復興職員旅費</v>
          </cell>
          <cell r="D119" t="str">
            <v>検査検収等旅費</v>
          </cell>
          <cell r="E119" t="str">
            <v>(震)検査検収</v>
          </cell>
        </row>
        <row r="120">
          <cell r="A120">
            <v>16513</v>
          </cell>
          <cell r="B120" t="str">
            <v>細</v>
          </cell>
          <cell r="C120" t="str">
            <v xml:space="preserve">   東日本大震災復旧・復興職員旅費</v>
          </cell>
          <cell r="D120" t="str">
            <v>広報旅費</v>
          </cell>
          <cell r="E120" t="str">
            <v>(震)広報旅費</v>
          </cell>
        </row>
        <row r="121">
          <cell r="A121">
            <v>12900</v>
          </cell>
          <cell r="B121" t="str">
            <v>目</v>
          </cell>
          <cell r="C121" t="str">
            <v xml:space="preserve">   赴任旅費</v>
          </cell>
          <cell r="D121" t="str">
            <v>赴任旅費</v>
          </cell>
          <cell r="E121" t="str">
            <v>赴任旅費</v>
          </cell>
        </row>
        <row r="122">
          <cell r="A122">
            <v>12901</v>
          </cell>
          <cell r="B122" t="str">
            <v>細</v>
          </cell>
          <cell r="C122" t="str">
            <v xml:space="preserve">   赴任旅費</v>
          </cell>
          <cell r="D122" t="str">
            <v>赴任旅費</v>
          </cell>
          <cell r="E122" t="str">
            <v>赴任旅費</v>
          </cell>
        </row>
        <row r="123">
          <cell r="A123">
            <v>16600</v>
          </cell>
          <cell r="B123" t="str">
            <v>目</v>
          </cell>
          <cell r="C123" t="str">
            <v xml:space="preserve">   東日本大震災復旧・復興赴任旅費</v>
          </cell>
          <cell r="D123" t="str">
            <v>東日本大震災復旧・復興赴任旅費</v>
          </cell>
          <cell r="E123" t="str">
            <v>(震)赴任旅費</v>
          </cell>
        </row>
        <row r="124">
          <cell r="A124">
            <v>16601</v>
          </cell>
          <cell r="B124" t="str">
            <v>細</v>
          </cell>
          <cell r="C124" t="str">
            <v xml:space="preserve">   東日本大震災復旧・復興赴任旅費</v>
          </cell>
          <cell r="D124" t="str">
            <v>赴任旅費</v>
          </cell>
          <cell r="E124" t="str">
            <v>(震)赴任旅費</v>
          </cell>
        </row>
        <row r="125">
          <cell r="A125">
            <v>13000</v>
          </cell>
          <cell r="B125" t="str">
            <v>目</v>
          </cell>
          <cell r="C125" t="str">
            <v xml:space="preserve">   外国旅費</v>
          </cell>
          <cell r="D125" t="str">
            <v>外国旅費</v>
          </cell>
          <cell r="E125" t="str">
            <v>外国旅費</v>
          </cell>
        </row>
        <row r="126">
          <cell r="A126">
            <v>13001</v>
          </cell>
          <cell r="B126" t="str">
            <v>細</v>
          </cell>
          <cell r="C126" t="str">
            <v xml:space="preserve">   外国旅費</v>
          </cell>
          <cell r="D126" t="str">
            <v>外国旅費</v>
          </cell>
          <cell r="E126" t="str">
            <v>外国旅費</v>
          </cell>
        </row>
        <row r="127">
          <cell r="A127">
            <v>13100</v>
          </cell>
          <cell r="B127" t="str">
            <v>目</v>
          </cell>
          <cell r="C127" t="str">
            <v xml:space="preserve">   外国留学旅費</v>
          </cell>
          <cell r="D127" t="str">
            <v>外国留学旅費</v>
          </cell>
          <cell r="E127" t="str">
            <v>外国留学旅費</v>
          </cell>
        </row>
        <row r="128">
          <cell r="A128">
            <v>13101</v>
          </cell>
          <cell r="B128" t="str">
            <v>細</v>
          </cell>
          <cell r="C128" t="str">
            <v xml:space="preserve">   外国留学旅費</v>
          </cell>
          <cell r="D128" t="str">
            <v>外国留学旅費</v>
          </cell>
          <cell r="E128" t="str">
            <v>外国留学旅費</v>
          </cell>
        </row>
        <row r="129">
          <cell r="A129">
            <v>13200</v>
          </cell>
          <cell r="B129" t="str">
            <v>目</v>
          </cell>
          <cell r="C129" t="str">
            <v xml:space="preserve">   委員等旅費</v>
          </cell>
          <cell r="D129" t="str">
            <v>委員等旅費</v>
          </cell>
          <cell r="E129" t="str">
            <v>委員等旅費</v>
          </cell>
        </row>
        <row r="130">
          <cell r="A130">
            <v>13201</v>
          </cell>
          <cell r="B130" t="str">
            <v>細</v>
          </cell>
          <cell r="C130" t="str">
            <v xml:space="preserve">   委員等旅費</v>
          </cell>
          <cell r="D130" t="str">
            <v>委員等旅費</v>
          </cell>
          <cell r="E130" t="str">
            <v>委員等旅費</v>
          </cell>
        </row>
        <row r="131">
          <cell r="A131">
            <v>13400</v>
          </cell>
          <cell r="B131" t="str">
            <v>目</v>
          </cell>
          <cell r="C131" t="str">
            <v xml:space="preserve">   帰住招集等旅費</v>
          </cell>
          <cell r="D131" t="str">
            <v>帰住招集等旅費</v>
          </cell>
          <cell r="E131" t="str">
            <v>帰住招集旅費</v>
          </cell>
        </row>
        <row r="132">
          <cell r="A132">
            <v>13401</v>
          </cell>
          <cell r="B132" t="str">
            <v>細</v>
          </cell>
          <cell r="C132" t="str">
            <v xml:space="preserve">   帰住招集等旅費</v>
          </cell>
          <cell r="D132" t="str">
            <v>退職者帰住旅費</v>
          </cell>
          <cell r="E132" t="str">
            <v>退職者帰住</v>
          </cell>
        </row>
        <row r="133">
          <cell r="A133">
            <v>13402</v>
          </cell>
          <cell r="B133" t="str">
            <v>細</v>
          </cell>
          <cell r="C133" t="str">
            <v xml:space="preserve">   帰住招集等旅費</v>
          </cell>
          <cell r="D133" t="str">
            <v>遺家族出頭旅費</v>
          </cell>
          <cell r="E133" t="str">
            <v>遺家族出頭</v>
          </cell>
        </row>
        <row r="134">
          <cell r="A134">
            <v>13403</v>
          </cell>
          <cell r="B134" t="str">
            <v>細</v>
          </cell>
          <cell r="C134" t="str">
            <v xml:space="preserve">   帰住招集等旅費</v>
          </cell>
          <cell r="D134" t="str">
            <v>参考人出頭旅費</v>
          </cell>
          <cell r="E134" t="str">
            <v>参考人出頭</v>
          </cell>
        </row>
        <row r="135">
          <cell r="A135">
            <v>13404</v>
          </cell>
          <cell r="B135" t="str">
            <v>細</v>
          </cell>
          <cell r="C135" t="str">
            <v xml:space="preserve">   帰住招集等旅費</v>
          </cell>
          <cell r="D135" t="str">
            <v>部外者招へい旅費</v>
          </cell>
          <cell r="E135" t="str">
            <v>部外者招へい</v>
          </cell>
        </row>
        <row r="136">
          <cell r="A136">
            <v>13405</v>
          </cell>
          <cell r="B136" t="str">
            <v>細</v>
          </cell>
          <cell r="C136" t="str">
            <v xml:space="preserve">   帰住招集等旅費</v>
          </cell>
          <cell r="D136" t="str">
            <v>不採用者旅費</v>
          </cell>
          <cell r="E136" t="str">
            <v>不採用者旅費</v>
          </cell>
        </row>
        <row r="137">
          <cell r="A137">
            <v>16700</v>
          </cell>
          <cell r="B137" t="str">
            <v>目</v>
          </cell>
          <cell r="C137" t="str">
            <v xml:space="preserve">   東日本大震災復旧・復興帰住招集等旅費</v>
          </cell>
          <cell r="D137" t="str">
            <v>東日本大震災復旧・復興帰住招集等旅費</v>
          </cell>
          <cell r="E137" t="str">
            <v>(震)帰住招集</v>
          </cell>
        </row>
        <row r="138">
          <cell r="A138">
            <v>16701</v>
          </cell>
          <cell r="B138" t="str">
            <v>細</v>
          </cell>
          <cell r="C138" t="str">
            <v xml:space="preserve">   東日本大震災復旧・復興帰住招集等旅費</v>
          </cell>
          <cell r="D138" t="str">
            <v>退職者帰住旅費</v>
          </cell>
          <cell r="E138" t="str">
            <v>(震)退職帰住</v>
          </cell>
        </row>
        <row r="139">
          <cell r="A139">
            <v>16702</v>
          </cell>
          <cell r="B139" t="str">
            <v>細</v>
          </cell>
          <cell r="C139" t="str">
            <v xml:space="preserve">   東日本大震災復旧・復興帰住招集等旅費</v>
          </cell>
          <cell r="D139" t="str">
            <v>遺家族出頭旅費</v>
          </cell>
          <cell r="E139" t="str">
            <v>(震)遺家族出</v>
          </cell>
        </row>
        <row r="140">
          <cell r="A140">
            <v>16703</v>
          </cell>
          <cell r="B140" t="str">
            <v>細</v>
          </cell>
          <cell r="C140" t="str">
            <v xml:space="preserve">   東日本大震災復旧・復興帰住招集等旅費</v>
          </cell>
          <cell r="D140" t="str">
            <v>参考人出頭旅費</v>
          </cell>
          <cell r="E140" t="str">
            <v>(震)参考人出</v>
          </cell>
        </row>
        <row r="141">
          <cell r="A141">
            <v>16704</v>
          </cell>
          <cell r="B141" t="str">
            <v>細</v>
          </cell>
          <cell r="C141" t="str">
            <v xml:space="preserve">   東日本大震災復旧・復興帰住招集等旅費</v>
          </cell>
          <cell r="D141" t="str">
            <v>部外者招へい旅費</v>
          </cell>
          <cell r="E141" t="str">
            <v>(震)部外者招</v>
          </cell>
        </row>
        <row r="142">
          <cell r="A142">
            <v>16705</v>
          </cell>
          <cell r="B142" t="str">
            <v>細</v>
          </cell>
          <cell r="C142" t="str">
            <v xml:space="preserve">   東日本大震災復旧・復興帰住招集等旅費</v>
          </cell>
          <cell r="D142" t="str">
            <v>不採用者旅費</v>
          </cell>
          <cell r="E142" t="str">
            <v>(震)不採用者</v>
          </cell>
        </row>
        <row r="143">
          <cell r="A143">
            <v>13500</v>
          </cell>
          <cell r="B143" t="str">
            <v>目</v>
          </cell>
          <cell r="C143" t="str">
            <v xml:space="preserve">   庁         費</v>
          </cell>
          <cell r="D143" t="str">
            <v>庁費</v>
          </cell>
          <cell r="E143" t="str">
            <v>庁費</v>
          </cell>
        </row>
        <row r="144">
          <cell r="A144">
            <v>13501</v>
          </cell>
          <cell r="B144" t="str">
            <v>細</v>
          </cell>
          <cell r="C144" t="str">
            <v xml:space="preserve">   庁         費</v>
          </cell>
          <cell r="D144" t="str">
            <v>備品費</v>
          </cell>
          <cell r="E144" t="str">
            <v>備品費</v>
          </cell>
        </row>
        <row r="145">
          <cell r="A145">
            <v>13503</v>
          </cell>
          <cell r="B145" t="str">
            <v>細</v>
          </cell>
          <cell r="C145" t="str">
            <v xml:space="preserve">   庁         費</v>
          </cell>
          <cell r="D145" t="str">
            <v>被服費</v>
          </cell>
          <cell r="E145" t="str">
            <v>被服費</v>
          </cell>
        </row>
        <row r="146">
          <cell r="A146">
            <v>13512</v>
          </cell>
          <cell r="B146" t="str">
            <v>細</v>
          </cell>
          <cell r="C146" t="str">
            <v xml:space="preserve">   庁         費</v>
          </cell>
          <cell r="D146" t="str">
            <v>会議費</v>
          </cell>
          <cell r="E146" t="str">
            <v>会議費</v>
          </cell>
        </row>
        <row r="147">
          <cell r="A147">
            <v>13521</v>
          </cell>
          <cell r="B147" t="str">
            <v>細</v>
          </cell>
          <cell r="C147" t="str">
            <v xml:space="preserve">   庁         費</v>
          </cell>
          <cell r="D147" t="str">
            <v>広報庁費</v>
          </cell>
          <cell r="E147" t="str">
            <v>広報庁費</v>
          </cell>
        </row>
        <row r="148">
          <cell r="A148">
            <v>13510</v>
          </cell>
          <cell r="B148" t="str">
            <v>細</v>
          </cell>
          <cell r="C148" t="str">
            <v xml:space="preserve">   庁         費</v>
          </cell>
          <cell r="D148" t="str">
            <v>その他</v>
          </cell>
          <cell r="E148" t="str">
            <v>その他</v>
          </cell>
        </row>
        <row r="149">
          <cell r="A149">
            <v>13502</v>
          </cell>
          <cell r="B149" t="str">
            <v>細</v>
          </cell>
          <cell r="C149" t="str">
            <v xml:space="preserve">   庁         費</v>
          </cell>
          <cell r="D149" t="str">
            <v>消耗品費</v>
          </cell>
          <cell r="E149" t="str">
            <v>消耗品費</v>
          </cell>
        </row>
        <row r="150">
          <cell r="A150">
            <v>13504</v>
          </cell>
          <cell r="B150" t="str">
            <v>細</v>
          </cell>
          <cell r="C150" t="str">
            <v xml:space="preserve">   庁         費</v>
          </cell>
          <cell r="D150" t="str">
            <v>印刷製本費</v>
          </cell>
          <cell r="E150" t="str">
            <v>印刷製本費</v>
          </cell>
        </row>
        <row r="151">
          <cell r="A151">
            <v>13505</v>
          </cell>
          <cell r="B151" t="str">
            <v>細</v>
          </cell>
          <cell r="C151" t="str">
            <v xml:space="preserve">   庁         費</v>
          </cell>
          <cell r="D151" t="str">
            <v>通信運搬費</v>
          </cell>
          <cell r="E151" t="str">
            <v>通信運搬費</v>
          </cell>
        </row>
        <row r="152">
          <cell r="A152">
            <v>13506</v>
          </cell>
          <cell r="B152" t="str">
            <v>細</v>
          </cell>
          <cell r="C152" t="str">
            <v xml:space="preserve">   庁         費</v>
          </cell>
          <cell r="D152" t="str">
            <v>光熱水料</v>
          </cell>
          <cell r="E152" t="str">
            <v>光熱水料</v>
          </cell>
        </row>
        <row r="153">
          <cell r="A153">
            <v>13511</v>
          </cell>
          <cell r="B153" t="str">
            <v>細</v>
          </cell>
          <cell r="C153" t="str">
            <v xml:space="preserve">   庁         費</v>
          </cell>
          <cell r="D153" t="str">
            <v>借料及損料</v>
          </cell>
          <cell r="E153" t="str">
            <v>借料及損料</v>
          </cell>
        </row>
        <row r="154">
          <cell r="A154">
            <v>13513</v>
          </cell>
          <cell r="B154" t="str">
            <v>細</v>
          </cell>
          <cell r="C154" t="str">
            <v xml:space="preserve">   庁         費</v>
          </cell>
          <cell r="D154" t="str">
            <v>賃金</v>
          </cell>
          <cell r="E154" t="str">
            <v>賃金</v>
          </cell>
        </row>
        <row r="155">
          <cell r="A155">
            <v>13514</v>
          </cell>
          <cell r="B155" t="str">
            <v>細</v>
          </cell>
          <cell r="C155" t="str">
            <v xml:space="preserve">   庁         費</v>
          </cell>
          <cell r="D155" t="str">
            <v>保険料</v>
          </cell>
          <cell r="E155" t="str">
            <v>保険料</v>
          </cell>
        </row>
        <row r="156">
          <cell r="A156">
            <v>13515</v>
          </cell>
          <cell r="B156" t="str">
            <v>細</v>
          </cell>
          <cell r="C156" t="str">
            <v xml:space="preserve">   庁         費</v>
          </cell>
          <cell r="D156" t="str">
            <v>児童手当拠出金</v>
          </cell>
          <cell r="E156" t="str">
            <v>児童手当拠出</v>
          </cell>
        </row>
        <row r="157">
          <cell r="A157">
            <v>13516</v>
          </cell>
          <cell r="B157" t="str">
            <v>細</v>
          </cell>
          <cell r="C157" t="str">
            <v xml:space="preserve">   庁         費</v>
          </cell>
          <cell r="D157" t="str">
            <v>自動車交換差金</v>
          </cell>
          <cell r="E157" t="str">
            <v>自動車交換差</v>
          </cell>
        </row>
        <row r="158">
          <cell r="A158">
            <v>13517</v>
          </cell>
          <cell r="B158" t="str">
            <v>細</v>
          </cell>
          <cell r="C158" t="str">
            <v xml:space="preserve">   庁         費</v>
          </cell>
          <cell r="D158" t="str">
            <v>雑役務費</v>
          </cell>
          <cell r="E158" t="str">
            <v>雑役務費</v>
          </cell>
        </row>
        <row r="159">
          <cell r="A159">
            <v>13518</v>
          </cell>
          <cell r="B159" t="str">
            <v>細</v>
          </cell>
          <cell r="C159" t="str">
            <v xml:space="preserve">   庁         費</v>
          </cell>
          <cell r="D159" t="str">
            <v>自動車維持費</v>
          </cell>
          <cell r="E159" t="str">
            <v>自動車維持費</v>
          </cell>
        </row>
        <row r="160">
          <cell r="A160">
            <v>13519</v>
          </cell>
          <cell r="B160" t="str">
            <v>細</v>
          </cell>
          <cell r="C160" t="str">
            <v xml:space="preserve">   庁         費</v>
          </cell>
          <cell r="D160" t="str">
            <v>燃料費</v>
          </cell>
          <cell r="E160" t="str">
            <v>燃料費</v>
          </cell>
        </row>
        <row r="161">
          <cell r="A161">
            <v>13520</v>
          </cell>
          <cell r="B161" t="str">
            <v>細</v>
          </cell>
          <cell r="C161" t="str">
            <v xml:space="preserve">   庁         費</v>
          </cell>
          <cell r="D161" t="str">
            <v>職員厚生経費</v>
          </cell>
          <cell r="E161" t="str">
            <v>職員厚生経費</v>
          </cell>
        </row>
        <row r="162">
          <cell r="A162">
            <v>16800</v>
          </cell>
          <cell r="B162" t="str">
            <v>目</v>
          </cell>
          <cell r="C162" t="str">
            <v xml:space="preserve">   東日本大震災復旧・復興庁費</v>
          </cell>
          <cell r="D162" t="str">
            <v>東日本大震災復旧・復興庁費</v>
          </cell>
          <cell r="E162" t="str">
            <v>(震)庁費</v>
          </cell>
        </row>
        <row r="163">
          <cell r="A163">
            <v>16801</v>
          </cell>
          <cell r="B163" t="str">
            <v>細</v>
          </cell>
          <cell r="C163" t="str">
            <v xml:space="preserve">   東日本大震災復旧・復興庁費</v>
          </cell>
          <cell r="D163" t="str">
            <v>備品費</v>
          </cell>
          <cell r="E163" t="str">
            <v>(震)備品費</v>
          </cell>
        </row>
        <row r="164">
          <cell r="A164">
            <v>16803</v>
          </cell>
          <cell r="B164" t="str">
            <v>細</v>
          </cell>
          <cell r="C164" t="str">
            <v xml:space="preserve">   東日本大震災復旧・復興庁費</v>
          </cell>
          <cell r="D164" t="str">
            <v>被服費</v>
          </cell>
          <cell r="E164" t="str">
            <v>(震)被服費</v>
          </cell>
        </row>
        <row r="165">
          <cell r="A165">
            <v>16812</v>
          </cell>
          <cell r="B165" t="str">
            <v>細</v>
          </cell>
          <cell r="C165" t="str">
            <v xml:space="preserve">   東日本大震災復旧・復興庁費</v>
          </cell>
          <cell r="D165" t="str">
            <v>会議費</v>
          </cell>
          <cell r="E165" t="str">
            <v>(震)会議費</v>
          </cell>
        </row>
        <row r="166">
          <cell r="A166">
            <v>16821</v>
          </cell>
          <cell r="B166" t="str">
            <v>細</v>
          </cell>
          <cell r="C166" t="str">
            <v xml:space="preserve">   東日本大震災復旧・復興庁費</v>
          </cell>
          <cell r="D166" t="str">
            <v>広報庁費</v>
          </cell>
          <cell r="E166" t="str">
            <v>(震)広報庁費</v>
          </cell>
        </row>
        <row r="167">
          <cell r="A167">
            <v>16810</v>
          </cell>
          <cell r="B167" t="str">
            <v>細</v>
          </cell>
          <cell r="C167" t="str">
            <v xml:space="preserve">   東日本大震災復旧・復興庁費</v>
          </cell>
          <cell r="D167" t="str">
            <v>その他</v>
          </cell>
          <cell r="E167" t="str">
            <v>(震)その他</v>
          </cell>
        </row>
        <row r="168">
          <cell r="A168">
            <v>16802</v>
          </cell>
          <cell r="B168" t="str">
            <v>細</v>
          </cell>
          <cell r="C168" t="str">
            <v xml:space="preserve">   東日本大震災復旧・復興庁費</v>
          </cell>
          <cell r="D168" t="str">
            <v>消耗品費</v>
          </cell>
          <cell r="E168" t="str">
            <v>(震)消耗品費</v>
          </cell>
        </row>
        <row r="169">
          <cell r="A169">
            <v>16804</v>
          </cell>
          <cell r="B169" t="str">
            <v>細</v>
          </cell>
          <cell r="C169" t="str">
            <v xml:space="preserve">   東日本大震災復旧・復興庁費</v>
          </cell>
          <cell r="D169" t="str">
            <v>印刷製本費</v>
          </cell>
          <cell r="E169" t="str">
            <v>(震)印刷製本</v>
          </cell>
        </row>
        <row r="170">
          <cell r="A170">
            <v>16805</v>
          </cell>
          <cell r="B170" t="str">
            <v>細</v>
          </cell>
          <cell r="C170" t="str">
            <v xml:space="preserve">   東日本大震災復旧・復興庁費</v>
          </cell>
          <cell r="D170" t="str">
            <v>通信運搬費</v>
          </cell>
          <cell r="E170" t="str">
            <v>(震)通信運搬</v>
          </cell>
        </row>
        <row r="171">
          <cell r="A171">
            <v>16806</v>
          </cell>
          <cell r="B171" t="str">
            <v>細</v>
          </cell>
          <cell r="C171" t="str">
            <v xml:space="preserve">   東日本大震災復旧・復興庁費</v>
          </cell>
          <cell r="D171" t="str">
            <v>光熱水料</v>
          </cell>
          <cell r="E171" t="str">
            <v>(震)光熱水料</v>
          </cell>
        </row>
        <row r="172">
          <cell r="A172">
            <v>16811</v>
          </cell>
          <cell r="B172" t="str">
            <v>細</v>
          </cell>
          <cell r="C172" t="str">
            <v xml:space="preserve">   東日本大震災復旧・復興庁費</v>
          </cell>
          <cell r="D172" t="str">
            <v>借料及損料</v>
          </cell>
          <cell r="E172" t="str">
            <v>(震)借料及損</v>
          </cell>
        </row>
        <row r="173">
          <cell r="A173">
            <v>16813</v>
          </cell>
          <cell r="B173" t="str">
            <v>細</v>
          </cell>
          <cell r="C173" t="str">
            <v xml:space="preserve">   東日本大震災復旧・復興庁費</v>
          </cell>
          <cell r="D173" t="str">
            <v>賃金</v>
          </cell>
          <cell r="E173" t="str">
            <v>(震)賃金</v>
          </cell>
        </row>
        <row r="174">
          <cell r="A174">
            <v>16814</v>
          </cell>
          <cell r="B174" t="str">
            <v>細</v>
          </cell>
          <cell r="C174" t="str">
            <v xml:space="preserve">   東日本大震災復旧・復興庁費</v>
          </cell>
          <cell r="D174" t="str">
            <v>保険料</v>
          </cell>
          <cell r="E174" t="str">
            <v>(震)保険料</v>
          </cell>
        </row>
        <row r="175">
          <cell r="A175">
            <v>16815</v>
          </cell>
          <cell r="B175" t="str">
            <v>細</v>
          </cell>
          <cell r="C175" t="str">
            <v xml:space="preserve">   東日本大震災復旧・復興庁費</v>
          </cell>
          <cell r="D175" t="str">
            <v>児童手当拠出金</v>
          </cell>
          <cell r="E175" t="str">
            <v>(震)児童拠出</v>
          </cell>
        </row>
        <row r="176">
          <cell r="A176">
            <v>16816</v>
          </cell>
          <cell r="B176" t="str">
            <v>細</v>
          </cell>
          <cell r="C176" t="str">
            <v xml:space="preserve">   東日本大震災復旧・復興庁費</v>
          </cell>
          <cell r="D176" t="str">
            <v>自動車交換差金</v>
          </cell>
          <cell r="E176" t="str">
            <v>(震)自動車交</v>
          </cell>
        </row>
        <row r="177">
          <cell r="A177">
            <v>16817</v>
          </cell>
          <cell r="B177" t="str">
            <v>細</v>
          </cell>
          <cell r="C177" t="str">
            <v xml:space="preserve">   東日本大震災復旧・復興庁費</v>
          </cell>
          <cell r="D177" t="str">
            <v>雑役務費</v>
          </cell>
          <cell r="E177" t="str">
            <v>(震)雑役務費</v>
          </cell>
        </row>
        <row r="178">
          <cell r="A178">
            <v>16818</v>
          </cell>
          <cell r="B178" t="str">
            <v>細</v>
          </cell>
          <cell r="C178" t="str">
            <v xml:space="preserve">   東日本大震災復旧・復興庁費</v>
          </cell>
          <cell r="D178" t="str">
            <v>自動車維持費</v>
          </cell>
          <cell r="E178" t="str">
            <v>(震)自動車維</v>
          </cell>
        </row>
        <row r="179">
          <cell r="A179">
            <v>16819</v>
          </cell>
          <cell r="B179" t="str">
            <v>細</v>
          </cell>
          <cell r="C179" t="str">
            <v xml:space="preserve">   東日本大震災復旧・復興庁費</v>
          </cell>
          <cell r="D179" t="str">
            <v>燃料費</v>
          </cell>
          <cell r="E179" t="str">
            <v>(震)燃料費</v>
          </cell>
        </row>
        <row r="180">
          <cell r="A180">
            <v>16820</v>
          </cell>
          <cell r="B180" t="str">
            <v>細</v>
          </cell>
          <cell r="C180" t="str">
            <v xml:space="preserve">   東日本大震災復旧・復興庁費</v>
          </cell>
          <cell r="D180" t="str">
            <v>職員厚生経費</v>
          </cell>
          <cell r="E180" t="str">
            <v>(震)職員厚生</v>
          </cell>
        </row>
        <row r="181">
          <cell r="A181">
            <v>13600</v>
          </cell>
          <cell r="B181" t="str">
            <v>目</v>
          </cell>
          <cell r="C181" t="str">
            <v xml:space="preserve">   国会図書館支部庁費</v>
          </cell>
          <cell r="D181" t="str">
            <v>国会図書館支部庁費</v>
          </cell>
          <cell r="E181" t="str">
            <v>国会図書館</v>
          </cell>
        </row>
        <row r="182">
          <cell r="A182">
            <v>13601</v>
          </cell>
          <cell r="B182" t="str">
            <v>細</v>
          </cell>
          <cell r="C182" t="str">
            <v xml:space="preserve">   国会図書館支部庁費</v>
          </cell>
          <cell r="D182" t="str">
            <v>図書購入費</v>
          </cell>
          <cell r="E182" t="str">
            <v>図書購入費</v>
          </cell>
        </row>
        <row r="183">
          <cell r="A183">
            <v>13602</v>
          </cell>
          <cell r="B183" t="str">
            <v>細</v>
          </cell>
          <cell r="C183" t="str">
            <v xml:space="preserve">   国会図書館支部庁費</v>
          </cell>
          <cell r="D183" t="str">
            <v>図書館運営費</v>
          </cell>
          <cell r="E183" t="str">
            <v>図書館運営費</v>
          </cell>
        </row>
        <row r="184">
          <cell r="A184">
            <v>13700</v>
          </cell>
          <cell r="B184" t="str">
            <v>目</v>
          </cell>
          <cell r="C184" t="str">
            <v xml:space="preserve">   情報処理業務庁費</v>
          </cell>
          <cell r="D184" t="str">
            <v>情報処理業務庁費</v>
          </cell>
          <cell r="E184" t="str">
            <v>情報処理庁費</v>
          </cell>
        </row>
        <row r="185">
          <cell r="A185">
            <v>13701</v>
          </cell>
          <cell r="B185" t="str">
            <v>細</v>
          </cell>
          <cell r="C185" t="str">
            <v xml:space="preserve">   情報処理業務庁費</v>
          </cell>
          <cell r="D185" t="str">
            <v>情報処理業務庁費</v>
          </cell>
          <cell r="E185" t="str">
            <v>情報処理庁費</v>
          </cell>
        </row>
        <row r="186">
          <cell r="A186">
            <v>16900</v>
          </cell>
          <cell r="B186" t="str">
            <v>目</v>
          </cell>
          <cell r="C186" t="str">
            <v xml:space="preserve">   東日本大震災復旧・復興情報処理業務庁費</v>
          </cell>
          <cell r="D186" t="str">
            <v>東日本大震災復旧・復興情報処理業務庁費</v>
          </cell>
          <cell r="E186" t="str">
            <v>(震)情報処理</v>
          </cell>
        </row>
        <row r="187">
          <cell r="A187">
            <v>16901</v>
          </cell>
          <cell r="B187" t="str">
            <v>細</v>
          </cell>
          <cell r="C187" t="str">
            <v xml:space="preserve">   東日本大震災復旧・復興情報処理業務庁費</v>
          </cell>
          <cell r="D187" t="str">
            <v>情報処理業務庁費</v>
          </cell>
          <cell r="E187" t="str">
            <v>(震)情報処理</v>
          </cell>
        </row>
        <row r="188">
          <cell r="A188">
            <v>13800</v>
          </cell>
          <cell r="B188" t="str">
            <v>目</v>
          </cell>
          <cell r="C188" t="str">
            <v xml:space="preserve">   装備品等契約企業調査費</v>
          </cell>
          <cell r="D188" t="str">
            <v>装備品等契約企業調査費</v>
          </cell>
          <cell r="E188" t="str">
            <v>装備品等契約</v>
          </cell>
        </row>
        <row r="189">
          <cell r="A189">
            <v>13801</v>
          </cell>
          <cell r="B189" t="str">
            <v>細</v>
          </cell>
          <cell r="C189" t="str">
            <v xml:space="preserve">   装備品等契約企業調査費</v>
          </cell>
          <cell r="D189" t="str">
            <v>装備品等契約企業調査費</v>
          </cell>
          <cell r="E189" t="str">
            <v>装備品等契約</v>
          </cell>
        </row>
        <row r="190">
          <cell r="A190">
            <v>13900</v>
          </cell>
          <cell r="B190" t="str">
            <v>目</v>
          </cell>
          <cell r="C190" t="str">
            <v xml:space="preserve">   営   舎   費</v>
          </cell>
          <cell r="D190" t="str">
            <v>営舎費</v>
          </cell>
          <cell r="E190" t="str">
            <v>営舎費</v>
          </cell>
        </row>
        <row r="191">
          <cell r="A191">
            <v>13901</v>
          </cell>
          <cell r="B191" t="str">
            <v>細</v>
          </cell>
          <cell r="C191" t="str">
            <v xml:space="preserve">   営   舎   費</v>
          </cell>
          <cell r="D191" t="str">
            <v>営舎用備品費</v>
          </cell>
          <cell r="E191" t="str">
            <v>営舎用備品</v>
          </cell>
        </row>
        <row r="192">
          <cell r="A192">
            <v>13906</v>
          </cell>
          <cell r="B192" t="str">
            <v>細</v>
          </cell>
          <cell r="C192" t="str">
            <v xml:space="preserve">   営   舎   費</v>
          </cell>
          <cell r="D192" t="str">
            <v>寝具費</v>
          </cell>
          <cell r="E192" t="str">
            <v>寝具費</v>
          </cell>
        </row>
        <row r="193">
          <cell r="A193">
            <v>13910</v>
          </cell>
          <cell r="B193" t="str">
            <v>細</v>
          </cell>
          <cell r="C193" t="str">
            <v xml:space="preserve">   営   舎   費</v>
          </cell>
          <cell r="D193" t="str">
            <v>その他</v>
          </cell>
          <cell r="E193" t="str">
            <v>その他</v>
          </cell>
        </row>
        <row r="194">
          <cell r="A194">
            <v>13902</v>
          </cell>
          <cell r="B194" t="str">
            <v>細</v>
          </cell>
          <cell r="C194" t="str">
            <v xml:space="preserve">   営   舎   費</v>
          </cell>
          <cell r="D194" t="str">
            <v>営舎維持費</v>
          </cell>
          <cell r="E194" t="str">
            <v>営舎維持費</v>
          </cell>
        </row>
        <row r="195">
          <cell r="A195">
            <v>13903</v>
          </cell>
          <cell r="B195" t="str">
            <v>細</v>
          </cell>
          <cell r="C195" t="str">
            <v xml:space="preserve">   営   舎   費</v>
          </cell>
          <cell r="D195" t="str">
            <v>環境衛生費</v>
          </cell>
          <cell r="E195" t="str">
            <v>環境衛生費</v>
          </cell>
        </row>
        <row r="196">
          <cell r="A196">
            <v>13904</v>
          </cell>
          <cell r="B196" t="str">
            <v>細</v>
          </cell>
          <cell r="C196" t="str">
            <v xml:space="preserve">   営   舎   費</v>
          </cell>
          <cell r="D196" t="str">
            <v>保健管理費</v>
          </cell>
          <cell r="E196" t="str">
            <v>保健管理費</v>
          </cell>
        </row>
        <row r="197">
          <cell r="A197">
            <v>13905</v>
          </cell>
          <cell r="B197" t="str">
            <v>細</v>
          </cell>
          <cell r="C197" t="str">
            <v xml:space="preserve">   営   舎   費</v>
          </cell>
          <cell r="D197" t="str">
            <v>防疫費</v>
          </cell>
          <cell r="E197" t="str">
            <v>防疫費</v>
          </cell>
        </row>
        <row r="198">
          <cell r="A198">
            <v>13907</v>
          </cell>
          <cell r="B198" t="str">
            <v>細</v>
          </cell>
          <cell r="C198" t="str">
            <v xml:space="preserve">   営   舎   費</v>
          </cell>
          <cell r="D198" t="str">
            <v>賃金</v>
          </cell>
          <cell r="E198" t="str">
            <v>賃金</v>
          </cell>
        </row>
        <row r="199">
          <cell r="A199">
            <v>13908</v>
          </cell>
          <cell r="B199" t="str">
            <v>細</v>
          </cell>
          <cell r="C199" t="str">
            <v xml:space="preserve">   営   舎   費</v>
          </cell>
          <cell r="D199" t="str">
            <v>燃料費</v>
          </cell>
          <cell r="E199" t="str">
            <v>燃料費</v>
          </cell>
        </row>
        <row r="200">
          <cell r="A200">
            <v>13909</v>
          </cell>
          <cell r="B200" t="str">
            <v>細</v>
          </cell>
          <cell r="C200" t="str">
            <v xml:space="preserve">   営   舎   費</v>
          </cell>
          <cell r="D200" t="str">
            <v>光熱水料</v>
          </cell>
          <cell r="E200" t="str">
            <v>光熱水料</v>
          </cell>
        </row>
        <row r="201">
          <cell r="A201">
            <v>13911</v>
          </cell>
          <cell r="B201" t="str">
            <v>細</v>
          </cell>
          <cell r="C201" t="str">
            <v xml:space="preserve">   営   舎   費</v>
          </cell>
          <cell r="D201" t="str">
            <v>汚染負荷量賦課金</v>
          </cell>
          <cell r="E201" t="str">
            <v>汚染負荷量</v>
          </cell>
        </row>
        <row r="202">
          <cell r="A202">
            <v>17000</v>
          </cell>
          <cell r="B202" t="str">
            <v>目</v>
          </cell>
          <cell r="C202" t="str">
            <v xml:space="preserve">   東日本大震災復旧・復興営舎費</v>
          </cell>
          <cell r="D202" t="str">
            <v>東日本大震災復旧・復興営舎費</v>
          </cell>
          <cell r="E202" t="str">
            <v>(震)営舎費</v>
          </cell>
        </row>
        <row r="203">
          <cell r="A203">
            <v>17001</v>
          </cell>
          <cell r="B203" t="str">
            <v>細</v>
          </cell>
          <cell r="C203" t="str">
            <v xml:space="preserve">   東日本大震災復旧・復興営舎費</v>
          </cell>
          <cell r="D203" t="str">
            <v>営舎用備品費</v>
          </cell>
          <cell r="E203" t="str">
            <v>(震)営舎備品</v>
          </cell>
        </row>
        <row r="204">
          <cell r="A204">
            <v>17006</v>
          </cell>
          <cell r="B204" t="str">
            <v>細</v>
          </cell>
          <cell r="C204" t="str">
            <v xml:space="preserve">   東日本大震災復旧・復興営舎費</v>
          </cell>
          <cell r="D204" t="str">
            <v>寝具費</v>
          </cell>
          <cell r="E204" t="str">
            <v>(震)寝具費</v>
          </cell>
        </row>
        <row r="205">
          <cell r="A205">
            <v>17010</v>
          </cell>
          <cell r="B205" t="str">
            <v>細</v>
          </cell>
          <cell r="C205" t="str">
            <v xml:space="preserve">   東日本大震災復旧・復興営舎費</v>
          </cell>
          <cell r="D205" t="str">
            <v>その他</v>
          </cell>
          <cell r="E205" t="str">
            <v>(震)その他</v>
          </cell>
        </row>
        <row r="206">
          <cell r="A206">
            <v>17002</v>
          </cell>
          <cell r="B206" t="str">
            <v>細</v>
          </cell>
          <cell r="C206" t="str">
            <v xml:space="preserve">   東日本大震災復旧・復興営舎費</v>
          </cell>
          <cell r="D206" t="str">
            <v>営舎維持費</v>
          </cell>
          <cell r="E206" t="str">
            <v>(震)営舎維持</v>
          </cell>
        </row>
        <row r="207">
          <cell r="A207">
            <v>17003</v>
          </cell>
          <cell r="B207" t="str">
            <v>細</v>
          </cell>
          <cell r="C207" t="str">
            <v xml:space="preserve">   東日本大震災復旧・復興営舎費</v>
          </cell>
          <cell r="D207" t="str">
            <v>環境衛生費</v>
          </cell>
          <cell r="E207" t="str">
            <v>(震)環境衛生</v>
          </cell>
        </row>
        <row r="208">
          <cell r="A208">
            <v>17004</v>
          </cell>
          <cell r="B208" t="str">
            <v>細</v>
          </cell>
          <cell r="C208" t="str">
            <v xml:space="preserve">   東日本大震災復旧・復興営舎費</v>
          </cell>
          <cell r="D208" t="str">
            <v>保健管理費</v>
          </cell>
          <cell r="E208" t="str">
            <v>(震)保健管理</v>
          </cell>
        </row>
        <row r="209">
          <cell r="A209">
            <v>17005</v>
          </cell>
          <cell r="B209" t="str">
            <v>細</v>
          </cell>
          <cell r="C209" t="str">
            <v xml:space="preserve">   東日本大震災復旧・復興営舎費</v>
          </cell>
          <cell r="D209" t="str">
            <v>防疫費</v>
          </cell>
          <cell r="E209" t="str">
            <v>(震)防疫費</v>
          </cell>
        </row>
        <row r="210">
          <cell r="A210">
            <v>17007</v>
          </cell>
          <cell r="B210" t="str">
            <v>細</v>
          </cell>
          <cell r="C210" t="str">
            <v xml:space="preserve">   東日本大震災復旧・復興営舎費</v>
          </cell>
          <cell r="D210" t="str">
            <v>賃金</v>
          </cell>
          <cell r="E210" t="str">
            <v>(震)賃金</v>
          </cell>
        </row>
        <row r="211">
          <cell r="A211">
            <v>17008</v>
          </cell>
          <cell r="B211" t="str">
            <v>細</v>
          </cell>
          <cell r="C211" t="str">
            <v xml:space="preserve">   東日本大震災復旧・復興営舎費</v>
          </cell>
          <cell r="D211" t="str">
            <v>燃料費</v>
          </cell>
          <cell r="E211" t="str">
            <v>(震)燃料費</v>
          </cell>
        </row>
        <row r="212">
          <cell r="A212">
            <v>17009</v>
          </cell>
          <cell r="B212" t="str">
            <v>細</v>
          </cell>
          <cell r="C212" t="str">
            <v xml:space="preserve">   東日本大震災復旧・復興営舎費</v>
          </cell>
          <cell r="D212" t="str">
            <v>光熱水料</v>
          </cell>
          <cell r="E212" t="str">
            <v>(震)光熱水料</v>
          </cell>
        </row>
        <row r="213">
          <cell r="A213">
            <v>17011</v>
          </cell>
          <cell r="B213" t="str">
            <v>細</v>
          </cell>
          <cell r="C213" t="str">
            <v xml:space="preserve">   東日本大震災復旧・復興営舎費</v>
          </cell>
          <cell r="D213" t="str">
            <v>汚染負荷量賦課金</v>
          </cell>
          <cell r="E213" t="str">
            <v>(震)汚染負荷</v>
          </cell>
        </row>
        <row r="214">
          <cell r="A214">
            <v>14000</v>
          </cell>
          <cell r="B214" t="str">
            <v>目</v>
          </cell>
          <cell r="C214" t="str">
            <v xml:space="preserve">   被   服   費</v>
          </cell>
          <cell r="D214" t="str">
            <v>被服費</v>
          </cell>
          <cell r="E214" t="str">
            <v>被服費</v>
          </cell>
        </row>
        <row r="215">
          <cell r="A215">
            <v>14001</v>
          </cell>
          <cell r="B215" t="str">
            <v>細</v>
          </cell>
          <cell r="C215" t="str">
            <v xml:space="preserve">   被   服   費</v>
          </cell>
          <cell r="D215" t="str">
            <v>被服購入費</v>
          </cell>
          <cell r="E215" t="str">
            <v>被服購入</v>
          </cell>
        </row>
        <row r="216">
          <cell r="A216">
            <v>14010</v>
          </cell>
          <cell r="B216" t="str">
            <v>細</v>
          </cell>
          <cell r="C216" t="str">
            <v xml:space="preserve">   被   服   費</v>
          </cell>
          <cell r="D216" t="str">
            <v>その他</v>
          </cell>
          <cell r="E216" t="str">
            <v>その他</v>
          </cell>
        </row>
        <row r="217">
          <cell r="A217">
            <v>14002</v>
          </cell>
          <cell r="B217" t="str">
            <v>細</v>
          </cell>
          <cell r="C217" t="str">
            <v xml:space="preserve">   被   服   費</v>
          </cell>
          <cell r="D217" t="str">
            <v>個人装具費</v>
          </cell>
          <cell r="E217" t="str">
            <v>個人装具費</v>
          </cell>
        </row>
        <row r="218">
          <cell r="A218">
            <v>14003</v>
          </cell>
          <cell r="B218" t="str">
            <v>細</v>
          </cell>
          <cell r="C218" t="str">
            <v xml:space="preserve">   被   服   費</v>
          </cell>
          <cell r="D218" t="str">
            <v>被服維持費</v>
          </cell>
          <cell r="E218" t="str">
            <v>被服維持費</v>
          </cell>
        </row>
        <row r="219">
          <cell r="A219">
            <v>14004</v>
          </cell>
          <cell r="B219" t="str">
            <v>細</v>
          </cell>
          <cell r="C219" t="str">
            <v xml:space="preserve">   被   服   費</v>
          </cell>
          <cell r="D219" t="str">
            <v>賃金</v>
          </cell>
          <cell r="E219" t="str">
            <v>賃金</v>
          </cell>
        </row>
        <row r="220">
          <cell r="A220">
            <v>17100</v>
          </cell>
          <cell r="B220" t="str">
            <v>目</v>
          </cell>
          <cell r="C220" t="str">
            <v xml:space="preserve">   東日本大震災復旧・復興被服費</v>
          </cell>
          <cell r="D220" t="str">
            <v>東日本大震災復旧・復興被服費</v>
          </cell>
          <cell r="E220" t="str">
            <v>(震)被服費</v>
          </cell>
        </row>
        <row r="221">
          <cell r="A221">
            <v>17101</v>
          </cell>
          <cell r="B221" t="str">
            <v>細</v>
          </cell>
          <cell r="C221" t="str">
            <v xml:space="preserve">   東日本大震災復旧・復興被服費</v>
          </cell>
          <cell r="D221" t="str">
            <v>被服購入費</v>
          </cell>
          <cell r="E221" t="str">
            <v>(震)被服購入</v>
          </cell>
        </row>
        <row r="222">
          <cell r="A222">
            <v>17110</v>
          </cell>
          <cell r="B222" t="str">
            <v>細</v>
          </cell>
          <cell r="C222" t="str">
            <v xml:space="preserve">   東日本大震災復旧・復興被服費</v>
          </cell>
          <cell r="D222" t="str">
            <v>その他</v>
          </cell>
          <cell r="E222" t="str">
            <v>(震)その他</v>
          </cell>
        </row>
        <row r="223">
          <cell r="A223">
            <v>17102</v>
          </cell>
          <cell r="B223" t="str">
            <v>細</v>
          </cell>
          <cell r="C223" t="str">
            <v xml:space="preserve">   東日本大震災復旧・復興被服費</v>
          </cell>
          <cell r="D223" t="str">
            <v>個人装具費</v>
          </cell>
          <cell r="E223" t="str">
            <v>(震)個人装具</v>
          </cell>
        </row>
        <row r="224">
          <cell r="A224">
            <v>17103</v>
          </cell>
          <cell r="B224" t="str">
            <v>細</v>
          </cell>
          <cell r="C224" t="str">
            <v xml:space="preserve">   東日本大震災復旧・復興被服費</v>
          </cell>
          <cell r="D224" t="str">
            <v>被服維持費</v>
          </cell>
          <cell r="E224" t="str">
            <v>(震)被服維持</v>
          </cell>
        </row>
        <row r="225">
          <cell r="A225">
            <v>14100</v>
          </cell>
          <cell r="B225" t="str">
            <v>目</v>
          </cell>
          <cell r="C225" t="str">
            <v xml:space="preserve">   糧   食   費</v>
          </cell>
          <cell r="D225" t="str">
            <v>糧食費</v>
          </cell>
          <cell r="E225" t="str">
            <v>糧食費</v>
          </cell>
        </row>
        <row r="226">
          <cell r="A226">
            <v>14101</v>
          </cell>
          <cell r="B226" t="str">
            <v>細</v>
          </cell>
          <cell r="C226" t="str">
            <v xml:space="preserve">   糧   食   費</v>
          </cell>
          <cell r="D226" t="str">
            <v>一般糧食費</v>
          </cell>
          <cell r="E226" t="str">
            <v>一般糧食費</v>
          </cell>
        </row>
        <row r="227">
          <cell r="A227">
            <v>14102</v>
          </cell>
          <cell r="B227" t="str">
            <v>細</v>
          </cell>
          <cell r="C227" t="str">
            <v xml:space="preserve">   糧   食   費</v>
          </cell>
          <cell r="D227" t="str">
            <v>非常糧食費</v>
          </cell>
          <cell r="E227" t="str">
            <v>非常糧食費</v>
          </cell>
        </row>
        <row r="228">
          <cell r="A228">
            <v>14103</v>
          </cell>
          <cell r="B228" t="str">
            <v>細</v>
          </cell>
          <cell r="C228" t="str">
            <v xml:space="preserve">   糧   食   費</v>
          </cell>
          <cell r="D228" t="str">
            <v>加給食費</v>
          </cell>
          <cell r="E228" t="str">
            <v>加給食費</v>
          </cell>
        </row>
        <row r="229">
          <cell r="A229">
            <v>14104</v>
          </cell>
          <cell r="B229" t="str">
            <v>細</v>
          </cell>
          <cell r="C229" t="str">
            <v xml:space="preserve">   糧   食   費</v>
          </cell>
          <cell r="D229" t="str">
            <v>患者食費</v>
          </cell>
          <cell r="E229" t="str">
            <v>患者食費</v>
          </cell>
        </row>
        <row r="230">
          <cell r="A230">
            <v>17200</v>
          </cell>
          <cell r="B230" t="str">
            <v>目</v>
          </cell>
          <cell r="C230" t="str">
            <v xml:space="preserve">   東日本大震災復旧・復興糧食費</v>
          </cell>
          <cell r="D230" t="str">
            <v>東日本大震災復旧・復興糧食費</v>
          </cell>
          <cell r="E230" t="str">
            <v>(震)糧食費</v>
          </cell>
        </row>
        <row r="231">
          <cell r="A231">
            <v>17201</v>
          </cell>
          <cell r="B231" t="str">
            <v>細</v>
          </cell>
          <cell r="C231" t="str">
            <v xml:space="preserve">   東日本大震災復旧・復興糧食費</v>
          </cell>
          <cell r="D231" t="str">
            <v>一般糧食費</v>
          </cell>
          <cell r="E231" t="str">
            <v>(震)一般糧食</v>
          </cell>
        </row>
        <row r="232">
          <cell r="A232">
            <v>17202</v>
          </cell>
          <cell r="B232" t="str">
            <v>細</v>
          </cell>
          <cell r="C232" t="str">
            <v xml:space="preserve">   東日本大震災復旧・復興糧食費</v>
          </cell>
          <cell r="D232" t="str">
            <v>非常糧食費</v>
          </cell>
          <cell r="E232" t="str">
            <v>(震)非常糧食</v>
          </cell>
        </row>
        <row r="233">
          <cell r="A233">
            <v>17203</v>
          </cell>
          <cell r="B233" t="str">
            <v>細</v>
          </cell>
          <cell r="C233" t="str">
            <v xml:space="preserve">   東日本大震災復旧・復興糧食費</v>
          </cell>
          <cell r="D233" t="str">
            <v>加給食費</v>
          </cell>
          <cell r="E233" t="str">
            <v>(震)加給食費</v>
          </cell>
        </row>
        <row r="234">
          <cell r="A234">
            <v>17204</v>
          </cell>
          <cell r="B234" t="str">
            <v>細</v>
          </cell>
          <cell r="C234" t="str">
            <v xml:space="preserve">   東日本大震災復旧・復興糧食費</v>
          </cell>
          <cell r="D234" t="str">
            <v>患者食費</v>
          </cell>
          <cell r="E234" t="str">
            <v>(震)患者食費</v>
          </cell>
        </row>
        <row r="235">
          <cell r="A235">
            <v>14200</v>
          </cell>
          <cell r="B235" t="str">
            <v>目</v>
          </cell>
          <cell r="C235" t="str">
            <v xml:space="preserve">   通信専用料</v>
          </cell>
          <cell r="D235" t="str">
            <v>通信専用料</v>
          </cell>
          <cell r="E235" t="str">
            <v>通信専用料</v>
          </cell>
        </row>
        <row r="236">
          <cell r="A236">
            <v>14201</v>
          </cell>
          <cell r="B236" t="str">
            <v>細</v>
          </cell>
          <cell r="C236" t="str">
            <v xml:space="preserve">   通信専用料</v>
          </cell>
          <cell r="D236" t="str">
            <v>通信専用料</v>
          </cell>
          <cell r="E236" t="str">
            <v>通信専用料</v>
          </cell>
        </row>
        <row r="237">
          <cell r="A237">
            <v>17300</v>
          </cell>
          <cell r="B237" t="str">
            <v>目</v>
          </cell>
          <cell r="C237" t="str">
            <v xml:space="preserve">   東日本大震災復旧・復興通信専用料</v>
          </cell>
          <cell r="D237" t="str">
            <v>東日本大震災復旧・復興通信専用料</v>
          </cell>
          <cell r="E237" t="str">
            <v>(震)通信専用</v>
          </cell>
        </row>
        <row r="238">
          <cell r="A238">
            <v>17301</v>
          </cell>
          <cell r="B238" t="str">
            <v>細</v>
          </cell>
          <cell r="C238" t="str">
            <v xml:space="preserve">   東日本大震災復旧・復興通信専用料</v>
          </cell>
          <cell r="D238" t="str">
            <v>通信専用料</v>
          </cell>
          <cell r="E238" t="str">
            <v>(震)通信専用</v>
          </cell>
        </row>
        <row r="239">
          <cell r="A239">
            <v>14300</v>
          </cell>
          <cell r="B239" t="str">
            <v>目</v>
          </cell>
          <cell r="C239" t="str">
            <v xml:space="preserve">   公共施設等維持管理運営費</v>
          </cell>
          <cell r="D239" t="str">
            <v>公共施設等維持管理運営費</v>
          </cell>
          <cell r="E239" t="str">
            <v>公共施設維持</v>
          </cell>
        </row>
        <row r="240">
          <cell r="A240">
            <v>14301</v>
          </cell>
          <cell r="B240" t="str">
            <v>細</v>
          </cell>
          <cell r="C240" t="str">
            <v xml:space="preserve">   公共施設等維持管理運営費</v>
          </cell>
          <cell r="D240" t="str">
            <v>公共施設等維持管理運営費</v>
          </cell>
          <cell r="E240" t="str">
            <v>公共施設維持</v>
          </cell>
        </row>
        <row r="241">
          <cell r="A241">
            <v>17400</v>
          </cell>
          <cell r="B241" t="str">
            <v>目</v>
          </cell>
          <cell r="C241" t="str">
            <v xml:space="preserve">   東日本大震災復旧・復興公共施設等維持管理運営費</v>
          </cell>
          <cell r="D241" t="str">
            <v>東日本大震災復旧・復興公共施設等維持管理運営費</v>
          </cell>
          <cell r="E241" t="str">
            <v>(震)公共施設</v>
          </cell>
        </row>
        <row r="242">
          <cell r="A242">
            <v>17401</v>
          </cell>
          <cell r="B242" t="str">
            <v>細</v>
          </cell>
          <cell r="C242" t="str">
            <v xml:space="preserve">   東日本大震災復旧・復興公共施設等維持管理運営費</v>
          </cell>
          <cell r="D242" t="str">
            <v>公共施設等維持管理運営費</v>
          </cell>
          <cell r="E242" t="str">
            <v>(震)公共施設</v>
          </cell>
        </row>
        <row r="243">
          <cell r="A243">
            <v>14400</v>
          </cell>
          <cell r="B243" t="str">
            <v>目</v>
          </cell>
          <cell r="C243" t="str">
            <v xml:space="preserve">   油購入費</v>
          </cell>
          <cell r="D243" t="str">
            <v>油購入費</v>
          </cell>
          <cell r="E243" t="str">
            <v>油購入費</v>
          </cell>
        </row>
        <row r="244">
          <cell r="A244">
            <v>14401</v>
          </cell>
          <cell r="B244" t="str">
            <v>細</v>
          </cell>
          <cell r="C244" t="str">
            <v xml:space="preserve">   油購入費</v>
          </cell>
          <cell r="D244" t="str">
            <v>航空機用油購入費</v>
          </cell>
          <cell r="E244" t="str">
            <v>航空機用油</v>
          </cell>
        </row>
        <row r="245">
          <cell r="A245">
            <v>14402</v>
          </cell>
          <cell r="B245" t="str">
            <v>細</v>
          </cell>
          <cell r="C245" t="str">
            <v xml:space="preserve">   油購入費</v>
          </cell>
          <cell r="D245" t="str">
            <v>車両用油購入費</v>
          </cell>
          <cell r="E245" t="str">
            <v>車両用油購入</v>
          </cell>
        </row>
        <row r="246">
          <cell r="A246">
            <v>14403</v>
          </cell>
          <cell r="B246" t="str">
            <v>細</v>
          </cell>
          <cell r="C246" t="str">
            <v xml:space="preserve">   油購入費</v>
          </cell>
          <cell r="D246" t="str">
            <v>艦船用油購入費</v>
          </cell>
          <cell r="E246" t="str">
            <v>艦船用油購入</v>
          </cell>
        </row>
        <row r="247">
          <cell r="A247">
            <v>14404</v>
          </cell>
          <cell r="B247" t="str">
            <v>細</v>
          </cell>
          <cell r="C247" t="str">
            <v xml:space="preserve">   油購入費</v>
          </cell>
          <cell r="D247" t="str">
            <v>雑油購入費</v>
          </cell>
          <cell r="E247" t="str">
            <v>雑油購入費</v>
          </cell>
        </row>
        <row r="248">
          <cell r="A248">
            <v>17500</v>
          </cell>
          <cell r="B248" t="str">
            <v>目</v>
          </cell>
          <cell r="C248" t="str">
            <v xml:space="preserve">   東日本大震災復旧・復興油購入費</v>
          </cell>
          <cell r="D248" t="str">
            <v>東日本大震災復旧・復興油購入費</v>
          </cell>
          <cell r="E248" t="str">
            <v>(震)油購入費</v>
          </cell>
        </row>
        <row r="249">
          <cell r="A249">
            <v>17501</v>
          </cell>
          <cell r="B249" t="str">
            <v>細</v>
          </cell>
          <cell r="C249" t="str">
            <v xml:space="preserve">   東日本大震災復旧・復興油購入費</v>
          </cell>
          <cell r="D249" t="str">
            <v>航空機用油購入費</v>
          </cell>
          <cell r="E249" t="str">
            <v>(震)航空機油</v>
          </cell>
        </row>
        <row r="250">
          <cell r="A250">
            <v>17502</v>
          </cell>
          <cell r="B250" t="str">
            <v>細</v>
          </cell>
          <cell r="C250" t="str">
            <v xml:space="preserve">   東日本大震災復旧・復興油購入費</v>
          </cell>
          <cell r="D250" t="str">
            <v>車両用油購入費</v>
          </cell>
          <cell r="E250" t="str">
            <v>(震)車両用油</v>
          </cell>
        </row>
        <row r="251">
          <cell r="A251">
            <v>17503</v>
          </cell>
          <cell r="B251" t="str">
            <v>細</v>
          </cell>
          <cell r="C251" t="str">
            <v xml:space="preserve">   東日本大震災復旧・復興油購入費</v>
          </cell>
          <cell r="D251" t="str">
            <v>艦船用油購入費</v>
          </cell>
          <cell r="E251" t="str">
            <v>(震)艦船用油</v>
          </cell>
        </row>
        <row r="252">
          <cell r="A252">
            <v>17504</v>
          </cell>
          <cell r="B252" t="str">
            <v>細</v>
          </cell>
          <cell r="C252" t="str">
            <v xml:space="preserve">   東日本大震災復旧・復興油購入費</v>
          </cell>
          <cell r="D252" t="str">
            <v>雑油購入費</v>
          </cell>
          <cell r="E252" t="str">
            <v>(震)雑油購入</v>
          </cell>
        </row>
        <row r="253">
          <cell r="A253">
            <v>14500</v>
          </cell>
          <cell r="B253" t="str">
            <v>目</v>
          </cell>
          <cell r="C253" t="str">
            <v xml:space="preserve">   運   搬   費</v>
          </cell>
          <cell r="D253" t="str">
            <v>運搬費</v>
          </cell>
          <cell r="E253" t="str">
            <v>運搬費</v>
          </cell>
        </row>
        <row r="254">
          <cell r="A254">
            <v>14501</v>
          </cell>
          <cell r="B254" t="str">
            <v>細</v>
          </cell>
          <cell r="C254" t="str">
            <v xml:space="preserve">   運   搬   費</v>
          </cell>
          <cell r="D254" t="str">
            <v>部隊移動費</v>
          </cell>
          <cell r="E254" t="str">
            <v>部隊移動費</v>
          </cell>
        </row>
        <row r="255">
          <cell r="A255">
            <v>14502</v>
          </cell>
          <cell r="B255" t="str">
            <v>細</v>
          </cell>
          <cell r="C255" t="str">
            <v xml:space="preserve">   運   搬   費</v>
          </cell>
          <cell r="D255" t="str">
            <v>演習等参加費</v>
          </cell>
          <cell r="E255" t="str">
            <v>演習等参加費</v>
          </cell>
        </row>
        <row r="256">
          <cell r="A256">
            <v>14503</v>
          </cell>
          <cell r="B256" t="str">
            <v>細</v>
          </cell>
          <cell r="C256" t="str">
            <v xml:space="preserve">   運   搬   費</v>
          </cell>
          <cell r="D256" t="str">
            <v>物資輸送費</v>
          </cell>
          <cell r="E256" t="str">
            <v>物資輸送費</v>
          </cell>
        </row>
        <row r="257">
          <cell r="A257">
            <v>14504</v>
          </cell>
          <cell r="B257" t="str">
            <v>細</v>
          </cell>
          <cell r="C257" t="str">
            <v xml:space="preserve">   運   搬   費</v>
          </cell>
          <cell r="D257" t="str">
            <v>被疑者等運搬費</v>
          </cell>
          <cell r="E257" t="str">
            <v>被疑者等運搬</v>
          </cell>
        </row>
        <row r="258">
          <cell r="A258">
            <v>17600</v>
          </cell>
          <cell r="B258" t="str">
            <v>目</v>
          </cell>
          <cell r="C258" t="str">
            <v xml:space="preserve">   東日本大震災復旧・復興運搬費</v>
          </cell>
          <cell r="D258" t="str">
            <v>東日本大震災復旧・復興運搬費</v>
          </cell>
          <cell r="E258" t="str">
            <v>(震)運搬費</v>
          </cell>
        </row>
        <row r="259">
          <cell r="A259">
            <v>17601</v>
          </cell>
          <cell r="B259" t="str">
            <v>細</v>
          </cell>
          <cell r="C259" t="str">
            <v xml:space="preserve">   東日本大震災復旧・復興運搬費</v>
          </cell>
          <cell r="D259" t="str">
            <v>部隊移動費</v>
          </cell>
          <cell r="E259" t="str">
            <v>(震)部隊移動</v>
          </cell>
        </row>
        <row r="260">
          <cell r="A260">
            <v>17602</v>
          </cell>
          <cell r="B260" t="str">
            <v>細</v>
          </cell>
          <cell r="C260" t="str">
            <v xml:space="preserve">   東日本大震災復旧・復興運搬費</v>
          </cell>
          <cell r="D260" t="str">
            <v>演習等参加費</v>
          </cell>
          <cell r="E260" t="str">
            <v>(震)演習参加</v>
          </cell>
        </row>
        <row r="261">
          <cell r="A261">
            <v>17603</v>
          </cell>
          <cell r="B261" t="str">
            <v>細</v>
          </cell>
          <cell r="C261" t="str">
            <v xml:space="preserve">   東日本大震災復旧・復興運搬費</v>
          </cell>
          <cell r="D261" t="str">
            <v>物資輸送費</v>
          </cell>
          <cell r="E261" t="str">
            <v>(震)物資輸送</v>
          </cell>
        </row>
        <row r="262">
          <cell r="A262">
            <v>17604</v>
          </cell>
          <cell r="B262" t="str">
            <v>細</v>
          </cell>
          <cell r="C262" t="str">
            <v xml:space="preserve">   東日本大震災復旧・復興運搬費</v>
          </cell>
          <cell r="D262" t="str">
            <v>被疑者等運搬費</v>
          </cell>
          <cell r="E262" t="str">
            <v>(震)被疑者運</v>
          </cell>
        </row>
        <row r="263">
          <cell r="A263">
            <v>14600</v>
          </cell>
          <cell r="B263" t="str">
            <v>目</v>
          </cell>
          <cell r="C263" t="str">
            <v xml:space="preserve">   移   転   費</v>
          </cell>
          <cell r="D263" t="str">
            <v>移転費</v>
          </cell>
          <cell r="E263" t="str">
            <v>移転費</v>
          </cell>
        </row>
        <row r="264">
          <cell r="A264">
            <v>14601</v>
          </cell>
          <cell r="B264" t="str">
            <v>細</v>
          </cell>
          <cell r="C264" t="str">
            <v xml:space="preserve">   移   転   費</v>
          </cell>
          <cell r="D264" t="str">
            <v>移転費</v>
          </cell>
          <cell r="E264" t="str">
            <v>移転費</v>
          </cell>
        </row>
        <row r="265">
          <cell r="A265">
            <v>17700</v>
          </cell>
          <cell r="B265" t="str">
            <v>目</v>
          </cell>
          <cell r="C265" t="str">
            <v xml:space="preserve">   東日本大震災復旧・復興移転費</v>
          </cell>
          <cell r="D265" t="str">
            <v>東日本大震災復旧・復興移転費</v>
          </cell>
          <cell r="E265" t="str">
            <v>(震)移転費</v>
          </cell>
        </row>
        <row r="266">
          <cell r="A266">
            <v>17701</v>
          </cell>
          <cell r="B266" t="str">
            <v>細</v>
          </cell>
          <cell r="C266" t="str">
            <v xml:space="preserve">   東日本大震災復旧・復興移転費</v>
          </cell>
          <cell r="D266" t="str">
            <v>移転費</v>
          </cell>
          <cell r="E266" t="str">
            <v>(震)移転費</v>
          </cell>
        </row>
        <row r="267">
          <cell r="A267">
            <v>14700</v>
          </cell>
          <cell r="B267" t="str">
            <v>目</v>
          </cell>
          <cell r="C267" t="str">
            <v xml:space="preserve">   宿舎特別借上費</v>
          </cell>
          <cell r="D267" t="str">
            <v>宿舎特別借上費</v>
          </cell>
          <cell r="E267" t="str">
            <v>宿舎特別借上</v>
          </cell>
        </row>
        <row r="268">
          <cell r="A268">
            <v>14701</v>
          </cell>
          <cell r="B268" t="str">
            <v>細</v>
          </cell>
          <cell r="C268" t="str">
            <v xml:space="preserve">   宿舎特別借上費</v>
          </cell>
          <cell r="D268" t="str">
            <v>宿舎特別借上費</v>
          </cell>
          <cell r="E268" t="str">
            <v>宿舎特別借上</v>
          </cell>
        </row>
        <row r="269">
          <cell r="A269">
            <v>14702</v>
          </cell>
          <cell r="B269" t="str">
            <v>細</v>
          </cell>
          <cell r="C269" t="str">
            <v xml:space="preserve">   宿舎特別借上費</v>
          </cell>
          <cell r="D269" t="str">
            <v>宿舎借上費</v>
          </cell>
          <cell r="E269" t="str">
            <v>宿舎借上費</v>
          </cell>
        </row>
        <row r="270">
          <cell r="A270">
            <v>17800</v>
          </cell>
          <cell r="B270" t="str">
            <v>目</v>
          </cell>
          <cell r="C270" t="str">
            <v xml:space="preserve">   東日本大震災復旧・復興宿舎特別借上費</v>
          </cell>
          <cell r="D270" t="str">
            <v>東日本大震災復旧・復興宿舎特別借上費</v>
          </cell>
          <cell r="E270" t="str">
            <v>(震)宿舎特借</v>
          </cell>
        </row>
        <row r="271">
          <cell r="A271">
            <v>17801</v>
          </cell>
          <cell r="B271" t="str">
            <v>細</v>
          </cell>
          <cell r="C271" t="str">
            <v xml:space="preserve">   東日本大震災復旧・復興宿舎特別借上費</v>
          </cell>
          <cell r="D271" t="str">
            <v>宿舎特別借上費</v>
          </cell>
          <cell r="E271" t="str">
            <v>(震)宿舎特借</v>
          </cell>
        </row>
        <row r="272">
          <cell r="A272">
            <v>17802</v>
          </cell>
          <cell r="B272" t="str">
            <v>細</v>
          </cell>
          <cell r="C272" t="str">
            <v xml:space="preserve">   東日本大震災復旧・復興宿舎特別借上費</v>
          </cell>
          <cell r="D272" t="str">
            <v>宿舎借上費</v>
          </cell>
          <cell r="E272" t="str">
            <v>(震)宿舎借上</v>
          </cell>
        </row>
        <row r="273">
          <cell r="A273">
            <v>14800</v>
          </cell>
          <cell r="B273" t="str">
            <v>目</v>
          </cell>
          <cell r="C273" t="str">
            <v xml:space="preserve">   電子計算機等借料</v>
          </cell>
          <cell r="D273" t="str">
            <v>電子計算機等借料</v>
          </cell>
          <cell r="E273" t="str">
            <v>電子計算機等</v>
          </cell>
        </row>
        <row r="274">
          <cell r="A274">
            <v>14801</v>
          </cell>
          <cell r="B274" t="str">
            <v>細</v>
          </cell>
          <cell r="C274" t="str">
            <v xml:space="preserve">   電子計算機等借料</v>
          </cell>
          <cell r="D274" t="str">
            <v>電子計算機等借料</v>
          </cell>
          <cell r="E274" t="str">
            <v>電子計算機等</v>
          </cell>
        </row>
        <row r="275">
          <cell r="A275">
            <v>14900</v>
          </cell>
          <cell r="B275" t="str">
            <v>目</v>
          </cell>
          <cell r="C275" t="str">
            <v xml:space="preserve">   各所修繕</v>
          </cell>
          <cell r="D275" t="str">
            <v>各所修繕</v>
          </cell>
          <cell r="E275" t="str">
            <v>各所修繕</v>
          </cell>
        </row>
        <row r="276">
          <cell r="A276">
            <v>14901</v>
          </cell>
          <cell r="B276" t="str">
            <v>細</v>
          </cell>
          <cell r="C276" t="str">
            <v xml:space="preserve">   各所修繕</v>
          </cell>
          <cell r="D276" t="str">
            <v>各所修繕</v>
          </cell>
          <cell r="E276" t="str">
            <v>各所修繕</v>
          </cell>
        </row>
        <row r="277">
          <cell r="A277">
            <v>17900</v>
          </cell>
          <cell r="B277" t="str">
            <v>目</v>
          </cell>
          <cell r="C277" t="str">
            <v xml:space="preserve">   東日本大震災復旧・復興各所修繕</v>
          </cell>
          <cell r="D277" t="str">
            <v>東日本大震災復旧・復興各所修繕</v>
          </cell>
          <cell r="E277" t="str">
            <v>(震)各所修繕</v>
          </cell>
        </row>
        <row r="278">
          <cell r="A278">
            <v>17901</v>
          </cell>
          <cell r="B278" t="str">
            <v>細</v>
          </cell>
          <cell r="C278" t="str">
            <v xml:space="preserve">   東日本大震災復旧・復興各所修繕</v>
          </cell>
          <cell r="D278" t="str">
            <v>各所修繕</v>
          </cell>
          <cell r="E278" t="str">
            <v>(震)各所修繕</v>
          </cell>
        </row>
        <row r="279">
          <cell r="A279">
            <v>16000</v>
          </cell>
          <cell r="B279" t="str">
            <v>目</v>
          </cell>
          <cell r="C279" t="str">
            <v xml:space="preserve">   情報収集等活動費</v>
          </cell>
          <cell r="D279" t="str">
            <v>情報収集等活動費</v>
          </cell>
          <cell r="E279" t="str">
            <v>情報収集費</v>
          </cell>
        </row>
        <row r="280">
          <cell r="A280">
            <v>16001</v>
          </cell>
          <cell r="B280" t="str">
            <v>細</v>
          </cell>
          <cell r="C280" t="str">
            <v xml:space="preserve">   情報収集等活動費</v>
          </cell>
          <cell r="D280" t="str">
            <v>情報収集等活動費</v>
          </cell>
          <cell r="E280" t="str">
            <v>情報収集費</v>
          </cell>
        </row>
        <row r="281">
          <cell r="A281">
            <v>15000</v>
          </cell>
          <cell r="B281" t="str">
            <v>目</v>
          </cell>
          <cell r="C281" t="str">
            <v xml:space="preserve">   自動車重量税</v>
          </cell>
          <cell r="D281" t="str">
            <v>自動車重量税</v>
          </cell>
          <cell r="E281" t="str">
            <v>自動車重量税</v>
          </cell>
        </row>
        <row r="282">
          <cell r="A282">
            <v>15001</v>
          </cell>
          <cell r="B282" t="str">
            <v>細</v>
          </cell>
          <cell r="C282" t="str">
            <v xml:space="preserve">   自動車重量税</v>
          </cell>
          <cell r="D282" t="str">
            <v>自動車重量税</v>
          </cell>
          <cell r="E282" t="str">
            <v>自動車重量税</v>
          </cell>
        </row>
        <row r="283">
          <cell r="A283">
            <v>15200</v>
          </cell>
          <cell r="B283" t="str">
            <v>目</v>
          </cell>
          <cell r="C283" t="str">
            <v xml:space="preserve">   国家公務員共済組合負担金</v>
          </cell>
          <cell r="D283" t="str">
            <v>国家公務員共済組合負担金</v>
          </cell>
          <cell r="E283" t="str">
            <v>共済組合負担</v>
          </cell>
        </row>
        <row r="284">
          <cell r="A284">
            <v>15201</v>
          </cell>
          <cell r="B284" t="str">
            <v>細</v>
          </cell>
          <cell r="C284" t="str">
            <v xml:space="preserve">   国家公務員共済組合負担金</v>
          </cell>
          <cell r="D284" t="str">
            <v>国家公務員共済組合負担金</v>
          </cell>
          <cell r="E284" t="str">
            <v>共済組合負担</v>
          </cell>
        </row>
        <row r="285">
          <cell r="A285">
            <v>15300</v>
          </cell>
          <cell r="B285" t="str">
            <v>目</v>
          </cell>
          <cell r="C285" t="str">
            <v xml:space="preserve">   基礎年金国家公務員共済組合負担金</v>
          </cell>
          <cell r="D285" t="str">
            <v>基礎年金国家公務員共済組合負担金</v>
          </cell>
          <cell r="E285" t="str">
            <v>基礎年金負担</v>
          </cell>
        </row>
        <row r="286">
          <cell r="A286">
            <v>15301</v>
          </cell>
          <cell r="B286" t="str">
            <v>細</v>
          </cell>
          <cell r="C286" t="str">
            <v xml:space="preserve">   基礎年金国家公務員共済組合負担金</v>
          </cell>
          <cell r="D286" t="str">
            <v>基礎年金国家公務員共済組合負担金</v>
          </cell>
          <cell r="E286" t="str">
            <v>基礎年金負担</v>
          </cell>
        </row>
        <row r="287">
          <cell r="A287">
            <v>15400</v>
          </cell>
          <cell r="B287" t="str">
            <v>目</v>
          </cell>
          <cell r="C287" t="str">
            <v xml:space="preserve">   国有資産所在市町村交付金</v>
          </cell>
          <cell r="D287" t="str">
            <v>国有資産所在市町村交付金</v>
          </cell>
          <cell r="E287" t="str">
            <v>国有資産交付</v>
          </cell>
        </row>
        <row r="288">
          <cell r="A288">
            <v>15401</v>
          </cell>
          <cell r="B288" t="str">
            <v>細</v>
          </cell>
          <cell r="C288" t="str">
            <v xml:space="preserve">   国有資産所在市町村交付金</v>
          </cell>
          <cell r="D288" t="str">
            <v>国有資産所在市町村交付金</v>
          </cell>
          <cell r="E288" t="str">
            <v>国有資産交付</v>
          </cell>
        </row>
        <row r="289">
          <cell r="A289">
            <v>15500</v>
          </cell>
          <cell r="B289" t="str">
            <v>目</v>
          </cell>
          <cell r="C289" t="str">
            <v xml:space="preserve">   相互防衛援助協定交付金</v>
          </cell>
          <cell r="D289" t="str">
            <v>相互防衛援助協定交付金</v>
          </cell>
          <cell r="E289" t="str">
            <v>相互防衛援助</v>
          </cell>
        </row>
        <row r="290">
          <cell r="A290">
            <v>15501</v>
          </cell>
          <cell r="B290" t="str">
            <v>細</v>
          </cell>
          <cell r="C290" t="str">
            <v xml:space="preserve">   相互防衛援助協定交付金</v>
          </cell>
          <cell r="D290" t="str">
            <v>相互防衛援助協定交付金</v>
          </cell>
          <cell r="E290" t="str">
            <v>相互防衛援助</v>
          </cell>
        </row>
        <row r="291">
          <cell r="A291">
            <v>15600</v>
          </cell>
          <cell r="B291" t="str">
            <v>目</v>
          </cell>
          <cell r="C291" t="str">
            <v xml:space="preserve">   交   際   費</v>
          </cell>
          <cell r="D291" t="str">
            <v>交際費</v>
          </cell>
          <cell r="E291" t="str">
            <v>交際費</v>
          </cell>
        </row>
        <row r="292">
          <cell r="A292">
            <v>15601</v>
          </cell>
          <cell r="B292" t="str">
            <v>細</v>
          </cell>
          <cell r="C292" t="str">
            <v xml:space="preserve">   交   際   費</v>
          </cell>
          <cell r="D292" t="str">
            <v>交際費</v>
          </cell>
          <cell r="E292" t="str">
            <v>交際費</v>
          </cell>
        </row>
        <row r="293">
          <cell r="A293">
            <v>15700</v>
          </cell>
          <cell r="B293" t="str">
            <v>目</v>
          </cell>
          <cell r="C293" t="str">
            <v xml:space="preserve">   賠償償還及払戻金</v>
          </cell>
          <cell r="D293" t="str">
            <v>賠償償還及払戻金</v>
          </cell>
          <cell r="E293" t="str">
            <v>賠償償還払戻</v>
          </cell>
        </row>
        <row r="294">
          <cell r="A294">
            <v>15701</v>
          </cell>
          <cell r="B294" t="str">
            <v>細</v>
          </cell>
          <cell r="C294" t="str">
            <v xml:space="preserve">   賠償償還及払戻金</v>
          </cell>
          <cell r="D294" t="str">
            <v>賠償金</v>
          </cell>
          <cell r="E294" t="str">
            <v>賠償金</v>
          </cell>
        </row>
        <row r="295">
          <cell r="A295">
            <v>15702</v>
          </cell>
          <cell r="B295" t="str">
            <v>細</v>
          </cell>
          <cell r="C295" t="str">
            <v xml:space="preserve">   賠償償還及払戻金</v>
          </cell>
          <cell r="D295" t="str">
            <v>警察留置負担金</v>
          </cell>
          <cell r="E295" t="str">
            <v>警察留置負担</v>
          </cell>
        </row>
        <row r="296">
          <cell r="A296">
            <v>15703</v>
          </cell>
          <cell r="B296" t="str">
            <v>細</v>
          </cell>
          <cell r="C296" t="str">
            <v xml:space="preserve">   賠償償還及払戻金</v>
          </cell>
          <cell r="D296" t="str">
            <v>諸払戻補填金</v>
          </cell>
          <cell r="E296" t="str">
            <v>諸払戻補填金</v>
          </cell>
        </row>
        <row r="297">
          <cell r="A297">
            <v>20000</v>
          </cell>
          <cell r="B297" t="str">
            <v>項</v>
          </cell>
          <cell r="C297" t="str">
            <v>自衛官給与費</v>
          </cell>
          <cell r="D297" t="str">
            <v>自衛官給与費</v>
          </cell>
          <cell r="E297" t="str">
            <v>自衛官給与費</v>
          </cell>
        </row>
        <row r="298">
          <cell r="A298">
            <v>21000</v>
          </cell>
          <cell r="B298" t="str">
            <v>目</v>
          </cell>
          <cell r="C298" t="str">
            <v xml:space="preserve">   職員基本給</v>
          </cell>
          <cell r="D298" t="str">
            <v>職員基本給</v>
          </cell>
          <cell r="E298" t="str">
            <v>職員基本給</v>
          </cell>
        </row>
        <row r="299">
          <cell r="A299">
            <v>21001</v>
          </cell>
          <cell r="B299" t="str">
            <v>細</v>
          </cell>
          <cell r="C299" t="str">
            <v xml:space="preserve">   職員基本給</v>
          </cell>
          <cell r="D299" t="str">
            <v>職員俸給</v>
          </cell>
          <cell r="E299" t="str">
            <v>職員俸給</v>
          </cell>
        </row>
        <row r="300">
          <cell r="A300">
            <v>21002</v>
          </cell>
          <cell r="B300" t="str">
            <v>細</v>
          </cell>
          <cell r="C300" t="str">
            <v xml:space="preserve">   職員基本給</v>
          </cell>
          <cell r="D300" t="str">
            <v>扶養手当</v>
          </cell>
          <cell r="E300" t="str">
            <v>扶養手当</v>
          </cell>
        </row>
        <row r="301">
          <cell r="A301">
            <v>21003</v>
          </cell>
          <cell r="B301" t="str">
            <v>細</v>
          </cell>
          <cell r="C301" t="str">
            <v xml:space="preserve">   職員基本給</v>
          </cell>
          <cell r="D301" t="str">
            <v>地域手当</v>
          </cell>
          <cell r="E301" t="str">
            <v>地域手当</v>
          </cell>
        </row>
        <row r="302">
          <cell r="A302">
            <v>21080</v>
          </cell>
          <cell r="B302" t="str">
            <v>細</v>
          </cell>
          <cell r="C302" t="str">
            <v xml:space="preserve">   職員基本給</v>
          </cell>
          <cell r="D302" t="str">
            <v>招集自衛官基本給</v>
          </cell>
          <cell r="E302" t="str">
            <v>招集基本給</v>
          </cell>
        </row>
        <row r="303">
          <cell r="A303">
            <v>21081</v>
          </cell>
          <cell r="B303" t="str">
            <v>細分</v>
          </cell>
          <cell r="C303" t="str">
            <v xml:space="preserve">   職員基本給</v>
          </cell>
          <cell r="D303" t="str">
            <v>[職員俸給]</v>
          </cell>
          <cell r="E303" t="str">
            <v>[職員俸給]</v>
          </cell>
        </row>
        <row r="304">
          <cell r="A304">
            <v>21082</v>
          </cell>
          <cell r="B304" t="str">
            <v>細分</v>
          </cell>
          <cell r="C304" t="str">
            <v xml:space="preserve">   職員基本給</v>
          </cell>
          <cell r="D304" t="str">
            <v>[扶養手当]</v>
          </cell>
          <cell r="E304" t="str">
            <v>[扶養手当]</v>
          </cell>
        </row>
        <row r="305">
          <cell r="A305">
            <v>21083</v>
          </cell>
          <cell r="B305" t="str">
            <v>細分</v>
          </cell>
          <cell r="C305" t="str">
            <v xml:space="preserve">   職員基本給</v>
          </cell>
          <cell r="D305" t="str">
            <v>[地域手当]</v>
          </cell>
          <cell r="E305" t="str">
            <v>[地域手当]</v>
          </cell>
        </row>
        <row r="306">
          <cell r="A306">
            <v>21100</v>
          </cell>
          <cell r="B306" t="str">
            <v>目</v>
          </cell>
          <cell r="C306" t="str">
            <v xml:space="preserve">   職員諸手当</v>
          </cell>
          <cell r="D306" t="str">
            <v>職員諸手当</v>
          </cell>
          <cell r="E306" t="str">
            <v>職員諸手当</v>
          </cell>
        </row>
        <row r="307">
          <cell r="A307">
            <v>21101</v>
          </cell>
          <cell r="B307" t="str">
            <v>細</v>
          </cell>
          <cell r="C307" t="str">
            <v xml:space="preserve">   職員諸手当</v>
          </cell>
          <cell r="D307" t="str">
            <v>管理職手当</v>
          </cell>
          <cell r="E307" t="str">
            <v>管理職手当</v>
          </cell>
        </row>
        <row r="308">
          <cell r="A308">
            <v>21102</v>
          </cell>
          <cell r="B308" t="str">
            <v>細</v>
          </cell>
          <cell r="C308" t="str">
            <v xml:space="preserve">   職員諸手当</v>
          </cell>
          <cell r="D308" t="str">
            <v>初任給調整手当</v>
          </cell>
          <cell r="E308" t="str">
            <v>初任給調整</v>
          </cell>
        </row>
        <row r="309">
          <cell r="A309">
            <v>21103</v>
          </cell>
          <cell r="B309" t="str">
            <v>細</v>
          </cell>
          <cell r="C309" t="str">
            <v xml:space="preserve">   職員諸手当</v>
          </cell>
          <cell r="D309" t="str">
            <v>通勤手当</v>
          </cell>
          <cell r="E309" t="str">
            <v>通勤手当</v>
          </cell>
        </row>
        <row r="310">
          <cell r="A310">
            <v>21110</v>
          </cell>
          <cell r="B310" t="str">
            <v>細</v>
          </cell>
          <cell r="C310" t="str">
            <v xml:space="preserve">   職員諸手当</v>
          </cell>
          <cell r="D310" t="str">
            <v>特殊勤務手当</v>
          </cell>
          <cell r="E310" t="str">
            <v>特殊勤務手当</v>
          </cell>
        </row>
        <row r="311">
          <cell r="A311">
            <v>21111</v>
          </cell>
          <cell r="B311" t="str">
            <v>細分</v>
          </cell>
          <cell r="C311" t="str">
            <v xml:space="preserve">   職員諸手当</v>
          </cell>
          <cell r="D311" t="str">
            <v>［爆発物取扱作業等手当］</v>
          </cell>
          <cell r="E311" t="str">
            <v>[爆発物取扱]</v>
          </cell>
        </row>
        <row r="312">
          <cell r="A312">
            <v>21112</v>
          </cell>
          <cell r="B312" t="str">
            <v>細分</v>
          </cell>
          <cell r="C312" t="str">
            <v xml:space="preserve">   職員諸手当</v>
          </cell>
          <cell r="D312" t="str">
            <v>［航空作業手当］</v>
          </cell>
          <cell r="E312" t="str">
            <v>[航空作業]</v>
          </cell>
        </row>
        <row r="313">
          <cell r="A313">
            <v>21113</v>
          </cell>
          <cell r="B313" t="str">
            <v>細分</v>
          </cell>
          <cell r="C313" t="str">
            <v xml:space="preserve">   職員諸手当</v>
          </cell>
          <cell r="D313" t="str">
            <v>［落下傘降下作業手当］</v>
          </cell>
          <cell r="E313" t="str">
            <v>[落下傘降下]</v>
          </cell>
        </row>
        <row r="314">
          <cell r="A314">
            <v>21114</v>
          </cell>
          <cell r="B314" t="str">
            <v>細分</v>
          </cell>
          <cell r="C314" t="str">
            <v xml:space="preserve">   職員諸手当</v>
          </cell>
          <cell r="D314" t="str">
            <v>［夜間看護等手当］</v>
          </cell>
          <cell r="E314" t="str">
            <v>[夜間看護等]</v>
          </cell>
        </row>
        <row r="315">
          <cell r="A315">
            <v>21115</v>
          </cell>
          <cell r="B315" t="str">
            <v>細分</v>
          </cell>
          <cell r="C315" t="str">
            <v xml:space="preserve">   職員諸手当</v>
          </cell>
          <cell r="D315" t="str">
            <v>［除雪手当］</v>
          </cell>
          <cell r="E315" t="str">
            <v>[除雪手当]</v>
          </cell>
        </row>
        <row r="316">
          <cell r="A316">
            <v>21116</v>
          </cell>
          <cell r="B316" t="str">
            <v>細分</v>
          </cell>
          <cell r="C316" t="str">
            <v xml:space="preserve">   職員諸手当</v>
          </cell>
          <cell r="D316" t="str">
            <v>［小笠原手当］</v>
          </cell>
          <cell r="E316" t="str">
            <v>[小笠原手当]</v>
          </cell>
        </row>
        <row r="317">
          <cell r="A317">
            <v>21117</v>
          </cell>
          <cell r="B317" t="str">
            <v>細分</v>
          </cell>
          <cell r="C317" t="str">
            <v xml:space="preserve">   職員諸手当</v>
          </cell>
          <cell r="D317" t="str">
            <v>［死体処理手当］</v>
          </cell>
          <cell r="E317" t="str">
            <v>[死体処理]</v>
          </cell>
        </row>
        <row r="318">
          <cell r="A318">
            <v>21118</v>
          </cell>
          <cell r="B318" t="str">
            <v>細分</v>
          </cell>
          <cell r="C318" t="str">
            <v xml:space="preserve">   職員諸手当</v>
          </cell>
          <cell r="D318" t="str">
            <v>［異常圧力内作業等手当］</v>
          </cell>
          <cell r="E318" t="str">
            <v>[異常圧力]</v>
          </cell>
        </row>
        <row r="319">
          <cell r="A319">
            <v>21119</v>
          </cell>
          <cell r="B319" t="str">
            <v>細分</v>
          </cell>
          <cell r="C319" t="str">
            <v xml:space="preserve">   職員諸手当</v>
          </cell>
          <cell r="D319" t="str">
            <v>［災害派遣等手当］</v>
          </cell>
          <cell r="E319" t="str">
            <v>[災害派遣等]</v>
          </cell>
        </row>
        <row r="320">
          <cell r="A320">
            <v>21120</v>
          </cell>
          <cell r="B320" t="str">
            <v>細分</v>
          </cell>
          <cell r="C320" t="str">
            <v xml:space="preserve">   職員諸手当</v>
          </cell>
          <cell r="D320" t="str">
            <v>［移動警戒作業手当］</v>
          </cell>
          <cell r="E320" t="str">
            <v>[移動警戒]</v>
          </cell>
        </row>
        <row r="321">
          <cell r="A321">
            <v>21121</v>
          </cell>
          <cell r="B321" t="str">
            <v>細分</v>
          </cell>
          <cell r="C321" t="str">
            <v xml:space="preserve">   職員諸手当</v>
          </cell>
          <cell r="D321" t="str">
            <v>［夜間特殊業務手当］</v>
          </cell>
          <cell r="E321" t="str">
            <v>[夜間特殊]</v>
          </cell>
        </row>
        <row r="322">
          <cell r="A322">
            <v>21122</v>
          </cell>
          <cell r="B322" t="str">
            <v>細分</v>
          </cell>
          <cell r="C322" t="str">
            <v xml:space="preserve">   職員諸手当</v>
          </cell>
          <cell r="D322" t="str">
            <v>［航空管制手当］</v>
          </cell>
          <cell r="E322" t="str">
            <v>[航空管制]</v>
          </cell>
        </row>
        <row r="323">
          <cell r="A323">
            <v>21123</v>
          </cell>
          <cell r="B323" t="str">
            <v>細分</v>
          </cell>
          <cell r="C323" t="str">
            <v xml:space="preserve">   職員諸手当</v>
          </cell>
          <cell r="D323" t="str">
            <v>［国際緊急援助等手当］</v>
          </cell>
          <cell r="E323" t="str">
            <v>[国際緊急]</v>
          </cell>
        </row>
        <row r="324">
          <cell r="A324">
            <v>21124</v>
          </cell>
          <cell r="B324" t="str">
            <v>細分</v>
          </cell>
          <cell r="C324" t="str">
            <v xml:space="preserve">   職員諸手当</v>
          </cell>
          <cell r="D324" t="str">
            <v>［特別補給支援活動手当］</v>
          </cell>
          <cell r="E324" t="str">
            <v>[特別補給]</v>
          </cell>
        </row>
        <row r="325">
          <cell r="A325">
            <v>21125</v>
          </cell>
          <cell r="B325" t="str">
            <v>細分</v>
          </cell>
          <cell r="C325" t="str">
            <v xml:space="preserve">   職員諸手当</v>
          </cell>
          <cell r="D325" t="str">
            <v>［船舶検査等手当］</v>
          </cell>
          <cell r="E325" t="str">
            <v>［船舶検査等］</v>
          </cell>
        </row>
        <row r="326">
          <cell r="A326">
            <v>21126</v>
          </cell>
          <cell r="B326" t="str">
            <v>細分</v>
          </cell>
          <cell r="C326" t="str">
            <v xml:space="preserve">   職員諸手当</v>
          </cell>
          <cell r="D326" t="str">
            <v>［分べん取扱手当］</v>
          </cell>
          <cell r="E326" t="str">
            <v>［分べん手当］</v>
          </cell>
        </row>
        <row r="327">
          <cell r="A327">
            <v>21150</v>
          </cell>
          <cell r="B327" t="str">
            <v>細</v>
          </cell>
          <cell r="C327" t="str">
            <v xml:space="preserve">   職員諸手当</v>
          </cell>
          <cell r="D327" t="str">
            <v>特地勤務手当</v>
          </cell>
          <cell r="E327" t="str">
            <v>特地勤務手当</v>
          </cell>
        </row>
        <row r="328">
          <cell r="A328">
            <v>21152</v>
          </cell>
          <cell r="B328" t="str">
            <v>細</v>
          </cell>
          <cell r="C328" t="str">
            <v xml:space="preserve">   職員諸手当</v>
          </cell>
          <cell r="D328" t="str">
            <v>期末手当</v>
          </cell>
          <cell r="E328" t="str">
            <v>期末手当</v>
          </cell>
        </row>
        <row r="329">
          <cell r="A329">
            <v>21153</v>
          </cell>
          <cell r="B329" t="str">
            <v>細</v>
          </cell>
          <cell r="C329" t="str">
            <v xml:space="preserve">   職員諸手当</v>
          </cell>
          <cell r="D329" t="str">
            <v>勤勉手当</v>
          </cell>
          <cell r="E329" t="str">
            <v>勤勉手当</v>
          </cell>
        </row>
        <row r="330">
          <cell r="A330">
            <v>21154</v>
          </cell>
          <cell r="B330" t="str">
            <v>細</v>
          </cell>
          <cell r="C330" t="str">
            <v xml:space="preserve">   職員諸手当</v>
          </cell>
          <cell r="D330" t="str">
            <v>寒冷地手当</v>
          </cell>
          <cell r="E330" t="str">
            <v>寒冷地手当</v>
          </cell>
        </row>
        <row r="331">
          <cell r="A331">
            <v>21155</v>
          </cell>
          <cell r="B331" t="str">
            <v>細</v>
          </cell>
          <cell r="C331" t="str">
            <v xml:space="preserve">   職員諸手当</v>
          </cell>
          <cell r="D331" t="str">
            <v>住居手当</v>
          </cell>
          <cell r="E331" t="str">
            <v>住居手当</v>
          </cell>
        </row>
        <row r="332">
          <cell r="A332">
            <v>21156</v>
          </cell>
          <cell r="B332" t="str">
            <v>細</v>
          </cell>
          <cell r="C332" t="str">
            <v xml:space="preserve">   職員諸手当</v>
          </cell>
          <cell r="D332" t="str">
            <v>単身赴任手当</v>
          </cell>
          <cell r="E332" t="str">
            <v>単身赴任手当</v>
          </cell>
        </row>
        <row r="333">
          <cell r="A333">
            <v>21157</v>
          </cell>
          <cell r="B333" t="str">
            <v>細</v>
          </cell>
          <cell r="C333" t="str">
            <v xml:space="preserve">   職員諸手当</v>
          </cell>
          <cell r="D333" t="str">
            <v>管理職員特別勤務手当</v>
          </cell>
          <cell r="E333" t="str">
            <v>管理職員特別</v>
          </cell>
        </row>
        <row r="334">
          <cell r="A334">
            <v>21158</v>
          </cell>
          <cell r="B334" t="str">
            <v>細</v>
          </cell>
          <cell r="C334" t="str">
            <v xml:space="preserve">   職員諸手当</v>
          </cell>
          <cell r="D334" t="str">
            <v>広域異動手当</v>
          </cell>
          <cell r="E334" t="str">
            <v>広域異動手当</v>
          </cell>
        </row>
        <row r="335">
          <cell r="A335">
            <v>21169</v>
          </cell>
          <cell r="B335" t="str">
            <v>細</v>
          </cell>
          <cell r="C335" t="str">
            <v xml:space="preserve">   職員諸手当</v>
          </cell>
          <cell r="D335" t="str">
            <v>本府省業務調整手当</v>
          </cell>
          <cell r="E335" t="str">
            <v>本府省業務</v>
          </cell>
        </row>
        <row r="336">
          <cell r="A336">
            <v>21160</v>
          </cell>
          <cell r="B336" t="str">
            <v>細</v>
          </cell>
          <cell r="C336" t="str">
            <v xml:space="preserve">   職員諸手当</v>
          </cell>
          <cell r="D336" t="str">
            <v>イラク人道復興支援等手当</v>
          </cell>
          <cell r="E336" t="str">
            <v>ｲﾗｸ人道復興</v>
          </cell>
        </row>
        <row r="337">
          <cell r="A337">
            <v>21161</v>
          </cell>
          <cell r="B337" t="str">
            <v>細</v>
          </cell>
          <cell r="C337" t="str">
            <v xml:space="preserve">   職員諸手当</v>
          </cell>
          <cell r="D337" t="str">
            <v>国際平和協力手当</v>
          </cell>
          <cell r="E337" t="str">
            <v>国際平和協力</v>
          </cell>
        </row>
        <row r="338">
          <cell r="A338">
            <v>21162</v>
          </cell>
          <cell r="B338" t="str">
            <v>細</v>
          </cell>
          <cell r="C338" t="str">
            <v xml:space="preserve">   職員諸手当</v>
          </cell>
          <cell r="D338" t="str">
            <v>航空手当</v>
          </cell>
          <cell r="E338" t="str">
            <v>航空手当</v>
          </cell>
        </row>
        <row r="339">
          <cell r="A339">
            <v>21163</v>
          </cell>
          <cell r="B339" t="str">
            <v>細</v>
          </cell>
          <cell r="C339" t="str">
            <v xml:space="preserve">   職員諸手当</v>
          </cell>
          <cell r="D339" t="str">
            <v>乗組手当</v>
          </cell>
          <cell r="E339" t="str">
            <v>乗組手当</v>
          </cell>
        </row>
        <row r="340">
          <cell r="A340">
            <v>21164</v>
          </cell>
          <cell r="B340" t="str">
            <v>細</v>
          </cell>
          <cell r="C340" t="str">
            <v xml:space="preserve">   職員諸手当</v>
          </cell>
          <cell r="D340" t="str">
            <v>落下傘隊員手当</v>
          </cell>
          <cell r="E340" t="str">
            <v>落下傘隊員</v>
          </cell>
        </row>
        <row r="341">
          <cell r="A341">
            <v>21165</v>
          </cell>
          <cell r="B341" t="str">
            <v>細</v>
          </cell>
          <cell r="C341" t="str">
            <v xml:space="preserve">   職員諸手当</v>
          </cell>
          <cell r="D341" t="str">
            <v>特別警備隊員手当</v>
          </cell>
          <cell r="E341" t="str">
            <v>特別警備隊員</v>
          </cell>
        </row>
        <row r="342">
          <cell r="A342">
            <v>21166</v>
          </cell>
          <cell r="B342" t="str">
            <v>細</v>
          </cell>
          <cell r="C342" t="str">
            <v xml:space="preserve">   職員諸手当</v>
          </cell>
          <cell r="D342" t="str">
            <v>特殊作戦隊員手当</v>
          </cell>
          <cell r="E342" t="str">
            <v>特殊作戦隊員</v>
          </cell>
        </row>
        <row r="343">
          <cell r="A343">
            <v>21167</v>
          </cell>
          <cell r="B343" t="str">
            <v>細</v>
          </cell>
          <cell r="C343" t="str">
            <v xml:space="preserve">   職員諸手当</v>
          </cell>
          <cell r="D343" t="str">
            <v>航海手当</v>
          </cell>
          <cell r="E343" t="str">
            <v>航海手当</v>
          </cell>
        </row>
        <row r="344">
          <cell r="A344">
            <v>21168</v>
          </cell>
          <cell r="B344" t="str">
            <v>細</v>
          </cell>
          <cell r="C344" t="str">
            <v xml:space="preserve">   職員諸手当</v>
          </cell>
          <cell r="D344" t="str">
            <v>営外手当</v>
          </cell>
          <cell r="E344" t="str">
            <v>営外手当</v>
          </cell>
        </row>
        <row r="345">
          <cell r="A345">
            <v>21180</v>
          </cell>
          <cell r="B345" t="str">
            <v>細</v>
          </cell>
          <cell r="C345" t="str">
            <v xml:space="preserve">   職員諸手当</v>
          </cell>
          <cell r="D345" t="str">
            <v>招集自衛官諸手当</v>
          </cell>
          <cell r="E345" t="str">
            <v>招集諸手当</v>
          </cell>
        </row>
        <row r="346">
          <cell r="A346">
            <v>21187</v>
          </cell>
          <cell r="B346" t="str">
            <v>細分</v>
          </cell>
          <cell r="C346" t="str">
            <v xml:space="preserve">   職員諸手当</v>
          </cell>
          <cell r="D346" t="str">
            <v>[初任給調整手当]</v>
          </cell>
          <cell r="E346" t="str">
            <v>[初任給調整]</v>
          </cell>
        </row>
        <row r="347">
          <cell r="A347">
            <v>21181</v>
          </cell>
          <cell r="B347" t="str">
            <v>細分</v>
          </cell>
          <cell r="C347" t="str">
            <v xml:space="preserve">   職員諸手当</v>
          </cell>
          <cell r="D347" t="str">
            <v>[特殊勤務手当]</v>
          </cell>
          <cell r="E347" t="str">
            <v>[特殊勤務]</v>
          </cell>
        </row>
        <row r="348">
          <cell r="A348">
            <v>21182</v>
          </cell>
          <cell r="B348" t="str">
            <v>細細分</v>
          </cell>
          <cell r="C348" t="str">
            <v xml:space="preserve">   職員諸手当</v>
          </cell>
          <cell r="D348" t="str">
            <v>{死体処理手当}</v>
          </cell>
          <cell r="E348" t="str">
            <v>{死体処理}</v>
          </cell>
        </row>
        <row r="349">
          <cell r="A349">
            <v>21183</v>
          </cell>
          <cell r="B349" t="str">
            <v>細細分</v>
          </cell>
          <cell r="C349" t="str">
            <v xml:space="preserve">   職員諸手当</v>
          </cell>
          <cell r="D349" t="str">
            <v>{災害派遣等手当}</v>
          </cell>
          <cell r="E349" t="str">
            <v>{災害派遣等}</v>
          </cell>
        </row>
        <row r="350">
          <cell r="A350">
            <v>21188</v>
          </cell>
          <cell r="B350" t="str">
            <v>細細分</v>
          </cell>
          <cell r="C350" t="str">
            <v xml:space="preserve">   職員諸手当</v>
          </cell>
          <cell r="D350" t="str">
            <v>{夜間特殊業務手当}</v>
          </cell>
          <cell r="E350" t="str">
            <v>{夜間特殊}</v>
          </cell>
        </row>
        <row r="351">
          <cell r="A351">
            <v>21184</v>
          </cell>
          <cell r="B351" t="str">
            <v>細分</v>
          </cell>
          <cell r="C351" t="str">
            <v xml:space="preserve">   職員諸手当</v>
          </cell>
          <cell r="D351" t="str">
            <v>[特地勤務手当]</v>
          </cell>
          <cell r="E351" t="str">
            <v>[特地勤務]</v>
          </cell>
        </row>
        <row r="352">
          <cell r="A352">
            <v>21189</v>
          </cell>
          <cell r="B352" t="str">
            <v>細分</v>
          </cell>
          <cell r="C352" t="str">
            <v xml:space="preserve">   職員諸手当</v>
          </cell>
          <cell r="D352" t="str">
            <v>[期末手当]</v>
          </cell>
          <cell r="E352" t="str">
            <v>[期末手当]</v>
          </cell>
        </row>
        <row r="353">
          <cell r="A353">
            <v>21190</v>
          </cell>
          <cell r="B353" t="str">
            <v>細分</v>
          </cell>
          <cell r="C353" t="str">
            <v xml:space="preserve">   職員諸手当</v>
          </cell>
          <cell r="D353" t="str">
            <v>[勤勉手当]</v>
          </cell>
          <cell r="E353" t="str">
            <v>[勤勉手当]</v>
          </cell>
        </row>
        <row r="354">
          <cell r="A354">
            <v>21185</v>
          </cell>
          <cell r="B354" t="str">
            <v>細分</v>
          </cell>
          <cell r="C354" t="str">
            <v xml:space="preserve">   職員諸手当</v>
          </cell>
          <cell r="D354" t="str">
            <v>[住居手当]</v>
          </cell>
          <cell r="E354" t="str">
            <v>[住居手当]</v>
          </cell>
        </row>
        <row r="355">
          <cell r="A355">
            <v>21186</v>
          </cell>
          <cell r="B355" t="str">
            <v>細分</v>
          </cell>
          <cell r="C355" t="str">
            <v xml:space="preserve">   職員諸手当</v>
          </cell>
          <cell r="D355" t="str">
            <v>[営外手当]</v>
          </cell>
          <cell r="E355" t="str">
            <v>[営外手当]</v>
          </cell>
        </row>
        <row r="356">
          <cell r="A356">
            <v>30000</v>
          </cell>
          <cell r="B356" t="str">
            <v>項</v>
          </cell>
          <cell r="C356" t="str">
            <v>武器車両等整備費</v>
          </cell>
          <cell r="D356" t="str">
            <v>武器車両等整備費</v>
          </cell>
          <cell r="E356" t="str">
            <v>武器車両整備</v>
          </cell>
        </row>
        <row r="357">
          <cell r="A357">
            <v>31000</v>
          </cell>
          <cell r="B357" t="str">
            <v>目</v>
          </cell>
          <cell r="C357" t="str">
            <v xml:space="preserve">   武器購入費</v>
          </cell>
          <cell r="D357" t="str">
            <v>武器購入費</v>
          </cell>
          <cell r="E357" t="str">
            <v>武器購入費</v>
          </cell>
        </row>
        <row r="358">
          <cell r="A358">
            <v>31001</v>
          </cell>
          <cell r="B358" t="str">
            <v>細</v>
          </cell>
          <cell r="C358" t="str">
            <v xml:space="preserve">   武器購入費</v>
          </cell>
          <cell r="D358" t="str">
            <v>編成装備品費</v>
          </cell>
          <cell r="E358" t="str">
            <v>編成装備品費</v>
          </cell>
        </row>
        <row r="359">
          <cell r="A359">
            <v>31002</v>
          </cell>
          <cell r="B359" t="str">
            <v>細</v>
          </cell>
          <cell r="C359" t="str">
            <v xml:space="preserve">   武器購入費</v>
          </cell>
          <cell r="D359" t="str">
            <v>編成装備品初度費</v>
          </cell>
          <cell r="E359" t="str">
            <v>編成装備初度</v>
          </cell>
        </row>
        <row r="360">
          <cell r="A360">
            <v>31003</v>
          </cell>
          <cell r="B360" t="str">
            <v>細</v>
          </cell>
          <cell r="C360" t="str">
            <v xml:space="preserve">   武器購入費</v>
          </cell>
          <cell r="D360" t="str">
            <v>武器購入費</v>
          </cell>
          <cell r="E360" t="str">
            <v>武器購入費</v>
          </cell>
        </row>
        <row r="361">
          <cell r="A361">
            <v>31004</v>
          </cell>
          <cell r="B361" t="str">
            <v>細</v>
          </cell>
          <cell r="C361" t="str">
            <v xml:space="preserve">   武器購入費</v>
          </cell>
          <cell r="D361" t="str">
            <v>武器購入初度費</v>
          </cell>
          <cell r="E361" t="str">
            <v>武器購入初度</v>
          </cell>
        </row>
        <row r="362">
          <cell r="A362">
            <v>31100</v>
          </cell>
          <cell r="B362" t="str">
            <v>目</v>
          </cell>
          <cell r="C362" t="str">
            <v xml:space="preserve">   通信機器購入費</v>
          </cell>
          <cell r="D362" t="str">
            <v>通信機器購入費</v>
          </cell>
          <cell r="E362" t="str">
            <v>通機器購入費</v>
          </cell>
        </row>
        <row r="363">
          <cell r="A363">
            <v>31101</v>
          </cell>
          <cell r="B363" t="str">
            <v>細</v>
          </cell>
          <cell r="C363" t="str">
            <v xml:space="preserve">   通信機器購入費</v>
          </cell>
          <cell r="D363" t="str">
            <v>編成装備品費</v>
          </cell>
          <cell r="E363" t="str">
            <v>編成装備品費</v>
          </cell>
        </row>
        <row r="364">
          <cell r="A364">
            <v>31102</v>
          </cell>
          <cell r="B364" t="str">
            <v>細</v>
          </cell>
          <cell r="C364" t="str">
            <v xml:space="preserve">   通信機器購入費</v>
          </cell>
          <cell r="D364" t="str">
            <v>編成装備品初度費</v>
          </cell>
          <cell r="E364" t="str">
            <v>編成装備初度</v>
          </cell>
        </row>
        <row r="365">
          <cell r="A365">
            <v>31103</v>
          </cell>
          <cell r="B365" t="str">
            <v>細</v>
          </cell>
          <cell r="C365" t="str">
            <v xml:space="preserve">   通信機器購入費</v>
          </cell>
          <cell r="D365" t="str">
            <v>通信機器購入費</v>
          </cell>
          <cell r="E365" t="str">
            <v>通機器購入費</v>
          </cell>
        </row>
        <row r="366">
          <cell r="A366">
            <v>31104</v>
          </cell>
          <cell r="B366" t="str">
            <v>細</v>
          </cell>
          <cell r="C366" t="str">
            <v xml:space="preserve">   通信機器購入費</v>
          </cell>
          <cell r="D366" t="str">
            <v>通信機器購入初度費</v>
          </cell>
          <cell r="E366" t="str">
            <v>通信機器初度</v>
          </cell>
        </row>
        <row r="367">
          <cell r="A367">
            <v>31200</v>
          </cell>
          <cell r="B367" t="str">
            <v>目</v>
          </cell>
          <cell r="C367" t="str">
            <v xml:space="preserve">   車両購入費</v>
          </cell>
          <cell r="D367" t="str">
            <v>車両購入費</v>
          </cell>
          <cell r="E367" t="str">
            <v>車両購入費</v>
          </cell>
        </row>
        <row r="368">
          <cell r="A368">
            <v>31201</v>
          </cell>
          <cell r="B368" t="str">
            <v>細</v>
          </cell>
          <cell r="C368" t="str">
            <v xml:space="preserve">   車両購入費</v>
          </cell>
          <cell r="D368" t="str">
            <v>編成装備品費</v>
          </cell>
          <cell r="E368" t="str">
            <v>編成装備品費</v>
          </cell>
        </row>
        <row r="369">
          <cell r="A369">
            <v>31202</v>
          </cell>
          <cell r="B369" t="str">
            <v>細</v>
          </cell>
          <cell r="C369" t="str">
            <v xml:space="preserve">   車両購入費</v>
          </cell>
          <cell r="D369" t="str">
            <v>編成装備品初度費</v>
          </cell>
          <cell r="E369" t="str">
            <v>編成装備初度</v>
          </cell>
        </row>
        <row r="370">
          <cell r="A370">
            <v>31203</v>
          </cell>
          <cell r="B370" t="str">
            <v>細</v>
          </cell>
          <cell r="C370" t="str">
            <v xml:space="preserve">   車両購入費</v>
          </cell>
          <cell r="D370" t="str">
            <v>車両購入費</v>
          </cell>
          <cell r="E370" t="str">
            <v>車両購入費</v>
          </cell>
        </row>
        <row r="371">
          <cell r="A371">
            <v>31204</v>
          </cell>
          <cell r="B371" t="str">
            <v>細</v>
          </cell>
          <cell r="C371" t="str">
            <v xml:space="preserve">   車両購入費</v>
          </cell>
          <cell r="D371" t="str">
            <v>車両購入初度費</v>
          </cell>
          <cell r="E371" t="str">
            <v>車両購入初度</v>
          </cell>
        </row>
        <row r="372">
          <cell r="A372">
            <v>31300</v>
          </cell>
          <cell r="B372" t="str">
            <v>目</v>
          </cell>
          <cell r="C372" t="str">
            <v xml:space="preserve">   弾薬購入費</v>
          </cell>
          <cell r="D372" t="str">
            <v>弾薬購入費</v>
          </cell>
          <cell r="E372" t="str">
            <v>弾薬購入費</v>
          </cell>
        </row>
        <row r="373">
          <cell r="A373">
            <v>31301</v>
          </cell>
          <cell r="B373" t="str">
            <v>細</v>
          </cell>
          <cell r="C373" t="str">
            <v xml:space="preserve">   弾薬購入費</v>
          </cell>
          <cell r="D373" t="str">
            <v>弾薬購入費</v>
          </cell>
          <cell r="E373" t="str">
            <v>弾薬購入費</v>
          </cell>
        </row>
        <row r="374">
          <cell r="A374">
            <v>31302</v>
          </cell>
          <cell r="B374" t="str">
            <v>細</v>
          </cell>
          <cell r="C374" t="str">
            <v xml:space="preserve">   弾薬購入費</v>
          </cell>
          <cell r="D374" t="str">
            <v>弾薬購入初度費</v>
          </cell>
          <cell r="E374" t="str">
            <v>弾薬購入初度</v>
          </cell>
        </row>
        <row r="375">
          <cell r="A375">
            <v>31400</v>
          </cell>
          <cell r="B375" t="str">
            <v>目</v>
          </cell>
          <cell r="C375" t="str">
            <v xml:space="preserve">   諸器材購入費</v>
          </cell>
          <cell r="D375" t="str">
            <v>諸器材購入費</v>
          </cell>
          <cell r="E375" t="str">
            <v>諸器材購入費</v>
          </cell>
        </row>
        <row r="376">
          <cell r="A376">
            <v>31401</v>
          </cell>
          <cell r="B376" t="str">
            <v>細</v>
          </cell>
          <cell r="C376" t="str">
            <v xml:space="preserve">   諸器材購入費</v>
          </cell>
          <cell r="D376" t="str">
            <v>編成装備品費</v>
          </cell>
          <cell r="E376" t="str">
            <v>編成装備品費</v>
          </cell>
        </row>
        <row r="377">
          <cell r="A377">
            <v>31402</v>
          </cell>
          <cell r="B377" t="str">
            <v>細</v>
          </cell>
          <cell r="C377" t="str">
            <v xml:space="preserve">   諸器材購入費</v>
          </cell>
          <cell r="D377" t="str">
            <v>編成装備品初度費</v>
          </cell>
          <cell r="E377" t="str">
            <v>編成装備初度</v>
          </cell>
        </row>
        <row r="378">
          <cell r="A378">
            <v>31403</v>
          </cell>
          <cell r="B378" t="str">
            <v>細</v>
          </cell>
          <cell r="C378" t="str">
            <v xml:space="preserve">   諸器材購入費</v>
          </cell>
          <cell r="D378" t="str">
            <v>航空需品費</v>
          </cell>
          <cell r="E378" t="str">
            <v>航空需品費</v>
          </cell>
        </row>
        <row r="379">
          <cell r="A379">
            <v>31404</v>
          </cell>
          <cell r="B379" t="str">
            <v>細</v>
          </cell>
          <cell r="C379" t="str">
            <v xml:space="preserve">   諸器材購入費</v>
          </cell>
          <cell r="D379" t="str">
            <v>艦船需品費</v>
          </cell>
          <cell r="E379" t="str">
            <v>艦船需品費</v>
          </cell>
        </row>
        <row r="380">
          <cell r="A380">
            <v>31405</v>
          </cell>
          <cell r="B380" t="str">
            <v>細</v>
          </cell>
          <cell r="C380" t="str">
            <v xml:space="preserve">   諸器材購入費</v>
          </cell>
          <cell r="D380" t="str">
            <v>施設機械購入費</v>
          </cell>
          <cell r="E380" t="str">
            <v>施設機械購入</v>
          </cell>
        </row>
        <row r="381">
          <cell r="A381">
            <v>31406</v>
          </cell>
          <cell r="B381" t="str">
            <v>細</v>
          </cell>
          <cell r="C381" t="str">
            <v xml:space="preserve">   諸器材購入費</v>
          </cell>
          <cell r="D381" t="str">
            <v>修理保管用備品費</v>
          </cell>
          <cell r="E381" t="str">
            <v>修理保管備品</v>
          </cell>
        </row>
        <row r="382">
          <cell r="A382">
            <v>31407</v>
          </cell>
          <cell r="B382" t="str">
            <v>細</v>
          </cell>
          <cell r="C382" t="str">
            <v xml:space="preserve">   諸器材購入費</v>
          </cell>
          <cell r="D382" t="str">
            <v>参考器材購入費</v>
          </cell>
          <cell r="E382" t="str">
            <v>参考器材購入</v>
          </cell>
        </row>
        <row r="383">
          <cell r="A383">
            <v>31408</v>
          </cell>
          <cell r="B383" t="str">
            <v>細</v>
          </cell>
          <cell r="C383" t="str">
            <v xml:space="preserve">   諸器材購入費</v>
          </cell>
          <cell r="D383" t="str">
            <v>雑備品費</v>
          </cell>
          <cell r="E383" t="str">
            <v>雑備品費</v>
          </cell>
        </row>
        <row r="384">
          <cell r="A384">
            <v>31409</v>
          </cell>
          <cell r="B384" t="str">
            <v>細</v>
          </cell>
          <cell r="C384" t="str">
            <v xml:space="preserve">   諸器材購入費</v>
          </cell>
          <cell r="D384" t="str">
            <v>諸器材購入初度費</v>
          </cell>
          <cell r="E384" t="str">
            <v>諸器材初度</v>
          </cell>
        </row>
        <row r="385">
          <cell r="A385">
            <v>31500</v>
          </cell>
          <cell r="B385" t="str">
            <v>目</v>
          </cell>
          <cell r="C385" t="str">
            <v xml:space="preserve">   武器修理費</v>
          </cell>
          <cell r="D385" t="str">
            <v>武器修理費</v>
          </cell>
          <cell r="E385" t="str">
            <v>武器修理費</v>
          </cell>
        </row>
        <row r="386">
          <cell r="A386">
            <v>31501</v>
          </cell>
          <cell r="B386" t="str">
            <v>細</v>
          </cell>
          <cell r="C386" t="str">
            <v xml:space="preserve">   武器修理費</v>
          </cell>
          <cell r="D386" t="str">
            <v>武器修理費</v>
          </cell>
          <cell r="E386" t="str">
            <v>武器修理費</v>
          </cell>
        </row>
        <row r="387">
          <cell r="A387">
            <v>31502</v>
          </cell>
          <cell r="B387" t="str">
            <v>細</v>
          </cell>
          <cell r="C387" t="str">
            <v xml:space="preserve">   武器修理費</v>
          </cell>
          <cell r="D387" t="str">
            <v>武器修理初度費</v>
          </cell>
          <cell r="E387" t="str">
            <v>武器修理初度</v>
          </cell>
        </row>
        <row r="388">
          <cell r="A388">
            <v>31503</v>
          </cell>
          <cell r="B388" t="str">
            <v>細</v>
          </cell>
          <cell r="C388" t="str">
            <v xml:space="preserve">   武器修理費</v>
          </cell>
          <cell r="D388" t="str">
            <v>賃金</v>
          </cell>
          <cell r="E388" t="str">
            <v>賃金</v>
          </cell>
        </row>
        <row r="389">
          <cell r="A389">
            <v>31600</v>
          </cell>
          <cell r="B389" t="str">
            <v>目</v>
          </cell>
          <cell r="C389" t="str">
            <v xml:space="preserve">   通信維持費</v>
          </cell>
          <cell r="D389" t="str">
            <v>通信維持費</v>
          </cell>
          <cell r="E389" t="str">
            <v>通信維持費</v>
          </cell>
        </row>
        <row r="390">
          <cell r="A390">
            <v>31601</v>
          </cell>
          <cell r="B390" t="str">
            <v>細</v>
          </cell>
          <cell r="C390" t="str">
            <v xml:space="preserve">   通信維持費</v>
          </cell>
          <cell r="D390" t="str">
            <v>通信維持費</v>
          </cell>
          <cell r="E390" t="str">
            <v>通信維持費</v>
          </cell>
        </row>
        <row r="391">
          <cell r="A391">
            <v>31603</v>
          </cell>
          <cell r="B391" t="str">
            <v>細</v>
          </cell>
          <cell r="C391" t="str">
            <v xml:space="preserve">   通信維持費</v>
          </cell>
          <cell r="D391" t="str">
            <v>通信維持初度費</v>
          </cell>
          <cell r="E391" t="str">
            <v>通信維持初度</v>
          </cell>
        </row>
        <row r="392">
          <cell r="A392">
            <v>31604</v>
          </cell>
          <cell r="B392" t="str">
            <v>細</v>
          </cell>
          <cell r="C392" t="str">
            <v xml:space="preserve">   通信維持費</v>
          </cell>
          <cell r="D392" t="str">
            <v>賃金</v>
          </cell>
          <cell r="E392" t="str">
            <v>賃金</v>
          </cell>
        </row>
        <row r="393">
          <cell r="A393">
            <v>31700</v>
          </cell>
          <cell r="B393" t="str">
            <v>目</v>
          </cell>
          <cell r="C393" t="str">
            <v xml:space="preserve">   車両修理費</v>
          </cell>
          <cell r="D393" t="str">
            <v>車両修理費</v>
          </cell>
          <cell r="E393" t="str">
            <v>車両修理費</v>
          </cell>
        </row>
        <row r="394">
          <cell r="A394">
            <v>31701</v>
          </cell>
          <cell r="B394" t="str">
            <v>細</v>
          </cell>
          <cell r="C394" t="str">
            <v xml:space="preserve">   車両修理費</v>
          </cell>
          <cell r="D394" t="str">
            <v>車両修理費</v>
          </cell>
          <cell r="E394" t="str">
            <v>車両修理費</v>
          </cell>
        </row>
        <row r="395">
          <cell r="A395">
            <v>31702</v>
          </cell>
          <cell r="B395" t="str">
            <v>細</v>
          </cell>
          <cell r="C395" t="str">
            <v xml:space="preserve">   車両修理費</v>
          </cell>
          <cell r="D395" t="str">
            <v>賃金</v>
          </cell>
          <cell r="E395" t="str">
            <v>賃金</v>
          </cell>
        </row>
        <row r="396">
          <cell r="A396">
            <v>31800</v>
          </cell>
          <cell r="B396" t="str">
            <v>目</v>
          </cell>
          <cell r="C396" t="str">
            <v xml:space="preserve">   諸器材等維持費</v>
          </cell>
          <cell r="D396" t="str">
            <v>諸器材等維持費</v>
          </cell>
          <cell r="E396" t="str">
            <v>諸器材維持費</v>
          </cell>
        </row>
        <row r="397">
          <cell r="A397">
            <v>31801</v>
          </cell>
          <cell r="B397" t="str">
            <v>細</v>
          </cell>
          <cell r="C397" t="str">
            <v xml:space="preserve">   諸器材等維持費</v>
          </cell>
          <cell r="D397" t="str">
            <v>補給処運営費</v>
          </cell>
          <cell r="E397" t="str">
            <v>補給処運営費</v>
          </cell>
        </row>
        <row r="398">
          <cell r="A398">
            <v>31802</v>
          </cell>
          <cell r="B398" t="str">
            <v>細</v>
          </cell>
          <cell r="C398" t="str">
            <v xml:space="preserve">   諸器材等維持費</v>
          </cell>
          <cell r="D398" t="str">
            <v>化学資材維持費</v>
          </cell>
          <cell r="E398" t="str">
            <v>化学資材維持</v>
          </cell>
        </row>
        <row r="399">
          <cell r="A399">
            <v>31803</v>
          </cell>
          <cell r="B399" t="str">
            <v>細</v>
          </cell>
          <cell r="C399" t="str">
            <v xml:space="preserve">   諸器材等維持費</v>
          </cell>
          <cell r="D399" t="str">
            <v>施設機械維持費</v>
          </cell>
          <cell r="E399" t="str">
            <v>施設機械維持</v>
          </cell>
        </row>
        <row r="400">
          <cell r="A400">
            <v>31804</v>
          </cell>
          <cell r="B400" t="str">
            <v>細</v>
          </cell>
          <cell r="C400" t="str">
            <v xml:space="preserve">   諸器材等維持費</v>
          </cell>
          <cell r="D400" t="str">
            <v>工作所維持費</v>
          </cell>
          <cell r="E400" t="str">
            <v>工作所維持費</v>
          </cell>
        </row>
        <row r="401">
          <cell r="A401">
            <v>31805</v>
          </cell>
          <cell r="B401" t="str">
            <v>細</v>
          </cell>
          <cell r="C401" t="str">
            <v xml:space="preserve">   諸器材等維持費</v>
          </cell>
          <cell r="D401" t="str">
            <v>雑修理費</v>
          </cell>
          <cell r="E401" t="str">
            <v>雑修理費</v>
          </cell>
        </row>
        <row r="402">
          <cell r="A402">
            <v>31806</v>
          </cell>
          <cell r="B402" t="str">
            <v>細</v>
          </cell>
          <cell r="C402" t="str">
            <v xml:space="preserve">   諸器材等維持費</v>
          </cell>
          <cell r="D402" t="str">
            <v>雑消耗品費</v>
          </cell>
          <cell r="E402" t="str">
            <v>雑消耗品費</v>
          </cell>
        </row>
        <row r="403">
          <cell r="A403">
            <v>31807</v>
          </cell>
          <cell r="B403" t="str">
            <v>細</v>
          </cell>
          <cell r="C403" t="str">
            <v xml:space="preserve">   諸器材等維持費</v>
          </cell>
          <cell r="D403" t="str">
            <v>艦船用雑費</v>
          </cell>
          <cell r="E403" t="str">
            <v>艦船用雑費</v>
          </cell>
        </row>
        <row r="404">
          <cell r="A404">
            <v>31808</v>
          </cell>
          <cell r="B404" t="str">
            <v>細</v>
          </cell>
          <cell r="C404" t="str">
            <v xml:space="preserve">   諸器材等維持費</v>
          </cell>
          <cell r="D404" t="str">
            <v>爆発兵器類処理費</v>
          </cell>
          <cell r="E404" t="str">
            <v>爆発兵器処理</v>
          </cell>
        </row>
        <row r="405">
          <cell r="A405">
            <v>31809</v>
          </cell>
          <cell r="B405" t="str">
            <v>細</v>
          </cell>
          <cell r="C405" t="str">
            <v xml:space="preserve">   諸器材等維持費</v>
          </cell>
          <cell r="D405" t="str">
            <v>雑運営費</v>
          </cell>
          <cell r="E405" t="str">
            <v>雑運営費</v>
          </cell>
        </row>
        <row r="406">
          <cell r="A406">
            <v>31811</v>
          </cell>
          <cell r="B406" t="str">
            <v>細</v>
          </cell>
          <cell r="C406" t="str">
            <v xml:space="preserve">   諸器材等維持費</v>
          </cell>
          <cell r="D406" t="str">
            <v>弾薬維持費</v>
          </cell>
          <cell r="E406" t="str">
            <v>弾薬維持費</v>
          </cell>
        </row>
        <row r="407">
          <cell r="A407">
            <v>31813</v>
          </cell>
          <cell r="B407" t="str">
            <v>細</v>
          </cell>
          <cell r="C407" t="str">
            <v xml:space="preserve">   諸器材等維持費</v>
          </cell>
          <cell r="D407" t="str">
            <v>諸器材等維持初度費</v>
          </cell>
          <cell r="E407" t="str">
            <v>諸器材等初度</v>
          </cell>
        </row>
        <row r="408">
          <cell r="A408">
            <v>31812</v>
          </cell>
          <cell r="B408" t="str">
            <v>細</v>
          </cell>
          <cell r="C408" t="str">
            <v xml:space="preserve">   諸器材等維持費</v>
          </cell>
          <cell r="D408" t="str">
            <v>賃金</v>
          </cell>
          <cell r="E408" t="str">
            <v>賃金</v>
          </cell>
        </row>
        <row r="409">
          <cell r="A409">
            <v>230000</v>
          </cell>
          <cell r="B409" t="str">
            <v>項</v>
          </cell>
          <cell r="C409" t="str">
            <v>東日本大震災復旧・復興武器車両等整備費</v>
          </cell>
          <cell r="D409" t="str">
            <v>東日本大震災復旧・復興武器車両等整備費</v>
          </cell>
          <cell r="E409" t="str">
            <v>(震)武器車両</v>
          </cell>
        </row>
        <row r="410">
          <cell r="A410">
            <v>231000</v>
          </cell>
          <cell r="B410" t="str">
            <v>目</v>
          </cell>
          <cell r="C410" t="str">
            <v xml:space="preserve">   武器購入費</v>
          </cell>
          <cell r="D410" t="str">
            <v>武器購入費</v>
          </cell>
          <cell r="E410" t="str">
            <v>(震)武器購入</v>
          </cell>
        </row>
        <row r="411">
          <cell r="A411">
            <v>231001</v>
          </cell>
          <cell r="B411" t="str">
            <v>細</v>
          </cell>
          <cell r="C411" t="str">
            <v xml:space="preserve">   武器購入費</v>
          </cell>
          <cell r="D411" t="str">
            <v>編成装備品費</v>
          </cell>
          <cell r="E411" t="str">
            <v>(震)編成装備</v>
          </cell>
        </row>
        <row r="412">
          <cell r="A412">
            <v>231002</v>
          </cell>
          <cell r="B412" t="str">
            <v>細</v>
          </cell>
          <cell r="C412" t="str">
            <v xml:space="preserve">   武器購入費</v>
          </cell>
          <cell r="D412" t="str">
            <v>編成装備品初度費</v>
          </cell>
          <cell r="E412" t="str">
            <v>(震)編成初度</v>
          </cell>
        </row>
        <row r="413">
          <cell r="A413">
            <v>231003</v>
          </cell>
          <cell r="B413" t="str">
            <v>細</v>
          </cell>
          <cell r="C413" t="str">
            <v xml:space="preserve">   武器購入費</v>
          </cell>
          <cell r="D413" t="str">
            <v>武器購入費</v>
          </cell>
          <cell r="E413" t="str">
            <v>(震)武器購入</v>
          </cell>
        </row>
        <row r="414">
          <cell r="A414">
            <v>231004</v>
          </cell>
          <cell r="B414" t="str">
            <v>細</v>
          </cell>
          <cell r="C414" t="str">
            <v xml:space="preserve">   武器購入費</v>
          </cell>
          <cell r="D414" t="str">
            <v>武器購入初度費</v>
          </cell>
          <cell r="E414" t="str">
            <v>(震)武器初度</v>
          </cell>
        </row>
        <row r="415">
          <cell r="A415">
            <v>231100</v>
          </cell>
          <cell r="B415" t="str">
            <v>目</v>
          </cell>
          <cell r="C415" t="str">
            <v xml:space="preserve">   通信機器購入費</v>
          </cell>
          <cell r="D415" t="str">
            <v>通信機器購入費</v>
          </cell>
          <cell r="E415" t="str">
            <v>(震)通機購入</v>
          </cell>
        </row>
        <row r="416">
          <cell r="A416">
            <v>231101</v>
          </cell>
          <cell r="B416" t="str">
            <v>細</v>
          </cell>
          <cell r="C416" t="str">
            <v xml:space="preserve">   通信機器購入費</v>
          </cell>
          <cell r="D416" t="str">
            <v>編成装備品費</v>
          </cell>
          <cell r="E416" t="str">
            <v>(震)編成装備</v>
          </cell>
        </row>
        <row r="417">
          <cell r="A417">
            <v>231102</v>
          </cell>
          <cell r="B417" t="str">
            <v>細</v>
          </cell>
          <cell r="C417" t="str">
            <v xml:space="preserve">   通信機器購入費</v>
          </cell>
          <cell r="D417" t="str">
            <v>編成装備品初度費</v>
          </cell>
          <cell r="E417" t="str">
            <v>(震)編成初度</v>
          </cell>
        </row>
        <row r="418">
          <cell r="A418">
            <v>231103</v>
          </cell>
          <cell r="B418" t="str">
            <v>細</v>
          </cell>
          <cell r="C418" t="str">
            <v xml:space="preserve">   通信機器購入費</v>
          </cell>
          <cell r="D418" t="str">
            <v>通信機器購入費</v>
          </cell>
          <cell r="E418" t="str">
            <v>(震)通機購入</v>
          </cell>
        </row>
        <row r="419">
          <cell r="A419">
            <v>231104</v>
          </cell>
          <cell r="B419" t="str">
            <v>細</v>
          </cell>
          <cell r="C419" t="str">
            <v xml:space="preserve">   通信機器購入費</v>
          </cell>
          <cell r="D419" t="str">
            <v>通信機器購入初度費</v>
          </cell>
          <cell r="E419" t="str">
            <v>(震)通機初度</v>
          </cell>
        </row>
        <row r="420">
          <cell r="A420">
            <v>231200</v>
          </cell>
          <cell r="B420" t="str">
            <v>目</v>
          </cell>
          <cell r="C420" t="str">
            <v xml:space="preserve">   車両購入費</v>
          </cell>
          <cell r="D420" t="str">
            <v>車両購入費</v>
          </cell>
          <cell r="E420" t="str">
            <v>(震)車両購入</v>
          </cell>
        </row>
        <row r="421">
          <cell r="A421">
            <v>231201</v>
          </cell>
          <cell r="B421" t="str">
            <v>細</v>
          </cell>
          <cell r="C421" t="str">
            <v xml:space="preserve">   車両購入費</v>
          </cell>
          <cell r="D421" t="str">
            <v>編成装備品費</v>
          </cell>
          <cell r="E421" t="str">
            <v>(震)編成装備</v>
          </cell>
        </row>
        <row r="422">
          <cell r="A422">
            <v>231202</v>
          </cell>
          <cell r="B422" t="str">
            <v>細</v>
          </cell>
          <cell r="C422" t="str">
            <v xml:space="preserve">   車両購入費</v>
          </cell>
          <cell r="D422" t="str">
            <v>編成装備品初度費</v>
          </cell>
          <cell r="E422" t="str">
            <v>(震)編成初度</v>
          </cell>
        </row>
        <row r="423">
          <cell r="A423">
            <v>231203</v>
          </cell>
          <cell r="B423" t="str">
            <v>細</v>
          </cell>
          <cell r="C423" t="str">
            <v xml:space="preserve">   車両購入費</v>
          </cell>
          <cell r="D423" t="str">
            <v>車両購入費</v>
          </cell>
          <cell r="E423" t="str">
            <v>(震)車両購入</v>
          </cell>
        </row>
        <row r="424">
          <cell r="A424">
            <v>231204</v>
          </cell>
          <cell r="B424" t="str">
            <v>細</v>
          </cell>
          <cell r="C424" t="str">
            <v xml:space="preserve">   車両購入費</v>
          </cell>
          <cell r="D424" t="str">
            <v>車両購入初度費</v>
          </cell>
          <cell r="E424" t="str">
            <v>(震)車両初度</v>
          </cell>
        </row>
        <row r="425">
          <cell r="A425">
            <v>231300</v>
          </cell>
          <cell r="B425" t="str">
            <v>目</v>
          </cell>
          <cell r="C425" t="str">
            <v xml:space="preserve">   弾薬購入費</v>
          </cell>
          <cell r="D425" t="str">
            <v>弾薬購入費</v>
          </cell>
          <cell r="E425" t="str">
            <v>(震)弾薬購入</v>
          </cell>
        </row>
        <row r="426">
          <cell r="A426">
            <v>231301</v>
          </cell>
          <cell r="B426" t="str">
            <v>細</v>
          </cell>
          <cell r="C426" t="str">
            <v xml:space="preserve">   弾薬購入費</v>
          </cell>
          <cell r="D426" t="str">
            <v>弾薬購入費</v>
          </cell>
          <cell r="E426" t="str">
            <v>(震)弾薬購入</v>
          </cell>
        </row>
        <row r="427">
          <cell r="A427">
            <v>231302</v>
          </cell>
          <cell r="B427" t="str">
            <v>細</v>
          </cell>
          <cell r="C427" t="str">
            <v xml:space="preserve">   弾薬購入費</v>
          </cell>
          <cell r="D427" t="str">
            <v>弾薬購入初度費</v>
          </cell>
          <cell r="E427" t="str">
            <v>(震)弾薬初度</v>
          </cell>
        </row>
        <row r="428">
          <cell r="A428">
            <v>231400</v>
          </cell>
          <cell r="B428" t="str">
            <v>目</v>
          </cell>
          <cell r="C428" t="str">
            <v xml:space="preserve">   諸器材購入費</v>
          </cell>
          <cell r="D428" t="str">
            <v>諸器材購入費</v>
          </cell>
          <cell r="E428" t="str">
            <v>(震)諸器材購</v>
          </cell>
        </row>
        <row r="429">
          <cell r="A429">
            <v>231401</v>
          </cell>
          <cell r="B429" t="str">
            <v>細</v>
          </cell>
          <cell r="C429" t="str">
            <v xml:space="preserve">   諸器材購入費</v>
          </cell>
          <cell r="D429" t="str">
            <v>編成装備品費</v>
          </cell>
          <cell r="E429" t="str">
            <v>(震)編成装備</v>
          </cell>
        </row>
        <row r="430">
          <cell r="A430">
            <v>231402</v>
          </cell>
          <cell r="B430" t="str">
            <v>細</v>
          </cell>
          <cell r="C430" t="str">
            <v xml:space="preserve">   諸器材購入費</v>
          </cell>
          <cell r="D430" t="str">
            <v>編成装備品初度費</v>
          </cell>
          <cell r="E430" t="str">
            <v>(震)編成初度</v>
          </cell>
        </row>
        <row r="431">
          <cell r="A431">
            <v>231403</v>
          </cell>
          <cell r="B431" t="str">
            <v>細</v>
          </cell>
          <cell r="C431" t="str">
            <v xml:space="preserve">   諸器材購入費</v>
          </cell>
          <cell r="D431" t="str">
            <v>航空需品費</v>
          </cell>
          <cell r="E431" t="str">
            <v>(震)航空需品</v>
          </cell>
        </row>
        <row r="432">
          <cell r="A432">
            <v>231404</v>
          </cell>
          <cell r="B432" t="str">
            <v>細</v>
          </cell>
          <cell r="C432" t="str">
            <v xml:space="preserve">   諸器材購入費</v>
          </cell>
          <cell r="D432" t="str">
            <v>艦船需品費</v>
          </cell>
          <cell r="E432" t="str">
            <v>(震)艦船需品</v>
          </cell>
        </row>
        <row r="433">
          <cell r="A433">
            <v>231405</v>
          </cell>
          <cell r="B433" t="str">
            <v>細</v>
          </cell>
          <cell r="C433" t="str">
            <v xml:space="preserve">   諸器材購入費</v>
          </cell>
          <cell r="D433" t="str">
            <v>施設機械購入費</v>
          </cell>
          <cell r="E433" t="str">
            <v>(震)施設機械</v>
          </cell>
        </row>
        <row r="434">
          <cell r="A434">
            <v>231406</v>
          </cell>
          <cell r="B434" t="str">
            <v>細</v>
          </cell>
          <cell r="C434" t="str">
            <v xml:space="preserve">   諸器材購入費</v>
          </cell>
          <cell r="D434" t="str">
            <v>修理保管用備品費</v>
          </cell>
          <cell r="E434" t="str">
            <v>(震)修理保管</v>
          </cell>
        </row>
        <row r="435">
          <cell r="A435">
            <v>231407</v>
          </cell>
          <cell r="B435" t="str">
            <v>細</v>
          </cell>
          <cell r="C435" t="str">
            <v xml:space="preserve">   諸器材購入費</v>
          </cell>
          <cell r="D435" t="str">
            <v>参考器材購入費</v>
          </cell>
          <cell r="E435" t="str">
            <v>(震)参考器材</v>
          </cell>
        </row>
        <row r="436">
          <cell r="A436">
            <v>231408</v>
          </cell>
          <cell r="B436" t="str">
            <v>細</v>
          </cell>
          <cell r="C436" t="str">
            <v xml:space="preserve">   諸器材購入費</v>
          </cell>
          <cell r="D436" t="str">
            <v>雑備品費</v>
          </cell>
          <cell r="E436" t="str">
            <v>(震)雑備品費</v>
          </cell>
        </row>
        <row r="437">
          <cell r="A437">
            <v>231409</v>
          </cell>
          <cell r="B437" t="str">
            <v>細</v>
          </cell>
          <cell r="C437" t="str">
            <v xml:space="preserve">   諸器材購入費</v>
          </cell>
          <cell r="D437" t="str">
            <v>諸器材購入初度費</v>
          </cell>
          <cell r="E437" t="str">
            <v>(震)諸器初度</v>
          </cell>
        </row>
        <row r="438">
          <cell r="A438">
            <v>231500</v>
          </cell>
          <cell r="B438" t="str">
            <v>目</v>
          </cell>
          <cell r="C438" t="str">
            <v xml:space="preserve">   武器修理費</v>
          </cell>
          <cell r="D438" t="str">
            <v>武器修理費</v>
          </cell>
          <cell r="E438" t="str">
            <v>(震)武器修理</v>
          </cell>
        </row>
        <row r="439">
          <cell r="A439">
            <v>231501</v>
          </cell>
          <cell r="B439" t="str">
            <v>細</v>
          </cell>
          <cell r="C439" t="str">
            <v xml:space="preserve">   武器修理費</v>
          </cell>
          <cell r="D439" t="str">
            <v>武器修理費</v>
          </cell>
          <cell r="E439" t="str">
            <v>(震)武器修理</v>
          </cell>
        </row>
        <row r="440">
          <cell r="A440">
            <v>231502</v>
          </cell>
          <cell r="B440" t="str">
            <v>細</v>
          </cell>
          <cell r="C440" t="str">
            <v xml:space="preserve">   武器修理費</v>
          </cell>
          <cell r="D440" t="str">
            <v>武器修理初度費</v>
          </cell>
          <cell r="E440" t="str">
            <v>(震)武器初度</v>
          </cell>
        </row>
        <row r="441">
          <cell r="A441">
            <v>231503</v>
          </cell>
          <cell r="B441" t="str">
            <v>細</v>
          </cell>
          <cell r="C441" t="str">
            <v xml:space="preserve">   武器修理費</v>
          </cell>
          <cell r="D441" t="str">
            <v>賃金</v>
          </cell>
          <cell r="E441" t="str">
            <v>(震)賃金</v>
          </cell>
        </row>
        <row r="442">
          <cell r="A442">
            <v>231600</v>
          </cell>
          <cell r="B442" t="str">
            <v>目</v>
          </cell>
          <cell r="C442" t="str">
            <v xml:space="preserve">   通信維持費</v>
          </cell>
          <cell r="D442" t="str">
            <v>通信維持費</v>
          </cell>
          <cell r="E442" t="str">
            <v>(震)通信維持</v>
          </cell>
        </row>
        <row r="443">
          <cell r="A443">
            <v>231601</v>
          </cell>
          <cell r="B443" t="str">
            <v>細</v>
          </cell>
          <cell r="C443" t="str">
            <v xml:space="preserve">   通信維持費</v>
          </cell>
          <cell r="D443" t="str">
            <v>通信維持費</v>
          </cell>
          <cell r="E443" t="str">
            <v>(震)通信維持</v>
          </cell>
        </row>
        <row r="444">
          <cell r="A444">
            <v>231603</v>
          </cell>
          <cell r="B444" t="str">
            <v>細</v>
          </cell>
          <cell r="C444" t="str">
            <v xml:space="preserve">   通信維持費</v>
          </cell>
          <cell r="D444" t="str">
            <v>通信維持初度費</v>
          </cell>
          <cell r="E444" t="str">
            <v>(震)通信初度</v>
          </cell>
        </row>
        <row r="445">
          <cell r="A445">
            <v>231604</v>
          </cell>
          <cell r="B445" t="str">
            <v>細</v>
          </cell>
          <cell r="C445" t="str">
            <v xml:space="preserve">   通信維持費</v>
          </cell>
          <cell r="D445" t="str">
            <v>賃金</v>
          </cell>
          <cell r="E445" t="str">
            <v>(震)賃金</v>
          </cell>
        </row>
        <row r="446">
          <cell r="A446">
            <v>231700</v>
          </cell>
          <cell r="B446" t="str">
            <v>目</v>
          </cell>
          <cell r="C446" t="str">
            <v xml:space="preserve">   車両修理費</v>
          </cell>
          <cell r="D446" t="str">
            <v>車両修理費</v>
          </cell>
          <cell r="E446" t="str">
            <v>(震)車両修理</v>
          </cell>
        </row>
        <row r="447">
          <cell r="A447">
            <v>231701</v>
          </cell>
          <cell r="B447" t="str">
            <v>細</v>
          </cell>
          <cell r="C447" t="str">
            <v xml:space="preserve">   車両修理費</v>
          </cell>
          <cell r="D447" t="str">
            <v>車両修理費</v>
          </cell>
          <cell r="E447" t="str">
            <v>(震)車両修理</v>
          </cell>
        </row>
        <row r="448">
          <cell r="A448">
            <v>231702</v>
          </cell>
          <cell r="B448" t="str">
            <v>細</v>
          </cell>
          <cell r="C448" t="str">
            <v xml:space="preserve">   車両修理費</v>
          </cell>
          <cell r="D448" t="str">
            <v>賃金</v>
          </cell>
          <cell r="E448" t="str">
            <v>(震)賃金</v>
          </cell>
        </row>
        <row r="449">
          <cell r="A449">
            <v>231800</v>
          </cell>
          <cell r="B449" t="str">
            <v>目</v>
          </cell>
          <cell r="C449" t="str">
            <v xml:space="preserve">   諸器材等維持費</v>
          </cell>
          <cell r="D449" t="str">
            <v>諸器材等維持費</v>
          </cell>
          <cell r="E449" t="str">
            <v>(震)諸器材維</v>
          </cell>
        </row>
        <row r="450">
          <cell r="A450">
            <v>231801</v>
          </cell>
          <cell r="B450" t="str">
            <v>細</v>
          </cell>
          <cell r="C450" t="str">
            <v xml:space="preserve">   諸器材等維持費</v>
          </cell>
          <cell r="D450" t="str">
            <v>補給処運営費</v>
          </cell>
          <cell r="E450" t="str">
            <v>(震)補給処運</v>
          </cell>
        </row>
        <row r="451">
          <cell r="A451">
            <v>231802</v>
          </cell>
          <cell r="B451" t="str">
            <v>細</v>
          </cell>
          <cell r="C451" t="str">
            <v xml:space="preserve">   諸器材等維持費</v>
          </cell>
          <cell r="D451" t="str">
            <v>化学資材維持費</v>
          </cell>
          <cell r="E451" t="str">
            <v>(震)化学資材</v>
          </cell>
        </row>
        <row r="452">
          <cell r="A452">
            <v>231803</v>
          </cell>
          <cell r="B452" t="str">
            <v>細</v>
          </cell>
          <cell r="C452" t="str">
            <v xml:space="preserve">   諸器材等維持費</v>
          </cell>
          <cell r="D452" t="str">
            <v>施設機械維持費</v>
          </cell>
          <cell r="E452" t="str">
            <v>(震)施設機械</v>
          </cell>
        </row>
        <row r="453">
          <cell r="A453">
            <v>231804</v>
          </cell>
          <cell r="B453" t="str">
            <v>細</v>
          </cell>
          <cell r="C453" t="str">
            <v xml:space="preserve">   諸器材等維持費</v>
          </cell>
          <cell r="D453" t="str">
            <v>工作所維持費</v>
          </cell>
          <cell r="E453" t="str">
            <v>(震)工作所維</v>
          </cell>
        </row>
        <row r="454">
          <cell r="A454">
            <v>231805</v>
          </cell>
          <cell r="B454" t="str">
            <v>細</v>
          </cell>
          <cell r="C454" t="str">
            <v xml:space="preserve">   諸器材等維持費</v>
          </cell>
          <cell r="D454" t="str">
            <v>雑修理費</v>
          </cell>
          <cell r="E454" t="str">
            <v>(震)雑修理費</v>
          </cell>
        </row>
        <row r="455">
          <cell r="A455">
            <v>231806</v>
          </cell>
          <cell r="B455" t="str">
            <v>細</v>
          </cell>
          <cell r="C455" t="str">
            <v xml:space="preserve">   諸器材等維持費</v>
          </cell>
          <cell r="D455" t="str">
            <v>雑消耗品費</v>
          </cell>
          <cell r="E455" t="str">
            <v>(震)雑消耗品</v>
          </cell>
        </row>
        <row r="456">
          <cell r="A456">
            <v>231807</v>
          </cell>
          <cell r="B456" t="str">
            <v>細</v>
          </cell>
          <cell r="C456" t="str">
            <v xml:space="preserve">   諸器材等維持費</v>
          </cell>
          <cell r="D456" t="str">
            <v>艦船用雑費</v>
          </cell>
          <cell r="E456" t="str">
            <v>(震)艦船雑費</v>
          </cell>
        </row>
        <row r="457">
          <cell r="A457">
            <v>231808</v>
          </cell>
          <cell r="B457" t="str">
            <v>細</v>
          </cell>
          <cell r="C457" t="str">
            <v xml:space="preserve">   諸器材等維持費</v>
          </cell>
          <cell r="D457" t="str">
            <v>爆発兵器類処理費</v>
          </cell>
          <cell r="E457" t="str">
            <v>(震)爆発兵器</v>
          </cell>
        </row>
        <row r="458">
          <cell r="A458">
            <v>231809</v>
          </cell>
          <cell r="B458" t="str">
            <v>細</v>
          </cell>
          <cell r="C458" t="str">
            <v xml:space="preserve">   諸器材等維持費</v>
          </cell>
          <cell r="D458" t="str">
            <v>雑運営費</v>
          </cell>
          <cell r="E458" t="str">
            <v>(震)雑運営費</v>
          </cell>
        </row>
        <row r="459">
          <cell r="A459">
            <v>231811</v>
          </cell>
          <cell r="B459" t="str">
            <v>細</v>
          </cell>
          <cell r="C459" t="str">
            <v xml:space="preserve">   諸器材等維持費</v>
          </cell>
          <cell r="D459" t="str">
            <v>弾薬維持費</v>
          </cell>
          <cell r="E459" t="str">
            <v>(震)弾薬維持</v>
          </cell>
        </row>
        <row r="460">
          <cell r="A460">
            <v>231813</v>
          </cell>
          <cell r="B460" t="str">
            <v>細</v>
          </cell>
          <cell r="C460" t="str">
            <v xml:space="preserve">   諸器材等維持費</v>
          </cell>
          <cell r="D460" t="str">
            <v>諸器材等維持初度費</v>
          </cell>
          <cell r="E460" t="str">
            <v>(震)諸器初度</v>
          </cell>
        </row>
        <row r="461">
          <cell r="A461">
            <v>231812</v>
          </cell>
          <cell r="B461" t="str">
            <v>細</v>
          </cell>
          <cell r="C461" t="str">
            <v xml:space="preserve">   諸器材等維持費</v>
          </cell>
          <cell r="D461" t="str">
            <v>賃金</v>
          </cell>
          <cell r="E461" t="str">
            <v>(震)賃金</v>
          </cell>
        </row>
        <row r="462">
          <cell r="A462">
            <v>40000</v>
          </cell>
          <cell r="B462" t="str">
            <v>項</v>
          </cell>
          <cell r="C462" t="str">
            <v>航空機整備費</v>
          </cell>
          <cell r="D462" t="str">
            <v>航空機整備費</v>
          </cell>
          <cell r="E462" t="str">
            <v>航空機整備費</v>
          </cell>
        </row>
        <row r="463">
          <cell r="A463">
            <v>41000</v>
          </cell>
          <cell r="B463" t="str">
            <v>目</v>
          </cell>
          <cell r="C463" t="str">
            <v xml:space="preserve">   航空機修理費</v>
          </cell>
          <cell r="D463" t="str">
            <v>航空機修理費</v>
          </cell>
          <cell r="E463" t="str">
            <v>航空機修理費</v>
          </cell>
        </row>
        <row r="464">
          <cell r="A464">
            <v>41001</v>
          </cell>
          <cell r="B464" t="str">
            <v>細</v>
          </cell>
          <cell r="C464" t="str">
            <v xml:space="preserve">   航空機修理費</v>
          </cell>
          <cell r="D464" t="str">
            <v>航空機修理費</v>
          </cell>
          <cell r="E464" t="str">
            <v>航空機修理費</v>
          </cell>
        </row>
        <row r="465">
          <cell r="A465">
            <v>41002</v>
          </cell>
          <cell r="B465" t="str">
            <v>細</v>
          </cell>
          <cell r="C465" t="str">
            <v xml:space="preserve">   航空機修理費</v>
          </cell>
          <cell r="D465" t="str">
            <v>航空機修理初度費</v>
          </cell>
          <cell r="E465" t="str">
            <v>航空修理初度</v>
          </cell>
        </row>
        <row r="466">
          <cell r="A466">
            <v>41003</v>
          </cell>
          <cell r="B466" t="str">
            <v>細</v>
          </cell>
          <cell r="C466" t="str">
            <v xml:space="preserve">   航空機修理費</v>
          </cell>
          <cell r="D466" t="str">
            <v>賃金</v>
          </cell>
          <cell r="E466" t="str">
            <v>賃金</v>
          </cell>
        </row>
        <row r="467">
          <cell r="A467">
            <v>41100</v>
          </cell>
          <cell r="B467" t="str">
            <v>目</v>
          </cell>
          <cell r="C467" t="str">
            <v xml:space="preserve">   航空機購入費</v>
          </cell>
          <cell r="D467" t="str">
            <v>航空機購入費</v>
          </cell>
          <cell r="E467" t="str">
            <v>航空機購入費</v>
          </cell>
        </row>
        <row r="468">
          <cell r="A468">
            <v>41101</v>
          </cell>
          <cell r="B468" t="str">
            <v>細</v>
          </cell>
          <cell r="C468" t="str">
            <v xml:space="preserve">   航空機購入費</v>
          </cell>
          <cell r="D468" t="str">
            <v>航空機購入費</v>
          </cell>
          <cell r="E468" t="str">
            <v>航空機購入費</v>
          </cell>
        </row>
        <row r="469">
          <cell r="A469">
            <v>41102</v>
          </cell>
          <cell r="B469" t="str">
            <v>細</v>
          </cell>
          <cell r="C469" t="str">
            <v xml:space="preserve">   航空機購入費</v>
          </cell>
          <cell r="D469" t="str">
            <v>航空機購入初度費</v>
          </cell>
          <cell r="E469" t="str">
            <v>航空購入初度</v>
          </cell>
        </row>
        <row r="470">
          <cell r="A470">
            <v>240000</v>
          </cell>
          <cell r="B470" t="str">
            <v>項</v>
          </cell>
          <cell r="C470" t="str">
            <v>東日本大震災復旧・復興航空機整備費</v>
          </cell>
          <cell r="D470" t="str">
            <v>東日本大震災復旧・復興航空機整備費</v>
          </cell>
          <cell r="E470" t="str">
            <v>(震)航空整備</v>
          </cell>
        </row>
        <row r="471">
          <cell r="A471">
            <v>241000</v>
          </cell>
          <cell r="B471" t="str">
            <v>目</v>
          </cell>
          <cell r="C471" t="str">
            <v xml:space="preserve">   航空機修理費</v>
          </cell>
          <cell r="D471" t="str">
            <v>航空機修理費</v>
          </cell>
          <cell r="E471" t="str">
            <v>(震)航空修理</v>
          </cell>
        </row>
        <row r="472">
          <cell r="A472">
            <v>241001</v>
          </cell>
          <cell r="B472" t="str">
            <v>細</v>
          </cell>
          <cell r="C472" t="str">
            <v xml:space="preserve">   航空機修理費</v>
          </cell>
          <cell r="D472" t="str">
            <v>航空機修理費</v>
          </cell>
          <cell r="E472" t="str">
            <v>(震)航空修理</v>
          </cell>
        </row>
        <row r="473">
          <cell r="A473">
            <v>241002</v>
          </cell>
          <cell r="B473" t="str">
            <v>細</v>
          </cell>
          <cell r="C473" t="str">
            <v xml:space="preserve">   航空機修理費</v>
          </cell>
          <cell r="D473" t="str">
            <v>航空機修理初度費</v>
          </cell>
          <cell r="E473" t="str">
            <v>(震)航空初度</v>
          </cell>
        </row>
        <row r="474">
          <cell r="A474">
            <v>241003</v>
          </cell>
          <cell r="B474" t="str">
            <v>細</v>
          </cell>
          <cell r="C474" t="str">
            <v xml:space="preserve">   航空機修理費</v>
          </cell>
          <cell r="D474" t="str">
            <v>賃金</v>
          </cell>
          <cell r="E474" t="str">
            <v>(震)賃金</v>
          </cell>
        </row>
        <row r="475">
          <cell r="A475">
            <v>241100</v>
          </cell>
          <cell r="B475" t="str">
            <v>目</v>
          </cell>
          <cell r="C475" t="str">
            <v xml:space="preserve">   航空機購入費</v>
          </cell>
          <cell r="D475" t="str">
            <v>航空機購入費</v>
          </cell>
          <cell r="E475" t="str">
            <v>(震)航空購入</v>
          </cell>
        </row>
        <row r="476">
          <cell r="A476">
            <v>241101</v>
          </cell>
          <cell r="B476" t="str">
            <v>細</v>
          </cell>
          <cell r="C476" t="str">
            <v xml:space="preserve">   航空機購入費</v>
          </cell>
          <cell r="D476" t="str">
            <v>航空機購入費</v>
          </cell>
          <cell r="E476" t="str">
            <v>(震)航空購入</v>
          </cell>
        </row>
        <row r="477">
          <cell r="A477">
            <v>241102</v>
          </cell>
          <cell r="B477" t="str">
            <v>細</v>
          </cell>
          <cell r="C477" t="str">
            <v xml:space="preserve">   航空機購入費</v>
          </cell>
          <cell r="D477" t="str">
            <v>航空機購入初度費</v>
          </cell>
          <cell r="E477" t="str">
            <v>(震)航空初度</v>
          </cell>
        </row>
        <row r="478">
          <cell r="A478">
            <v>50000</v>
          </cell>
          <cell r="B478" t="str">
            <v>項</v>
          </cell>
          <cell r="C478" t="str">
            <v>施設整備費</v>
          </cell>
          <cell r="D478" t="str">
            <v>施設整備費</v>
          </cell>
          <cell r="E478" t="str">
            <v>施設整備費</v>
          </cell>
        </row>
        <row r="479">
          <cell r="A479">
            <v>51000</v>
          </cell>
          <cell r="B479" t="str">
            <v>目</v>
          </cell>
          <cell r="C479" t="str">
            <v xml:space="preserve">   施設施工旅費</v>
          </cell>
          <cell r="D479" t="str">
            <v>施設施工旅費</v>
          </cell>
          <cell r="E479" t="str">
            <v>施設施工旅費</v>
          </cell>
        </row>
        <row r="480">
          <cell r="A480">
            <v>51001</v>
          </cell>
          <cell r="B480" t="str">
            <v>細</v>
          </cell>
          <cell r="C480" t="str">
            <v xml:space="preserve">   施設施工旅費</v>
          </cell>
          <cell r="D480" t="str">
            <v>施設施工旅費</v>
          </cell>
          <cell r="E480" t="str">
            <v>施設施工旅費</v>
          </cell>
        </row>
        <row r="481">
          <cell r="A481">
            <v>51100</v>
          </cell>
          <cell r="B481" t="str">
            <v>目</v>
          </cell>
          <cell r="C481" t="str">
            <v xml:space="preserve">   施設施工庁費</v>
          </cell>
          <cell r="D481" t="str">
            <v>施設施工庁費</v>
          </cell>
          <cell r="E481" t="str">
            <v>施設施工庁費</v>
          </cell>
        </row>
        <row r="482">
          <cell r="A482">
            <v>51102</v>
          </cell>
          <cell r="B482" t="str">
            <v>細</v>
          </cell>
          <cell r="C482" t="str">
            <v xml:space="preserve">   施設施工庁費</v>
          </cell>
          <cell r="D482" t="str">
            <v>施設施工庁費</v>
          </cell>
          <cell r="E482" t="str">
            <v>施設施工庁費</v>
          </cell>
        </row>
        <row r="483">
          <cell r="A483">
            <v>51200</v>
          </cell>
          <cell r="B483" t="str">
            <v>目</v>
          </cell>
          <cell r="C483" t="str">
            <v xml:space="preserve">   施設整備費</v>
          </cell>
          <cell r="D483" t="str">
            <v>施設整備費</v>
          </cell>
          <cell r="E483" t="str">
            <v>施設整備費</v>
          </cell>
        </row>
        <row r="484">
          <cell r="A484">
            <v>51201</v>
          </cell>
          <cell r="B484" t="str">
            <v>細</v>
          </cell>
          <cell r="C484" t="str">
            <v xml:space="preserve">   施設整備費</v>
          </cell>
          <cell r="D484" t="str">
            <v>工事費</v>
          </cell>
          <cell r="E484" t="str">
            <v>工事費</v>
          </cell>
        </row>
        <row r="485">
          <cell r="A485">
            <v>51300</v>
          </cell>
          <cell r="B485" t="str">
            <v>目</v>
          </cell>
          <cell r="C485" t="str">
            <v xml:space="preserve">   公務員宿舎施設費</v>
          </cell>
          <cell r="D485" t="str">
            <v>公務員宿舎施設費</v>
          </cell>
          <cell r="E485" t="str">
            <v>公務宿舎施設</v>
          </cell>
        </row>
        <row r="486">
          <cell r="A486">
            <v>51301</v>
          </cell>
          <cell r="B486" t="str">
            <v>細</v>
          </cell>
          <cell r="C486" t="str">
            <v xml:space="preserve">   公務員宿舎施設費</v>
          </cell>
          <cell r="D486" t="str">
            <v>工事費</v>
          </cell>
          <cell r="E486" t="str">
            <v>工事費</v>
          </cell>
        </row>
        <row r="487">
          <cell r="A487">
            <v>51400</v>
          </cell>
          <cell r="B487" t="str">
            <v>目</v>
          </cell>
          <cell r="C487" t="str">
            <v xml:space="preserve">   不動産購入費</v>
          </cell>
          <cell r="D487" t="str">
            <v>不動産購入費</v>
          </cell>
          <cell r="E487" t="str">
            <v>不動産購入費</v>
          </cell>
        </row>
        <row r="488">
          <cell r="A488">
            <v>51401</v>
          </cell>
          <cell r="B488" t="str">
            <v>細</v>
          </cell>
          <cell r="C488" t="str">
            <v xml:space="preserve">   不動産購入費</v>
          </cell>
          <cell r="D488" t="str">
            <v>不動産購入費</v>
          </cell>
          <cell r="E488" t="str">
            <v>不動産購入費</v>
          </cell>
        </row>
        <row r="489">
          <cell r="A489">
            <v>51402</v>
          </cell>
          <cell r="B489" t="str">
            <v>細</v>
          </cell>
          <cell r="C489" t="str">
            <v xml:space="preserve">   不動産購入費</v>
          </cell>
          <cell r="D489" t="str">
            <v>公務員宿舎不動産購入費</v>
          </cell>
          <cell r="E489" t="str">
            <v>宿舎不動産</v>
          </cell>
        </row>
        <row r="490">
          <cell r="A490">
            <v>51500</v>
          </cell>
          <cell r="B490" t="str">
            <v>目</v>
          </cell>
          <cell r="C490" t="str">
            <v xml:space="preserve">   移転等補償金</v>
          </cell>
          <cell r="D490" t="str">
            <v>移転等補償金</v>
          </cell>
          <cell r="E490" t="str">
            <v>移転等補償金</v>
          </cell>
        </row>
        <row r="491">
          <cell r="A491">
            <v>51501</v>
          </cell>
          <cell r="B491" t="str">
            <v>細</v>
          </cell>
          <cell r="C491" t="str">
            <v xml:space="preserve">   移転等補償金</v>
          </cell>
          <cell r="D491" t="str">
            <v>移転等補償金</v>
          </cell>
          <cell r="E491" t="str">
            <v>移転等補償金</v>
          </cell>
        </row>
        <row r="492">
          <cell r="A492">
            <v>250000</v>
          </cell>
          <cell r="B492" t="str">
            <v>項</v>
          </cell>
          <cell r="C492" t="str">
            <v>東日本大震災復旧・復興施設整備費</v>
          </cell>
          <cell r="D492" t="str">
            <v>東日本大震災復旧・復興施設整備費</v>
          </cell>
          <cell r="E492" t="str">
            <v>(震)施設整備</v>
          </cell>
        </row>
        <row r="493">
          <cell r="A493">
            <v>251000</v>
          </cell>
          <cell r="B493" t="str">
            <v>目</v>
          </cell>
          <cell r="C493" t="str">
            <v xml:space="preserve">   施設施工旅費</v>
          </cell>
          <cell r="D493" t="str">
            <v>施設施工旅費</v>
          </cell>
          <cell r="E493" t="str">
            <v>(震)施設旅費</v>
          </cell>
        </row>
        <row r="494">
          <cell r="A494">
            <v>251001</v>
          </cell>
          <cell r="B494" t="str">
            <v>細</v>
          </cell>
          <cell r="C494" t="str">
            <v xml:space="preserve">   施設施工旅費</v>
          </cell>
          <cell r="D494" t="str">
            <v>施設施工旅費</v>
          </cell>
          <cell r="E494" t="str">
            <v>(震)施設旅費</v>
          </cell>
        </row>
        <row r="495">
          <cell r="A495">
            <v>251100</v>
          </cell>
          <cell r="B495" t="str">
            <v>目</v>
          </cell>
          <cell r="C495" t="str">
            <v xml:space="preserve">   施設施工庁費</v>
          </cell>
          <cell r="D495" t="str">
            <v>施設施工庁費</v>
          </cell>
          <cell r="E495" t="str">
            <v>(震)施設庁費</v>
          </cell>
        </row>
        <row r="496">
          <cell r="A496">
            <v>251102</v>
          </cell>
          <cell r="B496" t="str">
            <v>細</v>
          </cell>
          <cell r="C496" t="str">
            <v xml:space="preserve">   施設施工庁費</v>
          </cell>
          <cell r="D496" t="str">
            <v>施設施工庁費</v>
          </cell>
          <cell r="E496" t="str">
            <v>(震)施設庁費</v>
          </cell>
        </row>
        <row r="497">
          <cell r="A497">
            <v>251200</v>
          </cell>
          <cell r="B497" t="str">
            <v>目</v>
          </cell>
          <cell r="C497" t="str">
            <v xml:space="preserve">   施設整備費</v>
          </cell>
          <cell r="D497" t="str">
            <v>施設整備費</v>
          </cell>
          <cell r="E497" t="str">
            <v>(震)施設整備</v>
          </cell>
        </row>
        <row r="498">
          <cell r="A498">
            <v>251201</v>
          </cell>
          <cell r="B498" t="str">
            <v>細</v>
          </cell>
          <cell r="C498" t="str">
            <v xml:space="preserve">   施設整備費</v>
          </cell>
          <cell r="D498" t="str">
            <v>工事費</v>
          </cell>
          <cell r="E498" t="str">
            <v>(震)工事費</v>
          </cell>
        </row>
        <row r="499">
          <cell r="A499">
            <v>251300</v>
          </cell>
          <cell r="B499" t="str">
            <v>目</v>
          </cell>
          <cell r="C499" t="str">
            <v xml:space="preserve">   公務員宿舎施設費</v>
          </cell>
          <cell r="D499" t="str">
            <v>公務員宿舎施設費</v>
          </cell>
          <cell r="E499" t="str">
            <v>(震)公務宿舎</v>
          </cell>
        </row>
        <row r="500">
          <cell r="A500">
            <v>251301</v>
          </cell>
          <cell r="B500" t="str">
            <v>細</v>
          </cell>
          <cell r="C500" t="str">
            <v xml:space="preserve">   公務員宿舎施設費</v>
          </cell>
          <cell r="D500" t="str">
            <v>工事費</v>
          </cell>
          <cell r="E500" t="str">
            <v>(震)工事費</v>
          </cell>
        </row>
        <row r="501">
          <cell r="A501">
            <v>251400</v>
          </cell>
          <cell r="B501" t="str">
            <v>目</v>
          </cell>
          <cell r="C501" t="str">
            <v xml:space="preserve">   不動産購入費</v>
          </cell>
          <cell r="D501" t="str">
            <v>不動産購入費</v>
          </cell>
          <cell r="E501" t="str">
            <v>(震)不動産購</v>
          </cell>
        </row>
        <row r="502">
          <cell r="A502">
            <v>251401</v>
          </cell>
          <cell r="B502" t="str">
            <v>細</v>
          </cell>
          <cell r="C502" t="str">
            <v xml:space="preserve">   不動産購入費</v>
          </cell>
          <cell r="D502" t="str">
            <v>不動産購入費</v>
          </cell>
          <cell r="E502" t="str">
            <v>(震)不動産購</v>
          </cell>
        </row>
        <row r="503">
          <cell r="A503">
            <v>251402</v>
          </cell>
          <cell r="B503" t="str">
            <v>細</v>
          </cell>
          <cell r="C503" t="str">
            <v xml:space="preserve">   不動産購入費</v>
          </cell>
          <cell r="D503" t="str">
            <v>公務員宿舎不動産購入費</v>
          </cell>
          <cell r="E503" t="str">
            <v>(震)宿舎不動</v>
          </cell>
        </row>
        <row r="504">
          <cell r="A504">
            <v>251500</v>
          </cell>
          <cell r="B504" t="str">
            <v>目</v>
          </cell>
          <cell r="C504" t="str">
            <v xml:space="preserve">   移転等補償金</v>
          </cell>
          <cell r="D504" t="str">
            <v>移転等補償金</v>
          </cell>
          <cell r="E504" t="str">
            <v>(震)移転補償</v>
          </cell>
        </row>
        <row r="505">
          <cell r="A505">
            <v>251501</v>
          </cell>
          <cell r="B505" t="str">
            <v>細</v>
          </cell>
          <cell r="C505" t="str">
            <v xml:space="preserve">   移転等補償金</v>
          </cell>
          <cell r="D505" t="str">
            <v>移転等補償金</v>
          </cell>
          <cell r="E505" t="str">
            <v>(震)移転補償</v>
          </cell>
        </row>
        <row r="506">
          <cell r="A506">
            <v>60000</v>
          </cell>
          <cell r="B506" t="str">
            <v>項</v>
          </cell>
          <cell r="C506" t="str">
            <v>人材確保育成費</v>
          </cell>
          <cell r="D506" t="str">
            <v>人材確保育成費</v>
          </cell>
          <cell r="E506" t="str">
            <v>人材確保育成</v>
          </cell>
        </row>
        <row r="507">
          <cell r="A507">
            <v>61000</v>
          </cell>
          <cell r="B507" t="str">
            <v>目</v>
          </cell>
          <cell r="C507" t="str">
            <v xml:space="preserve">   予備隊員手当</v>
          </cell>
          <cell r="D507" t="str">
            <v>予備隊員手当</v>
          </cell>
          <cell r="E507" t="str">
            <v>予備隊員手当</v>
          </cell>
        </row>
        <row r="508">
          <cell r="A508">
            <v>61001</v>
          </cell>
          <cell r="B508" t="str">
            <v>細</v>
          </cell>
          <cell r="C508" t="str">
            <v xml:space="preserve">   予備隊員手当</v>
          </cell>
          <cell r="D508" t="str">
            <v>予備隊員手当</v>
          </cell>
          <cell r="E508" t="str">
            <v>予備隊員手当</v>
          </cell>
        </row>
        <row r="509">
          <cell r="A509">
            <v>61100</v>
          </cell>
          <cell r="B509" t="str">
            <v>目</v>
          </cell>
          <cell r="C509" t="str">
            <v xml:space="preserve">   即応予備自衛官勤続報奨金</v>
          </cell>
          <cell r="D509" t="str">
            <v>即応予備自衛官勤続報奨金</v>
          </cell>
          <cell r="E509" t="str">
            <v>即応予備報奨</v>
          </cell>
        </row>
        <row r="510">
          <cell r="A510">
            <v>61101</v>
          </cell>
          <cell r="B510" t="str">
            <v>細</v>
          </cell>
          <cell r="C510" t="str">
            <v xml:space="preserve">   即応予備自衛官勤続報奨金</v>
          </cell>
          <cell r="D510" t="str">
            <v>即応予備自衛官勤続報奨金</v>
          </cell>
          <cell r="E510" t="str">
            <v>即応予備報奨</v>
          </cell>
        </row>
        <row r="511">
          <cell r="A511">
            <v>61200</v>
          </cell>
          <cell r="B511" t="str">
            <v>目</v>
          </cell>
          <cell r="C511" t="str">
            <v xml:space="preserve">   即応予備自衛官雇用企業給付金</v>
          </cell>
          <cell r="D511" t="str">
            <v>即応予備自衛官雇用企業給付金</v>
          </cell>
          <cell r="E511" t="str">
            <v>即応予備給付</v>
          </cell>
        </row>
        <row r="512">
          <cell r="A512">
            <v>61201</v>
          </cell>
          <cell r="B512" t="str">
            <v>細</v>
          </cell>
          <cell r="C512" t="str">
            <v xml:space="preserve">   即応予備自衛官雇用企業給付金</v>
          </cell>
          <cell r="D512" t="str">
            <v>即応予備自衛官雇用企業給付金</v>
          </cell>
          <cell r="E512" t="str">
            <v>即応予備給付</v>
          </cell>
        </row>
        <row r="513">
          <cell r="A513">
            <v>61300</v>
          </cell>
          <cell r="B513" t="str">
            <v>目</v>
          </cell>
          <cell r="C513" t="str">
            <v xml:space="preserve">   教育訓練履修給付金</v>
          </cell>
          <cell r="D513" t="str">
            <v>教育訓練履修給付金</v>
          </cell>
          <cell r="E513" t="str">
            <v>教育訓練履修</v>
          </cell>
        </row>
        <row r="514">
          <cell r="A514">
            <v>61301</v>
          </cell>
          <cell r="B514" t="str">
            <v>細</v>
          </cell>
          <cell r="C514" t="str">
            <v xml:space="preserve">   教育訓練履修給付金</v>
          </cell>
          <cell r="D514" t="str">
            <v>教育訓練履修給付金</v>
          </cell>
          <cell r="E514" t="str">
            <v>教育訓練履修</v>
          </cell>
        </row>
        <row r="515">
          <cell r="A515">
            <v>61400</v>
          </cell>
          <cell r="B515" t="str">
            <v>目</v>
          </cell>
          <cell r="C515" t="str">
            <v xml:space="preserve">   入校講習旅費</v>
          </cell>
          <cell r="D515" t="str">
            <v>入校講習旅費</v>
          </cell>
          <cell r="E515" t="str">
            <v>入校講習旅費</v>
          </cell>
        </row>
        <row r="516">
          <cell r="A516">
            <v>61401</v>
          </cell>
          <cell r="B516" t="str">
            <v>細</v>
          </cell>
          <cell r="C516" t="str">
            <v xml:space="preserve">   入校講習旅費</v>
          </cell>
          <cell r="D516" t="str">
            <v>入校講習旅費</v>
          </cell>
          <cell r="E516" t="str">
            <v>入校講習旅費</v>
          </cell>
        </row>
        <row r="517">
          <cell r="A517">
            <v>61402</v>
          </cell>
          <cell r="B517" t="str">
            <v>細</v>
          </cell>
          <cell r="C517" t="str">
            <v xml:space="preserve">   入校講習旅費</v>
          </cell>
          <cell r="D517" t="str">
            <v>現地研修旅費</v>
          </cell>
          <cell r="E517" t="str">
            <v>現地研修旅費</v>
          </cell>
        </row>
        <row r="518">
          <cell r="A518">
            <v>61500</v>
          </cell>
          <cell r="B518" t="str">
            <v>目</v>
          </cell>
          <cell r="C518" t="str">
            <v xml:space="preserve">   募集等旅費</v>
          </cell>
          <cell r="D518" t="str">
            <v>募集等旅費</v>
          </cell>
          <cell r="E518" t="str">
            <v>募集等旅費</v>
          </cell>
        </row>
        <row r="519">
          <cell r="A519">
            <v>61501</v>
          </cell>
          <cell r="B519" t="str">
            <v>細</v>
          </cell>
          <cell r="C519" t="str">
            <v xml:space="preserve">   募集等旅費</v>
          </cell>
          <cell r="D519" t="str">
            <v>募集旅費</v>
          </cell>
          <cell r="E519" t="str">
            <v>募集旅費</v>
          </cell>
        </row>
        <row r="520">
          <cell r="A520">
            <v>61502</v>
          </cell>
          <cell r="B520" t="str">
            <v>細</v>
          </cell>
          <cell r="C520" t="str">
            <v xml:space="preserve">   募集等旅費</v>
          </cell>
          <cell r="D520" t="str">
            <v>就職援護旅費</v>
          </cell>
          <cell r="E520" t="str">
            <v>就職援護旅費</v>
          </cell>
        </row>
        <row r="521">
          <cell r="A521">
            <v>61503</v>
          </cell>
          <cell r="B521" t="str">
            <v>細</v>
          </cell>
          <cell r="C521" t="str">
            <v xml:space="preserve">   募集等旅費</v>
          </cell>
          <cell r="D521" t="str">
            <v>部外者招へい旅費</v>
          </cell>
          <cell r="E521" t="str">
            <v>部外者招へい</v>
          </cell>
        </row>
        <row r="522">
          <cell r="A522">
            <v>61600</v>
          </cell>
          <cell r="B522" t="str">
            <v>目</v>
          </cell>
          <cell r="C522" t="str">
            <v xml:space="preserve">   講師旅費</v>
          </cell>
          <cell r="D522" t="str">
            <v>講師旅費</v>
          </cell>
          <cell r="E522" t="str">
            <v>講師旅費</v>
          </cell>
        </row>
        <row r="523">
          <cell r="A523">
            <v>61601</v>
          </cell>
          <cell r="B523" t="str">
            <v>細</v>
          </cell>
          <cell r="C523" t="str">
            <v xml:space="preserve">   講師旅費</v>
          </cell>
          <cell r="D523" t="str">
            <v>講師旅費</v>
          </cell>
          <cell r="E523" t="str">
            <v>講師旅費</v>
          </cell>
        </row>
        <row r="524">
          <cell r="A524">
            <v>61700</v>
          </cell>
          <cell r="B524" t="str">
            <v>目</v>
          </cell>
          <cell r="C524" t="str">
            <v xml:space="preserve">   予備隊員招集等旅費</v>
          </cell>
          <cell r="D524" t="str">
            <v>予備隊員招集等旅費</v>
          </cell>
          <cell r="E524" t="str">
            <v>予備隊員招集</v>
          </cell>
        </row>
        <row r="525">
          <cell r="A525">
            <v>61701</v>
          </cell>
          <cell r="B525" t="str">
            <v>細</v>
          </cell>
          <cell r="C525" t="str">
            <v xml:space="preserve">   予備隊員招集等旅費</v>
          </cell>
          <cell r="D525" t="str">
            <v>予備隊員招集等旅費</v>
          </cell>
          <cell r="E525" t="str">
            <v>予備隊員招集</v>
          </cell>
        </row>
        <row r="526">
          <cell r="A526">
            <v>61800</v>
          </cell>
          <cell r="B526" t="str">
            <v>目</v>
          </cell>
          <cell r="C526" t="str">
            <v xml:space="preserve">   募集等庁費</v>
          </cell>
          <cell r="D526" t="str">
            <v>募集等庁費</v>
          </cell>
          <cell r="E526" t="str">
            <v>募集等庁費</v>
          </cell>
        </row>
        <row r="527">
          <cell r="A527">
            <v>61801</v>
          </cell>
          <cell r="B527" t="str">
            <v>細</v>
          </cell>
          <cell r="C527" t="str">
            <v xml:space="preserve">   募集等庁費</v>
          </cell>
          <cell r="D527" t="str">
            <v>募集等庁費</v>
          </cell>
          <cell r="E527" t="str">
            <v>募集等庁費</v>
          </cell>
        </row>
        <row r="528">
          <cell r="A528">
            <v>61900</v>
          </cell>
          <cell r="B528" t="str">
            <v>目</v>
          </cell>
          <cell r="C528" t="str">
            <v xml:space="preserve">   予備隊員業務庁費</v>
          </cell>
          <cell r="D528" t="str">
            <v>予備隊員業務庁費</v>
          </cell>
          <cell r="E528" t="str">
            <v>予備隊員庁費</v>
          </cell>
        </row>
        <row r="529">
          <cell r="A529">
            <v>61901</v>
          </cell>
          <cell r="B529" t="str">
            <v>細</v>
          </cell>
          <cell r="C529" t="str">
            <v xml:space="preserve">   予備隊員業務庁費</v>
          </cell>
          <cell r="D529" t="str">
            <v>予備隊員業務庁費</v>
          </cell>
          <cell r="E529" t="str">
            <v>予備隊員庁費</v>
          </cell>
        </row>
        <row r="530">
          <cell r="A530">
            <v>62000</v>
          </cell>
          <cell r="B530" t="str">
            <v>目</v>
          </cell>
          <cell r="C530" t="str">
            <v xml:space="preserve">   医   療   費</v>
          </cell>
          <cell r="D530" t="str">
            <v>医療費</v>
          </cell>
          <cell r="E530" t="str">
            <v>医療費</v>
          </cell>
        </row>
        <row r="531">
          <cell r="A531">
            <v>62001</v>
          </cell>
          <cell r="B531" t="str">
            <v>細</v>
          </cell>
          <cell r="C531" t="str">
            <v xml:space="preserve">   医   療   費</v>
          </cell>
          <cell r="D531" t="str">
            <v>医療関係備品費</v>
          </cell>
          <cell r="E531" t="str">
            <v>医療関係備品</v>
          </cell>
        </row>
        <row r="532">
          <cell r="A532">
            <v>62010</v>
          </cell>
          <cell r="B532" t="str">
            <v>細</v>
          </cell>
          <cell r="C532" t="str">
            <v xml:space="preserve">   医   療   費</v>
          </cell>
          <cell r="D532" t="str">
            <v>その他</v>
          </cell>
          <cell r="E532" t="str">
            <v>その他</v>
          </cell>
        </row>
        <row r="533">
          <cell r="A533">
            <v>62002</v>
          </cell>
          <cell r="B533" t="str">
            <v>細</v>
          </cell>
          <cell r="C533" t="str">
            <v xml:space="preserve">   医   療   費</v>
          </cell>
          <cell r="D533" t="str">
            <v>医療施行費</v>
          </cell>
          <cell r="E533" t="str">
            <v>医療施行費</v>
          </cell>
        </row>
        <row r="534">
          <cell r="A534">
            <v>62003</v>
          </cell>
          <cell r="B534" t="str">
            <v>細</v>
          </cell>
          <cell r="C534" t="str">
            <v xml:space="preserve">   医   療   費</v>
          </cell>
          <cell r="D534" t="str">
            <v>医療器材修理費</v>
          </cell>
          <cell r="E534" t="str">
            <v>医療器材修理</v>
          </cell>
        </row>
        <row r="535">
          <cell r="A535">
            <v>62004</v>
          </cell>
          <cell r="B535" t="str">
            <v>細</v>
          </cell>
          <cell r="C535" t="str">
            <v xml:space="preserve">   医   療   費</v>
          </cell>
          <cell r="D535" t="str">
            <v>賃金</v>
          </cell>
          <cell r="E535" t="str">
            <v>賃金</v>
          </cell>
        </row>
        <row r="536">
          <cell r="A536">
            <v>62005</v>
          </cell>
          <cell r="B536" t="str">
            <v>細</v>
          </cell>
          <cell r="C536" t="str">
            <v xml:space="preserve">   医   療   費</v>
          </cell>
          <cell r="D536" t="str">
            <v>保険料</v>
          </cell>
          <cell r="E536" t="str">
            <v>保険料</v>
          </cell>
        </row>
        <row r="537">
          <cell r="A537">
            <v>62100</v>
          </cell>
          <cell r="B537" t="str">
            <v>目</v>
          </cell>
          <cell r="C537" t="str">
            <v xml:space="preserve">   教育訓練費</v>
          </cell>
          <cell r="D537" t="str">
            <v>教育訓練費</v>
          </cell>
          <cell r="E537" t="str">
            <v>教育訓練費</v>
          </cell>
        </row>
        <row r="538">
          <cell r="A538">
            <v>62101</v>
          </cell>
          <cell r="B538" t="str">
            <v>細</v>
          </cell>
          <cell r="C538" t="str">
            <v xml:space="preserve">   教育訓練費</v>
          </cell>
          <cell r="D538" t="str">
            <v>教育訓練用備品費</v>
          </cell>
          <cell r="E538" t="str">
            <v>教育訓練備品</v>
          </cell>
        </row>
        <row r="539">
          <cell r="A539">
            <v>62102</v>
          </cell>
          <cell r="B539" t="str">
            <v>細</v>
          </cell>
          <cell r="C539" t="str">
            <v xml:space="preserve">   教育訓練費</v>
          </cell>
          <cell r="D539" t="str">
            <v>修理保管用備品費</v>
          </cell>
          <cell r="E539" t="str">
            <v>修理保管備品</v>
          </cell>
        </row>
        <row r="540">
          <cell r="A540">
            <v>62110</v>
          </cell>
          <cell r="B540" t="str">
            <v>細</v>
          </cell>
          <cell r="C540" t="str">
            <v xml:space="preserve">   教育訓練費</v>
          </cell>
          <cell r="D540" t="str">
            <v>その他</v>
          </cell>
          <cell r="E540" t="str">
            <v>その他</v>
          </cell>
        </row>
        <row r="541">
          <cell r="A541">
            <v>62103</v>
          </cell>
          <cell r="B541" t="str">
            <v>細</v>
          </cell>
          <cell r="C541" t="str">
            <v xml:space="preserve">   教育訓練費</v>
          </cell>
          <cell r="D541" t="str">
            <v>教育訓練演習費</v>
          </cell>
          <cell r="E541" t="str">
            <v>教育訓練演習</v>
          </cell>
        </row>
        <row r="542">
          <cell r="A542">
            <v>62104</v>
          </cell>
          <cell r="B542" t="str">
            <v>細</v>
          </cell>
          <cell r="C542" t="str">
            <v xml:space="preserve">   教育訓練費</v>
          </cell>
          <cell r="D542" t="str">
            <v>備品修理費</v>
          </cell>
          <cell r="E542" t="str">
            <v>備品修理費</v>
          </cell>
        </row>
        <row r="543">
          <cell r="A543">
            <v>62105</v>
          </cell>
          <cell r="B543" t="str">
            <v>細</v>
          </cell>
          <cell r="C543" t="str">
            <v xml:space="preserve">   教育訓練費</v>
          </cell>
          <cell r="D543" t="str">
            <v>教育訓練初度費</v>
          </cell>
          <cell r="E543" t="str">
            <v>教育訓練初度</v>
          </cell>
        </row>
        <row r="544">
          <cell r="A544">
            <v>62106</v>
          </cell>
          <cell r="B544" t="str">
            <v>細</v>
          </cell>
          <cell r="C544" t="str">
            <v xml:space="preserve">   教育訓練費</v>
          </cell>
          <cell r="D544" t="str">
            <v>賃金</v>
          </cell>
          <cell r="E544" t="str">
            <v>賃金</v>
          </cell>
        </row>
        <row r="545">
          <cell r="A545">
            <v>62200</v>
          </cell>
          <cell r="B545" t="str">
            <v>目</v>
          </cell>
          <cell r="C545" t="str">
            <v xml:space="preserve">   診療委託費</v>
          </cell>
          <cell r="D545" t="str">
            <v>診療委託費</v>
          </cell>
          <cell r="E545" t="str">
            <v>診療委託費</v>
          </cell>
        </row>
        <row r="546">
          <cell r="A546">
            <v>62201</v>
          </cell>
          <cell r="B546" t="str">
            <v>細</v>
          </cell>
          <cell r="C546" t="str">
            <v xml:space="preserve">   診療委託費</v>
          </cell>
          <cell r="D546" t="str">
            <v>診療委託費</v>
          </cell>
          <cell r="E546" t="str">
            <v>診療委託費</v>
          </cell>
        </row>
        <row r="547">
          <cell r="A547">
            <v>260000</v>
          </cell>
          <cell r="B547" t="str">
            <v>項</v>
          </cell>
          <cell r="C547" t="str">
            <v>東日本大震災復旧・復興人材確保育成費</v>
          </cell>
          <cell r="D547" t="str">
            <v>東日本大震災復旧・復興人材確保育成費</v>
          </cell>
          <cell r="E547" t="str">
            <v>(震)人材確保</v>
          </cell>
        </row>
        <row r="548">
          <cell r="A548">
            <v>261000</v>
          </cell>
          <cell r="B548" t="str">
            <v>目</v>
          </cell>
          <cell r="C548" t="str">
            <v xml:space="preserve">   予備隊員手当</v>
          </cell>
          <cell r="D548" t="str">
            <v>予備隊員手当</v>
          </cell>
          <cell r="E548" t="str">
            <v>(震)予備手当</v>
          </cell>
        </row>
        <row r="549">
          <cell r="A549">
            <v>261001</v>
          </cell>
          <cell r="B549" t="str">
            <v>細</v>
          </cell>
          <cell r="C549" t="str">
            <v xml:space="preserve">   予備隊員手当</v>
          </cell>
          <cell r="D549" t="str">
            <v>予備隊員手当</v>
          </cell>
          <cell r="E549" t="str">
            <v>(震)予備手当</v>
          </cell>
        </row>
        <row r="550">
          <cell r="A550">
            <v>261100</v>
          </cell>
          <cell r="B550" t="str">
            <v>目</v>
          </cell>
          <cell r="C550" t="str">
            <v xml:space="preserve">   即応予備自衛官勤続報奨金</v>
          </cell>
          <cell r="D550" t="str">
            <v>即応予備自衛官勤続報奨金</v>
          </cell>
          <cell r="E550" t="str">
            <v>(震)即応報奨</v>
          </cell>
        </row>
        <row r="551">
          <cell r="A551">
            <v>261101</v>
          </cell>
          <cell r="B551" t="str">
            <v>細</v>
          </cell>
          <cell r="C551" t="str">
            <v xml:space="preserve">   即応予備自衛官勤続報奨金</v>
          </cell>
          <cell r="D551" t="str">
            <v>即応予備自衛官勤続報奨金</v>
          </cell>
          <cell r="E551" t="str">
            <v>(震)即応報奨</v>
          </cell>
        </row>
        <row r="552">
          <cell r="A552">
            <v>261200</v>
          </cell>
          <cell r="B552" t="str">
            <v>目</v>
          </cell>
          <cell r="C552" t="str">
            <v xml:space="preserve">   即応予備自衛官雇用企業給付金</v>
          </cell>
          <cell r="D552" t="str">
            <v>即応予備自衛官雇用企業給付金</v>
          </cell>
          <cell r="E552" t="str">
            <v>(震)即応給付</v>
          </cell>
        </row>
        <row r="553">
          <cell r="A553">
            <v>261201</v>
          </cell>
          <cell r="B553" t="str">
            <v>細</v>
          </cell>
          <cell r="C553" t="str">
            <v xml:space="preserve">   即応予備自衛官雇用企業給付金</v>
          </cell>
          <cell r="D553" t="str">
            <v>即応予備自衛官雇用企業給付金</v>
          </cell>
          <cell r="E553" t="str">
            <v>(震)即応給付</v>
          </cell>
        </row>
        <row r="554">
          <cell r="A554">
            <v>261300</v>
          </cell>
          <cell r="B554" t="str">
            <v>目</v>
          </cell>
          <cell r="C554" t="str">
            <v xml:space="preserve">   教育訓練履修給付金</v>
          </cell>
          <cell r="D554" t="str">
            <v>教育訓練履修給付金</v>
          </cell>
          <cell r="E554" t="str">
            <v>(震)教訓履修</v>
          </cell>
        </row>
        <row r="555">
          <cell r="A555">
            <v>261301</v>
          </cell>
          <cell r="B555" t="str">
            <v>細</v>
          </cell>
          <cell r="C555" t="str">
            <v xml:space="preserve">   教育訓練履修給付金</v>
          </cell>
          <cell r="D555" t="str">
            <v>教育訓練履修給付金</v>
          </cell>
          <cell r="E555" t="str">
            <v>(震)教訓履修</v>
          </cell>
        </row>
        <row r="556">
          <cell r="A556">
            <v>261400</v>
          </cell>
          <cell r="B556" t="str">
            <v>目</v>
          </cell>
          <cell r="C556" t="str">
            <v xml:space="preserve">   入校講習旅費</v>
          </cell>
          <cell r="D556" t="str">
            <v>入校講習旅費</v>
          </cell>
          <cell r="E556" t="str">
            <v>(震)入校講習</v>
          </cell>
        </row>
        <row r="557">
          <cell r="A557">
            <v>261401</v>
          </cell>
          <cell r="B557" t="str">
            <v>細</v>
          </cell>
          <cell r="C557" t="str">
            <v xml:space="preserve">   入校講習旅費</v>
          </cell>
          <cell r="D557" t="str">
            <v>入校講習旅費</v>
          </cell>
          <cell r="E557" t="str">
            <v>(震)入校講習</v>
          </cell>
        </row>
        <row r="558">
          <cell r="A558">
            <v>261402</v>
          </cell>
          <cell r="B558" t="str">
            <v>細</v>
          </cell>
          <cell r="C558" t="str">
            <v xml:space="preserve">   入校講習旅費</v>
          </cell>
          <cell r="D558" t="str">
            <v>現地研修旅費</v>
          </cell>
          <cell r="E558" t="str">
            <v>(震)現地研修</v>
          </cell>
        </row>
        <row r="559">
          <cell r="A559">
            <v>261500</v>
          </cell>
          <cell r="B559" t="str">
            <v>目</v>
          </cell>
          <cell r="C559" t="str">
            <v xml:space="preserve">   募集等旅費</v>
          </cell>
          <cell r="D559" t="str">
            <v>募集等旅費</v>
          </cell>
          <cell r="E559" t="str">
            <v>(震)募集等旅</v>
          </cell>
        </row>
        <row r="560">
          <cell r="A560">
            <v>261501</v>
          </cell>
          <cell r="B560" t="str">
            <v>細</v>
          </cell>
          <cell r="C560" t="str">
            <v xml:space="preserve">   募集等旅費</v>
          </cell>
          <cell r="D560" t="str">
            <v>募集旅費</v>
          </cell>
          <cell r="E560" t="str">
            <v>(震)募集旅費</v>
          </cell>
        </row>
        <row r="561">
          <cell r="A561">
            <v>261502</v>
          </cell>
          <cell r="B561" t="str">
            <v>細</v>
          </cell>
          <cell r="C561" t="str">
            <v xml:space="preserve">   募集等旅費</v>
          </cell>
          <cell r="D561" t="str">
            <v>就職援護旅費</v>
          </cell>
          <cell r="E561" t="str">
            <v>(震)就職援護</v>
          </cell>
        </row>
        <row r="562">
          <cell r="A562">
            <v>261503</v>
          </cell>
          <cell r="B562" t="str">
            <v>細</v>
          </cell>
          <cell r="C562" t="str">
            <v xml:space="preserve">   募集等旅費</v>
          </cell>
          <cell r="D562" t="str">
            <v>部外者招へい旅費</v>
          </cell>
          <cell r="E562" t="str">
            <v>(震)部外者招</v>
          </cell>
        </row>
        <row r="563">
          <cell r="A563">
            <v>261600</v>
          </cell>
          <cell r="B563" t="str">
            <v>目</v>
          </cell>
          <cell r="C563" t="str">
            <v xml:space="preserve">   講師旅費</v>
          </cell>
          <cell r="D563" t="str">
            <v>講師旅費</v>
          </cell>
          <cell r="E563" t="str">
            <v>(震)講師旅費</v>
          </cell>
        </row>
        <row r="564">
          <cell r="A564">
            <v>261601</v>
          </cell>
          <cell r="B564" t="str">
            <v>細</v>
          </cell>
          <cell r="C564" t="str">
            <v xml:space="preserve">   講師旅費</v>
          </cell>
          <cell r="D564" t="str">
            <v>講師旅費</v>
          </cell>
          <cell r="E564" t="str">
            <v>(震)講師旅費</v>
          </cell>
        </row>
        <row r="565">
          <cell r="A565">
            <v>261700</v>
          </cell>
          <cell r="B565" t="str">
            <v>目</v>
          </cell>
          <cell r="C565" t="str">
            <v xml:space="preserve">   予備隊員招集等旅費</v>
          </cell>
          <cell r="D565" t="str">
            <v>予備隊員招集等旅費</v>
          </cell>
          <cell r="E565" t="str">
            <v>(震)予備旅費</v>
          </cell>
        </row>
        <row r="566">
          <cell r="A566">
            <v>261701</v>
          </cell>
          <cell r="B566" t="str">
            <v>細</v>
          </cell>
          <cell r="C566" t="str">
            <v xml:space="preserve">   予備隊員招集等旅費</v>
          </cell>
          <cell r="D566" t="str">
            <v>予備隊員招集等旅費</v>
          </cell>
          <cell r="E566" t="str">
            <v>(震)予備旅費</v>
          </cell>
        </row>
        <row r="567">
          <cell r="A567">
            <v>261800</v>
          </cell>
          <cell r="B567" t="str">
            <v>目</v>
          </cell>
          <cell r="C567" t="str">
            <v xml:space="preserve">   募集等庁費</v>
          </cell>
          <cell r="D567" t="str">
            <v>募集等庁費</v>
          </cell>
          <cell r="E567" t="str">
            <v>(震)募集庁費</v>
          </cell>
        </row>
        <row r="568">
          <cell r="A568">
            <v>261801</v>
          </cell>
          <cell r="B568" t="str">
            <v>細</v>
          </cell>
          <cell r="C568" t="str">
            <v xml:space="preserve">   募集等庁費</v>
          </cell>
          <cell r="D568" t="str">
            <v>募集等庁費</v>
          </cell>
          <cell r="E568" t="str">
            <v>(震)募集庁費</v>
          </cell>
        </row>
        <row r="569">
          <cell r="A569">
            <v>261900</v>
          </cell>
          <cell r="B569" t="str">
            <v>目</v>
          </cell>
          <cell r="C569" t="str">
            <v xml:space="preserve">   予備隊員業務庁費</v>
          </cell>
          <cell r="D569" t="str">
            <v>予備隊員業務庁費</v>
          </cell>
          <cell r="E569" t="str">
            <v>(震)予備庁費</v>
          </cell>
        </row>
        <row r="570">
          <cell r="A570">
            <v>261901</v>
          </cell>
          <cell r="B570" t="str">
            <v>細</v>
          </cell>
          <cell r="C570" t="str">
            <v xml:space="preserve">   予備隊員業務庁費</v>
          </cell>
          <cell r="D570" t="str">
            <v>予備隊員業務庁費</v>
          </cell>
          <cell r="E570" t="str">
            <v>(震)予備庁費</v>
          </cell>
        </row>
        <row r="571">
          <cell r="A571">
            <v>262000</v>
          </cell>
          <cell r="B571" t="str">
            <v>目</v>
          </cell>
          <cell r="C571" t="str">
            <v xml:space="preserve">   医   療   費</v>
          </cell>
          <cell r="D571" t="str">
            <v>医療費</v>
          </cell>
          <cell r="E571" t="str">
            <v>(震)医療費</v>
          </cell>
        </row>
        <row r="572">
          <cell r="A572">
            <v>262001</v>
          </cell>
          <cell r="B572" t="str">
            <v>細</v>
          </cell>
          <cell r="C572" t="str">
            <v xml:space="preserve">   医   療   費</v>
          </cell>
          <cell r="D572" t="str">
            <v>医療関係備品費</v>
          </cell>
          <cell r="E572" t="str">
            <v>(震)医療備品</v>
          </cell>
        </row>
        <row r="573">
          <cell r="A573">
            <v>262010</v>
          </cell>
          <cell r="B573" t="str">
            <v>細</v>
          </cell>
          <cell r="C573" t="str">
            <v xml:space="preserve">   医   療   費</v>
          </cell>
          <cell r="D573" t="str">
            <v>その他</v>
          </cell>
          <cell r="E573" t="str">
            <v>(震)その他</v>
          </cell>
        </row>
        <row r="574">
          <cell r="A574">
            <v>262002</v>
          </cell>
          <cell r="B574" t="str">
            <v>細</v>
          </cell>
          <cell r="C574" t="str">
            <v xml:space="preserve">   医   療   費</v>
          </cell>
          <cell r="D574" t="str">
            <v>医療施行費</v>
          </cell>
          <cell r="E574" t="str">
            <v>(震)医療施行</v>
          </cell>
        </row>
        <row r="575">
          <cell r="A575">
            <v>262003</v>
          </cell>
          <cell r="B575" t="str">
            <v>細</v>
          </cell>
          <cell r="C575" t="str">
            <v xml:space="preserve">   医   療   費</v>
          </cell>
          <cell r="D575" t="str">
            <v>医療器材修理費</v>
          </cell>
          <cell r="E575" t="str">
            <v>(震)医療器材</v>
          </cell>
        </row>
        <row r="576">
          <cell r="A576">
            <v>262004</v>
          </cell>
          <cell r="B576" t="str">
            <v>細</v>
          </cell>
          <cell r="C576" t="str">
            <v xml:space="preserve">   医   療   費</v>
          </cell>
          <cell r="D576" t="str">
            <v>賃金</v>
          </cell>
          <cell r="E576" t="str">
            <v>(震)賃金</v>
          </cell>
        </row>
        <row r="577">
          <cell r="A577">
            <v>262005</v>
          </cell>
          <cell r="B577" t="str">
            <v>細</v>
          </cell>
          <cell r="C577" t="str">
            <v xml:space="preserve">   医   療   費</v>
          </cell>
          <cell r="D577" t="str">
            <v>保険料</v>
          </cell>
          <cell r="E577" t="str">
            <v>(震)保険料</v>
          </cell>
        </row>
        <row r="578">
          <cell r="A578">
            <v>262100</v>
          </cell>
          <cell r="B578" t="str">
            <v>目</v>
          </cell>
          <cell r="C578" t="str">
            <v xml:space="preserve">   教育訓練費</v>
          </cell>
          <cell r="D578" t="str">
            <v>教育訓練費</v>
          </cell>
          <cell r="E578" t="str">
            <v>(震)教育訓練</v>
          </cell>
        </row>
        <row r="579">
          <cell r="A579">
            <v>262101</v>
          </cell>
          <cell r="B579" t="str">
            <v>細</v>
          </cell>
          <cell r="C579" t="str">
            <v xml:space="preserve">   教育訓練費</v>
          </cell>
          <cell r="D579" t="str">
            <v>教育訓練用備品費</v>
          </cell>
          <cell r="E579" t="str">
            <v>(震)教訓備品</v>
          </cell>
        </row>
        <row r="580">
          <cell r="A580">
            <v>262102</v>
          </cell>
          <cell r="B580" t="str">
            <v>細</v>
          </cell>
          <cell r="C580" t="str">
            <v xml:space="preserve">   教育訓練費</v>
          </cell>
          <cell r="D580" t="str">
            <v>修理保管用備品費</v>
          </cell>
          <cell r="E580" t="str">
            <v>(震)修理備品</v>
          </cell>
        </row>
        <row r="581">
          <cell r="A581">
            <v>262110</v>
          </cell>
          <cell r="B581" t="str">
            <v>細</v>
          </cell>
          <cell r="C581" t="str">
            <v xml:space="preserve">   教育訓練費</v>
          </cell>
          <cell r="D581" t="str">
            <v>その他</v>
          </cell>
          <cell r="E581" t="str">
            <v>(震)その他</v>
          </cell>
        </row>
        <row r="582">
          <cell r="A582">
            <v>262103</v>
          </cell>
          <cell r="B582" t="str">
            <v>細</v>
          </cell>
          <cell r="C582" t="str">
            <v xml:space="preserve">   教育訓練費</v>
          </cell>
          <cell r="D582" t="str">
            <v>教育訓練演習費</v>
          </cell>
          <cell r="E582" t="str">
            <v>(震)教訓演習</v>
          </cell>
        </row>
        <row r="583">
          <cell r="A583">
            <v>262104</v>
          </cell>
          <cell r="B583" t="str">
            <v>細</v>
          </cell>
          <cell r="C583" t="str">
            <v xml:space="preserve">   教育訓練費</v>
          </cell>
          <cell r="D583" t="str">
            <v>備品修理費</v>
          </cell>
          <cell r="E583" t="str">
            <v>(震)備品修理</v>
          </cell>
        </row>
        <row r="584">
          <cell r="A584">
            <v>262105</v>
          </cell>
          <cell r="B584" t="str">
            <v>細</v>
          </cell>
          <cell r="C584" t="str">
            <v xml:space="preserve">   教育訓練費</v>
          </cell>
          <cell r="D584" t="str">
            <v>教育訓練初度費</v>
          </cell>
          <cell r="E584" t="str">
            <v>(震)教訓初度</v>
          </cell>
        </row>
        <row r="585">
          <cell r="A585">
            <v>262106</v>
          </cell>
          <cell r="B585" t="str">
            <v>細</v>
          </cell>
          <cell r="C585" t="str">
            <v xml:space="preserve">   教育訓練費</v>
          </cell>
          <cell r="D585" t="str">
            <v>賃金</v>
          </cell>
          <cell r="E585" t="str">
            <v>(震)賃金</v>
          </cell>
        </row>
        <row r="586">
          <cell r="A586">
            <v>262200</v>
          </cell>
          <cell r="B586" t="str">
            <v>目</v>
          </cell>
          <cell r="C586" t="str">
            <v xml:space="preserve">   診療委託費</v>
          </cell>
          <cell r="D586" t="str">
            <v>診療委託費</v>
          </cell>
          <cell r="E586" t="str">
            <v>(震)診療委託</v>
          </cell>
        </row>
        <row r="587">
          <cell r="A587">
            <v>262201</v>
          </cell>
          <cell r="B587" t="str">
            <v>細</v>
          </cell>
          <cell r="C587" t="str">
            <v xml:space="preserve">   診療委託費</v>
          </cell>
          <cell r="D587" t="str">
            <v>診療委託費</v>
          </cell>
          <cell r="E587" t="str">
            <v>(震)診療委託</v>
          </cell>
        </row>
        <row r="588">
          <cell r="A588">
            <v>100000</v>
          </cell>
          <cell r="B588" t="str">
            <v>項</v>
          </cell>
          <cell r="C588" t="str">
            <v>災害対策総合推進調整費</v>
          </cell>
          <cell r="D588" t="str">
            <v>災害対策総合推進調整費</v>
          </cell>
          <cell r="E588" t="str">
            <v>災害調整費</v>
          </cell>
        </row>
        <row r="589">
          <cell r="A589">
            <v>101000</v>
          </cell>
          <cell r="B589" t="str">
            <v>目</v>
          </cell>
          <cell r="C589" t="str">
            <v xml:space="preserve">   災害対策関係調査旅費</v>
          </cell>
          <cell r="D589" t="str">
            <v>災害対策関係調査旅費</v>
          </cell>
          <cell r="E589" t="str">
            <v>災害調査旅費</v>
          </cell>
        </row>
        <row r="590">
          <cell r="A590">
            <v>101001</v>
          </cell>
          <cell r="B590" t="str">
            <v>細</v>
          </cell>
          <cell r="C590" t="str">
            <v xml:space="preserve">   災害対策関係調査旅費</v>
          </cell>
          <cell r="D590" t="str">
            <v>災害対策関係調査旅費</v>
          </cell>
          <cell r="E590" t="str">
            <v>災害調査旅費</v>
          </cell>
        </row>
        <row r="591">
          <cell r="A591">
            <v>101100</v>
          </cell>
          <cell r="B591" t="str">
            <v>目</v>
          </cell>
          <cell r="C591" t="str">
            <v xml:space="preserve">   災害対策関係調査費</v>
          </cell>
          <cell r="D591" t="str">
            <v>災害対策関係調査費</v>
          </cell>
          <cell r="E591" t="str">
            <v>災害調査費</v>
          </cell>
        </row>
        <row r="592">
          <cell r="A592">
            <v>101101</v>
          </cell>
          <cell r="B592" t="str">
            <v>細</v>
          </cell>
          <cell r="C592" t="str">
            <v xml:space="preserve">   災害対策関係調査費</v>
          </cell>
          <cell r="D592" t="str">
            <v>災害対策関係調査費</v>
          </cell>
          <cell r="E592" t="str">
            <v>災害調査費</v>
          </cell>
        </row>
        <row r="593">
          <cell r="A593">
            <v>300000</v>
          </cell>
          <cell r="B593" t="str">
            <v>項</v>
          </cell>
          <cell r="C593" t="str">
            <v>東日本大震災復旧・復興災害対策総合推進調整費</v>
          </cell>
          <cell r="D593" t="str">
            <v>東日本大震災復旧・復興災害対策総合推進調整費</v>
          </cell>
          <cell r="E593" t="str">
            <v>(震)災害調整</v>
          </cell>
        </row>
        <row r="594">
          <cell r="A594">
            <v>301000</v>
          </cell>
          <cell r="B594" t="str">
            <v>目</v>
          </cell>
          <cell r="C594" t="str">
            <v xml:space="preserve">   災害対策関係調査旅費</v>
          </cell>
          <cell r="D594" t="str">
            <v>災害対策関係調査旅費</v>
          </cell>
          <cell r="E594" t="str">
            <v>(震)災害旅費</v>
          </cell>
        </row>
        <row r="595">
          <cell r="A595">
            <v>301001</v>
          </cell>
          <cell r="B595" t="str">
            <v>細</v>
          </cell>
          <cell r="C595" t="str">
            <v xml:space="preserve">   災害対策関係調査旅費</v>
          </cell>
          <cell r="D595" t="str">
            <v>災害対策関係調査旅費</v>
          </cell>
          <cell r="E595" t="str">
            <v>(震)災害旅費</v>
          </cell>
        </row>
        <row r="596">
          <cell r="A596">
            <v>301100</v>
          </cell>
          <cell r="B596" t="str">
            <v>目</v>
          </cell>
          <cell r="C596" t="str">
            <v xml:space="preserve">   災害対策関係調査費</v>
          </cell>
          <cell r="D596" t="str">
            <v>災害対策関係調査費</v>
          </cell>
          <cell r="E596" t="str">
            <v>(震)災害調査</v>
          </cell>
        </row>
        <row r="597">
          <cell r="A597">
            <v>301101</v>
          </cell>
          <cell r="B597" t="str">
            <v>細</v>
          </cell>
          <cell r="C597" t="str">
            <v xml:space="preserve">   災害対策関係調査費</v>
          </cell>
          <cell r="D597" t="str">
            <v>災害対策関係調査費</v>
          </cell>
          <cell r="E597" t="str">
            <v>(震)災害調査</v>
          </cell>
        </row>
        <row r="598">
          <cell r="A598">
            <v>69999</v>
          </cell>
          <cell r="B598" t="str">
            <v>組織</v>
          </cell>
          <cell r="C598" t="str">
            <v>募集経費</v>
          </cell>
          <cell r="D598" t="str">
            <v>防衛本省（募）</v>
          </cell>
          <cell r="E598" t="str">
            <v>防衛本省（募）</v>
          </cell>
        </row>
        <row r="599">
          <cell r="A599">
            <v>70000</v>
          </cell>
          <cell r="B599" t="str">
            <v>項</v>
          </cell>
          <cell r="C599" t="str">
            <v>募集経費</v>
          </cell>
          <cell r="D599" t="str">
            <v>防衛本省共通費（募）</v>
          </cell>
          <cell r="E599" t="str">
            <v>共通費（募）</v>
          </cell>
        </row>
        <row r="600">
          <cell r="A600">
            <v>71100</v>
          </cell>
          <cell r="B600" t="str">
            <v>目</v>
          </cell>
          <cell r="C600" t="str">
            <v xml:space="preserve">   募集経費</v>
          </cell>
          <cell r="D600" t="str">
            <v>諸 謝 金（募）</v>
          </cell>
          <cell r="E600" t="str">
            <v>諸謝金（募）</v>
          </cell>
        </row>
        <row r="601">
          <cell r="A601">
            <v>71101</v>
          </cell>
          <cell r="B601" t="str">
            <v>細</v>
          </cell>
          <cell r="C601" t="str">
            <v xml:space="preserve">   募集経費</v>
          </cell>
          <cell r="D601" t="str">
            <v>諸 謝 金（募）</v>
          </cell>
          <cell r="E601" t="str">
            <v>諸謝金（募）</v>
          </cell>
        </row>
        <row r="602">
          <cell r="A602">
            <v>71200</v>
          </cell>
          <cell r="B602" t="str">
            <v>目</v>
          </cell>
          <cell r="C602" t="str">
            <v xml:space="preserve">   募集経費</v>
          </cell>
          <cell r="D602" t="str">
            <v>赴任旅費（募）</v>
          </cell>
          <cell r="E602" t="str">
            <v>赴任旅費（募）</v>
          </cell>
        </row>
        <row r="603">
          <cell r="A603">
            <v>71201</v>
          </cell>
          <cell r="B603" t="str">
            <v>細</v>
          </cell>
          <cell r="C603" t="str">
            <v xml:space="preserve">   募集経費</v>
          </cell>
          <cell r="D603" t="str">
            <v>赴任旅費（募）</v>
          </cell>
          <cell r="E603" t="str">
            <v>赴任旅費（募）</v>
          </cell>
        </row>
        <row r="604">
          <cell r="A604">
            <v>71300</v>
          </cell>
          <cell r="B604" t="str">
            <v>目</v>
          </cell>
          <cell r="C604" t="str">
            <v xml:space="preserve">   募集経費</v>
          </cell>
          <cell r="D604" t="str">
            <v>帰住招集等旅費（募）</v>
          </cell>
          <cell r="E604" t="str">
            <v>帰住旅費（募）</v>
          </cell>
        </row>
        <row r="605">
          <cell r="A605">
            <v>71301</v>
          </cell>
          <cell r="B605" t="str">
            <v>細</v>
          </cell>
          <cell r="C605" t="str">
            <v xml:space="preserve">   募集経費</v>
          </cell>
          <cell r="D605" t="str">
            <v>部外者招へい旅費（募）</v>
          </cell>
          <cell r="E605" t="str">
            <v>部外者（募）</v>
          </cell>
        </row>
        <row r="606">
          <cell r="A606">
            <v>71302</v>
          </cell>
          <cell r="B606" t="str">
            <v>細</v>
          </cell>
          <cell r="C606" t="str">
            <v xml:space="preserve">   募集経費</v>
          </cell>
          <cell r="D606" t="str">
            <v>不採用者旅費（募）</v>
          </cell>
          <cell r="E606" t="str">
            <v>不採用者（募）</v>
          </cell>
        </row>
        <row r="607">
          <cell r="A607">
            <v>71400</v>
          </cell>
          <cell r="B607" t="str">
            <v>目</v>
          </cell>
          <cell r="C607" t="str">
            <v xml:space="preserve">   募集経費</v>
          </cell>
          <cell r="D607" t="str">
            <v>庁    費（募）</v>
          </cell>
          <cell r="E607" t="str">
            <v>庁    費（募）</v>
          </cell>
        </row>
        <row r="608">
          <cell r="A608">
            <v>71410</v>
          </cell>
          <cell r="B608" t="str">
            <v>細</v>
          </cell>
          <cell r="C608" t="str">
            <v xml:space="preserve">   募集経費</v>
          </cell>
          <cell r="D608" t="str">
            <v>その他（募）</v>
          </cell>
          <cell r="E608" t="str">
            <v>その他（募）</v>
          </cell>
        </row>
        <row r="609">
          <cell r="A609">
            <v>71405</v>
          </cell>
          <cell r="B609" t="str">
            <v>細</v>
          </cell>
          <cell r="C609" t="str">
            <v xml:space="preserve">   募集経費</v>
          </cell>
          <cell r="D609" t="str">
            <v>印刷製本費（募）</v>
          </cell>
          <cell r="E609" t="str">
            <v>印刷製本（募）</v>
          </cell>
        </row>
        <row r="610">
          <cell r="A610">
            <v>71401</v>
          </cell>
          <cell r="B610" t="str">
            <v>細</v>
          </cell>
          <cell r="C610" t="str">
            <v xml:space="preserve">   募集経費</v>
          </cell>
          <cell r="D610" t="str">
            <v>会 議 費（募）</v>
          </cell>
          <cell r="E610" t="str">
            <v>会 議 費（募）</v>
          </cell>
        </row>
        <row r="611">
          <cell r="A611">
            <v>71500</v>
          </cell>
          <cell r="B611" t="str">
            <v>目</v>
          </cell>
          <cell r="C611" t="str">
            <v xml:space="preserve">   募集経費</v>
          </cell>
          <cell r="D611" t="str">
            <v>情報処理業務庁費（募）</v>
          </cell>
          <cell r="E611" t="str">
            <v>情報庁費（募）</v>
          </cell>
        </row>
        <row r="612">
          <cell r="A612">
            <v>71505</v>
          </cell>
          <cell r="B612" t="str">
            <v>細</v>
          </cell>
          <cell r="C612" t="str">
            <v xml:space="preserve">   募集経費</v>
          </cell>
          <cell r="D612" t="str">
            <v>情報処理業務庁費（募）</v>
          </cell>
          <cell r="E612" t="str">
            <v>情報庁費（募）</v>
          </cell>
        </row>
        <row r="613">
          <cell r="A613">
            <v>72000</v>
          </cell>
          <cell r="B613" t="str">
            <v>項</v>
          </cell>
          <cell r="C613" t="str">
            <v>募集経費</v>
          </cell>
          <cell r="D613" t="str">
            <v>人材確保育成費（募）</v>
          </cell>
          <cell r="E613" t="str">
            <v>人材確保（募）</v>
          </cell>
        </row>
        <row r="614">
          <cell r="A614">
            <v>72200</v>
          </cell>
          <cell r="B614" t="str">
            <v>目</v>
          </cell>
          <cell r="C614" t="str">
            <v xml:space="preserve">   募集経費</v>
          </cell>
          <cell r="D614" t="str">
            <v>募集等旅費（募）</v>
          </cell>
          <cell r="E614" t="str">
            <v>募集旅費（募）</v>
          </cell>
        </row>
        <row r="615">
          <cell r="A615">
            <v>72201</v>
          </cell>
          <cell r="B615" t="str">
            <v>細</v>
          </cell>
          <cell r="C615" t="str">
            <v xml:space="preserve">   募集経費</v>
          </cell>
          <cell r="D615" t="str">
            <v>募集旅費（募）</v>
          </cell>
          <cell r="E615" t="str">
            <v>募集旅費（募）</v>
          </cell>
        </row>
        <row r="616">
          <cell r="A616">
            <v>72203</v>
          </cell>
          <cell r="B616" t="str">
            <v>細</v>
          </cell>
          <cell r="C616" t="str">
            <v xml:space="preserve">   募集経費</v>
          </cell>
          <cell r="D616" t="str">
            <v>部外者招へい旅費（募）</v>
          </cell>
          <cell r="E616" t="str">
            <v>部外者（募）</v>
          </cell>
        </row>
        <row r="617">
          <cell r="A617">
            <v>72300</v>
          </cell>
          <cell r="B617" t="str">
            <v>目</v>
          </cell>
          <cell r="C617" t="str">
            <v xml:space="preserve">   募集経費</v>
          </cell>
          <cell r="D617" t="str">
            <v>募集等庁費（募）</v>
          </cell>
          <cell r="E617" t="str">
            <v>募集庁費（募）</v>
          </cell>
        </row>
        <row r="618">
          <cell r="A618">
            <v>72301</v>
          </cell>
          <cell r="B618" t="str">
            <v>細</v>
          </cell>
          <cell r="C618" t="str">
            <v xml:space="preserve">   募集経費</v>
          </cell>
          <cell r="D618" t="str">
            <v>募集等庁費（募）</v>
          </cell>
          <cell r="E618" t="str">
            <v>募集庁費（募）</v>
          </cell>
        </row>
        <row r="619">
          <cell r="A619">
            <v>269999</v>
          </cell>
          <cell r="B619" t="str">
            <v>組織</v>
          </cell>
          <cell r="C619" t="str">
            <v>東日本大震災復旧・復興募集経費</v>
          </cell>
          <cell r="D619" t="str">
            <v>東日本大震災復旧・復興防衛本省（募）</v>
          </cell>
          <cell r="E619" t="str">
            <v>防衛本省（募）</v>
          </cell>
        </row>
        <row r="620">
          <cell r="A620">
            <v>270000</v>
          </cell>
          <cell r="B620" t="str">
            <v>項</v>
          </cell>
          <cell r="C620" t="str">
            <v>募集経費</v>
          </cell>
          <cell r="D620" t="str">
            <v>防衛本省共通費（募）</v>
          </cell>
          <cell r="E620" t="str">
            <v>共通費（募）</v>
          </cell>
        </row>
        <row r="621">
          <cell r="A621">
            <v>271100</v>
          </cell>
          <cell r="B621" t="str">
            <v>目</v>
          </cell>
          <cell r="C621" t="str">
            <v xml:space="preserve">   募集経費</v>
          </cell>
          <cell r="D621" t="str">
            <v>諸 謝 金（募）</v>
          </cell>
          <cell r="E621" t="str">
            <v>諸謝金（募）</v>
          </cell>
        </row>
        <row r="622">
          <cell r="A622">
            <v>271101</v>
          </cell>
          <cell r="B622" t="str">
            <v>細</v>
          </cell>
          <cell r="C622" t="str">
            <v xml:space="preserve">   募集経費</v>
          </cell>
          <cell r="D622" t="str">
            <v>諸 謝 金（募）</v>
          </cell>
          <cell r="E622" t="str">
            <v>諸謝金（募）</v>
          </cell>
        </row>
        <row r="623">
          <cell r="A623">
            <v>271200</v>
          </cell>
          <cell r="B623" t="str">
            <v>目</v>
          </cell>
          <cell r="C623" t="str">
            <v xml:space="preserve">   募集経費</v>
          </cell>
          <cell r="D623" t="str">
            <v>赴任旅費（募）</v>
          </cell>
          <cell r="E623" t="str">
            <v>赴任旅費（募）</v>
          </cell>
        </row>
        <row r="624">
          <cell r="A624">
            <v>271201</v>
          </cell>
          <cell r="B624" t="str">
            <v>細</v>
          </cell>
          <cell r="C624" t="str">
            <v xml:space="preserve">   募集経費</v>
          </cell>
          <cell r="D624" t="str">
            <v>赴任旅費（募）</v>
          </cell>
          <cell r="E624" t="str">
            <v>赴任旅費（募）</v>
          </cell>
        </row>
        <row r="625">
          <cell r="A625">
            <v>271300</v>
          </cell>
          <cell r="B625" t="str">
            <v>目</v>
          </cell>
          <cell r="C625" t="str">
            <v xml:space="preserve">   募集経費</v>
          </cell>
          <cell r="D625" t="str">
            <v>帰住招集等旅費（募）</v>
          </cell>
          <cell r="E625" t="str">
            <v>帰住旅費（募）</v>
          </cell>
        </row>
        <row r="626">
          <cell r="A626">
            <v>271301</v>
          </cell>
          <cell r="B626" t="str">
            <v>細</v>
          </cell>
          <cell r="C626" t="str">
            <v xml:space="preserve">   募集経費</v>
          </cell>
          <cell r="D626" t="str">
            <v>部外者招へい旅費（募）</v>
          </cell>
          <cell r="E626" t="str">
            <v>部外者（募）</v>
          </cell>
        </row>
        <row r="627">
          <cell r="A627">
            <v>271302</v>
          </cell>
          <cell r="B627" t="str">
            <v>細</v>
          </cell>
          <cell r="C627" t="str">
            <v xml:space="preserve">   募集経費</v>
          </cell>
          <cell r="D627" t="str">
            <v>不採用者旅費（募）</v>
          </cell>
          <cell r="E627" t="str">
            <v>不採用者（募）</v>
          </cell>
        </row>
        <row r="628">
          <cell r="A628">
            <v>271400</v>
          </cell>
          <cell r="B628" t="str">
            <v>目</v>
          </cell>
          <cell r="C628" t="str">
            <v xml:space="preserve">   募集経費</v>
          </cell>
          <cell r="D628" t="str">
            <v>庁    費（募）</v>
          </cell>
          <cell r="E628" t="str">
            <v>庁    費（募）</v>
          </cell>
        </row>
        <row r="629">
          <cell r="A629">
            <v>271410</v>
          </cell>
          <cell r="B629" t="str">
            <v>細</v>
          </cell>
          <cell r="C629" t="str">
            <v xml:space="preserve">   募集経費</v>
          </cell>
          <cell r="D629" t="str">
            <v>その他（募）</v>
          </cell>
          <cell r="E629" t="str">
            <v>その他（募）</v>
          </cell>
        </row>
        <row r="630">
          <cell r="A630">
            <v>271405</v>
          </cell>
          <cell r="B630" t="str">
            <v>細</v>
          </cell>
          <cell r="C630" t="str">
            <v xml:space="preserve">   募集経費</v>
          </cell>
          <cell r="D630" t="str">
            <v>印刷製本費（募）</v>
          </cell>
          <cell r="E630" t="str">
            <v>印刷製本（募）</v>
          </cell>
        </row>
        <row r="631">
          <cell r="A631">
            <v>271401</v>
          </cell>
          <cell r="B631" t="str">
            <v>細</v>
          </cell>
          <cell r="C631" t="str">
            <v xml:space="preserve">   募集経費</v>
          </cell>
          <cell r="D631" t="str">
            <v>会 議 費（募）</v>
          </cell>
          <cell r="E631" t="str">
            <v>会 議 費（募）</v>
          </cell>
        </row>
        <row r="632">
          <cell r="A632">
            <v>271500</v>
          </cell>
          <cell r="B632" t="str">
            <v>目</v>
          </cell>
          <cell r="C632" t="str">
            <v xml:space="preserve">   募集経費</v>
          </cell>
          <cell r="D632" t="str">
            <v>情報処理業務庁費（募）</v>
          </cell>
          <cell r="E632" t="str">
            <v>情報庁費（募）</v>
          </cell>
        </row>
        <row r="633">
          <cell r="A633">
            <v>271505</v>
          </cell>
          <cell r="B633" t="str">
            <v>細</v>
          </cell>
          <cell r="C633" t="str">
            <v xml:space="preserve">   募集経費</v>
          </cell>
          <cell r="D633" t="str">
            <v>情報処理業務庁費（募）</v>
          </cell>
          <cell r="E633" t="str">
            <v>情報庁費（募）</v>
          </cell>
        </row>
        <row r="634">
          <cell r="A634">
            <v>272000</v>
          </cell>
          <cell r="B634" t="str">
            <v>項</v>
          </cell>
          <cell r="C634" t="str">
            <v>募集経費</v>
          </cell>
          <cell r="D634" t="str">
            <v>人材確保育成費（募）</v>
          </cell>
          <cell r="E634" t="str">
            <v>人材確保（募）</v>
          </cell>
        </row>
        <row r="635">
          <cell r="A635">
            <v>272200</v>
          </cell>
          <cell r="B635" t="str">
            <v>目</v>
          </cell>
          <cell r="C635" t="str">
            <v xml:space="preserve">   募集経費</v>
          </cell>
          <cell r="D635" t="str">
            <v>募集等旅費（募）</v>
          </cell>
          <cell r="E635" t="str">
            <v>募集旅費（募）</v>
          </cell>
        </row>
        <row r="636">
          <cell r="A636">
            <v>272201</v>
          </cell>
          <cell r="B636" t="str">
            <v>細</v>
          </cell>
          <cell r="C636" t="str">
            <v xml:space="preserve">   募集経費</v>
          </cell>
          <cell r="D636" t="str">
            <v>募集旅費（募）</v>
          </cell>
          <cell r="E636" t="str">
            <v>募集旅費（募）</v>
          </cell>
        </row>
        <row r="637">
          <cell r="A637">
            <v>272203</v>
          </cell>
          <cell r="B637" t="str">
            <v>細</v>
          </cell>
          <cell r="C637" t="str">
            <v xml:space="preserve">   募集経費</v>
          </cell>
          <cell r="D637" t="str">
            <v>部外者招へい旅費（募）</v>
          </cell>
          <cell r="E637" t="str">
            <v>部外者（募）</v>
          </cell>
        </row>
        <row r="638">
          <cell r="A638">
            <v>272300</v>
          </cell>
          <cell r="B638" t="str">
            <v>目</v>
          </cell>
          <cell r="C638" t="str">
            <v xml:space="preserve">   募集経費</v>
          </cell>
          <cell r="D638" t="str">
            <v>募集等庁費（募）</v>
          </cell>
          <cell r="E638" t="str">
            <v>募集庁費（募）</v>
          </cell>
        </row>
        <row r="639">
          <cell r="A639">
            <v>272301</v>
          </cell>
          <cell r="B639" t="str">
            <v>細</v>
          </cell>
          <cell r="C639" t="str">
            <v xml:space="preserve">   募集経費</v>
          </cell>
          <cell r="D639" t="str">
            <v>募集等庁費（募）</v>
          </cell>
          <cell r="E639" t="str">
            <v>募集庁費（募）</v>
          </cell>
        </row>
        <row r="640">
          <cell r="A640">
            <v>79999</v>
          </cell>
          <cell r="B640" t="str">
            <v>組織</v>
          </cell>
          <cell r="C640" t="str">
            <v>制 限 額</v>
          </cell>
          <cell r="D640" t="str">
            <v>防衛本省（制限額）</v>
          </cell>
          <cell r="E640" t="str">
            <v>防衛本省（制）</v>
          </cell>
        </row>
        <row r="641">
          <cell r="A641">
            <v>80000</v>
          </cell>
          <cell r="B641" t="str">
            <v>項</v>
          </cell>
          <cell r="C641" t="str">
            <v>制 限 額</v>
          </cell>
          <cell r="D641" t="str">
            <v>防衛本省共通費</v>
          </cell>
          <cell r="E641" t="str">
            <v>共通費（制）</v>
          </cell>
        </row>
        <row r="642">
          <cell r="A642">
            <v>81100</v>
          </cell>
          <cell r="B642" t="str">
            <v>目</v>
          </cell>
          <cell r="C642" t="str">
            <v xml:space="preserve">   制 限 額</v>
          </cell>
          <cell r="D642" t="str">
            <v>運 搬 費</v>
          </cell>
          <cell r="E642" t="str">
            <v>運搬費（制）</v>
          </cell>
        </row>
        <row r="643">
          <cell r="A643">
            <v>81101</v>
          </cell>
          <cell r="B643" t="str">
            <v>細</v>
          </cell>
          <cell r="C643" t="str">
            <v xml:space="preserve">   制 限 額</v>
          </cell>
          <cell r="D643" t="str">
            <v>演習等参加費  後払</v>
          </cell>
          <cell r="E643" t="str">
            <v>演参費（後払）</v>
          </cell>
        </row>
        <row r="644">
          <cell r="A644">
            <v>81102</v>
          </cell>
          <cell r="B644" t="str">
            <v>細</v>
          </cell>
          <cell r="C644" t="str">
            <v xml:space="preserve">   制 限 額</v>
          </cell>
          <cell r="D644" t="str">
            <v>物資輸送費    後払</v>
          </cell>
          <cell r="E644" t="str">
            <v>物輸費（後払）</v>
          </cell>
        </row>
        <row r="645">
          <cell r="A645">
            <v>81112</v>
          </cell>
          <cell r="B645" t="str">
            <v>細</v>
          </cell>
          <cell r="C645" t="str">
            <v xml:space="preserve">   制 限 額</v>
          </cell>
          <cell r="D645" t="str">
            <v>被疑者等運搬費　後払</v>
          </cell>
          <cell r="E645" t="str">
            <v>被疑者（後払）</v>
          </cell>
        </row>
        <row r="646">
          <cell r="A646">
            <v>81103</v>
          </cell>
          <cell r="B646" t="str">
            <v>細</v>
          </cell>
          <cell r="C646" t="str">
            <v xml:space="preserve">   制 限 額</v>
          </cell>
          <cell r="D646" t="str">
            <v>演習等参加費  役務</v>
          </cell>
          <cell r="E646" t="str">
            <v>演参費（役務）</v>
          </cell>
        </row>
        <row r="647">
          <cell r="A647">
            <v>81104</v>
          </cell>
          <cell r="B647" t="str">
            <v>細</v>
          </cell>
          <cell r="C647" t="str">
            <v xml:space="preserve">   制 限 額</v>
          </cell>
          <cell r="D647" t="str">
            <v>物資輸送費    役務</v>
          </cell>
          <cell r="E647" t="str">
            <v>物輸費（役務）</v>
          </cell>
        </row>
        <row r="648">
          <cell r="A648">
            <v>81105</v>
          </cell>
          <cell r="B648" t="str">
            <v>細</v>
          </cell>
          <cell r="C648" t="str">
            <v xml:space="preserve">   制 限 額</v>
          </cell>
          <cell r="D648" t="str">
            <v>演習等参加費  ETC</v>
          </cell>
          <cell r="E648" t="str">
            <v>演参費（ETC）</v>
          </cell>
        </row>
        <row r="649">
          <cell r="A649">
            <v>81106</v>
          </cell>
          <cell r="B649" t="str">
            <v>細</v>
          </cell>
          <cell r="C649" t="str">
            <v xml:space="preserve">   制 限 額</v>
          </cell>
          <cell r="D649" t="str">
            <v>物資輸送費    ETC</v>
          </cell>
          <cell r="E649" t="str">
            <v>物輸費（ETC）</v>
          </cell>
        </row>
        <row r="650">
          <cell r="A650">
            <v>81113</v>
          </cell>
          <cell r="B650" t="str">
            <v>細</v>
          </cell>
          <cell r="C650" t="str">
            <v xml:space="preserve">   制 限 額</v>
          </cell>
          <cell r="D650" t="str">
            <v>被疑者等運搬費　ETC</v>
          </cell>
          <cell r="E650" t="str">
            <v>被疑者（ETC）</v>
          </cell>
        </row>
        <row r="651">
          <cell r="A651">
            <v>81107</v>
          </cell>
          <cell r="B651" t="str">
            <v>細</v>
          </cell>
          <cell r="C651" t="str">
            <v xml:space="preserve">   制 限 額</v>
          </cell>
          <cell r="D651" t="str">
            <v>演習等参加費  役務(e)</v>
          </cell>
          <cell r="E651" t="str">
            <v>演参 役務（e）</v>
          </cell>
        </row>
        <row r="652">
          <cell r="A652">
            <v>81108</v>
          </cell>
          <cell r="B652" t="str">
            <v>細</v>
          </cell>
          <cell r="C652" t="str">
            <v xml:space="preserve">   制 限 額</v>
          </cell>
          <cell r="D652" t="str">
            <v>物資輸送費    役務(e)</v>
          </cell>
          <cell r="E652" t="str">
            <v>物輸 役務（e）</v>
          </cell>
        </row>
        <row r="653">
          <cell r="A653">
            <v>81109</v>
          </cell>
          <cell r="B653" t="str">
            <v>細</v>
          </cell>
          <cell r="C653" t="str">
            <v xml:space="preserve">   制 限 額</v>
          </cell>
          <cell r="D653" t="str">
            <v>演習等参加費  船舶</v>
          </cell>
          <cell r="E653" t="str">
            <v>演参費（船舶）</v>
          </cell>
        </row>
        <row r="654">
          <cell r="A654">
            <v>81111</v>
          </cell>
          <cell r="B654" t="str">
            <v>細</v>
          </cell>
          <cell r="C654" t="str">
            <v xml:space="preserve">   制 限 額</v>
          </cell>
          <cell r="D654" t="str">
            <v>物資輸送費  船舶</v>
          </cell>
          <cell r="E654" t="str">
            <v>物輸費（船舶）</v>
          </cell>
        </row>
        <row r="655">
          <cell r="A655">
            <v>279999</v>
          </cell>
          <cell r="B655" t="str">
            <v>組織</v>
          </cell>
          <cell r="C655" t="str">
            <v>東日本大震災復旧・復興制 限 額</v>
          </cell>
          <cell r="D655" t="str">
            <v>東日本大震災復旧・復興防衛本省（制限額）</v>
          </cell>
          <cell r="E655" t="str">
            <v>防衛本省（制）</v>
          </cell>
        </row>
        <row r="656">
          <cell r="A656">
            <v>280000</v>
          </cell>
          <cell r="B656" t="str">
            <v>項</v>
          </cell>
          <cell r="C656" t="str">
            <v>制 限 額</v>
          </cell>
          <cell r="D656" t="str">
            <v>防衛本省共通費</v>
          </cell>
          <cell r="E656" t="str">
            <v>共通費（制）</v>
          </cell>
        </row>
        <row r="657">
          <cell r="A657">
            <v>281100</v>
          </cell>
          <cell r="B657" t="str">
            <v>目</v>
          </cell>
          <cell r="C657" t="str">
            <v xml:space="preserve">   制 限 額</v>
          </cell>
          <cell r="D657" t="str">
            <v>運 搬 費</v>
          </cell>
          <cell r="E657" t="str">
            <v>運搬費（制）</v>
          </cell>
        </row>
        <row r="658">
          <cell r="A658">
            <v>281101</v>
          </cell>
          <cell r="B658" t="str">
            <v>細</v>
          </cell>
          <cell r="C658" t="str">
            <v xml:space="preserve">   制 限 額</v>
          </cell>
          <cell r="D658" t="str">
            <v>演習等参加費  後払</v>
          </cell>
          <cell r="E658" t="str">
            <v>演参費（後払）</v>
          </cell>
        </row>
        <row r="659">
          <cell r="A659">
            <v>281102</v>
          </cell>
          <cell r="B659" t="str">
            <v>細</v>
          </cell>
          <cell r="C659" t="str">
            <v xml:space="preserve">   制 限 額</v>
          </cell>
          <cell r="D659" t="str">
            <v>物資輸送費    後払</v>
          </cell>
          <cell r="E659" t="str">
            <v>物輸費（後払）</v>
          </cell>
        </row>
        <row r="660">
          <cell r="A660">
            <v>281112</v>
          </cell>
          <cell r="B660" t="str">
            <v>細</v>
          </cell>
          <cell r="C660" t="str">
            <v xml:space="preserve">   制 限 額</v>
          </cell>
          <cell r="D660" t="str">
            <v>被疑者等運搬費　後払</v>
          </cell>
          <cell r="E660" t="str">
            <v>被疑者（後払）</v>
          </cell>
        </row>
        <row r="661">
          <cell r="A661">
            <v>281103</v>
          </cell>
          <cell r="B661" t="str">
            <v>細</v>
          </cell>
          <cell r="C661" t="str">
            <v xml:space="preserve">   制 限 額</v>
          </cell>
          <cell r="D661" t="str">
            <v>演習等参加費  役務</v>
          </cell>
          <cell r="E661" t="str">
            <v>演参費（役務）</v>
          </cell>
        </row>
        <row r="662">
          <cell r="A662">
            <v>281104</v>
          </cell>
          <cell r="B662" t="str">
            <v>細</v>
          </cell>
          <cell r="C662" t="str">
            <v xml:space="preserve">   制 限 額</v>
          </cell>
          <cell r="D662" t="str">
            <v>物資輸送費    役務</v>
          </cell>
          <cell r="E662" t="str">
            <v>物輸費（役務）</v>
          </cell>
        </row>
        <row r="663">
          <cell r="A663">
            <v>281105</v>
          </cell>
          <cell r="B663" t="str">
            <v>細</v>
          </cell>
          <cell r="C663" t="str">
            <v xml:space="preserve">   制 限 額</v>
          </cell>
          <cell r="D663" t="str">
            <v>演習等参加費  ETC</v>
          </cell>
          <cell r="E663" t="str">
            <v>演参費（ETC）</v>
          </cell>
        </row>
        <row r="664">
          <cell r="A664">
            <v>281106</v>
          </cell>
          <cell r="B664" t="str">
            <v>細</v>
          </cell>
          <cell r="C664" t="str">
            <v xml:space="preserve">   制 限 額</v>
          </cell>
          <cell r="D664" t="str">
            <v>物資輸送費    ETC</v>
          </cell>
          <cell r="E664" t="str">
            <v>物輸費（ETC）</v>
          </cell>
        </row>
        <row r="665">
          <cell r="A665">
            <v>281113</v>
          </cell>
          <cell r="B665" t="str">
            <v>細</v>
          </cell>
          <cell r="C665" t="str">
            <v xml:space="preserve">   制 限 額</v>
          </cell>
          <cell r="D665" t="str">
            <v>被疑者等運搬費　ETC</v>
          </cell>
          <cell r="E665" t="str">
            <v>被疑者（ETC）</v>
          </cell>
        </row>
        <row r="666">
          <cell r="A666">
            <v>281107</v>
          </cell>
          <cell r="B666" t="str">
            <v>細</v>
          </cell>
          <cell r="C666" t="str">
            <v xml:space="preserve">   制 限 額</v>
          </cell>
          <cell r="D666" t="str">
            <v>演習等参加費  役務(e)</v>
          </cell>
          <cell r="E666" t="str">
            <v>演参 役務（e）</v>
          </cell>
        </row>
        <row r="667">
          <cell r="A667">
            <v>281108</v>
          </cell>
          <cell r="B667" t="str">
            <v>細</v>
          </cell>
          <cell r="C667" t="str">
            <v xml:space="preserve">   制 限 額</v>
          </cell>
          <cell r="D667" t="str">
            <v>物資輸送費    役務(e)</v>
          </cell>
          <cell r="E667" t="str">
            <v>物輸 役務（e）</v>
          </cell>
        </row>
        <row r="668">
          <cell r="A668">
            <v>281109</v>
          </cell>
          <cell r="B668" t="str">
            <v>細</v>
          </cell>
          <cell r="C668" t="str">
            <v xml:space="preserve">   制 限 額</v>
          </cell>
          <cell r="D668" t="str">
            <v>演習等参加費  船舶</v>
          </cell>
          <cell r="E668" t="str">
            <v>演参費（船舶）</v>
          </cell>
        </row>
        <row r="669">
          <cell r="A669">
            <v>281111</v>
          </cell>
          <cell r="B669" t="str">
            <v>細</v>
          </cell>
          <cell r="C669" t="str">
            <v xml:space="preserve">   制 限 額</v>
          </cell>
          <cell r="D669" t="str">
            <v>物資輸送費  船舶</v>
          </cell>
          <cell r="E669" t="str">
            <v>物輸費（船舶）</v>
          </cell>
        </row>
        <row r="670">
          <cell r="A670">
            <v>99910</v>
          </cell>
          <cell r="B670" t="str">
            <v>組織</v>
          </cell>
          <cell r="C670" t="str">
            <v>国庫債務負担行為</v>
          </cell>
          <cell r="D670" t="str">
            <v>防衛本省</v>
          </cell>
        </row>
        <row r="671">
          <cell r="A671">
            <v>99960</v>
          </cell>
          <cell r="B671" t="str">
            <v>項</v>
          </cell>
          <cell r="C671" t="str">
            <v>国庫債務負担行為</v>
          </cell>
          <cell r="D671" t="str">
            <v>武器車両等整備費</v>
          </cell>
        </row>
        <row r="672">
          <cell r="A672">
            <v>96000</v>
          </cell>
          <cell r="B672" t="str">
            <v>目</v>
          </cell>
          <cell r="C672" t="str">
            <v xml:space="preserve">   国庫債務負担行為</v>
          </cell>
          <cell r="D672" t="str">
            <v>武器修理費</v>
          </cell>
        </row>
        <row r="673">
          <cell r="A673">
            <v>96001</v>
          </cell>
          <cell r="B673" t="str">
            <v>細</v>
          </cell>
          <cell r="C673" t="str">
            <v xml:space="preserve">   国庫債務負担行為</v>
          </cell>
          <cell r="D673" t="str">
            <v>武器修理費</v>
          </cell>
        </row>
        <row r="674">
          <cell r="A674">
            <v>96100</v>
          </cell>
          <cell r="B674" t="str">
            <v>目</v>
          </cell>
          <cell r="C674" t="str">
            <v xml:space="preserve">   国庫債務負担行為</v>
          </cell>
          <cell r="D674" t="str">
            <v>通信維持費</v>
          </cell>
        </row>
        <row r="675">
          <cell r="A675">
            <v>96101</v>
          </cell>
          <cell r="B675" t="str">
            <v>細</v>
          </cell>
          <cell r="C675" t="str">
            <v xml:space="preserve">   国庫債務負担行為</v>
          </cell>
          <cell r="D675" t="str">
            <v>通信維持費</v>
          </cell>
        </row>
        <row r="676">
          <cell r="A676">
            <v>96200</v>
          </cell>
          <cell r="B676" t="str">
            <v>目</v>
          </cell>
          <cell r="C676" t="str">
            <v xml:space="preserve">   国庫債務負担行為</v>
          </cell>
          <cell r="D676" t="str">
            <v>車両修理費</v>
          </cell>
        </row>
        <row r="677">
          <cell r="A677">
            <v>96201</v>
          </cell>
          <cell r="B677" t="str">
            <v>細</v>
          </cell>
          <cell r="C677" t="str">
            <v xml:space="preserve">   国庫債務負担行為</v>
          </cell>
          <cell r="D677" t="str">
            <v>車両修理費</v>
          </cell>
        </row>
        <row r="678">
          <cell r="A678">
            <v>96300</v>
          </cell>
          <cell r="B678" t="str">
            <v>目</v>
          </cell>
          <cell r="C678" t="str">
            <v xml:space="preserve">   国庫債務負担行為</v>
          </cell>
          <cell r="D678" t="str">
            <v>諸器材等維持費</v>
          </cell>
        </row>
        <row r="679">
          <cell r="A679">
            <v>96301</v>
          </cell>
          <cell r="B679" t="str">
            <v>細</v>
          </cell>
          <cell r="C679" t="str">
            <v xml:space="preserve">   国庫債務負担行為</v>
          </cell>
          <cell r="D679" t="str">
            <v>補給処運営費</v>
          </cell>
        </row>
        <row r="680">
          <cell r="A680">
            <v>96302</v>
          </cell>
          <cell r="B680" t="str">
            <v>細</v>
          </cell>
          <cell r="C680" t="str">
            <v xml:space="preserve">   国庫債務負担行為</v>
          </cell>
          <cell r="D680" t="str">
            <v>化学資材維持費</v>
          </cell>
        </row>
        <row r="681">
          <cell r="A681">
            <v>96303</v>
          </cell>
          <cell r="B681" t="str">
            <v>細</v>
          </cell>
          <cell r="C681" t="str">
            <v xml:space="preserve">   国庫債務負担行為</v>
          </cell>
          <cell r="D681" t="str">
            <v>施設機械維持費</v>
          </cell>
        </row>
        <row r="682">
          <cell r="A682">
            <v>96304</v>
          </cell>
          <cell r="B682" t="str">
            <v>細</v>
          </cell>
          <cell r="C682" t="str">
            <v xml:space="preserve">   国庫債務負担行為</v>
          </cell>
          <cell r="D682" t="str">
            <v>工作所維持費</v>
          </cell>
        </row>
        <row r="683">
          <cell r="A683">
            <v>96305</v>
          </cell>
          <cell r="B683" t="str">
            <v>細</v>
          </cell>
          <cell r="C683" t="str">
            <v xml:space="preserve">   国庫債務負担行為</v>
          </cell>
          <cell r="D683" t="str">
            <v>雑修理費</v>
          </cell>
        </row>
        <row r="684">
          <cell r="A684">
            <v>96306</v>
          </cell>
          <cell r="B684" t="str">
            <v>細</v>
          </cell>
          <cell r="C684" t="str">
            <v xml:space="preserve">   国庫債務負担行為</v>
          </cell>
          <cell r="D684" t="str">
            <v>雑消耗品費</v>
          </cell>
        </row>
        <row r="685">
          <cell r="A685">
            <v>96307</v>
          </cell>
          <cell r="B685" t="str">
            <v>細</v>
          </cell>
          <cell r="C685" t="str">
            <v xml:space="preserve">   国庫債務負担行為</v>
          </cell>
          <cell r="D685" t="str">
            <v>船舶用雑費</v>
          </cell>
        </row>
        <row r="686">
          <cell r="A686">
            <v>96308</v>
          </cell>
          <cell r="B686" t="str">
            <v>細</v>
          </cell>
          <cell r="C686" t="str">
            <v xml:space="preserve">   国庫債務負担行為</v>
          </cell>
          <cell r="D686" t="str">
            <v>爆発兵器累修理費</v>
          </cell>
        </row>
        <row r="687">
          <cell r="A687">
            <v>96309</v>
          </cell>
          <cell r="B687" t="str">
            <v>細</v>
          </cell>
          <cell r="C687" t="str">
            <v xml:space="preserve">   国庫債務負担行為</v>
          </cell>
          <cell r="D687" t="str">
            <v>雑運営費</v>
          </cell>
        </row>
        <row r="688">
          <cell r="A688">
            <v>96311</v>
          </cell>
          <cell r="B688" t="str">
            <v>細</v>
          </cell>
          <cell r="C688" t="str">
            <v xml:space="preserve">   国庫債務負担行為</v>
          </cell>
          <cell r="D688" t="str">
            <v>弾薬維持費</v>
          </cell>
        </row>
        <row r="689">
          <cell r="A689">
            <v>99940</v>
          </cell>
          <cell r="B689" t="str">
            <v>項</v>
          </cell>
          <cell r="C689" t="str">
            <v>国庫債務負担行為</v>
          </cell>
          <cell r="D689" t="str">
            <v>航空機整備費</v>
          </cell>
        </row>
        <row r="690">
          <cell r="A690">
            <v>96400</v>
          </cell>
          <cell r="B690" t="str">
            <v>目</v>
          </cell>
          <cell r="C690" t="str">
            <v xml:space="preserve">   国庫債務負担行為</v>
          </cell>
          <cell r="D690" t="str">
            <v>航空機修理費</v>
          </cell>
        </row>
        <row r="691">
          <cell r="A691">
            <v>96401</v>
          </cell>
          <cell r="B691" t="str">
            <v>細</v>
          </cell>
          <cell r="C691" t="str">
            <v xml:space="preserve">   国庫債務負担行為</v>
          </cell>
          <cell r="D691" t="str">
            <v>航空機修理費</v>
          </cell>
        </row>
        <row r="692">
          <cell r="A692">
            <v>99920</v>
          </cell>
          <cell r="B692" t="str">
            <v>項</v>
          </cell>
          <cell r="C692" t="str">
            <v>国庫債務負担行為</v>
          </cell>
          <cell r="D692" t="str">
            <v>防衛本省共通費</v>
          </cell>
        </row>
        <row r="693">
          <cell r="A693">
            <v>93000</v>
          </cell>
          <cell r="B693" t="str">
            <v>目</v>
          </cell>
          <cell r="C693" t="str">
            <v xml:space="preserve">   国庫債務負担行為</v>
          </cell>
          <cell r="D693" t="str">
            <v>教育訓練費</v>
          </cell>
        </row>
        <row r="694">
          <cell r="A694">
            <v>93002</v>
          </cell>
          <cell r="B694" t="str">
            <v>細</v>
          </cell>
          <cell r="C694" t="str">
            <v xml:space="preserve">   国庫債務負担行為</v>
          </cell>
          <cell r="D694" t="str">
            <v>備品修理費</v>
          </cell>
        </row>
      </sheetData>
      <sheetData sheetId="47"/>
      <sheetData sheetId="48"/>
      <sheetData sheetId="49"/>
      <sheetData sheetId="50"/>
      <sheetData sheetId="51"/>
      <sheetData sheetId="52"/>
      <sheetData sheetId="5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書"/>
      <sheetName val="契約書(ﾌﾘｰ)"/>
      <sheetName val="単価契約書"/>
      <sheetName val="内訳書  "/>
      <sheetName val="CODE"/>
      <sheetName val="単価契約書(ﾌﾘｰ)"/>
      <sheetName val="単価契約書(給食資材) "/>
      <sheetName val="単価契約書(ﾌﾘｰ) (3)"/>
      <sheetName val="内訳書（コーワ）"/>
      <sheetName val="Sheet1"/>
    </sheetNames>
    <sheetDataSet>
      <sheetData sheetId="0" refreshError="1"/>
      <sheetData sheetId="1" refreshError="1"/>
      <sheetData sheetId="2" refreshError="1"/>
      <sheetData sheetId="3" refreshError="1"/>
      <sheetData sheetId="4">
        <row r="3">
          <cell r="B3" t="str">
            <v>株式会社サークル商事</v>
          </cell>
          <cell r="E3" t="str">
            <v>工事請負契約条項</v>
          </cell>
          <cell r="H3" t="str">
            <v>談合等の不正行為に関する特約条項</v>
          </cell>
          <cell r="K3" t="str">
            <v>代表取締役</v>
          </cell>
        </row>
        <row r="4">
          <cell r="B4" t="str">
            <v>ヤクルト</v>
          </cell>
          <cell r="E4" t="str">
            <v>製造請負契約条項</v>
          </cell>
          <cell r="H4" t="str">
            <v>暴力団排除に関する特約条項</v>
          </cell>
          <cell r="K4" t="str">
            <v>代表取締役社長</v>
          </cell>
        </row>
        <row r="5">
          <cell r="B5" t="str">
            <v>國分青果</v>
          </cell>
          <cell r="E5" t="str">
            <v>物品売買契約条項</v>
          </cell>
          <cell r="H5" t="str">
            <v>保有個人情報に関する特約条項</v>
          </cell>
          <cell r="K5" t="str">
            <v>代表執行役</v>
          </cell>
        </row>
        <row r="6">
          <cell r="B6" t="str">
            <v>有限会社コーワ食品</v>
          </cell>
          <cell r="E6" t="str">
            <v>役務請負契約条項</v>
          </cell>
          <cell r="H6" t="str">
            <v>単価契約に関する特約条項</v>
          </cell>
          <cell r="K6" t="str">
            <v>社長</v>
          </cell>
        </row>
        <row r="7">
          <cell r="B7" t="str">
            <v>有限会社ベーカリーほそかわ</v>
          </cell>
          <cell r="E7" t="str">
            <v>糧食品売買契約条項</v>
          </cell>
          <cell r="H7" t="str">
            <v>部分払に関する特約条項</v>
          </cell>
          <cell r="K7" t="str">
            <v>副社長</v>
          </cell>
        </row>
        <row r="8">
          <cell r="B8" t="str">
            <v>株式会社ロバパン北見営業所</v>
          </cell>
          <cell r="E8" t="str">
            <v>食器洗浄等業務部外委託契約条項</v>
          </cell>
          <cell r="H8" t="str">
            <v>売払い物品の解体に関する特約条項</v>
          </cell>
          <cell r="K8" t="str">
            <v>支配人</v>
          </cell>
        </row>
        <row r="9">
          <cell r="B9" t="str">
            <v>株式会社トワニ北見店</v>
          </cell>
          <cell r="E9" t="str">
            <v>給食業務部外委託契約条項</v>
          </cell>
          <cell r="H9" t="str">
            <v>中古品の売払いに関する特約条項</v>
          </cell>
          <cell r="K9" t="str">
            <v>支店長</v>
          </cell>
        </row>
        <row r="10">
          <cell r="E10" t="str">
            <v>不動産賃貸借契約条項</v>
          </cell>
          <cell r="K10" t="str">
            <v>支社長</v>
          </cell>
        </row>
        <row r="11">
          <cell r="E11" t="str">
            <v>不用物品売払契約条項</v>
          </cell>
          <cell r="K11" t="str">
            <v>所長</v>
          </cell>
        </row>
        <row r="12">
          <cell r="E12" t="str">
            <v>診療委託契約条項</v>
          </cell>
          <cell r="K12" t="str">
            <v>代表</v>
          </cell>
        </row>
        <row r="13">
          <cell r="E13" t="str">
            <v>賃貸借契約条項</v>
          </cell>
          <cell r="K13" t="str">
            <v>代表取締役店長</v>
          </cell>
        </row>
      </sheetData>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ﾋﾟﾎﾞｯﾄ"/>
      <sheetName val="内訳"/>
      <sheetName val="実計"/>
      <sheetName val="実計2"/>
      <sheetName val="別紙内訳"/>
      <sheetName val="見積依頼"/>
      <sheetName val="発注書"/>
      <sheetName val="発注書 (2)"/>
      <sheetName val="発注内訳"/>
      <sheetName val="行為書"/>
      <sheetName val="別紙"/>
      <sheetName val="CODE"/>
      <sheetName val="見積書"/>
      <sheetName val="請求書"/>
      <sheetName val="請書"/>
      <sheetName val="契約書"/>
      <sheetName val="請求領収"/>
      <sheetName val="支払調書"/>
      <sheetName val="履行証明"/>
      <sheetName val="納品書"/>
      <sheetName val="納品書 (2)"/>
      <sheetName val="検査調書"/>
    </sheetNames>
    <sheetDataSet>
      <sheetData sheetId="0"/>
      <sheetData sheetId="1"/>
      <sheetData sheetId="2"/>
      <sheetData sheetId="3"/>
      <sheetData sheetId="4"/>
      <sheetData sheetId="5"/>
      <sheetData sheetId="6"/>
      <sheetData sheetId="7"/>
      <sheetData sheetId="8"/>
      <sheetData sheetId="9"/>
      <sheetData sheetId="10"/>
      <sheetData sheetId="11">
        <row r="2">
          <cell r="D2" t="str">
            <v>備品費</v>
          </cell>
        </row>
        <row r="3">
          <cell r="D3" t="str">
            <v>消耗品費</v>
          </cell>
        </row>
        <row r="4">
          <cell r="D4" t="str">
            <v>被服費(庁費)</v>
          </cell>
        </row>
        <row r="5">
          <cell r="D5" t="str">
            <v>印刷製本費</v>
          </cell>
        </row>
        <row r="6">
          <cell r="D6" t="str">
            <v>通信運搬費</v>
          </cell>
        </row>
        <row r="7">
          <cell r="D7" t="str">
            <v>光熱水料(庁費)</v>
          </cell>
        </row>
        <row r="8">
          <cell r="D8" t="str">
            <v>借料及損料</v>
          </cell>
        </row>
        <row r="9">
          <cell r="D9" t="str">
            <v>会議費</v>
          </cell>
        </row>
        <row r="10">
          <cell r="D10" t="str">
            <v>保険料</v>
          </cell>
        </row>
        <row r="11">
          <cell r="D11" t="str">
            <v>児童手当拠出金</v>
          </cell>
        </row>
        <row r="12">
          <cell r="D12" t="str">
            <v>自動車交換差金</v>
          </cell>
        </row>
        <row r="13">
          <cell r="D13" t="str">
            <v>雑役務費</v>
          </cell>
        </row>
        <row r="14">
          <cell r="D14" t="str">
            <v>自動車維持費</v>
          </cell>
        </row>
        <row r="15">
          <cell r="D15" t="str">
            <v>燃料費(庁費)</v>
          </cell>
        </row>
        <row r="16">
          <cell r="D16" t="str">
            <v>職員厚生経費</v>
          </cell>
        </row>
        <row r="17">
          <cell r="D17" t="str">
            <v>広報庁費</v>
          </cell>
        </row>
        <row r="18">
          <cell r="D18" t="str">
            <v>その他</v>
          </cell>
        </row>
        <row r="19">
          <cell r="D19" t="str">
            <v>図書購入費</v>
          </cell>
        </row>
        <row r="20">
          <cell r="D20" t="str">
            <v>図書館運営費</v>
          </cell>
        </row>
        <row r="21">
          <cell r="D21" t="str">
            <v>情報処理業務庁費</v>
          </cell>
        </row>
        <row r="22">
          <cell r="D22" t="str">
            <v>装備品等契約企画業調査費</v>
          </cell>
        </row>
        <row r="23">
          <cell r="D23" t="str">
            <v>営舎用備品費</v>
          </cell>
        </row>
        <row r="24">
          <cell r="D24" t="str">
            <v>営舎維持費</v>
          </cell>
        </row>
        <row r="25">
          <cell r="D25" t="str">
            <v>環境衛生費</v>
          </cell>
        </row>
        <row r="26">
          <cell r="D26" t="str">
            <v>保健管理費</v>
          </cell>
        </row>
        <row r="27">
          <cell r="D27" t="str">
            <v>防疫費</v>
          </cell>
        </row>
        <row r="28">
          <cell r="D28" t="str">
            <v>寝具費</v>
          </cell>
        </row>
        <row r="29">
          <cell r="D29" t="str">
            <v>燃料費</v>
          </cell>
        </row>
        <row r="30">
          <cell r="D30" t="str">
            <v>光熱水料</v>
          </cell>
        </row>
        <row r="31">
          <cell r="D31" t="str">
            <v>汚染負荷量賦課金</v>
          </cell>
        </row>
        <row r="32">
          <cell r="D32" t="str">
            <v>その他</v>
          </cell>
        </row>
        <row r="33">
          <cell r="D33" t="str">
            <v>被服購入費</v>
          </cell>
        </row>
        <row r="34">
          <cell r="D34" t="str">
            <v>被服維持費</v>
          </cell>
        </row>
        <row r="35">
          <cell r="D35" t="str">
            <v>通信専用料</v>
          </cell>
        </row>
        <row r="36">
          <cell r="D36" t="str">
            <v>公共施設等維持管理運営費</v>
          </cell>
        </row>
        <row r="37">
          <cell r="D37" t="str">
            <v>航空機用油購入費</v>
          </cell>
        </row>
        <row r="38">
          <cell r="D38" t="str">
            <v>車両用油購入費</v>
          </cell>
        </row>
        <row r="39">
          <cell r="D39" t="str">
            <v>艦船用油購入費</v>
          </cell>
        </row>
        <row r="40">
          <cell r="D40" t="str">
            <v>雑油購入費</v>
          </cell>
        </row>
        <row r="41">
          <cell r="D41" t="str">
            <v>部隊移動費</v>
          </cell>
        </row>
        <row r="42">
          <cell r="D42" t="str">
            <v>演習等参加費</v>
          </cell>
        </row>
        <row r="43">
          <cell r="D43" t="str">
            <v>物資輸送費</v>
          </cell>
        </row>
        <row r="44">
          <cell r="D44" t="str">
            <v>被疑者運搬費</v>
          </cell>
        </row>
        <row r="45">
          <cell r="D45" t="str">
            <v>宿舎特別借上費</v>
          </cell>
        </row>
        <row r="46">
          <cell r="D46" t="str">
            <v>宿舎借上費</v>
          </cell>
        </row>
        <row r="47">
          <cell r="D47" t="str">
            <v>電子計算機等借料</v>
          </cell>
        </row>
        <row r="48">
          <cell r="D48" t="str">
            <v>各所修繕</v>
          </cell>
        </row>
        <row r="49">
          <cell r="D49" t="str">
            <v>情報収集等活動費</v>
          </cell>
        </row>
        <row r="50">
          <cell r="D50" t="str">
            <v>自動車重量税</v>
          </cell>
        </row>
        <row r="51">
          <cell r="D51" t="str">
            <v>国家公務員共済組合負担金</v>
          </cell>
        </row>
        <row r="52">
          <cell r="D52" t="str">
            <v>基礎年金国家公務員共済組合負担金</v>
          </cell>
        </row>
        <row r="53">
          <cell r="D53" t="str">
            <v>国有資産所在市町村交付金</v>
          </cell>
        </row>
        <row r="54">
          <cell r="D54" t="str">
            <v>相互防衛援助協定交付金</v>
          </cell>
        </row>
        <row r="55">
          <cell r="D55" t="str">
            <v>交際費</v>
          </cell>
        </row>
        <row r="56">
          <cell r="D56" t="str">
            <v>賠償金</v>
          </cell>
        </row>
        <row r="57">
          <cell r="D57" t="str">
            <v>警察留置負担金</v>
          </cell>
        </row>
        <row r="58">
          <cell r="D58" t="str">
            <v>諸払戻補填金</v>
          </cell>
        </row>
        <row r="59">
          <cell r="D59" t="str">
            <v>編成装備品費</v>
          </cell>
        </row>
        <row r="60">
          <cell r="D60" t="str">
            <v>編成装備品初度費</v>
          </cell>
        </row>
        <row r="61">
          <cell r="D61" t="str">
            <v>武器購入費</v>
          </cell>
        </row>
        <row r="62">
          <cell r="D62" t="str">
            <v>武器購入初度費</v>
          </cell>
        </row>
        <row r="63">
          <cell r="D63" t="str">
            <v>編成装備品費</v>
          </cell>
        </row>
        <row r="64">
          <cell r="D64" t="str">
            <v>編成装備品初度費</v>
          </cell>
        </row>
        <row r="65">
          <cell r="D65" t="str">
            <v>通信機器購入費</v>
          </cell>
        </row>
        <row r="66">
          <cell r="D66" t="str">
            <v>通信機器購入初度費</v>
          </cell>
        </row>
        <row r="67">
          <cell r="D67" t="str">
            <v>編成装備品費</v>
          </cell>
        </row>
        <row r="68">
          <cell r="D68" t="str">
            <v>編成装備品初度費</v>
          </cell>
        </row>
        <row r="69">
          <cell r="D69" t="str">
            <v>車両購入費</v>
          </cell>
        </row>
        <row r="70">
          <cell r="D70" t="str">
            <v>車両購入初度費</v>
          </cell>
        </row>
        <row r="71">
          <cell r="D71" t="str">
            <v>弾薬購入費</v>
          </cell>
        </row>
        <row r="72">
          <cell r="D72" t="str">
            <v>弾薬購入初度費</v>
          </cell>
        </row>
        <row r="73">
          <cell r="D73" t="str">
            <v>編成装備品費</v>
          </cell>
        </row>
        <row r="74">
          <cell r="D74" t="str">
            <v>編成装備品初度費</v>
          </cell>
        </row>
        <row r="75">
          <cell r="D75" t="str">
            <v>航空需品費</v>
          </cell>
        </row>
        <row r="76">
          <cell r="D76" t="str">
            <v>艦船需品費</v>
          </cell>
        </row>
        <row r="77">
          <cell r="D77" t="str">
            <v>施設機械購入費</v>
          </cell>
        </row>
        <row r="78">
          <cell r="D78" t="str">
            <v>修理保管用備品費</v>
          </cell>
        </row>
        <row r="79">
          <cell r="D79" t="str">
            <v>参考機器購入費</v>
          </cell>
        </row>
        <row r="80">
          <cell r="D80" t="str">
            <v>雑備品費</v>
          </cell>
        </row>
        <row r="81">
          <cell r="D81" t="str">
            <v>諸器材購入初度費</v>
          </cell>
        </row>
        <row r="82">
          <cell r="D82" t="str">
            <v>武器修理費</v>
          </cell>
        </row>
        <row r="83">
          <cell r="D83" t="str">
            <v>武器修理初度費</v>
          </cell>
        </row>
        <row r="84">
          <cell r="D84" t="str">
            <v>通信維持費</v>
          </cell>
        </row>
        <row r="85">
          <cell r="D85" t="str">
            <v>通信維持初度費</v>
          </cell>
        </row>
        <row r="86">
          <cell r="D86" t="str">
            <v>車両修理費</v>
          </cell>
        </row>
        <row r="87">
          <cell r="D87" t="str">
            <v>補給処運営費</v>
          </cell>
        </row>
        <row r="88">
          <cell r="D88" t="str">
            <v>化学資材維持費</v>
          </cell>
        </row>
        <row r="89">
          <cell r="D89" t="str">
            <v>施設機械維持費</v>
          </cell>
        </row>
        <row r="90">
          <cell r="D90" t="str">
            <v>工作所維持費</v>
          </cell>
        </row>
        <row r="91">
          <cell r="D91" t="str">
            <v>雑修理費</v>
          </cell>
        </row>
        <row r="92">
          <cell r="D92" t="str">
            <v>雑消耗品費</v>
          </cell>
        </row>
        <row r="93">
          <cell r="D93" t="str">
            <v>艦船用雑費</v>
          </cell>
        </row>
        <row r="94">
          <cell r="D94" t="str">
            <v>爆発兵器類処理費</v>
          </cell>
        </row>
        <row r="95">
          <cell r="D95" t="str">
            <v>雑運営費</v>
          </cell>
        </row>
        <row r="96">
          <cell r="D96" t="str">
            <v>弾薬維持費</v>
          </cell>
        </row>
        <row r="97">
          <cell r="D97" t="str">
            <v>諸器材等維持初度費</v>
          </cell>
        </row>
        <row r="98">
          <cell r="D98" t="str">
            <v>航空機修理費</v>
          </cell>
        </row>
        <row r="99">
          <cell r="D99" t="str">
            <v>航空機修理初度費</v>
          </cell>
        </row>
        <row r="100">
          <cell r="D100" t="str">
            <v>航空機購入費</v>
          </cell>
        </row>
        <row r="101">
          <cell r="D101" t="str">
            <v>航空機購入初度費</v>
          </cell>
        </row>
        <row r="102">
          <cell r="D102" t="str">
            <v>施設施工庁費</v>
          </cell>
        </row>
        <row r="103">
          <cell r="D103" t="str">
            <v>工事費</v>
          </cell>
        </row>
        <row r="104">
          <cell r="D104" t="str">
            <v>工事費</v>
          </cell>
        </row>
        <row r="105">
          <cell r="D105" t="str">
            <v>不動産購入費</v>
          </cell>
        </row>
        <row r="106">
          <cell r="D106" t="str">
            <v>公務員宿舎不動産購入費</v>
          </cell>
        </row>
        <row r="107">
          <cell r="D107" t="str">
            <v>移転等補償金</v>
          </cell>
        </row>
        <row r="108">
          <cell r="D108" t="str">
            <v>募集等庁費</v>
          </cell>
        </row>
        <row r="109">
          <cell r="D109" t="str">
            <v>医療関係備品費</v>
          </cell>
        </row>
        <row r="110">
          <cell r="D110" t="str">
            <v>医療施行費</v>
          </cell>
        </row>
        <row r="111">
          <cell r="D111" t="str">
            <v>医療機器修理費</v>
          </cell>
        </row>
        <row r="112">
          <cell r="D112" t="str">
            <v>保険料</v>
          </cell>
        </row>
        <row r="113">
          <cell r="D113" t="str">
            <v>教育訓練用備品費</v>
          </cell>
        </row>
        <row r="114">
          <cell r="D114" t="str">
            <v>修理保管用備品費</v>
          </cell>
        </row>
        <row r="115">
          <cell r="D115" t="str">
            <v>教育訓練演習費</v>
          </cell>
        </row>
        <row r="116">
          <cell r="D116" t="str">
            <v>備品修理費</v>
          </cell>
        </row>
        <row r="117">
          <cell r="D117" t="str">
            <v>教育訓練初度費</v>
          </cell>
        </row>
      </sheetData>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書"/>
      <sheetName val="計画入力"/>
      <sheetName val="商品入力"/>
      <sheetName val="見積内訳"/>
      <sheetName val="予調内訳"/>
      <sheetName val="発注書"/>
      <sheetName val="発注内訳"/>
      <sheetName val="行為書"/>
      <sheetName val="行為書 (2)"/>
      <sheetName val="科目内訳"/>
      <sheetName val="予調表紙"/>
      <sheetName val="予調表紙 (2)"/>
    </sheetNames>
    <sheetDataSet>
      <sheetData sheetId="0"/>
      <sheetData sheetId="1" refreshError="1"/>
      <sheetData sheetId="2">
        <row r="1">
          <cell r="A1" t="str">
            <v>番号</v>
          </cell>
          <cell r="B1" t="str">
            <v>品　名</v>
          </cell>
          <cell r="C1" t="str">
            <v>規　格</v>
          </cell>
          <cell r="D1" t="str">
            <v>数　量</v>
          </cell>
          <cell r="E1" t="str">
            <v>単位</v>
          </cell>
          <cell r="F1" t="str">
            <v>確定単価</v>
          </cell>
          <cell r="G1" t="str">
            <v>金　額</v>
          </cell>
        </row>
        <row r="2">
          <cell r="A2">
            <v>0</v>
          </cell>
        </row>
        <row r="3">
          <cell r="A3">
            <v>1</v>
          </cell>
          <cell r="B3" t="str">
            <v>タイルカーペット</v>
          </cell>
          <cell r="C3" t="str">
            <v>GX9502V</v>
          </cell>
          <cell r="D3">
            <v>216</v>
          </cell>
          <cell r="E3" t="str">
            <v>枚</v>
          </cell>
          <cell r="F3">
            <v>1650</v>
          </cell>
          <cell r="G3">
            <v>356400</v>
          </cell>
        </row>
        <row r="4">
          <cell r="A4">
            <v>2</v>
          </cell>
          <cell r="C4" t="str">
            <v>以下余白</v>
          </cell>
          <cell r="G4">
            <v>0</v>
          </cell>
        </row>
        <row r="5">
          <cell r="A5">
            <v>3</v>
          </cell>
          <cell r="G5">
            <v>0</v>
          </cell>
        </row>
        <row r="6">
          <cell r="A6">
            <v>4</v>
          </cell>
          <cell r="G6">
            <v>0</v>
          </cell>
        </row>
        <row r="7">
          <cell r="A7">
            <v>5</v>
          </cell>
          <cell r="G7">
            <v>0</v>
          </cell>
        </row>
        <row r="8">
          <cell r="A8">
            <v>6</v>
          </cell>
          <cell r="G8">
            <v>0</v>
          </cell>
        </row>
        <row r="9">
          <cell r="A9">
            <v>7</v>
          </cell>
          <cell r="G9">
            <v>0</v>
          </cell>
        </row>
        <row r="10">
          <cell r="A10">
            <v>8</v>
          </cell>
          <cell r="G10">
            <v>0</v>
          </cell>
        </row>
        <row r="11">
          <cell r="A11">
            <v>9</v>
          </cell>
          <cell r="G11">
            <v>0</v>
          </cell>
        </row>
        <row r="12">
          <cell r="A12">
            <v>10</v>
          </cell>
          <cell r="G12">
            <v>0</v>
          </cell>
        </row>
        <row r="13">
          <cell r="A13">
            <v>11</v>
          </cell>
          <cell r="G13">
            <v>0</v>
          </cell>
        </row>
        <row r="14">
          <cell r="A14">
            <v>12</v>
          </cell>
          <cell r="G14">
            <v>0</v>
          </cell>
        </row>
        <row r="15">
          <cell r="A15">
            <v>13</v>
          </cell>
          <cell r="G15">
            <v>0</v>
          </cell>
        </row>
        <row r="16">
          <cell r="A16">
            <v>14</v>
          </cell>
          <cell r="G16">
            <v>0</v>
          </cell>
        </row>
        <row r="17">
          <cell r="A17">
            <v>15</v>
          </cell>
          <cell r="G17">
            <v>0</v>
          </cell>
        </row>
        <row r="18">
          <cell r="A18">
            <v>16</v>
          </cell>
          <cell r="G18">
            <v>0</v>
          </cell>
        </row>
        <row r="19">
          <cell r="A19">
            <v>17</v>
          </cell>
          <cell r="G19">
            <v>0</v>
          </cell>
        </row>
        <row r="20">
          <cell r="A20">
            <v>18</v>
          </cell>
          <cell r="G20">
            <v>0</v>
          </cell>
        </row>
        <row r="21">
          <cell r="A21">
            <v>19</v>
          </cell>
          <cell r="G21">
            <v>0</v>
          </cell>
        </row>
        <row r="22">
          <cell r="A22">
            <v>20</v>
          </cell>
          <cell r="G22">
            <v>0</v>
          </cell>
        </row>
        <row r="23">
          <cell r="A23">
            <v>21</v>
          </cell>
          <cell r="G23">
            <v>0</v>
          </cell>
        </row>
        <row r="24">
          <cell r="A24">
            <v>22</v>
          </cell>
          <cell r="G24">
            <v>0</v>
          </cell>
        </row>
        <row r="25">
          <cell r="A25">
            <v>23</v>
          </cell>
          <cell r="G25">
            <v>0</v>
          </cell>
        </row>
        <row r="26">
          <cell r="A26">
            <v>24</v>
          </cell>
          <cell r="G26">
            <v>0</v>
          </cell>
        </row>
        <row r="27">
          <cell r="A27">
            <v>25</v>
          </cell>
          <cell r="G27">
            <v>0</v>
          </cell>
        </row>
        <row r="28">
          <cell r="A28">
            <v>26</v>
          </cell>
          <cell r="G28">
            <v>0</v>
          </cell>
        </row>
        <row r="29">
          <cell r="A29">
            <v>27</v>
          </cell>
          <cell r="G29">
            <v>0</v>
          </cell>
        </row>
        <row r="30">
          <cell r="A30">
            <v>28</v>
          </cell>
          <cell r="G30">
            <v>0</v>
          </cell>
        </row>
        <row r="31">
          <cell r="A31">
            <v>29</v>
          </cell>
          <cell r="G31">
            <v>0</v>
          </cell>
        </row>
        <row r="32">
          <cell r="A32">
            <v>30</v>
          </cell>
          <cell r="G32">
            <v>0</v>
          </cell>
        </row>
        <row r="33">
          <cell r="A33">
            <v>31</v>
          </cell>
          <cell r="G33">
            <v>0</v>
          </cell>
        </row>
        <row r="34">
          <cell r="A34">
            <v>32</v>
          </cell>
          <cell r="G34">
            <v>0</v>
          </cell>
        </row>
        <row r="35">
          <cell r="A35">
            <v>33</v>
          </cell>
          <cell r="G35">
            <v>0</v>
          </cell>
        </row>
        <row r="36">
          <cell r="A36">
            <v>34</v>
          </cell>
          <cell r="G36">
            <v>0</v>
          </cell>
        </row>
        <row r="37">
          <cell r="A37">
            <v>35</v>
          </cell>
          <cell r="G37">
            <v>0</v>
          </cell>
        </row>
        <row r="38">
          <cell r="A38">
            <v>36</v>
          </cell>
          <cell r="G38">
            <v>0</v>
          </cell>
        </row>
        <row r="39">
          <cell r="A39">
            <v>37</v>
          </cell>
          <cell r="G39">
            <v>0</v>
          </cell>
        </row>
        <row r="40">
          <cell r="A40">
            <v>38</v>
          </cell>
          <cell r="G40">
            <v>0</v>
          </cell>
        </row>
        <row r="41">
          <cell r="A41">
            <v>39</v>
          </cell>
          <cell r="G41">
            <v>0</v>
          </cell>
        </row>
        <row r="42">
          <cell r="A42">
            <v>40</v>
          </cell>
          <cell r="G42">
            <v>0</v>
          </cell>
        </row>
        <row r="43">
          <cell r="A43">
            <v>41</v>
          </cell>
          <cell r="G43">
            <v>0</v>
          </cell>
        </row>
        <row r="44">
          <cell r="A44">
            <v>42</v>
          </cell>
          <cell r="G44">
            <v>0</v>
          </cell>
        </row>
        <row r="45">
          <cell r="A45">
            <v>43</v>
          </cell>
          <cell r="G45">
            <v>0</v>
          </cell>
        </row>
        <row r="46">
          <cell r="A46">
            <v>44</v>
          </cell>
          <cell r="G46">
            <v>0</v>
          </cell>
        </row>
        <row r="47">
          <cell r="A47">
            <v>45</v>
          </cell>
          <cell r="G47">
            <v>0</v>
          </cell>
        </row>
        <row r="48">
          <cell r="A48">
            <v>46</v>
          </cell>
          <cell r="G48">
            <v>0</v>
          </cell>
        </row>
        <row r="49">
          <cell r="A49">
            <v>47</v>
          </cell>
          <cell r="G49">
            <v>0</v>
          </cell>
        </row>
        <row r="50">
          <cell r="A50">
            <v>48</v>
          </cell>
          <cell r="G50">
            <v>0</v>
          </cell>
        </row>
        <row r="51">
          <cell r="A51">
            <v>49</v>
          </cell>
          <cell r="G51">
            <v>0</v>
          </cell>
        </row>
        <row r="52">
          <cell r="A52">
            <v>50</v>
          </cell>
          <cell r="G52">
            <v>0</v>
          </cell>
        </row>
        <row r="53">
          <cell r="A53">
            <v>51</v>
          </cell>
          <cell r="G53">
            <v>0</v>
          </cell>
        </row>
        <row r="54">
          <cell r="A54">
            <v>52</v>
          </cell>
          <cell r="G54">
            <v>0</v>
          </cell>
        </row>
        <row r="55">
          <cell r="A55">
            <v>53</v>
          </cell>
          <cell r="G55">
            <v>0</v>
          </cell>
        </row>
        <row r="56">
          <cell r="A56">
            <v>54</v>
          </cell>
          <cell r="G56">
            <v>0</v>
          </cell>
        </row>
        <row r="57">
          <cell r="A57">
            <v>55</v>
          </cell>
          <cell r="G57">
            <v>0</v>
          </cell>
        </row>
        <row r="58">
          <cell r="A58">
            <v>56</v>
          </cell>
          <cell r="G58">
            <v>0</v>
          </cell>
        </row>
        <row r="59">
          <cell r="A59">
            <v>57</v>
          </cell>
          <cell r="G59">
            <v>0</v>
          </cell>
        </row>
        <row r="60">
          <cell r="A60">
            <v>58</v>
          </cell>
          <cell r="G60">
            <v>0</v>
          </cell>
        </row>
        <row r="61">
          <cell r="A61">
            <v>59</v>
          </cell>
          <cell r="G61">
            <v>0</v>
          </cell>
        </row>
        <row r="62">
          <cell r="A62">
            <v>60</v>
          </cell>
          <cell r="G62">
            <v>0</v>
          </cell>
        </row>
        <row r="63">
          <cell r="A63">
            <v>61</v>
          </cell>
          <cell r="G63">
            <v>0</v>
          </cell>
        </row>
        <row r="64">
          <cell r="A64">
            <v>62</v>
          </cell>
          <cell r="G64">
            <v>0</v>
          </cell>
        </row>
        <row r="65">
          <cell r="A65">
            <v>63</v>
          </cell>
          <cell r="G65">
            <v>0</v>
          </cell>
        </row>
        <row r="66">
          <cell r="A66">
            <v>64</v>
          </cell>
          <cell r="G66">
            <v>0</v>
          </cell>
        </row>
        <row r="67">
          <cell r="A67">
            <v>65</v>
          </cell>
          <cell r="G67">
            <v>0</v>
          </cell>
        </row>
        <row r="68">
          <cell r="A68">
            <v>66</v>
          </cell>
          <cell r="G68">
            <v>0</v>
          </cell>
        </row>
        <row r="69">
          <cell r="A69">
            <v>67</v>
          </cell>
          <cell r="G69">
            <v>0</v>
          </cell>
        </row>
        <row r="70">
          <cell r="A70">
            <v>68</v>
          </cell>
          <cell r="G70">
            <v>0</v>
          </cell>
        </row>
        <row r="71">
          <cell r="A71">
            <v>69</v>
          </cell>
          <cell r="G71">
            <v>0</v>
          </cell>
        </row>
        <row r="72">
          <cell r="A72">
            <v>70</v>
          </cell>
          <cell r="G72">
            <v>0</v>
          </cell>
        </row>
        <row r="73">
          <cell r="A73">
            <v>71</v>
          </cell>
          <cell r="G73">
            <v>0</v>
          </cell>
        </row>
        <row r="74">
          <cell r="A74">
            <v>72</v>
          </cell>
          <cell r="G74">
            <v>0</v>
          </cell>
        </row>
        <row r="75">
          <cell r="A75">
            <v>73</v>
          </cell>
          <cell r="G75">
            <v>0</v>
          </cell>
        </row>
        <row r="76">
          <cell r="A76">
            <v>74</v>
          </cell>
          <cell r="G76">
            <v>0</v>
          </cell>
        </row>
        <row r="77">
          <cell r="A77">
            <v>75</v>
          </cell>
          <cell r="G77">
            <v>0</v>
          </cell>
        </row>
        <row r="78">
          <cell r="A78">
            <v>76</v>
          </cell>
          <cell r="G78">
            <v>0</v>
          </cell>
        </row>
        <row r="79">
          <cell r="A79">
            <v>77</v>
          </cell>
          <cell r="G79">
            <v>0</v>
          </cell>
        </row>
        <row r="80">
          <cell r="A80">
            <v>78</v>
          </cell>
          <cell r="G80">
            <v>0</v>
          </cell>
        </row>
        <row r="81">
          <cell r="A81">
            <v>79</v>
          </cell>
          <cell r="G81">
            <v>0</v>
          </cell>
        </row>
        <row r="82">
          <cell r="A82">
            <v>80</v>
          </cell>
          <cell r="G82">
            <v>0</v>
          </cell>
        </row>
        <row r="83">
          <cell r="A83">
            <v>81</v>
          </cell>
          <cell r="G83">
            <v>0</v>
          </cell>
        </row>
        <row r="84">
          <cell r="A84">
            <v>82</v>
          </cell>
          <cell r="G84">
            <v>0</v>
          </cell>
        </row>
        <row r="85">
          <cell r="A85">
            <v>83</v>
          </cell>
          <cell r="G85">
            <v>0</v>
          </cell>
        </row>
        <row r="86">
          <cell r="A86">
            <v>84</v>
          </cell>
          <cell r="G86">
            <v>0</v>
          </cell>
        </row>
        <row r="87">
          <cell r="A87">
            <v>85</v>
          </cell>
          <cell r="G87">
            <v>0</v>
          </cell>
        </row>
        <row r="88">
          <cell r="A88">
            <v>86</v>
          </cell>
          <cell r="G88">
            <v>0</v>
          </cell>
        </row>
        <row r="89">
          <cell r="A89">
            <v>87</v>
          </cell>
          <cell r="G89">
            <v>0</v>
          </cell>
        </row>
        <row r="90">
          <cell r="A90">
            <v>88</v>
          </cell>
          <cell r="G90">
            <v>0</v>
          </cell>
        </row>
        <row r="91">
          <cell r="A91">
            <v>89</v>
          </cell>
          <cell r="G91">
            <v>0</v>
          </cell>
        </row>
        <row r="92">
          <cell r="A92">
            <v>90</v>
          </cell>
          <cell r="G92">
            <v>0</v>
          </cell>
        </row>
        <row r="93">
          <cell r="A93">
            <v>91</v>
          </cell>
          <cell r="G93">
            <v>0</v>
          </cell>
        </row>
        <row r="94">
          <cell r="A94">
            <v>92</v>
          </cell>
          <cell r="G94">
            <v>0</v>
          </cell>
        </row>
        <row r="95">
          <cell r="A95">
            <v>93</v>
          </cell>
          <cell r="G95">
            <v>0</v>
          </cell>
        </row>
        <row r="96">
          <cell r="A96">
            <v>94</v>
          </cell>
          <cell r="G96">
            <v>0</v>
          </cell>
        </row>
        <row r="97">
          <cell r="A97">
            <v>95</v>
          </cell>
          <cell r="G97">
            <v>0</v>
          </cell>
        </row>
        <row r="98">
          <cell r="A98">
            <v>96</v>
          </cell>
          <cell r="G98">
            <v>0</v>
          </cell>
        </row>
        <row r="99">
          <cell r="A99">
            <v>97</v>
          </cell>
          <cell r="G99">
            <v>0</v>
          </cell>
        </row>
        <row r="100">
          <cell r="A100">
            <v>98</v>
          </cell>
          <cell r="G100">
            <v>0</v>
          </cell>
        </row>
        <row r="101">
          <cell r="A101">
            <v>99</v>
          </cell>
          <cell r="G101">
            <v>0</v>
          </cell>
        </row>
        <row r="102">
          <cell r="A102">
            <v>100</v>
          </cell>
          <cell r="G102">
            <v>0</v>
          </cell>
        </row>
        <row r="103">
          <cell r="A103">
            <v>101</v>
          </cell>
          <cell r="G103">
            <v>0</v>
          </cell>
        </row>
        <row r="104">
          <cell r="A104">
            <v>102</v>
          </cell>
          <cell r="G104">
            <v>0</v>
          </cell>
        </row>
        <row r="105">
          <cell r="A105">
            <v>103</v>
          </cell>
          <cell r="G105">
            <v>0</v>
          </cell>
        </row>
        <row r="106">
          <cell r="A106">
            <v>104</v>
          </cell>
          <cell r="G106">
            <v>0</v>
          </cell>
        </row>
        <row r="107">
          <cell r="A107">
            <v>105</v>
          </cell>
          <cell r="G107">
            <v>0</v>
          </cell>
        </row>
        <row r="108">
          <cell r="A108">
            <v>106</v>
          </cell>
          <cell r="G108">
            <v>0</v>
          </cell>
        </row>
        <row r="109">
          <cell r="A109">
            <v>107</v>
          </cell>
          <cell r="G109">
            <v>0</v>
          </cell>
        </row>
        <row r="110">
          <cell r="A110">
            <v>108</v>
          </cell>
          <cell r="G110">
            <v>0</v>
          </cell>
        </row>
        <row r="111">
          <cell r="A111">
            <v>109</v>
          </cell>
          <cell r="G111">
            <v>0</v>
          </cell>
        </row>
        <row r="112">
          <cell r="A112">
            <v>110</v>
          </cell>
          <cell r="G112">
            <v>0</v>
          </cell>
        </row>
        <row r="113">
          <cell r="A113">
            <v>111</v>
          </cell>
          <cell r="G113">
            <v>0</v>
          </cell>
        </row>
        <row r="114">
          <cell r="A114">
            <v>112</v>
          </cell>
          <cell r="G114">
            <v>0</v>
          </cell>
        </row>
        <row r="115">
          <cell r="A115">
            <v>113</v>
          </cell>
          <cell r="G115">
            <v>0</v>
          </cell>
        </row>
        <row r="116">
          <cell r="A116">
            <v>114</v>
          </cell>
          <cell r="G116">
            <v>0</v>
          </cell>
        </row>
        <row r="117">
          <cell r="A117">
            <v>115</v>
          </cell>
          <cell r="G117">
            <v>0</v>
          </cell>
        </row>
        <row r="118">
          <cell r="A118">
            <v>116</v>
          </cell>
          <cell r="G118">
            <v>0</v>
          </cell>
        </row>
        <row r="119">
          <cell r="A119">
            <v>117</v>
          </cell>
          <cell r="G119">
            <v>0</v>
          </cell>
        </row>
        <row r="120">
          <cell r="A120">
            <v>118</v>
          </cell>
          <cell r="G120">
            <v>0</v>
          </cell>
        </row>
        <row r="121">
          <cell r="A121">
            <v>119</v>
          </cell>
          <cell r="G121">
            <v>0</v>
          </cell>
        </row>
        <row r="122">
          <cell r="A122">
            <v>120</v>
          </cell>
          <cell r="G122">
            <v>0</v>
          </cell>
        </row>
        <row r="123">
          <cell r="A123">
            <v>121</v>
          </cell>
          <cell r="G123">
            <v>0</v>
          </cell>
        </row>
        <row r="124">
          <cell r="A124">
            <v>122</v>
          </cell>
          <cell r="G124">
            <v>0</v>
          </cell>
        </row>
        <row r="125">
          <cell r="A125">
            <v>123</v>
          </cell>
          <cell r="G125">
            <v>0</v>
          </cell>
        </row>
        <row r="126">
          <cell r="A126">
            <v>124</v>
          </cell>
          <cell r="G126">
            <v>0</v>
          </cell>
        </row>
        <row r="127">
          <cell r="A127">
            <v>125</v>
          </cell>
          <cell r="G127">
            <v>0</v>
          </cell>
        </row>
        <row r="128">
          <cell r="A128">
            <v>126</v>
          </cell>
          <cell r="G128">
            <v>0</v>
          </cell>
        </row>
        <row r="129">
          <cell r="A129">
            <v>127</v>
          </cell>
          <cell r="G129">
            <v>0</v>
          </cell>
        </row>
        <row r="130">
          <cell r="A130">
            <v>128</v>
          </cell>
          <cell r="G130">
            <v>0</v>
          </cell>
        </row>
        <row r="131">
          <cell r="A131">
            <v>129</v>
          </cell>
          <cell r="G131">
            <v>0</v>
          </cell>
        </row>
        <row r="132">
          <cell r="A132">
            <v>130</v>
          </cell>
          <cell r="G132">
            <v>0</v>
          </cell>
        </row>
        <row r="133">
          <cell r="A133">
            <v>131</v>
          </cell>
          <cell r="G133">
            <v>0</v>
          </cell>
        </row>
        <row r="134">
          <cell r="A134">
            <v>132</v>
          </cell>
          <cell r="G134">
            <v>0</v>
          </cell>
        </row>
        <row r="135">
          <cell r="A135">
            <v>133</v>
          </cell>
          <cell r="G135">
            <v>0</v>
          </cell>
        </row>
        <row r="136">
          <cell r="A136">
            <v>134</v>
          </cell>
          <cell r="G136">
            <v>0</v>
          </cell>
        </row>
        <row r="137">
          <cell r="A137">
            <v>135</v>
          </cell>
          <cell r="G137">
            <v>0</v>
          </cell>
        </row>
        <row r="138">
          <cell r="A138">
            <v>136</v>
          </cell>
          <cell r="G138">
            <v>0</v>
          </cell>
        </row>
        <row r="139">
          <cell r="A139">
            <v>137</v>
          </cell>
          <cell r="G139">
            <v>0</v>
          </cell>
        </row>
        <row r="140">
          <cell r="A140">
            <v>138</v>
          </cell>
          <cell r="G140">
            <v>0</v>
          </cell>
        </row>
        <row r="141">
          <cell r="A141">
            <v>139</v>
          </cell>
          <cell r="G141">
            <v>0</v>
          </cell>
        </row>
        <row r="142">
          <cell r="A142">
            <v>140</v>
          </cell>
          <cell r="G142">
            <v>0</v>
          </cell>
        </row>
        <row r="143">
          <cell r="A143">
            <v>141</v>
          </cell>
          <cell r="G143">
            <v>0</v>
          </cell>
        </row>
        <row r="144">
          <cell r="A144">
            <v>142</v>
          </cell>
          <cell r="G144">
            <v>0</v>
          </cell>
        </row>
        <row r="145">
          <cell r="A145">
            <v>143</v>
          </cell>
          <cell r="G145">
            <v>0</v>
          </cell>
        </row>
        <row r="146">
          <cell r="A146">
            <v>144</v>
          </cell>
          <cell r="G146">
            <v>0</v>
          </cell>
        </row>
        <row r="147">
          <cell r="A147">
            <v>145</v>
          </cell>
          <cell r="G147">
            <v>0</v>
          </cell>
        </row>
        <row r="148">
          <cell r="A148">
            <v>146</v>
          </cell>
          <cell r="G148">
            <v>0</v>
          </cell>
        </row>
        <row r="149">
          <cell r="A149">
            <v>147</v>
          </cell>
          <cell r="G149">
            <v>0</v>
          </cell>
        </row>
        <row r="150">
          <cell r="A150">
            <v>148</v>
          </cell>
          <cell r="G150">
            <v>0</v>
          </cell>
        </row>
        <row r="151">
          <cell r="A151">
            <v>149</v>
          </cell>
          <cell r="G151">
            <v>0</v>
          </cell>
        </row>
        <row r="152">
          <cell r="A152">
            <v>150</v>
          </cell>
          <cell r="G152">
            <v>0</v>
          </cell>
        </row>
        <row r="153">
          <cell r="A153">
            <v>151</v>
          </cell>
          <cell r="G153">
            <v>0</v>
          </cell>
        </row>
        <row r="154">
          <cell r="A154">
            <v>152</v>
          </cell>
          <cell r="G154">
            <v>0</v>
          </cell>
        </row>
        <row r="155">
          <cell r="A155">
            <v>153</v>
          </cell>
          <cell r="G155">
            <v>0</v>
          </cell>
        </row>
        <row r="156">
          <cell r="A156">
            <v>154</v>
          </cell>
          <cell r="G156">
            <v>0</v>
          </cell>
        </row>
        <row r="157">
          <cell r="A157">
            <v>155</v>
          </cell>
          <cell r="G157">
            <v>0</v>
          </cell>
        </row>
        <row r="158">
          <cell r="A158">
            <v>156</v>
          </cell>
          <cell r="G158">
            <v>0</v>
          </cell>
        </row>
        <row r="159">
          <cell r="A159">
            <v>157</v>
          </cell>
          <cell r="G159">
            <v>0</v>
          </cell>
        </row>
        <row r="160">
          <cell r="A160">
            <v>158</v>
          </cell>
          <cell r="G160">
            <v>0</v>
          </cell>
        </row>
        <row r="161">
          <cell r="A161">
            <v>159</v>
          </cell>
          <cell r="G161">
            <v>0</v>
          </cell>
        </row>
        <row r="162">
          <cell r="A162">
            <v>160</v>
          </cell>
          <cell r="G162">
            <v>0</v>
          </cell>
        </row>
        <row r="163">
          <cell r="A163">
            <v>161</v>
          </cell>
          <cell r="G163">
            <v>0</v>
          </cell>
        </row>
        <row r="164">
          <cell r="A164">
            <v>162</v>
          </cell>
          <cell r="G164">
            <v>0</v>
          </cell>
        </row>
        <row r="165">
          <cell r="A165">
            <v>163</v>
          </cell>
          <cell r="G165">
            <v>0</v>
          </cell>
        </row>
        <row r="166">
          <cell r="A166">
            <v>164</v>
          </cell>
          <cell r="G166">
            <v>0</v>
          </cell>
        </row>
        <row r="167">
          <cell r="A167">
            <v>165</v>
          </cell>
          <cell r="G167">
            <v>0</v>
          </cell>
        </row>
        <row r="168">
          <cell r="A168">
            <v>166</v>
          </cell>
          <cell r="G168">
            <v>0</v>
          </cell>
        </row>
        <row r="169">
          <cell r="A169">
            <v>167</v>
          </cell>
          <cell r="G169">
            <v>0</v>
          </cell>
        </row>
        <row r="170">
          <cell r="A170">
            <v>168</v>
          </cell>
          <cell r="G170">
            <v>0</v>
          </cell>
        </row>
        <row r="171">
          <cell r="A171">
            <v>169</v>
          </cell>
          <cell r="G171">
            <v>0</v>
          </cell>
        </row>
        <row r="172">
          <cell r="A172">
            <v>170</v>
          </cell>
          <cell r="G172">
            <v>0</v>
          </cell>
        </row>
        <row r="173">
          <cell r="A173">
            <v>171</v>
          </cell>
          <cell r="G173">
            <v>0</v>
          </cell>
        </row>
        <row r="174">
          <cell r="A174">
            <v>172</v>
          </cell>
          <cell r="G174">
            <v>0</v>
          </cell>
        </row>
        <row r="175">
          <cell r="A175">
            <v>173</v>
          </cell>
          <cell r="G175">
            <v>0</v>
          </cell>
        </row>
        <row r="176">
          <cell r="A176">
            <v>174</v>
          </cell>
          <cell r="G176">
            <v>0</v>
          </cell>
        </row>
        <row r="177">
          <cell r="A177">
            <v>175</v>
          </cell>
          <cell r="G177">
            <v>0</v>
          </cell>
        </row>
        <row r="178">
          <cell r="A178">
            <v>176</v>
          </cell>
          <cell r="G178">
            <v>0</v>
          </cell>
        </row>
        <row r="179">
          <cell r="A179">
            <v>177</v>
          </cell>
          <cell r="G179">
            <v>0</v>
          </cell>
        </row>
        <row r="180">
          <cell r="A180">
            <v>178</v>
          </cell>
          <cell r="G180">
            <v>0</v>
          </cell>
        </row>
        <row r="181">
          <cell r="A181">
            <v>179</v>
          </cell>
          <cell r="G181">
            <v>0</v>
          </cell>
        </row>
        <row r="182">
          <cell r="A182">
            <v>180</v>
          </cell>
          <cell r="G182">
            <v>0</v>
          </cell>
        </row>
        <row r="183">
          <cell r="A183">
            <v>181</v>
          </cell>
          <cell r="G183">
            <v>0</v>
          </cell>
        </row>
        <row r="184">
          <cell r="A184">
            <v>182</v>
          </cell>
          <cell r="G184">
            <v>0</v>
          </cell>
        </row>
        <row r="185">
          <cell r="A185">
            <v>183</v>
          </cell>
          <cell r="G185">
            <v>0</v>
          </cell>
        </row>
        <row r="186">
          <cell r="A186">
            <v>184</v>
          </cell>
          <cell r="G186">
            <v>0</v>
          </cell>
        </row>
        <row r="187">
          <cell r="A187">
            <v>185</v>
          </cell>
          <cell r="G187">
            <v>0</v>
          </cell>
        </row>
        <row r="188">
          <cell r="A188">
            <v>186</v>
          </cell>
          <cell r="G188">
            <v>0</v>
          </cell>
        </row>
        <row r="189">
          <cell r="A189">
            <v>187</v>
          </cell>
          <cell r="G189">
            <v>0</v>
          </cell>
        </row>
        <row r="190">
          <cell r="A190">
            <v>188</v>
          </cell>
          <cell r="G190">
            <v>0</v>
          </cell>
        </row>
        <row r="191">
          <cell r="A191">
            <v>189</v>
          </cell>
          <cell r="G191">
            <v>0</v>
          </cell>
        </row>
        <row r="192">
          <cell r="A192">
            <v>190</v>
          </cell>
          <cell r="G192">
            <v>0</v>
          </cell>
        </row>
        <row r="193">
          <cell r="A193">
            <v>191</v>
          </cell>
          <cell r="G193">
            <v>0</v>
          </cell>
        </row>
        <row r="194">
          <cell r="A194">
            <v>192</v>
          </cell>
          <cell r="G194">
            <v>0</v>
          </cell>
        </row>
        <row r="195">
          <cell r="A195">
            <v>193</v>
          </cell>
          <cell r="G195">
            <v>0</v>
          </cell>
        </row>
        <row r="196">
          <cell r="A196">
            <v>194</v>
          </cell>
          <cell r="G196">
            <v>0</v>
          </cell>
        </row>
        <row r="197">
          <cell r="A197">
            <v>195</v>
          </cell>
          <cell r="G197">
            <v>0</v>
          </cell>
        </row>
        <row r="198">
          <cell r="A198">
            <v>196</v>
          </cell>
          <cell r="G198">
            <v>0</v>
          </cell>
        </row>
        <row r="199">
          <cell r="A199">
            <v>197</v>
          </cell>
          <cell r="G199">
            <v>0</v>
          </cell>
        </row>
        <row r="200">
          <cell r="A200">
            <v>198</v>
          </cell>
          <cell r="G200">
            <v>0</v>
          </cell>
        </row>
        <row r="201">
          <cell r="A201">
            <v>199</v>
          </cell>
          <cell r="G201">
            <v>0</v>
          </cell>
        </row>
        <row r="202">
          <cell r="A202">
            <v>200</v>
          </cell>
          <cell r="G202">
            <v>0</v>
          </cell>
        </row>
        <row r="203">
          <cell r="A203">
            <v>201</v>
          </cell>
          <cell r="G203">
            <v>0</v>
          </cell>
        </row>
        <row r="204">
          <cell r="A204">
            <v>202</v>
          </cell>
          <cell r="G204">
            <v>0</v>
          </cell>
        </row>
        <row r="205">
          <cell r="A205">
            <v>203</v>
          </cell>
          <cell r="G205">
            <v>0</v>
          </cell>
        </row>
        <row r="206">
          <cell r="A206">
            <v>204</v>
          </cell>
          <cell r="G206">
            <v>0</v>
          </cell>
        </row>
        <row r="207">
          <cell r="A207">
            <v>205</v>
          </cell>
          <cell r="G207">
            <v>0</v>
          </cell>
        </row>
        <row r="208">
          <cell r="A208">
            <v>206</v>
          </cell>
          <cell r="G208">
            <v>0</v>
          </cell>
        </row>
        <row r="209">
          <cell r="A209">
            <v>207</v>
          </cell>
          <cell r="G209">
            <v>0</v>
          </cell>
        </row>
        <row r="210">
          <cell r="A210">
            <v>208</v>
          </cell>
          <cell r="G210">
            <v>0</v>
          </cell>
        </row>
        <row r="211">
          <cell r="A211">
            <v>209</v>
          </cell>
          <cell r="G211">
            <v>0</v>
          </cell>
        </row>
        <row r="212">
          <cell r="A212">
            <v>210</v>
          </cell>
          <cell r="G212">
            <v>0</v>
          </cell>
        </row>
        <row r="213">
          <cell r="A213">
            <v>211</v>
          </cell>
          <cell r="G213">
            <v>0</v>
          </cell>
        </row>
        <row r="214">
          <cell r="A214">
            <v>212</v>
          </cell>
          <cell r="G214">
            <v>0</v>
          </cell>
        </row>
        <row r="215">
          <cell r="A215">
            <v>213</v>
          </cell>
          <cell r="G215">
            <v>0</v>
          </cell>
        </row>
        <row r="216">
          <cell r="A216">
            <v>214</v>
          </cell>
          <cell r="G216">
            <v>0</v>
          </cell>
        </row>
        <row r="217">
          <cell r="A217">
            <v>215</v>
          </cell>
          <cell r="G217">
            <v>0</v>
          </cell>
        </row>
        <row r="218">
          <cell r="A218">
            <v>216</v>
          </cell>
          <cell r="G218">
            <v>0</v>
          </cell>
        </row>
        <row r="219">
          <cell r="A219">
            <v>217</v>
          </cell>
          <cell r="G219">
            <v>0</v>
          </cell>
        </row>
        <row r="220">
          <cell r="A220">
            <v>218</v>
          </cell>
          <cell r="G220">
            <v>0</v>
          </cell>
        </row>
        <row r="221">
          <cell r="A221">
            <v>219</v>
          </cell>
          <cell r="G221">
            <v>0</v>
          </cell>
        </row>
        <row r="222">
          <cell r="A222">
            <v>220</v>
          </cell>
          <cell r="G222">
            <v>0</v>
          </cell>
        </row>
        <row r="223">
          <cell r="A223">
            <v>221</v>
          </cell>
          <cell r="G223">
            <v>0</v>
          </cell>
        </row>
        <row r="224">
          <cell r="A224">
            <v>222</v>
          </cell>
          <cell r="G224">
            <v>0</v>
          </cell>
        </row>
        <row r="225">
          <cell r="A225">
            <v>223</v>
          </cell>
          <cell r="G225">
            <v>0</v>
          </cell>
        </row>
        <row r="226">
          <cell r="A226">
            <v>224</v>
          </cell>
          <cell r="G226">
            <v>0</v>
          </cell>
        </row>
        <row r="227">
          <cell r="A227">
            <v>225</v>
          </cell>
          <cell r="G227">
            <v>0</v>
          </cell>
        </row>
        <row r="228">
          <cell r="A228">
            <v>226</v>
          </cell>
          <cell r="G228">
            <v>0</v>
          </cell>
        </row>
        <row r="229">
          <cell r="A229">
            <v>227</v>
          </cell>
          <cell r="G229">
            <v>0</v>
          </cell>
        </row>
        <row r="230">
          <cell r="A230">
            <v>228</v>
          </cell>
          <cell r="G230">
            <v>0</v>
          </cell>
        </row>
        <row r="231">
          <cell r="A231">
            <v>229</v>
          </cell>
          <cell r="G231">
            <v>0</v>
          </cell>
        </row>
        <row r="232">
          <cell r="A232">
            <v>230</v>
          </cell>
          <cell r="G232">
            <v>0</v>
          </cell>
        </row>
        <row r="233">
          <cell r="A233">
            <v>231</v>
          </cell>
          <cell r="G233">
            <v>0</v>
          </cell>
        </row>
        <row r="234">
          <cell r="A234">
            <v>232</v>
          </cell>
          <cell r="G234">
            <v>0</v>
          </cell>
        </row>
        <row r="235">
          <cell r="A235">
            <v>233</v>
          </cell>
          <cell r="G235">
            <v>0</v>
          </cell>
        </row>
        <row r="236">
          <cell r="A236">
            <v>234</v>
          </cell>
          <cell r="G236">
            <v>0</v>
          </cell>
        </row>
        <row r="237">
          <cell r="A237">
            <v>235</v>
          </cell>
          <cell r="G237">
            <v>0</v>
          </cell>
        </row>
        <row r="238">
          <cell r="A238">
            <v>236</v>
          </cell>
          <cell r="G238">
            <v>0</v>
          </cell>
        </row>
        <row r="239">
          <cell r="A239">
            <v>237</v>
          </cell>
          <cell r="G239">
            <v>0</v>
          </cell>
        </row>
        <row r="240">
          <cell r="A240">
            <v>238</v>
          </cell>
          <cell r="G240">
            <v>0</v>
          </cell>
        </row>
        <row r="241">
          <cell r="A241">
            <v>239</v>
          </cell>
          <cell r="G241">
            <v>0</v>
          </cell>
        </row>
        <row r="242">
          <cell r="A242">
            <v>240</v>
          </cell>
          <cell r="G242">
            <v>0</v>
          </cell>
        </row>
        <row r="243">
          <cell r="A243">
            <v>241</v>
          </cell>
          <cell r="G243">
            <v>0</v>
          </cell>
        </row>
        <row r="244">
          <cell r="A244">
            <v>242</v>
          </cell>
          <cell r="G244">
            <v>0</v>
          </cell>
        </row>
        <row r="245">
          <cell r="A245">
            <v>243</v>
          </cell>
          <cell r="G245">
            <v>0</v>
          </cell>
        </row>
        <row r="246">
          <cell r="A246">
            <v>244</v>
          </cell>
          <cell r="G246">
            <v>0</v>
          </cell>
        </row>
        <row r="247">
          <cell r="A247">
            <v>245</v>
          </cell>
          <cell r="G247">
            <v>0</v>
          </cell>
        </row>
        <row r="248">
          <cell r="A248">
            <v>246</v>
          </cell>
          <cell r="G248">
            <v>0</v>
          </cell>
        </row>
        <row r="249">
          <cell r="A249">
            <v>247</v>
          </cell>
          <cell r="G249">
            <v>0</v>
          </cell>
        </row>
        <row r="250">
          <cell r="A250">
            <v>248</v>
          </cell>
          <cell r="G250">
            <v>0</v>
          </cell>
        </row>
        <row r="251">
          <cell r="A251">
            <v>249</v>
          </cell>
          <cell r="G251">
            <v>0</v>
          </cell>
        </row>
        <row r="252">
          <cell r="A252">
            <v>250</v>
          </cell>
          <cell r="G252">
            <v>0</v>
          </cell>
        </row>
        <row r="253">
          <cell r="A253">
            <v>251</v>
          </cell>
          <cell r="G253">
            <v>0</v>
          </cell>
        </row>
        <row r="254">
          <cell r="A254">
            <v>252</v>
          </cell>
          <cell r="G254">
            <v>0</v>
          </cell>
        </row>
        <row r="255">
          <cell r="A255">
            <v>253</v>
          </cell>
          <cell r="G255">
            <v>0</v>
          </cell>
        </row>
        <row r="256">
          <cell r="A256">
            <v>254</v>
          </cell>
          <cell r="G256">
            <v>0</v>
          </cell>
        </row>
        <row r="257">
          <cell r="A257">
            <v>255</v>
          </cell>
          <cell r="G257">
            <v>0</v>
          </cell>
        </row>
        <row r="258">
          <cell r="A258">
            <v>256</v>
          </cell>
          <cell r="G258">
            <v>0</v>
          </cell>
        </row>
        <row r="259">
          <cell r="A259">
            <v>257</v>
          </cell>
          <cell r="G259">
            <v>0</v>
          </cell>
        </row>
        <row r="260">
          <cell r="A260">
            <v>258</v>
          </cell>
          <cell r="G260">
            <v>0</v>
          </cell>
        </row>
        <row r="261">
          <cell r="A261">
            <v>259</v>
          </cell>
          <cell r="G261">
            <v>0</v>
          </cell>
        </row>
        <row r="262">
          <cell r="A262">
            <v>260</v>
          </cell>
          <cell r="G262">
            <v>0</v>
          </cell>
        </row>
        <row r="263">
          <cell r="A263">
            <v>261</v>
          </cell>
          <cell r="G263">
            <v>0</v>
          </cell>
        </row>
        <row r="264">
          <cell r="A264">
            <v>262</v>
          </cell>
          <cell r="G264">
            <v>0</v>
          </cell>
        </row>
        <row r="265">
          <cell r="A265">
            <v>263</v>
          </cell>
          <cell r="G265">
            <v>0</v>
          </cell>
        </row>
        <row r="266">
          <cell r="A266">
            <v>264</v>
          </cell>
          <cell r="G266">
            <v>0</v>
          </cell>
        </row>
        <row r="267">
          <cell r="A267">
            <v>265</v>
          </cell>
          <cell r="G267">
            <v>0</v>
          </cell>
        </row>
        <row r="268">
          <cell r="A268">
            <v>266</v>
          </cell>
          <cell r="G268">
            <v>0</v>
          </cell>
        </row>
        <row r="269">
          <cell r="A269">
            <v>267</v>
          </cell>
          <cell r="G269">
            <v>0</v>
          </cell>
        </row>
        <row r="270">
          <cell r="A270">
            <v>268</v>
          </cell>
          <cell r="G270">
            <v>0</v>
          </cell>
        </row>
        <row r="271">
          <cell r="A271">
            <v>269</v>
          </cell>
          <cell r="G271">
            <v>0</v>
          </cell>
        </row>
        <row r="272">
          <cell r="A272">
            <v>270</v>
          </cell>
          <cell r="G272">
            <v>0</v>
          </cell>
        </row>
        <row r="273">
          <cell r="A273">
            <v>271</v>
          </cell>
          <cell r="G273">
            <v>0</v>
          </cell>
        </row>
        <row r="274">
          <cell r="A274">
            <v>272</v>
          </cell>
          <cell r="G274">
            <v>0</v>
          </cell>
        </row>
        <row r="275">
          <cell r="A275">
            <v>273</v>
          </cell>
          <cell r="G275">
            <v>0</v>
          </cell>
        </row>
        <row r="276">
          <cell r="A276">
            <v>274</v>
          </cell>
          <cell r="G276">
            <v>0</v>
          </cell>
        </row>
        <row r="277">
          <cell r="A277">
            <v>275</v>
          </cell>
          <cell r="G277">
            <v>0</v>
          </cell>
        </row>
        <row r="278">
          <cell r="A278">
            <v>276</v>
          </cell>
          <cell r="G278">
            <v>0</v>
          </cell>
        </row>
        <row r="279">
          <cell r="A279">
            <v>277</v>
          </cell>
          <cell r="G279">
            <v>0</v>
          </cell>
        </row>
        <row r="280">
          <cell r="A280">
            <v>278</v>
          </cell>
          <cell r="G280">
            <v>0</v>
          </cell>
        </row>
        <row r="281">
          <cell r="A281">
            <v>279</v>
          </cell>
          <cell r="G281">
            <v>0</v>
          </cell>
        </row>
        <row r="282">
          <cell r="A282">
            <v>280</v>
          </cell>
          <cell r="G282">
            <v>0</v>
          </cell>
        </row>
        <row r="283">
          <cell r="A283">
            <v>281</v>
          </cell>
          <cell r="G283">
            <v>0</v>
          </cell>
        </row>
        <row r="284">
          <cell r="A284">
            <v>282</v>
          </cell>
          <cell r="G284">
            <v>0</v>
          </cell>
        </row>
        <row r="285">
          <cell r="A285">
            <v>283</v>
          </cell>
          <cell r="G285">
            <v>0</v>
          </cell>
        </row>
        <row r="286">
          <cell r="A286">
            <v>284</v>
          </cell>
          <cell r="G286">
            <v>0</v>
          </cell>
        </row>
        <row r="287">
          <cell r="A287">
            <v>285</v>
          </cell>
          <cell r="G287">
            <v>0</v>
          </cell>
        </row>
        <row r="288">
          <cell r="A288">
            <v>286</v>
          </cell>
          <cell r="G288">
            <v>0</v>
          </cell>
        </row>
        <row r="289">
          <cell r="A289">
            <v>287</v>
          </cell>
          <cell r="G289">
            <v>0</v>
          </cell>
        </row>
        <row r="290">
          <cell r="A290">
            <v>288</v>
          </cell>
          <cell r="G290">
            <v>0</v>
          </cell>
        </row>
        <row r="291">
          <cell r="A291">
            <v>289</v>
          </cell>
          <cell r="G291">
            <v>0</v>
          </cell>
        </row>
        <row r="292">
          <cell r="A292">
            <v>290</v>
          </cell>
          <cell r="G292">
            <v>0</v>
          </cell>
        </row>
        <row r="293">
          <cell r="A293">
            <v>291</v>
          </cell>
          <cell r="G293">
            <v>0</v>
          </cell>
        </row>
        <row r="294">
          <cell r="A294">
            <v>292</v>
          </cell>
          <cell r="G294">
            <v>0</v>
          </cell>
        </row>
        <row r="295">
          <cell r="A295">
            <v>293</v>
          </cell>
          <cell r="G295">
            <v>0</v>
          </cell>
        </row>
        <row r="296">
          <cell r="A296">
            <v>294</v>
          </cell>
          <cell r="G296">
            <v>0</v>
          </cell>
        </row>
        <row r="297">
          <cell r="A297">
            <v>295</v>
          </cell>
          <cell r="G297">
            <v>0</v>
          </cell>
        </row>
        <row r="298">
          <cell r="A298">
            <v>296</v>
          </cell>
          <cell r="G298">
            <v>0</v>
          </cell>
        </row>
        <row r="299">
          <cell r="A299">
            <v>297</v>
          </cell>
          <cell r="G299">
            <v>0</v>
          </cell>
        </row>
        <row r="300">
          <cell r="A300">
            <v>298</v>
          </cell>
          <cell r="G300">
            <v>0</v>
          </cell>
        </row>
        <row r="301">
          <cell r="A301">
            <v>299</v>
          </cell>
          <cell r="G301">
            <v>0</v>
          </cell>
        </row>
        <row r="302">
          <cell r="A302">
            <v>300</v>
          </cell>
          <cell r="G302">
            <v>0</v>
          </cell>
        </row>
        <row r="303">
          <cell r="A303">
            <v>301</v>
          </cell>
          <cell r="G303">
            <v>0</v>
          </cell>
        </row>
        <row r="304">
          <cell r="A304">
            <v>302</v>
          </cell>
          <cell r="G304">
            <v>0</v>
          </cell>
        </row>
        <row r="305">
          <cell r="A305">
            <v>303</v>
          </cell>
          <cell r="G305">
            <v>0</v>
          </cell>
        </row>
        <row r="306">
          <cell r="A306">
            <v>304</v>
          </cell>
          <cell r="G306">
            <v>0</v>
          </cell>
        </row>
        <row r="307">
          <cell r="A307">
            <v>305</v>
          </cell>
          <cell r="G307">
            <v>0</v>
          </cell>
        </row>
        <row r="308">
          <cell r="A308">
            <v>306</v>
          </cell>
          <cell r="G308">
            <v>0</v>
          </cell>
        </row>
        <row r="309">
          <cell r="A309">
            <v>307</v>
          </cell>
          <cell r="G309">
            <v>0</v>
          </cell>
        </row>
        <row r="310">
          <cell r="A310">
            <v>308</v>
          </cell>
          <cell r="G310">
            <v>0</v>
          </cell>
        </row>
        <row r="311">
          <cell r="A311">
            <v>309</v>
          </cell>
          <cell r="G311">
            <v>0</v>
          </cell>
        </row>
        <row r="312">
          <cell r="A312">
            <v>310</v>
          </cell>
          <cell r="G312">
            <v>0</v>
          </cell>
        </row>
        <row r="313">
          <cell r="A313">
            <v>311</v>
          </cell>
          <cell r="G313">
            <v>0</v>
          </cell>
        </row>
        <row r="314">
          <cell r="A314">
            <v>312</v>
          </cell>
          <cell r="G314">
            <v>0</v>
          </cell>
        </row>
        <row r="315">
          <cell r="A315">
            <v>313</v>
          </cell>
          <cell r="G315">
            <v>0</v>
          </cell>
        </row>
        <row r="316">
          <cell r="A316">
            <v>314</v>
          </cell>
          <cell r="G316">
            <v>0</v>
          </cell>
        </row>
        <row r="317">
          <cell r="A317">
            <v>315</v>
          </cell>
          <cell r="G317">
            <v>0</v>
          </cell>
        </row>
        <row r="318">
          <cell r="A318">
            <v>316</v>
          </cell>
          <cell r="G318">
            <v>0</v>
          </cell>
        </row>
        <row r="319">
          <cell r="A319">
            <v>317</v>
          </cell>
          <cell r="G319">
            <v>0</v>
          </cell>
        </row>
        <row r="320">
          <cell r="A320">
            <v>318</v>
          </cell>
          <cell r="G320">
            <v>0</v>
          </cell>
        </row>
        <row r="321">
          <cell r="A321">
            <v>319</v>
          </cell>
          <cell r="G321">
            <v>0</v>
          </cell>
        </row>
        <row r="322">
          <cell r="A322">
            <v>320</v>
          </cell>
          <cell r="G322">
            <v>0</v>
          </cell>
        </row>
        <row r="323">
          <cell r="A323">
            <v>321</v>
          </cell>
          <cell r="G323">
            <v>0</v>
          </cell>
        </row>
        <row r="324">
          <cell r="A324">
            <v>322</v>
          </cell>
          <cell r="G324">
            <v>0</v>
          </cell>
        </row>
        <row r="325">
          <cell r="A325">
            <v>323</v>
          </cell>
          <cell r="G325">
            <v>0</v>
          </cell>
        </row>
        <row r="326">
          <cell r="A326">
            <v>324</v>
          </cell>
          <cell r="G326">
            <v>0</v>
          </cell>
        </row>
        <row r="327">
          <cell r="A327">
            <v>325</v>
          </cell>
          <cell r="G327">
            <v>0</v>
          </cell>
        </row>
        <row r="328">
          <cell r="A328">
            <v>326</v>
          </cell>
          <cell r="G328">
            <v>0</v>
          </cell>
        </row>
        <row r="329">
          <cell r="A329">
            <v>327</v>
          </cell>
          <cell r="G329">
            <v>0</v>
          </cell>
        </row>
        <row r="330">
          <cell r="A330">
            <v>328</v>
          </cell>
          <cell r="G330">
            <v>0</v>
          </cell>
        </row>
        <row r="331">
          <cell r="A331">
            <v>329</v>
          </cell>
          <cell r="G331">
            <v>0</v>
          </cell>
        </row>
        <row r="332">
          <cell r="A332">
            <v>330</v>
          </cell>
          <cell r="G332">
            <v>0</v>
          </cell>
        </row>
        <row r="333">
          <cell r="A333">
            <v>331</v>
          </cell>
          <cell r="G333">
            <v>0</v>
          </cell>
        </row>
        <row r="334">
          <cell r="A334">
            <v>332</v>
          </cell>
          <cell r="G334">
            <v>0</v>
          </cell>
        </row>
        <row r="335">
          <cell r="A335">
            <v>333</v>
          </cell>
          <cell r="G335">
            <v>0</v>
          </cell>
        </row>
        <row r="336">
          <cell r="A336">
            <v>334</v>
          </cell>
          <cell r="G336">
            <v>0</v>
          </cell>
        </row>
        <row r="337">
          <cell r="A337">
            <v>335</v>
          </cell>
          <cell r="G337">
            <v>0</v>
          </cell>
        </row>
        <row r="338">
          <cell r="A338">
            <v>336</v>
          </cell>
          <cell r="G338">
            <v>0</v>
          </cell>
        </row>
        <row r="339">
          <cell r="A339">
            <v>337</v>
          </cell>
          <cell r="G339">
            <v>0</v>
          </cell>
        </row>
        <row r="340">
          <cell r="A340">
            <v>338</v>
          </cell>
          <cell r="G340">
            <v>0</v>
          </cell>
        </row>
        <row r="341">
          <cell r="A341">
            <v>339</v>
          </cell>
          <cell r="G341">
            <v>0</v>
          </cell>
        </row>
        <row r="342">
          <cell r="A342">
            <v>340</v>
          </cell>
          <cell r="G342">
            <v>0</v>
          </cell>
        </row>
        <row r="343">
          <cell r="A343">
            <v>341</v>
          </cell>
          <cell r="G343">
            <v>0</v>
          </cell>
        </row>
        <row r="344">
          <cell r="A344">
            <v>342</v>
          </cell>
          <cell r="G344">
            <v>0</v>
          </cell>
        </row>
        <row r="345">
          <cell r="A345">
            <v>343</v>
          </cell>
          <cell r="G345">
            <v>0</v>
          </cell>
        </row>
        <row r="346">
          <cell r="A346">
            <v>344</v>
          </cell>
          <cell r="G346">
            <v>0</v>
          </cell>
        </row>
        <row r="347">
          <cell r="A347">
            <v>345</v>
          </cell>
          <cell r="G347">
            <v>0</v>
          </cell>
        </row>
        <row r="348">
          <cell r="A348">
            <v>346</v>
          </cell>
          <cell r="G348">
            <v>0</v>
          </cell>
        </row>
        <row r="349">
          <cell r="A349">
            <v>347</v>
          </cell>
          <cell r="G349">
            <v>0</v>
          </cell>
        </row>
        <row r="350">
          <cell r="A350">
            <v>348</v>
          </cell>
          <cell r="G350">
            <v>0</v>
          </cell>
        </row>
        <row r="351">
          <cell r="A351">
            <v>349</v>
          </cell>
          <cell r="G351">
            <v>0</v>
          </cell>
        </row>
        <row r="352">
          <cell r="A352">
            <v>350</v>
          </cell>
          <cell r="G352">
            <v>0</v>
          </cell>
        </row>
        <row r="353">
          <cell r="A353">
            <v>351</v>
          </cell>
          <cell r="G353">
            <v>0</v>
          </cell>
        </row>
        <row r="354">
          <cell r="A354">
            <v>352</v>
          </cell>
          <cell r="G354">
            <v>0</v>
          </cell>
        </row>
        <row r="355">
          <cell r="A355">
            <v>353</v>
          </cell>
          <cell r="G355">
            <v>0</v>
          </cell>
        </row>
        <row r="356">
          <cell r="A356">
            <v>354</v>
          </cell>
          <cell r="G356">
            <v>0</v>
          </cell>
        </row>
        <row r="357">
          <cell r="A357">
            <v>355</v>
          </cell>
          <cell r="G357">
            <v>0</v>
          </cell>
        </row>
        <row r="358">
          <cell r="A358">
            <v>356</v>
          </cell>
          <cell r="G358">
            <v>0</v>
          </cell>
        </row>
        <row r="359">
          <cell r="A359">
            <v>357</v>
          </cell>
          <cell r="G359">
            <v>0</v>
          </cell>
        </row>
        <row r="360">
          <cell r="A360">
            <v>358</v>
          </cell>
          <cell r="G360">
            <v>0</v>
          </cell>
        </row>
        <row r="361">
          <cell r="A361">
            <v>359</v>
          </cell>
          <cell r="G361">
            <v>0</v>
          </cell>
        </row>
        <row r="362">
          <cell r="A362">
            <v>360</v>
          </cell>
          <cell r="G362">
            <v>0</v>
          </cell>
        </row>
        <row r="363">
          <cell r="A363">
            <v>361</v>
          </cell>
          <cell r="G363">
            <v>0</v>
          </cell>
        </row>
        <row r="364">
          <cell r="A364">
            <v>362</v>
          </cell>
          <cell r="G364">
            <v>0</v>
          </cell>
        </row>
        <row r="365">
          <cell r="A365">
            <v>363</v>
          </cell>
          <cell r="G365">
            <v>0</v>
          </cell>
        </row>
        <row r="366">
          <cell r="A366">
            <v>364</v>
          </cell>
          <cell r="G366">
            <v>0</v>
          </cell>
        </row>
        <row r="367">
          <cell r="A367">
            <v>365</v>
          </cell>
          <cell r="G367">
            <v>0</v>
          </cell>
        </row>
        <row r="368">
          <cell r="A368">
            <v>366</v>
          </cell>
          <cell r="G368">
            <v>0</v>
          </cell>
        </row>
        <row r="369">
          <cell r="A369">
            <v>367</v>
          </cell>
          <cell r="G369">
            <v>0</v>
          </cell>
        </row>
        <row r="370">
          <cell r="A370">
            <v>368</v>
          </cell>
          <cell r="G370">
            <v>0</v>
          </cell>
        </row>
        <row r="371">
          <cell r="A371">
            <v>369</v>
          </cell>
          <cell r="G371">
            <v>0</v>
          </cell>
        </row>
        <row r="372">
          <cell r="A372">
            <v>370</v>
          </cell>
          <cell r="G372">
            <v>0</v>
          </cell>
        </row>
        <row r="373">
          <cell r="A373">
            <v>371</v>
          </cell>
          <cell r="G373">
            <v>0</v>
          </cell>
        </row>
        <row r="374">
          <cell r="A374">
            <v>372</v>
          </cell>
          <cell r="G374">
            <v>0</v>
          </cell>
        </row>
        <row r="375">
          <cell r="A375">
            <v>373</v>
          </cell>
          <cell r="G375">
            <v>0</v>
          </cell>
        </row>
        <row r="376">
          <cell r="A376">
            <v>374</v>
          </cell>
          <cell r="G376">
            <v>0</v>
          </cell>
        </row>
        <row r="377">
          <cell r="A377">
            <v>375</v>
          </cell>
          <cell r="G377">
            <v>0</v>
          </cell>
        </row>
        <row r="378">
          <cell r="A378">
            <v>376</v>
          </cell>
          <cell r="G378">
            <v>0</v>
          </cell>
        </row>
        <row r="379">
          <cell r="A379">
            <v>377</v>
          </cell>
          <cell r="G379">
            <v>0</v>
          </cell>
        </row>
        <row r="380">
          <cell r="A380">
            <v>378</v>
          </cell>
          <cell r="G380">
            <v>0</v>
          </cell>
        </row>
        <row r="381">
          <cell r="A381">
            <v>379</v>
          </cell>
          <cell r="G381">
            <v>0</v>
          </cell>
        </row>
        <row r="382">
          <cell r="A382">
            <v>380</v>
          </cell>
          <cell r="G382">
            <v>0</v>
          </cell>
        </row>
        <row r="383">
          <cell r="A383">
            <v>381</v>
          </cell>
          <cell r="G383">
            <v>0</v>
          </cell>
        </row>
        <row r="384">
          <cell r="A384">
            <v>382</v>
          </cell>
          <cell r="G384">
            <v>0</v>
          </cell>
        </row>
        <row r="385">
          <cell r="A385">
            <v>383</v>
          </cell>
          <cell r="G385">
            <v>0</v>
          </cell>
        </row>
        <row r="386">
          <cell r="A386">
            <v>384</v>
          </cell>
          <cell r="G386">
            <v>0</v>
          </cell>
        </row>
        <row r="387">
          <cell r="A387">
            <v>385</v>
          </cell>
          <cell r="G387">
            <v>0</v>
          </cell>
        </row>
        <row r="388">
          <cell r="A388">
            <v>386</v>
          </cell>
          <cell r="G388">
            <v>0</v>
          </cell>
        </row>
        <row r="389">
          <cell r="A389">
            <v>387</v>
          </cell>
          <cell r="G389">
            <v>0</v>
          </cell>
        </row>
        <row r="390">
          <cell r="A390">
            <v>388</v>
          </cell>
          <cell r="G390">
            <v>0</v>
          </cell>
        </row>
        <row r="391">
          <cell r="A391">
            <v>389</v>
          </cell>
          <cell r="G391">
            <v>0</v>
          </cell>
        </row>
        <row r="392">
          <cell r="A392">
            <v>390</v>
          </cell>
          <cell r="G392">
            <v>0</v>
          </cell>
        </row>
        <row r="393">
          <cell r="A393">
            <v>391</v>
          </cell>
          <cell r="G393">
            <v>0</v>
          </cell>
        </row>
        <row r="394">
          <cell r="A394">
            <v>392</v>
          </cell>
          <cell r="G394">
            <v>0</v>
          </cell>
        </row>
        <row r="395">
          <cell r="A395">
            <v>393</v>
          </cell>
          <cell r="G395">
            <v>0</v>
          </cell>
        </row>
        <row r="396">
          <cell r="A396">
            <v>394</v>
          </cell>
          <cell r="G396">
            <v>0</v>
          </cell>
        </row>
        <row r="397">
          <cell r="A397">
            <v>395</v>
          </cell>
          <cell r="G397">
            <v>0</v>
          </cell>
        </row>
        <row r="398">
          <cell r="A398">
            <v>396</v>
          </cell>
          <cell r="G398">
            <v>0</v>
          </cell>
        </row>
        <row r="399">
          <cell r="A399">
            <v>397</v>
          </cell>
          <cell r="G399">
            <v>0</v>
          </cell>
        </row>
        <row r="400">
          <cell r="A400">
            <v>398</v>
          </cell>
          <cell r="G400">
            <v>0</v>
          </cell>
        </row>
        <row r="401">
          <cell r="A401">
            <v>399</v>
          </cell>
          <cell r="G401">
            <v>0</v>
          </cell>
        </row>
        <row r="402">
          <cell r="A402">
            <v>400</v>
          </cell>
          <cell r="G402">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行為書１科目"/>
      <sheetName val="行為書２科目"/>
      <sheetName val="行為書科目別"/>
      <sheetName val="科目別内訳書"/>
      <sheetName val="行為書１科目（単契）"/>
      <sheetName val="行為書１科目 (税込)"/>
      <sheetName val="行為書１科目 (供物)"/>
      <sheetName val="入力"/>
      <sheetName val="使用方法"/>
      <sheetName val="業者一覧"/>
    </sheetNames>
    <sheetDataSet>
      <sheetData sheetId="0"/>
      <sheetData sheetId="1"/>
      <sheetData sheetId="2"/>
      <sheetData sheetId="3"/>
      <sheetData sheetId="4"/>
      <sheetData sheetId="5"/>
      <sheetData sheetId="6"/>
      <sheetData sheetId="7" refreshError="1">
        <row r="4">
          <cell r="A4">
            <v>1</v>
          </cell>
          <cell r="B4" t="str">
            <v>１３．９．６</v>
          </cell>
          <cell r="D4">
            <v>1</v>
          </cell>
          <cell r="E4" t="str">
            <v>帯広市</v>
          </cell>
          <cell r="F4" t="str">
            <v>（有）大友商産</v>
          </cell>
          <cell r="G4">
            <v>0</v>
          </cell>
          <cell r="H4">
            <v>15876</v>
          </cell>
          <cell r="I4" t="str">
            <v>１３．９．６</v>
          </cell>
          <cell r="J4" t="str">
            <v>１３．９．１０</v>
          </cell>
          <cell r="K4">
            <v>1</v>
          </cell>
          <cell r="L4">
            <v>3</v>
          </cell>
          <cell r="M4" t="str">
            <v>クレンザーほか</v>
          </cell>
          <cell r="N4">
            <v>2</v>
          </cell>
          <cell r="O4">
            <v>100000</v>
          </cell>
          <cell r="P4">
            <v>36426</v>
          </cell>
        </row>
        <row r="5">
          <cell r="A5">
            <v>2</v>
          </cell>
          <cell r="E5" t="e">
            <v>#N/A</v>
          </cell>
          <cell r="F5" t="e">
            <v>#N/A</v>
          </cell>
          <cell r="G5" t="e">
            <v>#N/A</v>
          </cell>
          <cell r="O5" t="str">
            <v>　</v>
          </cell>
        </row>
        <row r="6">
          <cell r="A6">
            <v>3</v>
          </cell>
          <cell r="E6" t="e">
            <v>#N/A</v>
          </cell>
          <cell r="F6" t="e">
            <v>#N/A</v>
          </cell>
          <cell r="G6" t="e">
            <v>#N/A</v>
          </cell>
        </row>
        <row r="7">
          <cell r="A7">
            <v>4</v>
          </cell>
          <cell r="E7" t="e">
            <v>#N/A</v>
          </cell>
          <cell r="F7" t="e">
            <v>#N/A</v>
          </cell>
          <cell r="G7" t="e">
            <v>#N/A</v>
          </cell>
        </row>
        <row r="8">
          <cell r="A8">
            <v>5</v>
          </cell>
          <cell r="E8" t="e">
            <v>#N/A</v>
          </cell>
          <cell r="F8" t="e">
            <v>#N/A</v>
          </cell>
          <cell r="G8" t="e">
            <v>#N/A</v>
          </cell>
        </row>
        <row r="9">
          <cell r="A9">
            <v>6</v>
          </cell>
          <cell r="E9" t="e">
            <v>#N/A</v>
          </cell>
          <cell r="F9" t="e">
            <v>#N/A</v>
          </cell>
          <cell r="G9" t="e">
            <v>#N/A</v>
          </cell>
        </row>
        <row r="10">
          <cell r="A10">
            <v>7</v>
          </cell>
          <cell r="E10" t="e">
            <v>#N/A</v>
          </cell>
          <cell r="F10" t="e">
            <v>#N/A</v>
          </cell>
          <cell r="G10" t="e">
            <v>#N/A</v>
          </cell>
        </row>
        <row r="11">
          <cell r="A11">
            <v>8</v>
          </cell>
          <cell r="E11" t="e">
            <v>#N/A</v>
          </cell>
          <cell r="F11" t="e">
            <v>#N/A</v>
          </cell>
          <cell r="G11" t="e">
            <v>#N/A</v>
          </cell>
        </row>
        <row r="12">
          <cell r="A12">
            <v>9</v>
          </cell>
          <cell r="E12" t="e">
            <v>#N/A</v>
          </cell>
          <cell r="F12" t="e">
            <v>#N/A</v>
          </cell>
          <cell r="G12" t="e">
            <v>#N/A</v>
          </cell>
        </row>
        <row r="13">
          <cell r="A13">
            <v>10</v>
          </cell>
          <cell r="E13" t="e">
            <v>#N/A</v>
          </cell>
          <cell r="F13" t="e">
            <v>#N/A</v>
          </cell>
          <cell r="G13" t="e">
            <v>#N/A</v>
          </cell>
        </row>
        <row r="14">
          <cell r="A14">
            <v>11</v>
          </cell>
          <cell r="E14" t="e">
            <v>#N/A</v>
          </cell>
          <cell r="F14" t="e">
            <v>#N/A</v>
          </cell>
          <cell r="G14" t="e">
            <v>#N/A</v>
          </cell>
        </row>
        <row r="15">
          <cell r="A15">
            <v>12</v>
          </cell>
          <cell r="E15" t="e">
            <v>#N/A</v>
          </cell>
          <cell r="F15" t="e">
            <v>#N/A</v>
          </cell>
          <cell r="G15" t="e">
            <v>#N/A</v>
          </cell>
        </row>
        <row r="16">
          <cell r="A16">
            <v>13</v>
          </cell>
          <cell r="E16" t="e">
            <v>#N/A</v>
          </cell>
          <cell r="F16" t="e">
            <v>#N/A</v>
          </cell>
          <cell r="G16" t="e">
            <v>#N/A</v>
          </cell>
        </row>
        <row r="17">
          <cell r="A17">
            <v>14</v>
          </cell>
          <cell r="E17" t="e">
            <v>#N/A</v>
          </cell>
          <cell r="F17" t="e">
            <v>#N/A</v>
          </cell>
          <cell r="G17" t="e">
            <v>#N/A</v>
          </cell>
        </row>
        <row r="18">
          <cell r="A18">
            <v>15</v>
          </cell>
          <cell r="E18" t="e">
            <v>#N/A</v>
          </cell>
          <cell r="F18" t="e">
            <v>#N/A</v>
          </cell>
          <cell r="G18" t="e">
            <v>#N/A</v>
          </cell>
        </row>
        <row r="19">
          <cell r="A19">
            <v>16</v>
          </cell>
          <cell r="E19" t="e">
            <v>#N/A</v>
          </cell>
          <cell r="F19" t="e">
            <v>#N/A</v>
          </cell>
          <cell r="G19" t="e">
            <v>#N/A</v>
          </cell>
        </row>
        <row r="20">
          <cell r="A20">
            <v>17</v>
          </cell>
          <cell r="E20" t="e">
            <v>#N/A</v>
          </cell>
          <cell r="F20" t="e">
            <v>#N/A</v>
          </cell>
          <cell r="G20" t="e">
            <v>#N/A</v>
          </cell>
        </row>
        <row r="21">
          <cell r="A21">
            <v>18</v>
          </cell>
          <cell r="E21" t="e">
            <v>#N/A</v>
          </cell>
          <cell r="F21" t="e">
            <v>#N/A</v>
          </cell>
          <cell r="G21" t="e">
            <v>#N/A</v>
          </cell>
        </row>
        <row r="22">
          <cell r="A22">
            <v>19</v>
          </cell>
          <cell r="E22" t="e">
            <v>#N/A</v>
          </cell>
          <cell r="F22" t="e">
            <v>#N/A</v>
          </cell>
          <cell r="G22" t="e">
            <v>#N/A</v>
          </cell>
        </row>
        <row r="23">
          <cell r="A23">
            <v>20</v>
          </cell>
          <cell r="E23" t="e">
            <v>#N/A</v>
          </cell>
          <cell r="F23" t="e">
            <v>#N/A</v>
          </cell>
          <cell r="G23" t="e">
            <v>#N/A</v>
          </cell>
        </row>
        <row r="24">
          <cell r="A24">
            <v>21</v>
          </cell>
          <cell r="E24" t="e">
            <v>#N/A</v>
          </cell>
          <cell r="F24" t="e">
            <v>#N/A</v>
          </cell>
          <cell r="G24" t="e">
            <v>#N/A</v>
          </cell>
        </row>
        <row r="25">
          <cell r="A25">
            <v>22</v>
          </cell>
          <cell r="E25" t="e">
            <v>#N/A</v>
          </cell>
          <cell r="F25" t="e">
            <v>#N/A</v>
          </cell>
          <cell r="G25" t="e">
            <v>#N/A</v>
          </cell>
        </row>
        <row r="26">
          <cell r="A26">
            <v>23</v>
          </cell>
          <cell r="E26" t="e">
            <v>#N/A</v>
          </cell>
          <cell r="F26" t="e">
            <v>#N/A</v>
          </cell>
          <cell r="G26" t="e">
            <v>#N/A</v>
          </cell>
        </row>
        <row r="27">
          <cell r="A27">
            <v>24</v>
          </cell>
          <cell r="E27" t="e">
            <v>#N/A</v>
          </cell>
          <cell r="F27" t="e">
            <v>#N/A</v>
          </cell>
          <cell r="G27" t="e">
            <v>#N/A</v>
          </cell>
        </row>
        <row r="28">
          <cell r="A28">
            <v>25</v>
          </cell>
          <cell r="E28" t="e">
            <v>#N/A</v>
          </cell>
          <cell r="F28" t="e">
            <v>#N/A</v>
          </cell>
          <cell r="G28" t="e">
            <v>#N/A</v>
          </cell>
        </row>
        <row r="29">
          <cell r="A29">
            <v>26</v>
          </cell>
          <cell r="E29" t="e">
            <v>#N/A</v>
          </cell>
          <cell r="F29" t="e">
            <v>#N/A</v>
          </cell>
          <cell r="G29" t="e">
            <v>#N/A</v>
          </cell>
        </row>
        <row r="30">
          <cell r="A30">
            <v>27</v>
          </cell>
          <cell r="E30" t="e">
            <v>#N/A</v>
          </cell>
          <cell r="F30" t="e">
            <v>#N/A</v>
          </cell>
          <cell r="G30" t="e">
            <v>#N/A</v>
          </cell>
        </row>
        <row r="31">
          <cell r="A31">
            <v>28</v>
          </cell>
          <cell r="E31" t="e">
            <v>#N/A</v>
          </cell>
          <cell r="F31" t="e">
            <v>#N/A</v>
          </cell>
          <cell r="G31" t="e">
            <v>#N/A</v>
          </cell>
        </row>
        <row r="32">
          <cell r="A32">
            <v>29</v>
          </cell>
          <cell r="E32" t="e">
            <v>#N/A</v>
          </cell>
          <cell r="F32" t="e">
            <v>#N/A</v>
          </cell>
          <cell r="G32" t="e">
            <v>#N/A</v>
          </cell>
        </row>
        <row r="33">
          <cell r="A33">
            <v>30</v>
          </cell>
          <cell r="E33" t="e">
            <v>#N/A</v>
          </cell>
          <cell r="F33" t="e">
            <v>#N/A</v>
          </cell>
          <cell r="G33" t="e">
            <v>#N/A</v>
          </cell>
        </row>
        <row r="34">
          <cell r="A34">
            <v>31</v>
          </cell>
          <cell r="E34" t="e">
            <v>#N/A</v>
          </cell>
          <cell r="F34" t="e">
            <v>#N/A</v>
          </cell>
          <cell r="G34" t="e">
            <v>#N/A</v>
          </cell>
        </row>
        <row r="35">
          <cell r="A35">
            <v>32</v>
          </cell>
          <cell r="E35" t="e">
            <v>#N/A</v>
          </cell>
          <cell r="F35" t="e">
            <v>#N/A</v>
          </cell>
          <cell r="G35" t="e">
            <v>#N/A</v>
          </cell>
        </row>
        <row r="36">
          <cell r="A36">
            <v>33</v>
          </cell>
          <cell r="E36" t="e">
            <v>#N/A</v>
          </cell>
          <cell r="F36" t="e">
            <v>#N/A</v>
          </cell>
          <cell r="G36" t="e">
            <v>#N/A</v>
          </cell>
        </row>
        <row r="37">
          <cell r="A37">
            <v>34</v>
          </cell>
          <cell r="E37" t="e">
            <v>#N/A</v>
          </cell>
          <cell r="F37" t="e">
            <v>#N/A</v>
          </cell>
          <cell r="G37" t="e">
            <v>#N/A</v>
          </cell>
        </row>
        <row r="38">
          <cell r="A38">
            <v>35</v>
          </cell>
          <cell r="E38" t="e">
            <v>#N/A</v>
          </cell>
          <cell r="F38" t="e">
            <v>#N/A</v>
          </cell>
          <cell r="G38" t="e">
            <v>#N/A</v>
          </cell>
        </row>
        <row r="39">
          <cell r="A39">
            <v>36</v>
          </cell>
          <cell r="E39" t="e">
            <v>#N/A</v>
          </cell>
          <cell r="F39" t="e">
            <v>#N/A</v>
          </cell>
          <cell r="G39" t="e">
            <v>#N/A</v>
          </cell>
        </row>
        <row r="40">
          <cell r="A40">
            <v>37</v>
          </cell>
          <cell r="E40" t="e">
            <v>#N/A</v>
          </cell>
          <cell r="F40" t="e">
            <v>#N/A</v>
          </cell>
          <cell r="G40" t="e">
            <v>#N/A</v>
          </cell>
        </row>
        <row r="41">
          <cell r="A41">
            <v>38</v>
          </cell>
          <cell r="E41" t="e">
            <v>#N/A</v>
          </cell>
          <cell r="F41" t="e">
            <v>#N/A</v>
          </cell>
          <cell r="G41" t="e">
            <v>#N/A</v>
          </cell>
        </row>
        <row r="42">
          <cell r="A42">
            <v>39</v>
          </cell>
          <cell r="E42" t="e">
            <v>#N/A</v>
          </cell>
          <cell r="F42" t="e">
            <v>#N/A</v>
          </cell>
          <cell r="G42" t="e">
            <v>#N/A</v>
          </cell>
        </row>
        <row r="43">
          <cell r="A43">
            <v>40</v>
          </cell>
          <cell r="E43" t="e">
            <v>#N/A</v>
          </cell>
          <cell r="F43" t="e">
            <v>#N/A</v>
          </cell>
          <cell r="G43" t="e">
            <v>#N/A</v>
          </cell>
        </row>
        <row r="44">
          <cell r="A44">
            <v>41</v>
          </cell>
          <cell r="E44" t="e">
            <v>#N/A</v>
          </cell>
          <cell r="F44" t="e">
            <v>#N/A</v>
          </cell>
          <cell r="G44" t="e">
            <v>#N/A</v>
          </cell>
        </row>
        <row r="45">
          <cell r="A45">
            <v>42</v>
          </cell>
          <cell r="E45" t="e">
            <v>#N/A</v>
          </cell>
          <cell r="F45" t="e">
            <v>#N/A</v>
          </cell>
          <cell r="G45" t="e">
            <v>#N/A</v>
          </cell>
        </row>
        <row r="46">
          <cell r="A46">
            <v>43</v>
          </cell>
          <cell r="E46" t="e">
            <v>#N/A</v>
          </cell>
          <cell r="F46" t="e">
            <v>#N/A</v>
          </cell>
          <cell r="G46" t="e">
            <v>#N/A</v>
          </cell>
        </row>
        <row r="47">
          <cell r="A47">
            <v>44</v>
          </cell>
          <cell r="E47" t="e">
            <v>#N/A</v>
          </cell>
          <cell r="F47" t="e">
            <v>#N/A</v>
          </cell>
          <cell r="G47" t="e">
            <v>#N/A</v>
          </cell>
        </row>
        <row r="48">
          <cell r="A48">
            <v>45</v>
          </cell>
          <cell r="E48" t="e">
            <v>#N/A</v>
          </cell>
          <cell r="F48" t="e">
            <v>#N/A</v>
          </cell>
          <cell r="G48" t="e">
            <v>#N/A</v>
          </cell>
        </row>
        <row r="49">
          <cell r="A49">
            <v>46</v>
          </cell>
          <cell r="E49" t="e">
            <v>#N/A</v>
          </cell>
          <cell r="F49" t="e">
            <v>#N/A</v>
          </cell>
          <cell r="G49" t="e">
            <v>#N/A</v>
          </cell>
        </row>
        <row r="50">
          <cell r="A50">
            <v>47</v>
          </cell>
          <cell r="E50" t="e">
            <v>#N/A</v>
          </cell>
          <cell r="F50" t="e">
            <v>#N/A</v>
          </cell>
          <cell r="G50" t="e">
            <v>#N/A</v>
          </cell>
        </row>
        <row r="51">
          <cell r="A51">
            <v>48</v>
          </cell>
          <cell r="E51" t="e">
            <v>#N/A</v>
          </cell>
          <cell r="F51" t="e">
            <v>#N/A</v>
          </cell>
          <cell r="G51" t="e">
            <v>#N/A</v>
          </cell>
        </row>
        <row r="52">
          <cell r="A52">
            <v>49</v>
          </cell>
          <cell r="E52" t="e">
            <v>#N/A</v>
          </cell>
          <cell r="F52" t="e">
            <v>#N/A</v>
          </cell>
          <cell r="G52" t="e">
            <v>#N/A</v>
          </cell>
        </row>
        <row r="53">
          <cell r="A53">
            <v>50</v>
          </cell>
          <cell r="E53" t="e">
            <v>#N/A</v>
          </cell>
          <cell r="F53" t="e">
            <v>#N/A</v>
          </cell>
          <cell r="G53">
            <v>0</v>
          </cell>
        </row>
        <row r="54">
          <cell r="A54">
            <v>51</v>
          </cell>
          <cell r="E54" t="e">
            <v>#N/A</v>
          </cell>
          <cell r="F54" t="e">
            <v>#N/A</v>
          </cell>
          <cell r="G54" t="e">
            <v>#N/A</v>
          </cell>
        </row>
        <row r="55">
          <cell r="A55">
            <v>52</v>
          </cell>
          <cell r="E55" t="e">
            <v>#N/A</v>
          </cell>
          <cell r="F55" t="e">
            <v>#N/A</v>
          </cell>
          <cell r="G55" t="e">
            <v>#N/A</v>
          </cell>
        </row>
        <row r="56">
          <cell r="A56">
            <v>53</v>
          </cell>
          <cell r="E56" t="e">
            <v>#N/A</v>
          </cell>
          <cell r="F56" t="e">
            <v>#N/A</v>
          </cell>
          <cell r="G56" t="e">
            <v>#N/A</v>
          </cell>
        </row>
        <row r="57">
          <cell r="A57">
            <v>54</v>
          </cell>
          <cell r="E57" t="e">
            <v>#N/A</v>
          </cell>
          <cell r="F57" t="e">
            <v>#N/A</v>
          </cell>
          <cell r="G57" t="e">
            <v>#N/A</v>
          </cell>
        </row>
        <row r="58">
          <cell r="A58">
            <v>55</v>
          </cell>
          <cell r="E58" t="e">
            <v>#N/A</v>
          </cell>
          <cell r="F58" t="e">
            <v>#N/A</v>
          </cell>
          <cell r="G58" t="e">
            <v>#N/A</v>
          </cell>
        </row>
        <row r="59">
          <cell r="A59">
            <v>56</v>
          </cell>
          <cell r="E59" t="e">
            <v>#N/A</v>
          </cell>
          <cell r="F59" t="e">
            <v>#N/A</v>
          </cell>
          <cell r="G59" t="e">
            <v>#N/A</v>
          </cell>
        </row>
        <row r="60">
          <cell r="A60">
            <v>57</v>
          </cell>
          <cell r="E60" t="e">
            <v>#N/A</v>
          </cell>
          <cell r="F60" t="e">
            <v>#N/A</v>
          </cell>
          <cell r="G60" t="e">
            <v>#N/A</v>
          </cell>
        </row>
        <row r="61">
          <cell r="A61">
            <v>58</v>
          </cell>
          <cell r="E61" t="e">
            <v>#N/A</v>
          </cell>
          <cell r="F61" t="e">
            <v>#N/A</v>
          </cell>
          <cell r="G61" t="e">
            <v>#N/A</v>
          </cell>
        </row>
        <row r="62">
          <cell r="A62">
            <v>59</v>
          </cell>
          <cell r="E62" t="e">
            <v>#N/A</v>
          </cell>
          <cell r="F62" t="e">
            <v>#N/A</v>
          </cell>
          <cell r="G62" t="e">
            <v>#N/A</v>
          </cell>
        </row>
        <row r="63">
          <cell r="A63">
            <v>60</v>
          </cell>
          <cell r="E63" t="e">
            <v>#N/A</v>
          </cell>
          <cell r="F63" t="e">
            <v>#N/A</v>
          </cell>
          <cell r="G63" t="e">
            <v>#N/A</v>
          </cell>
        </row>
        <row r="64">
          <cell r="A64">
            <v>62</v>
          </cell>
          <cell r="E64" t="e">
            <v>#N/A</v>
          </cell>
          <cell r="F64" t="e">
            <v>#N/A</v>
          </cell>
          <cell r="G64" t="e">
            <v>#N/A</v>
          </cell>
        </row>
        <row r="65">
          <cell r="A65">
            <v>61</v>
          </cell>
          <cell r="E65" t="e">
            <v>#N/A</v>
          </cell>
          <cell r="F65" t="e">
            <v>#N/A</v>
          </cell>
          <cell r="G65" t="e">
            <v>#N/A</v>
          </cell>
        </row>
        <row r="66">
          <cell r="A66">
            <v>62</v>
          </cell>
          <cell r="E66" t="e">
            <v>#N/A</v>
          </cell>
          <cell r="F66" t="e">
            <v>#N/A</v>
          </cell>
          <cell r="G66" t="e">
            <v>#N/A</v>
          </cell>
        </row>
        <row r="67">
          <cell r="A67">
            <v>63</v>
          </cell>
          <cell r="E67" t="e">
            <v>#N/A</v>
          </cell>
          <cell r="F67" t="e">
            <v>#N/A</v>
          </cell>
          <cell r="G67" t="e">
            <v>#N/A</v>
          </cell>
        </row>
        <row r="68">
          <cell r="A68">
            <v>64</v>
          </cell>
          <cell r="E68" t="e">
            <v>#N/A</v>
          </cell>
          <cell r="F68" t="e">
            <v>#N/A</v>
          </cell>
          <cell r="G68" t="e">
            <v>#N/A</v>
          </cell>
        </row>
        <row r="69">
          <cell r="A69">
            <v>65</v>
          </cell>
          <cell r="E69" t="e">
            <v>#N/A</v>
          </cell>
          <cell r="F69" t="e">
            <v>#N/A</v>
          </cell>
          <cell r="G69" t="e">
            <v>#N/A</v>
          </cell>
        </row>
        <row r="70">
          <cell r="A70">
            <v>66</v>
          </cell>
          <cell r="E70" t="e">
            <v>#N/A</v>
          </cell>
          <cell r="F70" t="e">
            <v>#N/A</v>
          </cell>
          <cell r="G70" t="e">
            <v>#N/A</v>
          </cell>
        </row>
        <row r="71">
          <cell r="A71">
            <v>67</v>
          </cell>
          <cell r="E71" t="e">
            <v>#N/A</v>
          </cell>
          <cell r="F71" t="e">
            <v>#N/A</v>
          </cell>
          <cell r="G71" t="e">
            <v>#N/A</v>
          </cell>
        </row>
        <row r="72">
          <cell r="A72">
            <v>68</v>
          </cell>
          <cell r="E72" t="e">
            <v>#N/A</v>
          </cell>
          <cell r="F72" t="e">
            <v>#N/A</v>
          </cell>
          <cell r="G72" t="e">
            <v>#N/A</v>
          </cell>
        </row>
        <row r="73">
          <cell r="A73">
            <v>69</v>
          </cell>
          <cell r="E73" t="e">
            <v>#N/A</v>
          </cell>
          <cell r="F73" t="e">
            <v>#N/A</v>
          </cell>
          <cell r="G73" t="e">
            <v>#N/A</v>
          </cell>
        </row>
        <row r="74">
          <cell r="A74">
            <v>70</v>
          </cell>
          <cell r="E74" t="e">
            <v>#N/A</v>
          </cell>
          <cell r="F74" t="e">
            <v>#N/A</v>
          </cell>
          <cell r="G74" t="e">
            <v>#N/A</v>
          </cell>
        </row>
        <row r="75">
          <cell r="A75">
            <v>71</v>
          </cell>
          <cell r="E75" t="e">
            <v>#N/A</v>
          </cell>
          <cell r="F75" t="e">
            <v>#N/A</v>
          </cell>
          <cell r="G75" t="e">
            <v>#N/A</v>
          </cell>
        </row>
        <row r="76">
          <cell r="A76">
            <v>72</v>
          </cell>
          <cell r="E76" t="e">
            <v>#N/A</v>
          </cell>
          <cell r="F76" t="e">
            <v>#N/A</v>
          </cell>
          <cell r="G76" t="e">
            <v>#N/A</v>
          </cell>
        </row>
        <row r="77">
          <cell r="A77">
            <v>73</v>
          </cell>
          <cell r="E77" t="e">
            <v>#N/A</v>
          </cell>
          <cell r="F77" t="e">
            <v>#N/A</v>
          </cell>
          <cell r="G77" t="e">
            <v>#N/A</v>
          </cell>
        </row>
        <row r="78">
          <cell r="A78">
            <v>74</v>
          </cell>
          <cell r="E78" t="e">
            <v>#N/A</v>
          </cell>
          <cell r="F78" t="e">
            <v>#N/A</v>
          </cell>
          <cell r="G78" t="e">
            <v>#N/A</v>
          </cell>
        </row>
        <row r="79">
          <cell r="A79">
            <v>75</v>
          </cell>
          <cell r="E79" t="e">
            <v>#N/A</v>
          </cell>
          <cell r="F79" t="e">
            <v>#N/A</v>
          </cell>
          <cell r="G79" t="e">
            <v>#N/A</v>
          </cell>
        </row>
        <row r="80">
          <cell r="A80">
            <v>76</v>
          </cell>
          <cell r="E80" t="e">
            <v>#N/A</v>
          </cell>
          <cell r="F80" t="e">
            <v>#N/A</v>
          </cell>
          <cell r="G80" t="e">
            <v>#N/A</v>
          </cell>
        </row>
        <row r="81">
          <cell r="A81">
            <v>77</v>
          </cell>
          <cell r="E81" t="e">
            <v>#N/A</v>
          </cell>
          <cell r="F81" t="e">
            <v>#N/A</v>
          </cell>
          <cell r="G81" t="e">
            <v>#N/A</v>
          </cell>
        </row>
        <row r="82">
          <cell r="A82">
            <v>78</v>
          </cell>
          <cell r="E82" t="e">
            <v>#N/A</v>
          </cell>
          <cell r="F82" t="e">
            <v>#N/A</v>
          </cell>
          <cell r="G82" t="e">
            <v>#N/A</v>
          </cell>
        </row>
        <row r="83">
          <cell r="A83">
            <v>79</v>
          </cell>
          <cell r="E83" t="e">
            <v>#N/A</v>
          </cell>
          <cell r="F83" t="e">
            <v>#N/A</v>
          </cell>
          <cell r="G83" t="e">
            <v>#N/A</v>
          </cell>
        </row>
        <row r="84">
          <cell r="A84">
            <v>80</v>
          </cell>
          <cell r="E84" t="e">
            <v>#N/A</v>
          </cell>
          <cell r="F84" t="e">
            <v>#N/A</v>
          </cell>
          <cell r="G84" t="e">
            <v>#N/A</v>
          </cell>
        </row>
        <row r="85">
          <cell r="A85">
            <v>81</v>
          </cell>
          <cell r="E85" t="e">
            <v>#N/A</v>
          </cell>
          <cell r="F85" t="e">
            <v>#N/A</v>
          </cell>
          <cell r="G85" t="e">
            <v>#N/A</v>
          </cell>
        </row>
        <row r="86">
          <cell r="A86">
            <v>82</v>
          </cell>
          <cell r="E86" t="e">
            <v>#N/A</v>
          </cell>
          <cell r="F86" t="e">
            <v>#N/A</v>
          </cell>
          <cell r="G86" t="e">
            <v>#N/A</v>
          </cell>
        </row>
        <row r="87">
          <cell r="A87">
            <v>83</v>
          </cell>
          <cell r="E87" t="e">
            <v>#N/A</v>
          </cell>
          <cell r="F87" t="e">
            <v>#N/A</v>
          </cell>
          <cell r="G87" t="e">
            <v>#N/A</v>
          </cell>
        </row>
        <row r="88">
          <cell r="A88">
            <v>84</v>
          </cell>
          <cell r="E88" t="e">
            <v>#N/A</v>
          </cell>
          <cell r="F88" t="e">
            <v>#N/A</v>
          </cell>
          <cell r="G88" t="e">
            <v>#N/A</v>
          </cell>
        </row>
        <row r="89">
          <cell r="A89">
            <v>85</v>
          </cell>
          <cell r="E89" t="e">
            <v>#N/A</v>
          </cell>
          <cell r="F89" t="e">
            <v>#N/A</v>
          </cell>
          <cell r="G89" t="e">
            <v>#N/A</v>
          </cell>
        </row>
        <row r="90">
          <cell r="A90">
            <v>86</v>
          </cell>
          <cell r="E90" t="e">
            <v>#N/A</v>
          </cell>
          <cell r="F90" t="e">
            <v>#N/A</v>
          </cell>
          <cell r="G90" t="e">
            <v>#N/A</v>
          </cell>
        </row>
        <row r="91">
          <cell r="A91">
            <v>87</v>
          </cell>
          <cell r="E91" t="e">
            <v>#N/A</v>
          </cell>
          <cell r="F91" t="e">
            <v>#N/A</v>
          </cell>
          <cell r="G91" t="e">
            <v>#N/A</v>
          </cell>
        </row>
        <row r="92">
          <cell r="A92">
            <v>88</v>
          </cell>
          <cell r="E92" t="e">
            <v>#N/A</v>
          </cell>
          <cell r="F92" t="e">
            <v>#N/A</v>
          </cell>
          <cell r="G92" t="e">
            <v>#N/A</v>
          </cell>
        </row>
        <row r="93">
          <cell r="A93">
            <v>89</v>
          </cell>
          <cell r="E93" t="e">
            <v>#N/A</v>
          </cell>
          <cell r="F93" t="e">
            <v>#N/A</v>
          </cell>
          <cell r="G93" t="e">
            <v>#N/A</v>
          </cell>
        </row>
        <row r="94">
          <cell r="A94">
            <v>90</v>
          </cell>
          <cell r="E94" t="e">
            <v>#N/A</v>
          </cell>
          <cell r="F94" t="e">
            <v>#N/A</v>
          </cell>
          <cell r="G94" t="e">
            <v>#N/A</v>
          </cell>
        </row>
        <row r="95">
          <cell r="A95">
            <v>91</v>
          </cell>
          <cell r="E95" t="e">
            <v>#N/A</v>
          </cell>
          <cell r="F95" t="e">
            <v>#N/A</v>
          </cell>
          <cell r="G95" t="e">
            <v>#N/A</v>
          </cell>
        </row>
        <row r="96">
          <cell r="A96">
            <v>92</v>
          </cell>
          <cell r="E96" t="e">
            <v>#N/A</v>
          </cell>
          <cell r="F96" t="e">
            <v>#N/A</v>
          </cell>
          <cell r="G96" t="e">
            <v>#N/A</v>
          </cell>
        </row>
        <row r="97">
          <cell r="A97">
            <v>93</v>
          </cell>
          <cell r="E97" t="e">
            <v>#N/A</v>
          </cell>
          <cell r="F97" t="e">
            <v>#N/A</v>
          </cell>
          <cell r="G97" t="e">
            <v>#N/A</v>
          </cell>
        </row>
        <row r="98">
          <cell r="A98">
            <v>94</v>
          </cell>
          <cell r="E98" t="e">
            <v>#N/A</v>
          </cell>
          <cell r="F98" t="e">
            <v>#N/A</v>
          </cell>
          <cell r="G98" t="e">
            <v>#N/A</v>
          </cell>
        </row>
        <row r="99">
          <cell r="A99">
            <v>95</v>
          </cell>
          <cell r="E99" t="e">
            <v>#N/A</v>
          </cell>
          <cell r="F99" t="e">
            <v>#N/A</v>
          </cell>
          <cell r="G99" t="e">
            <v>#N/A</v>
          </cell>
        </row>
        <row r="100">
          <cell r="A100">
            <v>96</v>
          </cell>
          <cell r="E100" t="e">
            <v>#N/A</v>
          </cell>
          <cell r="F100" t="e">
            <v>#N/A</v>
          </cell>
          <cell r="G100" t="e">
            <v>#N/A</v>
          </cell>
        </row>
        <row r="101">
          <cell r="A101">
            <v>97</v>
          </cell>
          <cell r="E101" t="e">
            <v>#N/A</v>
          </cell>
          <cell r="F101" t="e">
            <v>#N/A</v>
          </cell>
          <cell r="G101" t="e">
            <v>#N/A</v>
          </cell>
        </row>
        <row r="102">
          <cell r="A102">
            <v>98</v>
          </cell>
          <cell r="E102" t="e">
            <v>#N/A</v>
          </cell>
          <cell r="F102" t="e">
            <v>#N/A</v>
          </cell>
          <cell r="G102" t="e">
            <v>#N/A</v>
          </cell>
        </row>
        <row r="103">
          <cell r="A103">
            <v>99</v>
          </cell>
          <cell r="E103" t="e">
            <v>#N/A</v>
          </cell>
          <cell r="F103" t="e">
            <v>#N/A</v>
          </cell>
          <cell r="G103" t="e">
            <v>#N/A</v>
          </cell>
        </row>
      </sheetData>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rgb="FFFFFF00"/>
  </sheetPr>
  <dimension ref="A1:T1677"/>
  <sheetViews>
    <sheetView workbookViewId="0"/>
  </sheetViews>
  <sheetFormatPr defaultRowHeight="14.25"/>
  <cols>
    <col min="1" max="1" width="2.625" style="37" customWidth="1"/>
    <col min="2" max="2" width="25.625" style="37" customWidth="1"/>
    <col min="3" max="3" width="2.125" style="37" customWidth="1"/>
    <col min="4" max="4" width="9" style="37"/>
    <col min="5" max="5" width="27.875" style="37" customWidth="1"/>
    <col min="6" max="6" width="7.625" style="37" customWidth="1"/>
    <col min="7" max="7" width="6.625" style="37" customWidth="1"/>
    <col min="8" max="8" width="10.75" style="37" customWidth="1"/>
    <col min="9" max="9" width="6" style="37" customWidth="1"/>
    <col min="10" max="10" width="6.625" style="37" customWidth="1"/>
    <col min="11" max="11" width="3.5" style="38" customWidth="1"/>
    <col min="12" max="12" width="11" style="38" customWidth="1"/>
    <col min="13" max="13" width="7.5" style="38" customWidth="1"/>
    <col min="14" max="16" width="6.125" style="38" customWidth="1"/>
    <col min="17" max="19" width="6.125" style="39" customWidth="1"/>
    <col min="20" max="20" width="10.375" style="39" bestFit="1" customWidth="1"/>
    <col min="21" max="53" width="9" style="39"/>
    <col min="54" max="54" width="19.375" style="39" customWidth="1"/>
    <col min="55" max="16384" width="9" style="39"/>
  </cols>
  <sheetData>
    <row r="1" spans="1:20" ht="24">
      <c r="B1" s="431" t="s">
        <v>89</v>
      </c>
      <c r="C1" s="431"/>
      <c r="D1" s="431"/>
      <c r="E1" s="431"/>
      <c r="F1" s="431"/>
      <c r="G1" s="431"/>
      <c r="H1" s="431"/>
      <c r="I1" s="431"/>
      <c r="J1" s="431"/>
      <c r="L1" s="28" t="str">
        <f>HYPERLINK("#目次!A1","目次へ戻る")</f>
        <v>目次へ戻る</v>
      </c>
    </row>
    <row r="2" spans="1:20">
      <c r="E2" s="37" t="s">
        <v>90</v>
      </c>
    </row>
    <row r="3" spans="1:20">
      <c r="B3" s="40"/>
      <c r="C3" s="40"/>
      <c r="D3" s="40"/>
      <c r="E3" s="40"/>
      <c r="F3" s="40"/>
      <c r="G3" s="40"/>
      <c r="H3" s="432">
        <f ca="1">TODAY()</f>
        <v>46176</v>
      </c>
      <c r="I3" s="432"/>
      <c r="J3" s="432"/>
    </row>
    <row r="4" spans="1:20">
      <c r="B4" s="41"/>
      <c r="C4" s="41"/>
      <c r="D4" s="41"/>
      <c r="E4" s="41"/>
      <c r="F4" s="41"/>
      <c r="G4" s="41"/>
      <c r="H4" s="41"/>
      <c r="I4" s="41"/>
      <c r="J4" s="41"/>
    </row>
    <row r="5" spans="1:20" ht="17.25">
      <c r="B5" s="42" t="s">
        <v>91</v>
      </c>
      <c r="C5" s="41"/>
      <c r="D5" s="41"/>
      <c r="E5" s="41"/>
      <c r="F5" s="41"/>
      <c r="G5" s="41"/>
      <c r="H5" s="41"/>
      <c r="I5" s="41"/>
      <c r="J5" s="43"/>
      <c r="T5" s="44"/>
    </row>
    <row r="6" spans="1:20">
      <c r="B6" s="41"/>
      <c r="C6" s="41"/>
      <c r="D6" s="41"/>
      <c r="E6" s="41"/>
      <c r="F6" s="41"/>
      <c r="G6" s="41"/>
      <c r="H6" s="41"/>
      <c r="I6" s="41"/>
      <c r="J6" s="41"/>
    </row>
    <row r="7" spans="1:20">
      <c r="B7" s="41"/>
      <c r="C7" s="41"/>
      <c r="D7" s="41"/>
      <c r="E7" s="41"/>
      <c r="F7" s="41"/>
      <c r="G7" s="41"/>
      <c r="H7" s="41"/>
      <c r="I7" s="41"/>
      <c r="J7" s="41"/>
    </row>
    <row r="8" spans="1:20">
      <c r="B8" s="41"/>
      <c r="C8" s="41"/>
      <c r="D8" s="41"/>
      <c r="E8" s="41" t="str">
        <f>"　　　　　　　　　　　　"&amp;"分任契約担当官"</f>
        <v>　　　　　　　　　　　　分任契約担当官</v>
      </c>
      <c r="F8" s="41"/>
      <c r="G8" s="41"/>
      <c r="I8" s="41"/>
      <c r="J8" s="41"/>
    </row>
    <row r="9" spans="1:20">
      <c r="B9" s="41"/>
      <c r="C9" s="41"/>
      <c r="D9" s="41"/>
      <c r="E9" s="41" t="e">
        <f>"　　　　　　　　　　　　"&amp;"陸上自衛隊 "&amp;#REF!</f>
        <v>#REF!</v>
      </c>
      <c r="F9" s="41"/>
      <c r="G9" s="41"/>
      <c r="I9" s="41"/>
      <c r="J9" s="41"/>
    </row>
    <row r="10" spans="1:20">
      <c r="B10" s="41"/>
      <c r="C10" s="41"/>
      <c r="D10" s="41"/>
      <c r="E10" s="41" t="e">
        <f>"　　　　　　　　　　　　"&amp;#REF!&amp;"長　"&amp;#REF!</f>
        <v>#REF!</v>
      </c>
      <c r="F10" s="41"/>
      <c r="G10" s="41"/>
      <c r="I10" s="41"/>
      <c r="J10" s="41"/>
    </row>
    <row r="11" spans="1:20" ht="33" customHeight="1">
      <c r="B11" s="45" t="s">
        <v>92</v>
      </c>
      <c r="C11" s="41"/>
      <c r="D11" s="41"/>
      <c r="E11" s="41"/>
      <c r="F11" s="41"/>
      <c r="G11" s="41"/>
      <c r="H11" s="41"/>
      <c r="I11" s="41"/>
      <c r="J11" s="41"/>
    </row>
    <row r="12" spans="1:20" ht="15" customHeight="1">
      <c r="B12" s="45"/>
      <c r="C12" s="41"/>
      <c r="D12" s="41"/>
      <c r="E12" s="41"/>
      <c r="F12" s="41"/>
      <c r="G12" s="41"/>
      <c r="H12" s="41"/>
      <c r="I12" s="41"/>
      <c r="J12" s="41"/>
    </row>
    <row r="13" spans="1:20" ht="17.25">
      <c r="A13" s="46">
        <v>1</v>
      </c>
      <c r="B13" s="47" t="s">
        <v>93</v>
      </c>
      <c r="C13" s="48" t="s">
        <v>94</v>
      </c>
      <c r="D13" s="433">
        <v>45238</v>
      </c>
      <c r="E13" s="433"/>
      <c r="F13" s="434" t="s">
        <v>160</v>
      </c>
      <c r="G13" s="434"/>
      <c r="H13" s="434"/>
      <c r="I13" s="41"/>
      <c r="J13" s="41"/>
    </row>
    <row r="14" spans="1:20">
      <c r="A14" s="48"/>
      <c r="B14" s="49"/>
      <c r="C14" s="48"/>
      <c r="D14" s="41"/>
      <c r="E14" s="41"/>
      <c r="F14" s="41"/>
      <c r="G14" s="41"/>
      <c r="H14" s="41"/>
      <c r="I14" s="41"/>
      <c r="J14" s="41"/>
    </row>
    <row r="15" spans="1:20">
      <c r="A15" s="46">
        <v>2</v>
      </c>
      <c r="B15" s="47" t="s">
        <v>95</v>
      </c>
      <c r="C15" s="48" t="s">
        <v>94</v>
      </c>
      <c r="D15" s="50" t="s">
        <v>148</v>
      </c>
      <c r="E15" s="41"/>
      <c r="F15" s="41"/>
      <c r="G15" s="41"/>
      <c r="H15" s="41"/>
      <c r="I15" s="41"/>
      <c r="J15" s="41"/>
    </row>
    <row r="16" spans="1:20">
      <c r="A16" s="48"/>
      <c r="B16" s="49"/>
      <c r="C16" s="48"/>
      <c r="D16" s="41"/>
      <c r="E16" s="41"/>
      <c r="F16" s="41"/>
      <c r="G16" s="41"/>
      <c r="H16" s="41"/>
      <c r="I16" s="41"/>
      <c r="J16" s="41"/>
    </row>
    <row r="17" spans="1:10" ht="30.75">
      <c r="A17" s="46">
        <v>3</v>
      </c>
      <c r="B17" s="47" t="s">
        <v>97</v>
      </c>
      <c r="C17" s="48" t="s">
        <v>94</v>
      </c>
      <c r="D17" s="51" t="s">
        <v>98</v>
      </c>
      <c r="E17" s="41"/>
      <c r="F17" s="52"/>
      <c r="G17" s="52"/>
      <c r="H17" s="52"/>
      <c r="I17" s="52"/>
      <c r="J17" s="52"/>
    </row>
    <row r="18" spans="1:10" ht="23.25" customHeight="1">
      <c r="A18" s="48"/>
      <c r="B18" s="49"/>
      <c r="C18" s="48"/>
      <c r="D18" s="41"/>
      <c r="E18" s="41"/>
      <c r="F18" s="41"/>
      <c r="G18" s="41"/>
      <c r="H18" s="41"/>
      <c r="I18" s="41"/>
      <c r="J18" s="41"/>
    </row>
    <row r="19" spans="1:10" ht="13.5" customHeight="1">
      <c r="A19" s="48"/>
      <c r="B19" s="49"/>
      <c r="C19" s="48"/>
      <c r="D19" s="41"/>
      <c r="E19" s="41"/>
      <c r="F19" s="41"/>
      <c r="G19" s="41"/>
      <c r="H19" s="41"/>
      <c r="I19" s="41"/>
      <c r="J19" s="41"/>
    </row>
    <row r="20" spans="1:10">
      <c r="A20" s="50">
        <v>4</v>
      </c>
      <c r="B20" s="49" t="s">
        <v>99</v>
      </c>
      <c r="C20" s="41" t="s">
        <v>100</v>
      </c>
      <c r="D20" s="50" t="s">
        <v>101</v>
      </c>
      <c r="E20" s="41"/>
      <c r="F20" s="41"/>
      <c r="G20" s="41"/>
      <c r="H20" s="41"/>
      <c r="I20" s="41"/>
      <c r="J20" s="41"/>
    </row>
    <row r="21" spans="1:10">
      <c r="A21" s="41"/>
      <c r="B21" s="41"/>
      <c r="C21" s="41"/>
      <c r="D21" s="37" t="e">
        <f>DBCS("郵便番号　"&amp;#REF!)</f>
        <v>#REF!</v>
      </c>
      <c r="E21" s="41"/>
      <c r="F21" s="41"/>
      <c r="G21" s="41"/>
      <c r="H21" s="41"/>
      <c r="I21" s="41"/>
      <c r="J21" s="41"/>
    </row>
    <row r="22" spans="1:10">
      <c r="B22" s="41"/>
      <c r="C22" s="41"/>
      <c r="D22" s="37" t="e">
        <f>#REF!</f>
        <v>#REF!</v>
      </c>
      <c r="E22" s="41"/>
      <c r="F22" s="41"/>
      <c r="I22" s="41"/>
      <c r="J22" s="41"/>
    </row>
    <row r="23" spans="1:10">
      <c r="B23" s="41"/>
      <c r="C23" s="41"/>
      <c r="D23" s="41" t="e">
        <f>D15&amp;"　契約班　"&amp;"担当："&amp;#REF!</f>
        <v>#REF!</v>
      </c>
      <c r="E23" s="41"/>
      <c r="F23" s="41"/>
      <c r="H23" s="41"/>
      <c r="I23" s="41"/>
      <c r="J23" s="41"/>
    </row>
    <row r="24" spans="1:10">
      <c r="A24" s="53"/>
      <c r="B24" s="54"/>
      <c r="C24" s="54"/>
      <c r="D24" s="105" t="e">
        <f>DBCS("TEL："&amp;#REF!&amp;"（内線"&amp;#REF!&amp;"）")</f>
        <v>#REF!</v>
      </c>
      <c r="E24" s="54"/>
      <c r="F24" s="54"/>
      <c r="G24" s="56"/>
      <c r="H24" s="54"/>
      <c r="I24" s="54"/>
      <c r="J24" s="54"/>
    </row>
    <row r="25" spans="1:10">
      <c r="A25" s="53"/>
      <c r="B25" s="54"/>
      <c r="C25" s="54"/>
      <c r="D25" s="105" t="e">
        <f>DBCS("FAX："&amp;#REF!)</f>
        <v>#REF!</v>
      </c>
      <c r="E25" s="54"/>
      <c r="F25" s="54"/>
      <c r="H25" s="54"/>
      <c r="I25" s="54"/>
      <c r="J25" s="54"/>
    </row>
    <row r="26" spans="1:10">
      <c r="A26" s="53"/>
      <c r="B26" s="54"/>
      <c r="C26" s="54"/>
      <c r="D26" s="55"/>
      <c r="E26" s="54"/>
      <c r="F26" s="54"/>
      <c r="H26" s="54"/>
      <c r="I26" s="54"/>
      <c r="J26" s="54"/>
    </row>
    <row r="27" spans="1:10">
      <c r="A27" s="53">
        <v>5</v>
      </c>
      <c r="B27" s="54" t="s">
        <v>105</v>
      </c>
      <c r="C27" s="54"/>
      <c r="D27" s="55"/>
      <c r="E27" s="54"/>
      <c r="F27" s="54"/>
      <c r="H27" s="54"/>
      <c r="I27" s="54"/>
      <c r="J27" s="54"/>
    </row>
    <row r="28" spans="1:10" ht="18" thickBot="1">
      <c r="A28" s="53"/>
      <c r="B28" s="53"/>
      <c r="C28" s="57"/>
      <c r="D28" s="54"/>
      <c r="E28" s="58"/>
      <c r="F28" s="53"/>
      <c r="G28" s="41"/>
      <c r="H28" s="53"/>
      <c r="I28" s="53"/>
      <c r="J28" s="53"/>
    </row>
    <row r="29" spans="1:10" ht="18" thickTop="1">
      <c r="A29" s="53"/>
      <c r="B29" s="129" t="s">
        <v>159</v>
      </c>
      <c r="C29" s="59"/>
      <c r="D29" s="60"/>
      <c r="E29" s="61"/>
      <c r="F29" s="62"/>
      <c r="G29" s="60"/>
      <c r="H29" s="62"/>
      <c r="I29" s="63"/>
      <c r="J29" s="53"/>
    </row>
    <row r="30" spans="1:10" ht="17.25">
      <c r="A30" s="53"/>
      <c r="B30" s="130"/>
      <c r="C30" s="57"/>
      <c r="D30" s="54"/>
      <c r="E30" s="58"/>
      <c r="F30" s="53"/>
      <c r="G30" s="54"/>
      <c r="H30" s="53"/>
      <c r="I30" s="64"/>
      <c r="J30" s="53"/>
    </row>
    <row r="31" spans="1:10" ht="17.25">
      <c r="A31" s="53"/>
      <c r="B31" s="130" t="s">
        <v>158</v>
      </c>
      <c r="C31" s="57"/>
      <c r="D31" s="54"/>
      <c r="E31" s="58"/>
      <c r="F31" s="53"/>
      <c r="G31" s="54"/>
      <c r="H31" s="53"/>
      <c r="I31" s="64"/>
      <c r="J31" s="53"/>
    </row>
    <row r="32" spans="1:10" ht="17.25">
      <c r="A32" s="53"/>
      <c r="B32" s="130" t="s">
        <v>157</v>
      </c>
      <c r="C32" s="57"/>
      <c r="D32" s="54"/>
      <c r="E32" s="58"/>
      <c r="F32" s="53"/>
      <c r="G32" s="54"/>
      <c r="H32" s="53"/>
      <c r="I32" s="64"/>
      <c r="J32" s="53"/>
    </row>
    <row r="33" spans="1:12" ht="17.25">
      <c r="A33" s="53"/>
      <c r="B33" s="130" t="s">
        <v>77</v>
      </c>
      <c r="C33" s="57"/>
      <c r="D33" s="54"/>
      <c r="E33" s="58"/>
      <c r="F33" s="53"/>
      <c r="G33" s="54"/>
      <c r="H33" s="53"/>
      <c r="I33" s="64"/>
      <c r="J33" s="53"/>
    </row>
    <row r="34" spans="1:12" ht="17.25">
      <c r="A34" s="53"/>
      <c r="B34" s="130" t="s">
        <v>156</v>
      </c>
      <c r="C34" s="57"/>
      <c r="D34" s="54"/>
      <c r="E34" s="58"/>
      <c r="F34" s="53"/>
      <c r="G34" s="54"/>
      <c r="H34" s="53"/>
      <c r="I34" s="64"/>
      <c r="J34" s="53"/>
    </row>
    <row r="35" spans="1:12" ht="18" thickBot="1">
      <c r="A35" s="53"/>
      <c r="B35" s="65"/>
      <c r="C35" s="66"/>
      <c r="D35" s="67"/>
      <c r="E35" s="68"/>
      <c r="F35" s="69"/>
      <c r="G35" s="67"/>
      <c r="H35" s="69"/>
      <c r="I35" s="70"/>
      <c r="J35" s="53"/>
    </row>
    <row r="36" spans="1:12" ht="18" thickTop="1">
      <c r="A36" s="53"/>
      <c r="B36" s="53"/>
      <c r="C36" s="57"/>
      <c r="D36" s="54"/>
      <c r="E36" s="58"/>
      <c r="F36" s="53"/>
      <c r="G36" s="41"/>
      <c r="H36" s="53"/>
      <c r="I36" s="53"/>
      <c r="J36" s="53"/>
    </row>
    <row r="37" spans="1:12" ht="40.5" customHeight="1">
      <c r="A37" s="435" t="s">
        <v>106</v>
      </c>
      <c r="B37" s="436"/>
      <c r="C37" s="435" t="s">
        <v>107</v>
      </c>
      <c r="D37" s="437"/>
      <c r="E37" s="436"/>
      <c r="F37" s="71" t="s">
        <v>35</v>
      </c>
      <c r="G37" s="72" t="s">
        <v>36</v>
      </c>
      <c r="H37" s="73" t="s">
        <v>108</v>
      </c>
      <c r="I37" s="435" t="s">
        <v>109</v>
      </c>
      <c r="J37" s="436"/>
      <c r="L37" s="74"/>
    </row>
    <row r="38" spans="1:12" ht="36.950000000000003" customHeight="1">
      <c r="A38" s="440" t="e">
        <f>#REF!</f>
        <v>#REF!</v>
      </c>
      <c r="B38" s="440"/>
      <c r="C38" s="439" t="e">
        <f>#REF!</f>
        <v>#REF!</v>
      </c>
      <c r="D38" s="439"/>
      <c r="E38" s="439"/>
      <c r="F38" s="127" t="e">
        <f>#REF!</f>
        <v>#REF!</v>
      </c>
      <c r="G38" s="128" t="e">
        <f>#REF!</f>
        <v>#REF!</v>
      </c>
      <c r="H38" s="128" t="e">
        <f>#REF!</f>
        <v>#REF!</v>
      </c>
      <c r="I38" s="438" t="e">
        <f>#REF!</f>
        <v>#REF!</v>
      </c>
      <c r="J38" s="438"/>
      <c r="L38" s="74"/>
    </row>
    <row r="39" spans="1:12" ht="31.5" customHeight="1">
      <c r="A39" s="440" t="e">
        <f>#REF!</f>
        <v>#REF!</v>
      </c>
      <c r="B39" s="440"/>
      <c r="C39" s="439" t="e">
        <f>#REF!</f>
        <v>#REF!</v>
      </c>
      <c r="D39" s="439"/>
      <c r="E39" s="439"/>
      <c r="F39" s="127" t="e">
        <f>#REF!</f>
        <v>#REF!</v>
      </c>
      <c r="G39" s="128" t="e">
        <f>#REF!</f>
        <v>#REF!</v>
      </c>
      <c r="H39" s="128" t="e">
        <f>#REF!</f>
        <v>#REF!</v>
      </c>
      <c r="I39" s="438" t="e">
        <f>#REF!</f>
        <v>#REF!</v>
      </c>
      <c r="J39" s="438"/>
      <c r="L39" s="74"/>
    </row>
    <row r="40" spans="1:12" ht="31.5" customHeight="1">
      <c r="A40" s="440" t="e">
        <f>#REF!</f>
        <v>#REF!</v>
      </c>
      <c r="B40" s="440"/>
      <c r="C40" s="439" t="e">
        <f>#REF!</f>
        <v>#REF!</v>
      </c>
      <c r="D40" s="439"/>
      <c r="E40" s="439"/>
      <c r="F40" s="127" t="e">
        <f>#REF!</f>
        <v>#REF!</v>
      </c>
      <c r="G40" s="128" t="e">
        <f>#REF!</f>
        <v>#REF!</v>
      </c>
      <c r="H40" s="128" t="e">
        <f>#REF!</f>
        <v>#REF!</v>
      </c>
      <c r="I40" s="438" t="e">
        <f>#REF!</f>
        <v>#REF!</v>
      </c>
      <c r="J40" s="438"/>
    </row>
    <row r="41" spans="1:12" ht="31.5" customHeight="1">
      <c r="A41" s="440" t="e">
        <f>#REF!</f>
        <v>#REF!</v>
      </c>
      <c r="B41" s="440"/>
      <c r="C41" s="439" t="e">
        <f>#REF!</f>
        <v>#REF!</v>
      </c>
      <c r="D41" s="439"/>
      <c r="E41" s="439"/>
      <c r="F41" s="127" t="e">
        <f>#REF!</f>
        <v>#REF!</v>
      </c>
      <c r="G41" s="128" t="e">
        <f>#REF!</f>
        <v>#REF!</v>
      </c>
      <c r="H41" s="128" t="e">
        <f>#REF!</f>
        <v>#REF!</v>
      </c>
      <c r="I41" s="438" t="e">
        <f>#REF!</f>
        <v>#REF!</v>
      </c>
      <c r="J41" s="438"/>
    </row>
    <row r="42" spans="1:12" ht="31.5" customHeight="1">
      <c r="A42" s="440" t="e">
        <f>#REF!</f>
        <v>#REF!</v>
      </c>
      <c r="B42" s="440"/>
      <c r="C42" s="439" t="e">
        <f>#REF!</f>
        <v>#REF!</v>
      </c>
      <c r="D42" s="439"/>
      <c r="E42" s="439"/>
      <c r="F42" s="127" t="e">
        <f>#REF!</f>
        <v>#REF!</v>
      </c>
      <c r="G42" s="128" t="e">
        <f>#REF!</f>
        <v>#REF!</v>
      </c>
      <c r="H42" s="128" t="e">
        <f>#REF!</f>
        <v>#REF!</v>
      </c>
      <c r="I42" s="438" t="e">
        <f>#REF!</f>
        <v>#REF!</v>
      </c>
      <c r="J42" s="438"/>
    </row>
    <row r="43" spans="1:12" ht="31.5" customHeight="1">
      <c r="A43" s="440" t="e">
        <f>#REF!</f>
        <v>#REF!</v>
      </c>
      <c r="B43" s="440"/>
      <c r="C43" s="439" t="e">
        <f>#REF!</f>
        <v>#REF!</v>
      </c>
      <c r="D43" s="439"/>
      <c r="E43" s="439"/>
      <c r="F43" s="127" t="e">
        <f>#REF!</f>
        <v>#REF!</v>
      </c>
      <c r="G43" s="128" t="e">
        <f>#REF!</f>
        <v>#REF!</v>
      </c>
      <c r="H43" s="128" t="e">
        <f>#REF!</f>
        <v>#REF!</v>
      </c>
      <c r="I43" s="438" t="e">
        <f>#REF!</f>
        <v>#REF!</v>
      </c>
      <c r="J43" s="438"/>
    </row>
    <row r="44" spans="1:12" ht="31.5" customHeight="1">
      <c r="A44" s="440" t="e">
        <f>#REF!</f>
        <v>#REF!</v>
      </c>
      <c r="B44" s="440"/>
      <c r="C44" s="439" t="e">
        <f>#REF!</f>
        <v>#REF!</v>
      </c>
      <c r="D44" s="439"/>
      <c r="E44" s="439"/>
      <c r="F44" s="127" t="e">
        <f>#REF!</f>
        <v>#REF!</v>
      </c>
      <c r="G44" s="128" t="e">
        <f>#REF!</f>
        <v>#REF!</v>
      </c>
      <c r="H44" s="128" t="e">
        <f>#REF!</f>
        <v>#REF!</v>
      </c>
      <c r="I44" s="438" t="e">
        <f>#REF!</f>
        <v>#REF!</v>
      </c>
      <c r="J44" s="438"/>
    </row>
    <row r="45" spans="1:12" ht="31.5" customHeight="1">
      <c r="A45" s="440" t="e">
        <f>#REF!</f>
        <v>#REF!</v>
      </c>
      <c r="B45" s="440"/>
      <c r="C45" s="439" t="e">
        <f>#REF!</f>
        <v>#REF!</v>
      </c>
      <c r="D45" s="439"/>
      <c r="E45" s="439"/>
      <c r="F45" s="127" t="e">
        <f>#REF!</f>
        <v>#REF!</v>
      </c>
      <c r="G45" s="128" t="e">
        <f>#REF!</f>
        <v>#REF!</v>
      </c>
      <c r="H45" s="128" t="e">
        <f>#REF!</f>
        <v>#REF!</v>
      </c>
      <c r="I45" s="438" t="e">
        <f>#REF!</f>
        <v>#REF!</v>
      </c>
      <c r="J45" s="438"/>
    </row>
    <row r="46" spans="1:12" ht="31.5" customHeight="1">
      <c r="A46" s="440" t="e">
        <f>#REF!</f>
        <v>#REF!</v>
      </c>
      <c r="B46" s="440"/>
      <c r="C46" s="439" t="e">
        <f>#REF!</f>
        <v>#REF!</v>
      </c>
      <c r="D46" s="439"/>
      <c r="E46" s="439"/>
      <c r="F46" s="127" t="e">
        <f>#REF!</f>
        <v>#REF!</v>
      </c>
      <c r="G46" s="128" t="e">
        <f>#REF!</f>
        <v>#REF!</v>
      </c>
      <c r="H46" s="128" t="e">
        <f>#REF!</f>
        <v>#REF!</v>
      </c>
      <c r="I46" s="438" t="e">
        <f>#REF!</f>
        <v>#REF!</v>
      </c>
      <c r="J46" s="438"/>
    </row>
    <row r="47" spans="1:12" ht="31.5" customHeight="1">
      <c r="A47" s="440" t="e">
        <f>#REF!</f>
        <v>#REF!</v>
      </c>
      <c r="B47" s="440"/>
      <c r="C47" s="439" t="e">
        <f>#REF!</f>
        <v>#REF!</v>
      </c>
      <c r="D47" s="439"/>
      <c r="E47" s="439"/>
      <c r="F47" s="127" t="e">
        <f>#REF!</f>
        <v>#REF!</v>
      </c>
      <c r="G47" s="128" t="e">
        <f>#REF!</f>
        <v>#REF!</v>
      </c>
      <c r="H47" s="128" t="e">
        <f>#REF!</f>
        <v>#REF!</v>
      </c>
      <c r="I47" s="438" t="e">
        <f>#REF!</f>
        <v>#REF!</v>
      </c>
      <c r="J47" s="438"/>
    </row>
    <row r="48" spans="1:12" ht="31.5" customHeight="1">
      <c r="A48" s="440" t="e">
        <f>#REF!</f>
        <v>#REF!</v>
      </c>
      <c r="B48" s="440"/>
      <c r="C48" s="439" t="e">
        <f>#REF!</f>
        <v>#REF!</v>
      </c>
      <c r="D48" s="439"/>
      <c r="E48" s="439"/>
      <c r="F48" s="127" t="e">
        <f>#REF!</f>
        <v>#REF!</v>
      </c>
      <c r="G48" s="128" t="e">
        <f>#REF!</f>
        <v>#REF!</v>
      </c>
      <c r="H48" s="128" t="e">
        <f>#REF!</f>
        <v>#REF!</v>
      </c>
      <c r="I48" s="438" t="e">
        <f>#REF!</f>
        <v>#REF!</v>
      </c>
      <c r="J48" s="438"/>
    </row>
    <row r="49" spans="1:12" ht="31.5" customHeight="1">
      <c r="A49" s="440" t="e">
        <f>#REF!</f>
        <v>#REF!</v>
      </c>
      <c r="B49" s="440"/>
      <c r="C49" s="439" t="e">
        <f>#REF!</f>
        <v>#REF!</v>
      </c>
      <c r="D49" s="439"/>
      <c r="E49" s="439"/>
      <c r="F49" s="127" t="e">
        <f>#REF!</f>
        <v>#REF!</v>
      </c>
      <c r="G49" s="128" t="e">
        <f>#REF!</f>
        <v>#REF!</v>
      </c>
      <c r="H49" s="128" t="e">
        <f>#REF!</f>
        <v>#REF!</v>
      </c>
      <c r="I49" s="438" t="e">
        <f>#REF!</f>
        <v>#REF!</v>
      </c>
      <c r="J49" s="438"/>
    </row>
    <row r="50" spans="1:12" ht="31.5" customHeight="1">
      <c r="A50" s="440" t="e">
        <f>#REF!</f>
        <v>#REF!</v>
      </c>
      <c r="B50" s="440"/>
      <c r="C50" s="439" t="e">
        <f>#REF!</f>
        <v>#REF!</v>
      </c>
      <c r="D50" s="439"/>
      <c r="E50" s="439"/>
      <c r="F50" s="127" t="e">
        <f>#REF!</f>
        <v>#REF!</v>
      </c>
      <c r="G50" s="128" t="e">
        <f>#REF!</f>
        <v>#REF!</v>
      </c>
      <c r="H50" s="128" t="e">
        <f>#REF!</f>
        <v>#REF!</v>
      </c>
      <c r="I50" s="438" t="e">
        <f>#REF!</f>
        <v>#REF!</v>
      </c>
      <c r="J50" s="438"/>
    </row>
    <row r="51" spans="1:12" ht="31.5" customHeight="1">
      <c r="A51" s="440" t="e">
        <f>#REF!</f>
        <v>#REF!</v>
      </c>
      <c r="B51" s="440"/>
      <c r="C51" s="439" t="e">
        <f>#REF!</f>
        <v>#REF!</v>
      </c>
      <c r="D51" s="439"/>
      <c r="E51" s="439"/>
      <c r="F51" s="127" t="e">
        <f>#REF!</f>
        <v>#REF!</v>
      </c>
      <c r="G51" s="128" t="e">
        <f>#REF!</f>
        <v>#REF!</v>
      </c>
      <c r="H51" s="128" t="e">
        <f>#REF!</f>
        <v>#REF!</v>
      </c>
      <c r="I51" s="438" t="e">
        <f>#REF!</f>
        <v>#REF!</v>
      </c>
      <c r="J51" s="438"/>
    </row>
    <row r="52" spans="1:12" ht="31.5" customHeight="1">
      <c r="A52" s="440" t="e">
        <f>#REF!</f>
        <v>#REF!</v>
      </c>
      <c r="B52" s="440"/>
      <c r="C52" s="439" t="e">
        <f>#REF!</f>
        <v>#REF!</v>
      </c>
      <c r="D52" s="439"/>
      <c r="E52" s="439"/>
      <c r="F52" s="127" t="e">
        <f>#REF!</f>
        <v>#REF!</v>
      </c>
      <c r="G52" s="128" t="e">
        <f>#REF!</f>
        <v>#REF!</v>
      </c>
      <c r="H52" s="128" t="e">
        <f>#REF!</f>
        <v>#REF!</v>
      </c>
      <c r="I52" s="438" t="e">
        <f>#REF!</f>
        <v>#REF!</v>
      </c>
      <c r="J52" s="438"/>
      <c r="L52" s="74"/>
    </row>
    <row r="53" spans="1:12" ht="31.5" customHeight="1">
      <c r="A53" s="440" t="e">
        <f>#REF!</f>
        <v>#REF!</v>
      </c>
      <c r="B53" s="440"/>
      <c r="C53" s="439" t="e">
        <f>#REF!</f>
        <v>#REF!</v>
      </c>
      <c r="D53" s="439"/>
      <c r="E53" s="439"/>
      <c r="F53" s="127" t="e">
        <f>#REF!</f>
        <v>#REF!</v>
      </c>
      <c r="G53" s="128" t="e">
        <f>#REF!</f>
        <v>#REF!</v>
      </c>
      <c r="H53" s="128" t="e">
        <f>#REF!</f>
        <v>#REF!</v>
      </c>
      <c r="I53" s="438" t="e">
        <f>#REF!</f>
        <v>#REF!</v>
      </c>
      <c r="J53" s="438"/>
      <c r="L53" s="74"/>
    </row>
    <row r="54" spans="1:12" ht="31.5" customHeight="1">
      <c r="A54" s="440" t="e">
        <f>#REF!</f>
        <v>#REF!</v>
      </c>
      <c r="B54" s="440"/>
      <c r="C54" s="439" t="e">
        <f>#REF!</f>
        <v>#REF!</v>
      </c>
      <c r="D54" s="439"/>
      <c r="E54" s="439"/>
      <c r="F54" s="127" t="e">
        <f>#REF!</f>
        <v>#REF!</v>
      </c>
      <c r="G54" s="128" t="e">
        <f>#REF!</f>
        <v>#REF!</v>
      </c>
      <c r="H54" s="128" t="e">
        <f>#REF!</f>
        <v>#REF!</v>
      </c>
      <c r="I54" s="438" t="e">
        <f>#REF!</f>
        <v>#REF!</v>
      </c>
      <c r="J54" s="438"/>
      <c r="L54" s="74"/>
    </row>
    <row r="55" spans="1:12" ht="31.5" customHeight="1">
      <c r="A55" s="440" t="e">
        <f>#REF!</f>
        <v>#REF!</v>
      </c>
      <c r="B55" s="440"/>
      <c r="C55" s="439" t="e">
        <f>#REF!</f>
        <v>#REF!</v>
      </c>
      <c r="D55" s="439"/>
      <c r="E55" s="439"/>
      <c r="F55" s="127" t="e">
        <f>#REF!</f>
        <v>#REF!</v>
      </c>
      <c r="G55" s="128" t="e">
        <f>#REF!</f>
        <v>#REF!</v>
      </c>
      <c r="H55" s="128" t="e">
        <f>#REF!</f>
        <v>#REF!</v>
      </c>
      <c r="I55" s="438" t="e">
        <f>#REF!</f>
        <v>#REF!</v>
      </c>
      <c r="J55" s="438"/>
      <c r="L55" s="74"/>
    </row>
    <row r="56" spans="1:12" ht="31.5" customHeight="1">
      <c r="A56" s="440" t="e">
        <f>#REF!</f>
        <v>#REF!</v>
      </c>
      <c r="B56" s="440"/>
      <c r="C56" s="439" t="e">
        <f>#REF!</f>
        <v>#REF!</v>
      </c>
      <c r="D56" s="439"/>
      <c r="E56" s="439"/>
      <c r="F56" s="127" t="e">
        <f>#REF!</f>
        <v>#REF!</v>
      </c>
      <c r="G56" s="128" t="e">
        <f>#REF!</f>
        <v>#REF!</v>
      </c>
      <c r="H56" s="128" t="e">
        <f>#REF!</f>
        <v>#REF!</v>
      </c>
      <c r="I56" s="438" t="e">
        <f>#REF!</f>
        <v>#REF!</v>
      </c>
      <c r="J56" s="438"/>
      <c r="L56" s="74"/>
    </row>
    <row r="57" spans="1:12" ht="31.5" customHeight="1">
      <c r="A57" s="440" t="e">
        <f>#REF!</f>
        <v>#REF!</v>
      </c>
      <c r="B57" s="440"/>
      <c r="C57" s="439" t="e">
        <f>#REF!</f>
        <v>#REF!</v>
      </c>
      <c r="D57" s="439"/>
      <c r="E57" s="439"/>
      <c r="F57" s="127" t="e">
        <f>#REF!</f>
        <v>#REF!</v>
      </c>
      <c r="G57" s="128" t="e">
        <f>#REF!</f>
        <v>#REF!</v>
      </c>
      <c r="H57" s="128" t="e">
        <f>#REF!</f>
        <v>#REF!</v>
      </c>
      <c r="I57" s="438" t="e">
        <f>#REF!</f>
        <v>#REF!</v>
      </c>
      <c r="J57" s="438"/>
      <c r="L57" s="74"/>
    </row>
    <row r="58" spans="1:12" ht="31.5" customHeight="1">
      <c r="A58" s="440" t="e">
        <f>#REF!</f>
        <v>#REF!</v>
      </c>
      <c r="B58" s="440"/>
      <c r="C58" s="439" t="e">
        <f>#REF!</f>
        <v>#REF!</v>
      </c>
      <c r="D58" s="439"/>
      <c r="E58" s="439"/>
      <c r="F58" s="127" t="e">
        <f>#REF!</f>
        <v>#REF!</v>
      </c>
      <c r="G58" s="128" t="e">
        <f>#REF!</f>
        <v>#REF!</v>
      </c>
      <c r="H58" s="128" t="e">
        <f>#REF!</f>
        <v>#REF!</v>
      </c>
      <c r="I58" s="438" t="e">
        <f>#REF!</f>
        <v>#REF!</v>
      </c>
      <c r="J58" s="438"/>
      <c r="L58" s="74"/>
    </row>
    <row r="59" spans="1:12" ht="31.5" customHeight="1">
      <c r="A59" s="440" t="e">
        <f>#REF!</f>
        <v>#REF!</v>
      </c>
      <c r="B59" s="440"/>
      <c r="C59" s="439" t="e">
        <f>#REF!</f>
        <v>#REF!</v>
      </c>
      <c r="D59" s="439"/>
      <c r="E59" s="439"/>
      <c r="F59" s="127" t="e">
        <f>#REF!</f>
        <v>#REF!</v>
      </c>
      <c r="G59" s="128" t="e">
        <f>#REF!</f>
        <v>#REF!</v>
      </c>
      <c r="H59" s="128" t="e">
        <f>#REF!</f>
        <v>#REF!</v>
      </c>
      <c r="I59" s="438" t="e">
        <f>#REF!</f>
        <v>#REF!</v>
      </c>
      <c r="J59" s="438"/>
      <c r="L59" s="74"/>
    </row>
    <row r="60" spans="1:12" ht="31.5" customHeight="1">
      <c r="A60" s="440" t="e">
        <f>#REF!</f>
        <v>#REF!</v>
      </c>
      <c r="B60" s="440"/>
      <c r="C60" s="439" t="e">
        <f>#REF!</f>
        <v>#REF!</v>
      </c>
      <c r="D60" s="439"/>
      <c r="E60" s="439"/>
      <c r="F60" s="127" t="e">
        <f>#REF!</f>
        <v>#REF!</v>
      </c>
      <c r="G60" s="128" t="e">
        <f>#REF!</f>
        <v>#REF!</v>
      </c>
      <c r="H60" s="128" t="e">
        <f>#REF!</f>
        <v>#REF!</v>
      </c>
      <c r="I60" s="438" t="e">
        <f>#REF!</f>
        <v>#REF!</v>
      </c>
      <c r="J60" s="438"/>
      <c r="L60" s="74"/>
    </row>
    <row r="61" spans="1:12" ht="31.5" customHeight="1">
      <c r="A61" s="440" t="e">
        <f>#REF!</f>
        <v>#REF!</v>
      </c>
      <c r="B61" s="440"/>
      <c r="C61" s="439" t="e">
        <f>#REF!</f>
        <v>#REF!</v>
      </c>
      <c r="D61" s="439"/>
      <c r="E61" s="439"/>
      <c r="F61" s="127" t="e">
        <f>#REF!</f>
        <v>#REF!</v>
      </c>
      <c r="G61" s="128" t="e">
        <f>#REF!</f>
        <v>#REF!</v>
      </c>
      <c r="H61" s="128" t="e">
        <f>#REF!</f>
        <v>#REF!</v>
      </c>
      <c r="I61" s="438" t="e">
        <f>#REF!</f>
        <v>#REF!</v>
      </c>
      <c r="J61" s="438"/>
      <c r="L61" s="74"/>
    </row>
    <row r="62" spans="1:12" ht="15.75" customHeight="1">
      <c r="A62" s="117" t="s">
        <v>76</v>
      </c>
      <c r="B62" s="118"/>
      <c r="C62" s="117">
        <v>0</v>
      </c>
      <c r="D62" s="121"/>
      <c r="E62" s="118"/>
      <c r="F62" s="123">
        <v>0</v>
      </c>
      <c r="G62" s="123">
        <v>0</v>
      </c>
      <c r="H62" s="125"/>
      <c r="I62" s="125"/>
      <c r="J62" s="125"/>
      <c r="L62" s="74"/>
    </row>
    <row r="63" spans="1:12" ht="15.75" customHeight="1">
      <c r="A63" s="119"/>
      <c r="B63" s="120"/>
      <c r="C63" s="119"/>
      <c r="D63" s="122"/>
      <c r="E63" s="120"/>
      <c r="F63" s="124"/>
      <c r="G63" s="124"/>
      <c r="H63" s="126"/>
      <c r="I63" s="126"/>
      <c r="J63" s="126"/>
      <c r="L63" s="74"/>
    </row>
    <row r="64" spans="1:12" ht="15.75" customHeight="1">
      <c r="A64" s="441" t="s">
        <v>76</v>
      </c>
      <c r="B64" s="442"/>
      <c r="C64" s="441">
        <v>0</v>
      </c>
      <c r="D64" s="445"/>
      <c r="E64" s="442"/>
      <c r="F64" s="447">
        <v>0</v>
      </c>
      <c r="G64" s="447">
        <v>0</v>
      </c>
      <c r="H64" s="449"/>
      <c r="I64" s="449"/>
      <c r="J64" s="449"/>
    </row>
    <row r="65" spans="1:10" ht="15.75" customHeight="1">
      <c r="A65" s="443"/>
      <c r="B65" s="444"/>
      <c r="C65" s="443"/>
      <c r="D65" s="446"/>
      <c r="E65" s="444"/>
      <c r="F65" s="448"/>
      <c r="G65" s="448"/>
      <c r="H65" s="450"/>
      <c r="I65" s="450"/>
      <c r="J65" s="450"/>
    </row>
    <row r="66" spans="1:10" ht="15.75" customHeight="1">
      <c r="A66" s="441" t="s">
        <v>76</v>
      </c>
      <c r="B66" s="442"/>
      <c r="C66" s="441">
        <v>0</v>
      </c>
      <c r="D66" s="445"/>
      <c r="E66" s="442"/>
      <c r="F66" s="447">
        <v>0</v>
      </c>
      <c r="G66" s="447">
        <v>0</v>
      </c>
      <c r="H66" s="451"/>
      <c r="I66" s="452"/>
      <c r="J66" s="453"/>
    </row>
    <row r="67" spans="1:10" ht="15.75" customHeight="1">
      <c r="A67" s="443"/>
      <c r="B67" s="444"/>
      <c r="C67" s="443"/>
      <c r="D67" s="446"/>
      <c r="E67" s="444"/>
      <c r="F67" s="448"/>
      <c r="G67" s="448"/>
      <c r="H67" s="454"/>
      <c r="I67" s="455"/>
      <c r="J67" s="456"/>
    </row>
    <row r="68" spans="1:10" ht="15.75" customHeight="1">
      <c r="A68" s="441" t="s">
        <v>76</v>
      </c>
      <c r="B68" s="442"/>
      <c r="C68" s="441">
        <v>0</v>
      </c>
      <c r="D68" s="445"/>
      <c r="E68" s="442"/>
      <c r="F68" s="447">
        <v>0</v>
      </c>
      <c r="G68" s="447">
        <v>0</v>
      </c>
      <c r="H68" s="451"/>
      <c r="I68" s="452"/>
      <c r="J68" s="453"/>
    </row>
    <row r="69" spans="1:10" ht="15.75" customHeight="1">
      <c r="A69" s="443"/>
      <c r="B69" s="444"/>
      <c r="C69" s="443"/>
      <c r="D69" s="446"/>
      <c r="E69" s="444"/>
      <c r="F69" s="448"/>
      <c r="G69" s="448"/>
      <c r="H69" s="454"/>
      <c r="I69" s="455"/>
      <c r="J69" s="456"/>
    </row>
    <row r="70" spans="1:10" ht="15.75" customHeight="1">
      <c r="A70" s="441" t="s">
        <v>76</v>
      </c>
      <c r="B70" s="442"/>
      <c r="C70" s="441">
        <v>0</v>
      </c>
      <c r="D70" s="445"/>
      <c r="E70" s="442"/>
      <c r="F70" s="447">
        <v>0</v>
      </c>
      <c r="G70" s="447">
        <v>0</v>
      </c>
      <c r="H70" s="451"/>
      <c r="I70" s="452"/>
      <c r="J70" s="453"/>
    </row>
    <row r="71" spans="1:10" ht="15.75" customHeight="1">
      <c r="A71" s="443"/>
      <c r="B71" s="444"/>
      <c r="C71" s="443"/>
      <c r="D71" s="446"/>
      <c r="E71" s="444"/>
      <c r="F71" s="448"/>
      <c r="G71" s="448"/>
      <c r="H71" s="454"/>
      <c r="I71" s="455"/>
      <c r="J71" s="456"/>
    </row>
    <row r="72" spans="1:10" ht="15.75" customHeight="1">
      <c r="A72" s="441" t="s">
        <v>76</v>
      </c>
      <c r="B72" s="442"/>
      <c r="C72" s="441">
        <v>0</v>
      </c>
      <c r="D72" s="445"/>
      <c r="E72" s="442"/>
      <c r="F72" s="447">
        <v>0</v>
      </c>
      <c r="G72" s="447">
        <v>0</v>
      </c>
      <c r="H72" s="451"/>
      <c r="I72" s="452"/>
      <c r="J72" s="453"/>
    </row>
    <row r="73" spans="1:10" ht="15.75" customHeight="1">
      <c r="A73" s="443"/>
      <c r="B73" s="444"/>
      <c r="C73" s="443"/>
      <c r="D73" s="446"/>
      <c r="E73" s="444"/>
      <c r="F73" s="448"/>
      <c r="G73" s="448"/>
      <c r="H73" s="454"/>
      <c r="I73" s="455"/>
      <c r="J73" s="456"/>
    </row>
    <row r="74" spans="1:10" ht="15.75" customHeight="1">
      <c r="A74" s="441" t="s">
        <v>76</v>
      </c>
      <c r="B74" s="442"/>
      <c r="C74" s="441">
        <v>0</v>
      </c>
      <c r="D74" s="445"/>
      <c r="E74" s="442"/>
      <c r="F74" s="447">
        <v>0</v>
      </c>
      <c r="G74" s="447">
        <v>0</v>
      </c>
      <c r="H74" s="451"/>
      <c r="I74" s="452"/>
      <c r="J74" s="453"/>
    </row>
    <row r="75" spans="1:10" ht="15.75" customHeight="1">
      <c r="A75" s="443"/>
      <c r="B75" s="444"/>
      <c r="C75" s="443"/>
      <c r="D75" s="446"/>
      <c r="E75" s="444"/>
      <c r="F75" s="448"/>
      <c r="G75" s="448"/>
      <c r="H75" s="454"/>
      <c r="I75" s="455"/>
      <c r="J75" s="456"/>
    </row>
    <row r="76" spans="1:10" ht="15.75" customHeight="1">
      <c r="B76" s="41"/>
      <c r="C76" s="41"/>
      <c r="D76" s="41"/>
      <c r="E76" s="41"/>
      <c r="F76" s="41"/>
      <c r="G76" s="41"/>
      <c r="H76" s="41"/>
      <c r="I76" s="41"/>
      <c r="J76" s="41"/>
    </row>
    <row r="77" spans="1:10" ht="17.25">
      <c r="A77" s="46" t="s">
        <v>110</v>
      </c>
      <c r="B77" s="47" t="s">
        <v>93</v>
      </c>
      <c r="C77" s="48" t="s">
        <v>94</v>
      </c>
      <c r="D77" s="433">
        <v>44461</v>
      </c>
      <c r="E77" s="433"/>
      <c r="F77" s="434" t="s">
        <v>111</v>
      </c>
      <c r="G77" s="434"/>
      <c r="H77" s="434"/>
      <c r="I77" s="41"/>
      <c r="J77" s="41"/>
    </row>
    <row r="78" spans="1:10">
      <c r="A78" s="48"/>
      <c r="B78" s="49"/>
      <c r="C78" s="48"/>
      <c r="D78" s="41"/>
      <c r="E78" s="41"/>
      <c r="F78" s="41"/>
      <c r="G78" s="41"/>
      <c r="H78" s="41"/>
      <c r="I78" s="41"/>
      <c r="J78" s="41"/>
    </row>
    <row r="79" spans="1:10">
      <c r="A79" s="46" t="s">
        <v>112</v>
      </c>
      <c r="B79" s="47" t="s">
        <v>95</v>
      </c>
      <c r="C79" s="48" t="s">
        <v>94</v>
      </c>
      <c r="D79" s="50" t="s">
        <v>96</v>
      </c>
      <c r="E79" s="41"/>
      <c r="F79" s="41"/>
      <c r="G79" s="41"/>
      <c r="H79" s="41"/>
      <c r="I79" s="41"/>
      <c r="J79" s="41"/>
    </row>
    <row r="80" spans="1:10">
      <c r="A80" s="48"/>
      <c r="B80" s="49"/>
      <c r="C80" s="48"/>
      <c r="D80" s="41"/>
      <c r="E80" s="41"/>
      <c r="F80" s="41"/>
      <c r="G80" s="41"/>
      <c r="H80" s="41"/>
      <c r="I80" s="41"/>
      <c r="J80" s="41"/>
    </row>
    <row r="81" spans="1:10" ht="30.75">
      <c r="A81" s="46" t="s">
        <v>113</v>
      </c>
      <c r="B81" s="47" t="s">
        <v>97</v>
      </c>
      <c r="C81" s="48" t="s">
        <v>94</v>
      </c>
      <c r="D81" s="51" t="s">
        <v>114</v>
      </c>
      <c r="E81" s="41"/>
      <c r="F81" s="52"/>
      <c r="G81" s="52"/>
      <c r="H81" s="52"/>
      <c r="I81" s="52"/>
      <c r="J81" s="52"/>
    </row>
    <row r="82" spans="1:10">
      <c r="A82" s="48"/>
      <c r="B82" s="49"/>
      <c r="C82" s="48"/>
      <c r="D82" s="41"/>
      <c r="E82" s="41"/>
      <c r="F82" s="41"/>
      <c r="G82" s="41"/>
      <c r="H82" s="41"/>
      <c r="I82" s="41"/>
      <c r="J82" s="41"/>
    </row>
    <row r="83" spans="1:10" hidden="1">
      <c r="A83" s="48"/>
      <c r="B83" s="49"/>
      <c r="C83" s="48"/>
      <c r="D83" s="41"/>
      <c r="E83" s="41"/>
      <c r="F83" s="41"/>
      <c r="G83" s="41"/>
      <c r="H83" s="41"/>
      <c r="I83" s="41"/>
      <c r="J83" s="41"/>
    </row>
    <row r="84" spans="1:10">
      <c r="A84" s="50" t="s">
        <v>115</v>
      </c>
      <c r="B84" s="49" t="s">
        <v>99</v>
      </c>
      <c r="C84" s="41" t="s">
        <v>100</v>
      </c>
      <c r="D84" s="50" t="s">
        <v>101</v>
      </c>
      <c r="E84" s="41"/>
      <c r="F84" s="41"/>
      <c r="G84" s="41"/>
      <c r="H84" s="41"/>
      <c r="I84" s="41"/>
      <c r="J84" s="41"/>
    </row>
    <row r="85" spans="1:10">
      <c r="A85" s="41"/>
      <c r="B85" s="41"/>
      <c r="C85" s="41"/>
      <c r="D85" s="37" t="s">
        <v>102</v>
      </c>
      <c r="E85" s="41"/>
      <c r="F85" s="41"/>
      <c r="G85" s="41"/>
      <c r="H85" s="41"/>
      <c r="I85" s="41"/>
      <c r="J85" s="41"/>
    </row>
    <row r="86" spans="1:10">
      <c r="B86" s="41"/>
      <c r="C86" s="41"/>
      <c r="D86" s="37" t="s">
        <v>103</v>
      </c>
      <c r="E86" s="41"/>
      <c r="F86" s="41"/>
      <c r="I86" s="41"/>
      <c r="J86" s="41"/>
    </row>
    <row r="87" spans="1:10">
      <c r="B87" s="41"/>
      <c r="C87" s="41"/>
      <c r="D87" s="41" t="str">
        <f>D79</f>
        <v>陸上自衛隊名寄駐屯地　第３４２会計隊</v>
      </c>
      <c r="E87" s="41"/>
      <c r="F87" s="41"/>
      <c r="H87" s="41"/>
      <c r="I87" s="41"/>
      <c r="J87" s="41"/>
    </row>
    <row r="88" spans="1:10">
      <c r="A88" s="53"/>
      <c r="B88" s="54"/>
      <c r="C88" s="54"/>
      <c r="D88" s="55" t="s">
        <v>116</v>
      </c>
      <c r="E88" s="54"/>
      <c r="F88" s="54"/>
      <c r="G88" s="56"/>
      <c r="H88" s="54"/>
      <c r="I88" s="54"/>
      <c r="J88" s="54"/>
    </row>
    <row r="89" spans="1:10">
      <c r="A89" s="53"/>
      <c r="B89" s="54"/>
      <c r="C89" s="54"/>
      <c r="D89" s="55" t="s">
        <v>104</v>
      </c>
      <c r="E89" s="54"/>
      <c r="F89" s="54"/>
      <c r="H89" s="54"/>
      <c r="I89" s="54"/>
      <c r="J89" s="54"/>
    </row>
    <row r="90" spans="1:10" ht="17.25">
      <c r="A90" s="53"/>
      <c r="B90" s="53"/>
      <c r="C90" s="57"/>
      <c r="D90" s="54"/>
      <c r="E90" s="58"/>
      <c r="F90" s="53"/>
      <c r="G90" s="41"/>
      <c r="H90" s="53"/>
      <c r="I90" s="53"/>
      <c r="J90" s="53"/>
    </row>
    <row r="91" spans="1:10">
      <c r="A91" s="53"/>
      <c r="B91" s="53"/>
      <c r="C91" s="53"/>
      <c r="D91" s="54" t="s">
        <v>117</v>
      </c>
      <c r="E91" s="75"/>
      <c r="F91" s="53"/>
      <c r="G91" s="54"/>
      <c r="H91" s="53"/>
      <c r="I91" s="53"/>
      <c r="J91" s="53"/>
    </row>
    <row r="92" spans="1:10">
      <c r="A92" s="53"/>
      <c r="B92" s="76"/>
      <c r="C92" s="53"/>
      <c r="D92" s="77" t="s">
        <v>118</v>
      </c>
      <c r="E92" s="53"/>
      <c r="F92" s="53"/>
      <c r="G92" s="53" t="s">
        <v>119</v>
      </c>
      <c r="H92" s="53"/>
      <c r="I92" s="53"/>
      <c r="J92" s="53"/>
    </row>
    <row r="93" spans="1:10">
      <c r="A93" s="53"/>
      <c r="B93" s="76"/>
      <c r="C93" s="53"/>
      <c r="D93" s="77"/>
      <c r="E93" s="53"/>
      <c r="F93" s="53"/>
      <c r="G93" s="53"/>
      <c r="H93" s="53"/>
      <c r="I93" s="53"/>
      <c r="J93" s="53"/>
    </row>
    <row r="94" spans="1:10">
      <c r="A94" s="78" t="s">
        <v>120</v>
      </c>
      <c r="B94" s="79" t="s">
        <v>121</v>
      </c>
      <c r="C94" s="53" t="s">
        <v>100</v>
      </c>
      <c r="D94" s="53" t="s">
        <v>122</v>
      </c>
      <c r="E94" s="53"/>
      <c r="F94" s="53"/>
      <c r="G94" s="53"/>
      <c r="H94" s="53"/>
      <c r="I94" s="53"/>
      <c r="J94" s="53"/>
    </row>
    <row r="95" spans="1:10">
      <c r="A95" s="53"/>
      <c r="B95" s="80"/>
      <c r="C95" s="53"/>
      <c r="D95" s="53" t="s">
        <v>123</v>
      </c>
      <c r="E95" s="53"/>
      <c r="F95" s="53"/>
      <c r="G95" s="53"/>
      <c r="H95" s="53"/>
      <c r="I95" s="53"/>
      <c r="J95" s="53"/>
    </row>
    <row r="96" spans="1:10">
      <c r="A96" s="53"/>
      <c r="B96" s="80"/>
      <c r="C96" s="53"/>
      <c r="D96" s="53" t="s">
        <v>124</v>
      </c>
      <c r="E96" s="53"/>
      <c r="F96" s="53"/>
      <c r="G96" s="53"/>
      <c r="H96" s="53"/>
      <c r="I96" s="53"/>
      <c r="J96" s="53"/>
    </row>
    <row r="97" spans="1:18" s="38" customFormat="1">
      <c r="A97" s="81"/>
      <c r="B97" s="81"/>
      <c r="C97" s="81"/>
      <c r="D97" s="81"/>
      <c r="E97" s="81"/>
      <c r="F97" s="81"/>
      <c r="G97" s="81"/>
      <c r="H97" s="81"/>
      <c r="I97" s="81"/>
      <c r="J97" s="81"/>
    </row>
    <row r="98" spans="1:18" s="38" customFormat="1">
      <c r="A98" s="81"/>
      <c r="B98" s="81"/>
      <c r="C98" s="81"/>
      <c r="D98" s="81"/>
      <c r="E98" s="81"/>
      <c r="F98" s="81"/>
      <c r="G98" s="81"/>
      <c r="H98" s="81"/>
      <c r="I98" s="81"/>
      <c r="J98" s="81"/>
    </row>
    <row r="99" spans="1:18" s="38" customFormat="1">
      <c r="A99" s="81"/>
      <c r="B99" s="81"/>
      <c r="C99" s="81"/>
      <c r="D99" s="81"/>
      <c r="E99" s="81"/>
      <c r="F99" s="81"/>
      <c r="G99" s="81"/>
      <c r="H99" s="81"/>
      <c r="I99" s="81"/>
      <c r="J99" s="81"/>
    </row>
    <row r="100" spans="1:18" s="38" customFormat="1">
      <c r="A100" s="81"/>
      <c r="B100" s="81"/>
      <c r="C100" s="81"/>
      <c r="D100" s="81"/>
      <c r="E100" s="81"/>
      <c r="F100" s="81"/>
      <c r="G100" s="81"/>
      <c r="H100" s="81"/>
      <c r="I100" s="81"/>
      <c r="J100" s="81"/>
    </row>
    <row r="101" spans="1:18" s="38" customFormat="1">
      <c r="A101" s="81"/>
      <c r="B101" s="81"/>
      <c r="C101" s="81"/>
      <c r="D101" s="81"/>
      <c r="E101" s="81"/>
      <c r="F101" s="81"/>
      <c r="G101" s="81"/>
      <c r="H101" s="81"/>
      <c r="I101" s="81"/>
      <c r="J101" s="81"/>
    </row>
    <row r="102" spans="1:18" s="38" customFormat="1">
      <c r="A102" s="81"/>
      <c r="B102" s="81"/>
      <c r="C102" s="81"/>
      <c r="D102" s="81"/>
      <c r="E102" s="81"/>
      <c r="F102" s="81"/>
      <c r="G102" s="81"/>
      <c r="H102" s="81"/>
      <c r="I102" s="81"/>
      <c r="J102" s="81"/>
    </row>
    <row r="104" spans="1:18">
      <c r="K104" s="82"/>
      <c r="L104" s="82"/>
      <c r="M104" s="82"/>
      <c r="N104" s="82"/>
      <c r="O104" s="82"/>
      <c r="P104" s="82"/>
      <c r="Q104" s="82"/>
      <c r="R104" s="82"/>
    </row>
    <row r="105" spans="1:18">
      <c r="K105" s="82"/>
      <c r="L105" s="457"/>
      <c r="M105" s="457"/>
      <c r="N105" s="82"/>
      <c r="O105" s="82"/>
      <c r="P105" s="82"/>
      <c r="Q105" s="82"/>
      <c r="R105" s="82"/>
    </row>
    <row r="106" spans="1:18">
      <c r="K106" s="82"/>
      <c r="L106" s="457"/>
      <c r="M106" s="457"/>
      <c r="N106" s="82"/>
      <c r="O106" s="82"/>
      <c r="P106" s="83"/>
      <c r="Q106" s="82"/>
      <c r="R106" s="82"/>
    </row>
    <row r="107" spans="1:18">
      <c r="K107" s="82"/>
      <c r="L107" s="457"/>
      <c r="M107" s="457"/>
      <c r="N107" s="82"/>
      <c r="O107" s="82"/>
      <c r="P107" s="83"/>
      <c r="Q107" s="82"/>
      <c r="R107" s="82"/>
    </row>
    <row r="108" spans="1:18" ht="13.5">
      <c r="A108" s="39"/>
      <c r="B108" s="39"/>
      <c r="C108" s="39"/>
      <c r="D108" s="39"/>
      <c r="E108" s="39"/>
      <c r="F108" s="39"/>
      <c r="G108" s="39"/>
      <c r="H108" s="39"/>
      <c r="I108" s="39"/>
      <c r="J108" s="39"/>
      <c r="K108" s="82"/>
      <c r="L108" s="457"/>
      <c r="M108" s="457"/>
      <c r="N108" s="82"/>
      <c r="O108" s="82"/>
      <c r="P108" s="83"/>
      <c r="Q108" s="82"/>
      <c r="R108" s="82"/>
    </row>
    <row r="109" spans="1:18" ht="13.5">
      <c r="A109" s="39"/>
      <c r="B109" s="39"/>
      <c r="C109" s="39"/>
      <c r="D109" s="39"/>
      <c r="E109" s="39"/>
      <c r="F109" s="39"/>
      <c r="G109" s="39"/>
      <c r="H109" s="39"/>
      <c r="I109" s="39"/>
      <c r="J109" s="39"/>
      <c r="K109" s="82"/>
      <c r="L109" s="82"/>
      <c r="M109" s="82"/>
      <c r="N109" s="82"/>
      <c r="O109" s="82"/>
      <c r="P109" s="82"/>
      <c r="Q109" s="82"/>
      <c r="R109" s="82"/>
    </row>
    <row r="110" spans="1:18" ht="13.5">
      <c r="A110" s="39"/>
      <c r="B110" s="39"/>
      <c r="C110" s="39"/>
      <c r="D110" s="39"/>
      <c r="E110" s="39"/>
      <c r="F110" s="39"/>
      <c r="G110" s="39"/>
      <c r="H110" s="39"/>
      <c r="I110" s="39"/>
      <c r="J110" s="39"/>
      <c r="K110" s="82"/>
      <c r="L110" s="82"/>
      <c r="M110" s="82"/>
      <c r="N110" s="82"/>
      <c r="O110" s="82"/>
      <c r="P110" s="82"/>
      <c r="Q110" s="82"/>
      <c r="R110" s="82"/>
    </row>
    <row r="111" spans="1:18" ht="13.5">
      <c r="A111" s="39"/>
      <c r="B111" s="39"/>
      <c r="C111" s="39"/>
      <c r="D111" s="39"/>
      <c r="E111" s="39"/>
      <c r="F111" s="39"/>
      <c r="G111" s="39"/>
      <c r="H111" s="39"/>
      <c r="I111" s="39"/>
      <c r="J111" s="39"/>
    </row>
    <row r="112" spans="1:18" ht="13.5">
      <c r="A112" s="39"/>
      <c r="B112" s="39"/>
      <c r="C112" s="39"/>
      <c r="D112" s="39"/>
      <c r="E112" s="39"/>
      <c r="F112" s="39"/>
      <c r="G112" s="39"/>
      <c r="H112" s="39"/>
      <c r="I112" s="39"/>
      <c r="J112" s="39"/>
    </row>
    <row r="113" spans="1:10" ht="13.5">
      <c r="A113" s="39"/>
      <c r="B113" s="39"/>
      <c r="C113" s="39"/>
      <c r="D113" s="39"/>
      <c r="E113" s="39"/>
      <c r="F113" s="39"/>
      <c r="G113" s="39"/>
      <c r="H113" s="39"/>
      <c r="I113" s="39"/>
      <c r="J113" s="39"/>
    </row>
    <row r="114" spans="1:10" ht="13.5">
      <c r="A114" s="39"/>
      <c r="B114" s="39"/>
      <c r="C114" s="39"/>
      <c r="D114" s="39"/>
      <c r="E114" s="39"/>
      <c r="F114" s="39"/>
      <c r="G114" s="39"/>
      <c r="H114" s="39"/>
      <c r="I114" s="39"/>
      <c r="J114" s="39"/>
    </row>
    <row r="115" spans="1:10" ht="13.5">
      <c r="A115" s="39"/>
      <c r="B115" s="39"/>
      <c r="C115" s="39"/>
      <c r="D115" s="39"/>
      <c r="E115" s="39"/>
      <c r="F115" s="39"/>
      <c r="G115" s="39"/>
      <c r="H115" s="39"/>
      <c r="I115" s="39"/>
      <c r="J115" s="39"/>
    </row>
    <row r="116" spans="1:10" ht="13.5">
      <c r="A116" s="39"/>
      <c r="B116" s="39"/>
      <c r="C116" s="39"/>
      <c r="D116" s="39"/>
      <c r="E116" s="39"/>
      <c r="F116" s="39"/>
      <c r="G116" s="39"/>
      <c r="H116" s="39"/>
      <c r="I116" s="39"/>
      <c r="J116" s="39"/>
    </row>
    <row r="117" spans="1:10" ht="13.5">
      <c r="A117" s="39"/>
      <c r="B117" s="39"/>
      <c r="C117" s="39"/>
      <c r="D117" s="39"/>
      <c r="E117" s="39"/>
      <c r="F117" s="39"/>
      <c r="G117" s="39"/>
      <c r="H117" s="39"/>
      <c r="I117" s="39"/>
      <c r="J117" s="39"/>
    </row>
    <row r="118" spans="1:10" ht="13.5">
      <c r="A118" s="39"/>
      <c r="B118" s="39"/>
      <c r="C118" s="39"/>
      <c r="D118" s="39"/>
      <c r="E118" s="39"/>
      <c r="F118" s="39"/>
      <c r="G118" s="39"/>
      <c r="H118" s="39"/>
      <c r="I118" s="39"/>
      <c r="J118" s="39"/>
    </row>
    <row r="119" spans="1:10" ht="13.5">
      <c r="A119" s="39"/>
      <c r="B119" s="39"/>
      <c r="C119" s="39"/>
      <c r="D119" s="39"/>
      <c r="E119" s="39"/>
      <c r="F119" s="39"/>
      <c r="G119" s="39"/>
      <c r="H119" s="39"/>
      <c r="I119" s="39"/>
      <c r="J119" s="39"/>
    </row>
    <row r="120" spans="1:10" ht="13.5">
      <c r="A120" s="39"/>
      <c r="B120" s="39"/>
      <c r="C120" s="39"/>
      <c r="D120" s="39"/>
      <c r="E120" s="39"/>
      <c r="F120" s="39"/>
      <c r="G120" s="39"/>
      <c r="H120" s="39"/>
      <c r="I120" s="39"/>
      <c r="J120" s="39"/>
    </row>
    <row r="121" spans="1:10" ht="13.5">
      <c r="A121" s="39"/>
      <c r="B121" s="39"/>
      <c r="C121" s="39"/>
      <c r="D121" s="39"/>
      <c r="E121" s="39"/>
      <c r="F121" s="39"/>
      <c r="G121" s="39"/>
      <c r="H121" s="39"/>
      <c r="I121" s="39"/>
      <c r="J121" s="39"/>
    </row>
    <row r="122" spans="1:10" ht="13.5">
      <c r="A122" s="39"/>
      <c r="B122" s="39"/>
      <c r="C122" s="39"/>
      <c r="D122" s="39"/>
      <c r="E122" s="39"/>
      <c r="F122" s="39"/>
      <c r="G122" s="39"/>
      <c r="H122" s="39"/>
      <c r="I122" s="39"/>
      <c r="J122" s="39"/>
    </row>
    <row r="123" spans="1:10" ht="13.5">
      <c r="A123" s="39"/>
      <c r="B123" s="39"/>
      <c r="C123" s="39"/>
      <c r="D123" s="39"/>
      <c r="E123" s="39"/>
      <c r="F123" s="39"/>
      <c r="G123" s="39"/>
      <c r="H123" s="39"/>
      <c r="I123" s="39"/>
      <c r="J123" s="39"/>
    </row>
    <row r="124" spans="1:10" ht="13.5">
      <c r="A124" s="39"/>
      <c r="B124" s="39"/>
      <c r="C124" s="39"/>
      <c r="D124" s="39"/>
      <c r="E124" s="39"/>
      <c r="F124" s="39"/>
      <c r="G124" s="39"/>
      <c r="H124" s="39"/>
      <c r="I124" s="39"/>
      <c r="J124" s="39"/>
    </row>
    <row r="125" spans="1:10" ht="13.5">
      <c r="A125" s="39"/>
      <c r="B125" s="39"/>
      <c r="C125" s="39"/>
      <c r="D125" s="39"/>
      <c r="E125" s="39"/>
      <c r="F125" s="39"/>
      <c r="G125" s="39"/>
      <c r="H125" s="39"/>
      <c r="I125" s="39"/>
      <c r="J125" s="39"/>
    </row>
    <row r="126" spans="1:10" ht="13.5">
      <c r="A126" s="39"/>
      <c r="B126" s="39"/>
      <c r="C126" s="39"/>
      <c r="D126" s="39"/>
      <c r="E126" s="39"/>
      <c r="F126" s="39"/>
      <c r="G126" s="39"/>
      <c r="H126" s="39"/>
      <c r="I126" s="39"/>
      <c r="J126" s="39"/>
    </row>
    <row r="127" spans="1:10" ht="13.5">
      <c r="A127" s="39"/>
      <c r="B127" s="39"/>
      <c r="C127" s="39"/>
      <c r="D127" s="39"/>
      <c r="E127" s="39"/>
      <c r="F127" s="39"/>
      <c r="G127" s="39"/>
      <c r="H127" s="39"/>
      <c r="I127" s="39"/>
      <c r="J127" s="39"/>
    </row>
    <row r="128" spans="1:10" ht="13.5">
      <c r="A128" s="39"/>
      <c r="B128" s="39"/>
      <c r="C128" s="39"/>
      <c r="D128" s="39"/>
      <c r="E128" s="39"/>
      <c r="F128" s="39"/>
      <c r="G128" s="39"/>
      <c r="H128" s="39"/>
      <c r="I128" s="39"/>
      <c r="J128" s="39"/>
    </row>
    <row r="129" spans="1:10" ht="13.5">
      <c r="A129" s="39"/>
      <c r="B129" s="39"/>
      <c r="C129" s="39"/>
      <c r="D129" s="39"/>
      <c r="E129" s="39"/>
      <c r="F129" s="39"/>
      <c r="G129" s="39"/>
      <c r="H129" s="39"/>
      <c r="I129" s="39"/>
      <c r="J129" s="39"/>
    </row>
    <row r="130" spans="1:10" ht="13.5">
      <c r="A130" s="39"/>
      <c r="B130" s="39"/>
      <c r="C130" s="39"/>
      <c r="D130" s="39"/>
      <c r="E130" s="39"/>
      <c r="F130" s="39"/>
      <c r="G130" s="39"/>
      <c r="H130" s="39"/>
      <c r="I130" s="39"/>
      <c r="J130" s="39"/>
    </row>
    <row r="131" spans="1:10" ht="13.5">
      <c r="A131" s="39"/>
      <c r="B131" s="39"/>
      <c r="C131" s="39"/>
      <c r="D131" s="39"/>
      <c r="E131" s="39"/>
      <c r="F131" s="39"/>
      <c r="G131" s="39"/>
      <c r="H131" s="39"/>
      <c r="I131" s="39"/>
      <c r="J131" s="39"/>
    </row>
    <row r="132" spans="1:10" ht="13.5">
      <c r="A132" s="39"/>
      <c r="B132" s="39"/>
      <c r="C132" s="39"/>
      <c r="D132" s="39"/>
      <c r="E132" s="39"/>
      <c r="F132" s="39"/>
      <c r="G132" s="39"/>
      <c r="H132" s="39"/>
      <c r="I132" s="39"/>
      <c r="J132" s="39"/>
    </row>
    <row r="133" spans="1:10" ht="13.5">
      <c r="A133" s="39"/>
      <c r="B133" s="39"/>
      <c r="C133" s="39"/>
      <c r="D133" s="39"/>
      <c r="E133" s="39"/>
      <c r="F133" s="39"/>
      <c r="G133" s="39"/>
      <c r="H133" s="39"/>
      <c r="I133" s="39"/>
      <c r="J133" s="39"/>
    </row>
    <row r="134" spans="1:10" ht="13.5">
      <c r="A134" s="39"/>
      <c r="B134" s="39"/>
      <c r="C134" s="39"/>
      <c r="D134" s="39"/>
      <c r="E134" s="39"/>
      <c r="F134" s="39"/>
      <c r="G134" s="39"/>
      <c r="H134" s="39"/>
      <c r="I134" s="39"/>
      <c r="J134" s="39"/>
    </row>
    <row r="135" spans="1:10" ht="13.5">
      <c r="A135" s="39"/>
      <c r="B135" s="39"/>
      <c r="C135" s="39"/>
      <c r="D135" s="39"/>
      <c r="E135" s="39"/>
      <c r="F135" s="39"/>
      <c r="G135" s="39"/>
      <c r="H135" s="39"/>
      <c r="I135" s="39"/>
      <c r="J135" s="39"/>
    </row>
    <row r="136" spans="1:10" ht="13.5">
      <c r="A136" s="39"/>
      <c r="B136" s="39"/>
      <c r="C136" s="39"/>
      <c r="D136" s="39"/>
      <c r="E136" s="39"/>
      <c r="F136" s="39"/>
      <c r="G136" s="39"/>
      <c r="H136" s="39"/>
      <c r="I136" s="39"/>
      <c r="J136" s="39"/>
    </row>
    <row r="137" spans="1:10" ht="13.5">
      <c r="A137" s="39"/>
      <c r="B137" s="39"/>
      <c r="C137" s="39"/>
      <c r="D137" s="39"/>
      <c r="E137" s="39"/>
      <c r="F137" s="39"/>
      <c r="G137" s="39"/>
      <c r="H137" s="39"/>
      <c r="I137" s="39"/>
      <c r="J137" s="39"/>
    </row>
    <row r="138" spans="1:10" ht="13.5">
      <c r="A138" s="39"/>
      <c r="B138" s="39"/>
      <c r="C138" s="39"/>
      <c r="D138" s="39"/>
      <c r="E138" s="39"/>
      <c r="F138" s="39"/>
      <c r="G138" s="39"/>
      <c r="H138" s="39"/>
      <c r="I138" s="39"/>
      <c r="J138" s="39"/>
    </row>
    <row r="139" spans="1:10" ht="13.5">
      <c r="A139" s="39"/>
      <c r="B139" s="39"/>
      <c r="C139" s="39"/>
      <c r="D139" s="39"/>
      <c r="E139" s="39"/>
      <c r="F139" s="39"/>
      <c r="G139" s="39"/>
      <c r="H139" s="39"/>
      <c r="I139" s="39"/>
      <c r="J139" s="39"/>
    </row>
    <row r="140" spans="1:10" ht="13.5">
      <c r="A140" s="39"/>
      <c r="B140" s="39"/>
      <c r="C140" s="39"/>
      <c r="D140" s="39"/>
      <c r="E140" s="39"/>
      <c r="F140" s="39"/>
      <c r="G140" s="39"/>
      <c r="H140" s="39"/>
      <c r="I140" s="39"/>
      <c r="J140" s="39"/>
    </row>
    <row r="141" spans="1:10" ht="13.5">
      <c r="A141" s="39"/>
      <c r="B141" s="39"/>
      <c r="C141" s="39"/>
      <c r="D141" s="39"/>
      <c r="E141" s="39"/>
      <c r="F141" s="39"/>
      <c r="G141" s="39"/>
      <c r="H141" s="39"/>
      <c r="I141" s="39"/>
      <c r="J141" s="39"/>
    </row>
    <row r="142" spans="1:10" ht="13.5">
      <c r="A142" s="39"/>
      <c r="B142" s="39"/>
      <c r="C142" s="39"/>
      <c r="D142" s="39"/>
      <c r="E142" s="39"/>
      <c r="F142" s="39"/>
      <c r="G142" s="39"/>
      <c r="H142" s="39"/>
      <c r="I142" s="39"/>
      <c r="J142" s="39"/>
    </row>
    <row r="143" spans="1:10" ht="13.5">
      <c r="A143" s="39"/>
      <c r="B143" s="39"/>
      <c r="C143" s="39"/>
      <c r="D143" s="39"/>
      <c r="E143" s="39"/>
      <c r="F143" s="39"/>
      <c r="G143" s="39"/>
      <c r="H143" s="39"/>
      <c r="I143" s="39"/>
      <c r="J143" s="39"/>
    </row>
    <row r="144" spans="1:10" ht="13.5">
      <c r="A144" s="39"/>
      <c r="B144" s="39"/>
      <c r="C144" s="39"/>
      <c r="D144" s="39"/>
      <c r="E144" s="39"/>
      <c r="F144" s="39"/>
      <c r="G144" s="39"/>
      <c r="H144" s="39"/>
      <c r="I144" s="39"/>
      <c r="J144" s="39"/>
    </row>
    <row r="145" spans="1:10" ht="13.5">
      <c r="A145" s="39"/>
      <c r="B145" s="39"/>
      <c r="C145" s="39"/>
      <c r="D145" s="39"/>
      <c r="E145" s="39"/>
      <c r="F145" s="39"/>
      <c r="G145" s="39"/>
      <c r="H145" s="39"/>
      <c r="I145" s="39"/>
      <c r="J145" s="39"/>
    </row>
    <row r="146" spans="1:10" ht="13.5">
      <c r="A146" s="39"/>
      <c r="B146" s="39"/>
      <c r="C146" s="39"/>
      <c r="D146" s="39"/>
      <c r="E146" s="39"/>
      <c r="F146" s="39"/>
      <c r="G146" s="39"/>
      <c r="H146" s="39"/>
      <c r="I146" s="39"/>
      <c r="J146" s="39"/>
    </row>
    <row r="147" spans="1:10" ht="13.5">
      <c r="A147" s="39"/>
      <c r="B147" s="39"/>
      <c r="C147" s="39"/>
      <c r="D147" s="39"/>
      <c r="E147" s="39"/>
      <c r="F147" s="39"/>
      <c r="G147" s="39"/>
      <c r="H147" s="39"/>
      <c r="I147" s="39"/>
      <c r="J147" s="39"/>
    </row>
    <row r="148" spans="1:10" ht="13.5">
      <c r="A148" s="39"/>
      <c r="B148" s="39"/>
      <c r="C148" s="39"/>
      <c r="D148" s="39"/>
      <c r="E148" s="39"/>
      <c r="F148" s="39"/>
      <c r="G148" s="39"/>
      <c r="H148" s="39"/>
      <c r="I148" s="39"/>
      <c r="J148" s="39"/>
    </row>
    <row r="149" spans="1:10" ht="13.5">
      <c r="A149" s="39"/>
      <c r="B149" s="39"/>
      <c r="C149" s="39"/>
      <c r="D149" s="39"/>
      <c r="E149" s="39"/>
      <c r="F149" s="39"/>
      <c r="G149" s="39"/>
      <c r="H149" s="39"/>
      <c r="I149" s="39"/>
      <c r="J149" s="39"/>
    </row>
    <row r="150" spans="1:10" ht="13.5">
      <c r="A150" s="39"/>
      <c r="B150" s="39"/>
      <c r="C150" s="39"/>
      <c r="D150" s="39"/>
      <c r="E150" s="39"/>
      <c r="F150" s="39"/>
      <c r="G150" s="39"/>
      <c r="H150" s="39"/>
      <c r="I150" s="39"/>
      <c r="J150" s="39"/>
    </row>
    <row r="151" spans="1:10" ht="13.5">
      <c r="A151" s="39"/>
      <c r="B151" s="39"/>
      <c r="C151" s="39"/>
      <c r="D151" s="39"/>
      <c r="E151" s="39"/>
      <c r="F151" s="39"/>
      <c r="G151" s="39"/>
      <c r="H151" s="39"/>
      <c r="I151" s="39"/>
      <c r="J151" s="39"/>
    </row>
    <row r="152" spans="1:10" ht="13.5">
      <c r="A152" s="39"/>
      <c r="B152" s="39"/>
      <c r="C152" s="39"/>
      <c r="D152" s="39"/>
      <c r="E152" s="39"/>
      <c r="F152" s="39"/>
      <c r="G152" s="39"/>
      <c r="H152" s="39"/>
      <c r="I152" s="39"/>
      <c r="J152" s="39"/>
    </row>
    <row r="153" spans="1:10" ht="13.5">
      <c r="A153" s="39"/>
      <c r="B153" s="39"/>
      <c r="C153" s="39"/>
      <c r="D153" s="39"/>
      <c r="E153" s="39"/>
      <c r="F153" s="39"/>
      <c r="G153" s="39"/>
      <c r="H153" s="39"/>
      <c r="I153" s="39"/>
      <c r="J153" s="39"/>
    </row>
    <row r="154" spans="1:10" ht="13.5">
      <c r="A154" s="39"/>
      <c r="B154" s="39"/>
      <c r="C154" s="39"/>
      <c r="D154" s="39"/>
      <c r="E154" s="39"/>
      <c r="F154" s="39"/>
      <c r="G154" s="39"/>
      <c r="H154" s="39"/>
      <c r="I154" s="39"/>
      <c r="J154" s="39"/>
    </row>
    <row r="155" spans="1:10" ht="13.5">
      <c r="A155" s="39"/>
      <c r="B155" s="39"/>
      <c r="C155" s="39"/>
      <c r="D155" s="39"/>
      <c r="E155" s="39"/>
      <c r="F155" s="39"/>
      <c r="G155" s="39"/>
      <c r="H155" s="39"/>
      <c r="I155" s="39"/>
      <c r="J155" s="39"/>
    </row>
    <row r="156" spans="1:10" ht="13.5">
      <c r="A156" s="39"/>
      <c r="B156" s="39"/>
      <c r="C156" s="39"/>
      <c r="D156" s="39"/>
      <c r="E156" s="39"/>
      <c r="F156" s="39"/>
      <c r="G156" s="39"/>
      <c r="H156" s="39"/>
      <c r="I156" s="39"/>
      <c r="J156" s="39"/>
    </row>
    <row r="157" spans="1:10" ht="13.5">
      <c r="A157" s="39"/>
      <c r="B157" s="39"/>
      <c r="C157" s="39"/>
      <c r="D157" s="39"/>
      <c r="E157" s="39"/>
      <c r="F157" s="39"/>
      <c r="G157" s="39"/>
      <c r="H157" s="39"/>
      <c r="I157" s="39"/>
      <c r="J157" s="39"/>
    </row>
    <row r="158" spans="1:10" ht="13.5">
      <c r="A158" s="39"/>
      <c r="B158" s="39"/>
      <c r="C158" s="39"/>
      <c r="D158" s="39"/>
      <c r="E158" s="39"/>
      <c r="F158" s="39"/>
      <c r="G158" s="39"/>
      <c r="H158" s="39"/>
      <c r="I158" s="39"/>
      <c r="J158" s="39"/>
    </row>
    <row r="159" spans="1:10" ht="13.5">
      <c r="A159" s="39"/>
      <c r="B159" s="39"/>
      <c r="C159" s="39"/>
      <c r="D159" s="39"/>
      <c r="E159" s="39"/>
      <c r="F159" s="39"/>
      <c r="G159" s="39"/>
      <c r="H159" s="39"/>
      <c r="I159" s="39"/>
      <c r="J159" s="39"/>
    </row>
    <row r="160" spans="1:10" ht="13.5">
      <c r="A160" s="39"/>
      <c r="B160" s="39"/>
      <c r="C160" s="39"/>
      <c r="D160" s="39"/>
      <c r="E160" s="39"/>
      <c r="F160" s="39"/>
      <c r="G160" s="39"/>
      <c r="H160" s="39"/>
      <c r="I160" s="39"/>
      <c r="J160" s="39"/>
    </row>
    <row r="161" spans="1:10" ht="13.5">
      <c r="A161" s="39"/>
      <c r="B161" s="39"/>
      <c r="C161" s="39"/>
      <c r="D161" s="39"/>
      <c r="E161" s="39"/>
      <c r="F161" s="39"/>
      <c r="G161" s="39"/>
      <c r="H161" s="39"/>
      <c r="I161" s="39"/>
      <c r="J161" s="39"/>
    </row>
    <row r="162" spans="1:10" ht="13.5">
      <c r="A162" s="39"/>
      <c r="B162" s="39"/>
      <c r="C162" s="39"/>
      <c r="D162" s="39"/>
      <c r="E162" s="39"/>
      <c r="F162" s="39"/>
      <c r="G162" s="39"/>
      <c r="H162" s="39"/>
      <c r="I162" s="39"/>
      <c r="J162" s="39"/>
    </row>
    <row r="163" spans="1:10" ht="13.5">
      <c r="A163" s="39"/>
      <c r="B163" s="39"/>
      <c r="C163" s="39"/>
      <c r="D163" s="39"/>
      <c r="E163" s="39"/>
      <c r="F163" s="39"/>
      <c r="G163" s="39"/>
      <c r="H163" s="39"/>
      <c r="I163" s="39"/>
      <c r="J163" s="39"/>
    </row>
    <row r="164" spans="1:10" ht="13.5">
      <c r="A164" s="39"/>
      <c r="B164" s="39"/>
      <c r="C164" s="39"/>
      <c r="D164" s="39"/>
      <c r="E164" s="39"/>
      <c r="F164" s="39"/>
      <c r="G164" s="39"/>
      <c r="H164" s="39"/>
      <c r="I164" s="39"/>
      <c r="J164" s="39"/>
    </row>
    <row r="165" spans="1:10" ht="13.5">
      <c r="A165" s="39"/>
      <c r="B165" s="39"/>
      <c r="C165" s="39"/>
      <c r="D165" s="39"/>
      <c r="E165" s="39"/>
      <c r="F165" s="39"/>
      <c r="G165" s="39"/>
      <c r="H165" s="39"/>
      <c r="I165" s="39"/>
      <c r="J165" s="39"/>
    </row>
    <row r="166" spans="1:10" ht="13.5">
      <c r="A166" s="39"/>
      <c r="B166" s="39"/>
      <c r="C166" s="39"/>
      <c r="D166" s="39"/>
      <c r="E166" s="39"/>
      <c r="F166" s="39"/>
      <c r="G166" s="39"/>
      <c r="H166" s="39"/>
      <c r="I166" s="39"/>
      <c r="J166" s="39"/>
    </row>
    <row r="167" spans="1:10" ht="13.5">
      <c r="A167" s="39"/>
      <c r="B167" s="39"/>
      <c r="C167" s="39"/>
      <c r="D167" s="39"/>
      <c r="E167" s="39"/>
      <c r="F167" s="39"/>
      <c r="G167" s="39"/>
      <c r="H167" s="39"/>
      <c r="I167" s="39"/>
      <c r="J167" s="39"/>
    </row>
    <row r="168" spans="1:10" ht="13.5">
      <c r="A168" s="39"/>
      <c r="B168" s="39"/>
      <c r="C168" s="39"/>
      <c r="D168" s="39"/>
      <c r="E168" s="39"/>
      <c r="F168" s="39"/>
      <c r="G168" s="39"/>
      <c r="H168" s="39"/>
      <c r="I168" s="39"/>
      <c r="J168" s="39"/>
    </row>
    <row r="169" spans="1:10" ht="13.5">
      <c r="A169" s="39"/>
      <c r="B169" s="39"/>
      <c r="C169" s="39"/>
      <c r="D169" s="39"/>
      <c r="E169" s="39"/>
      <c r="F169" s="39"/>
      <c r="G169" s="39"/>
      <c r="H169" s="39"/>
      <c r="I169" s="39"/>
      <c r="J169" s="39"/>
    </row>
    <row r="170" spans="1:10" ht="13.5">
      <c r="A170" s="39"/>
      <c r="B170" s="39"/>
      <c r="C170" s="39"/>
      <c r="D170" s="39"/>
      <c r="E170" s="39"/>
      <c r="F170" s="39"/>
      <c r="G170" s="39"/>
      <c r="H170" s="39"/>
      <c r="I170" s="39"/>
      <c r="J170" s="39"/>
    </row>
    <row r="171" spans="1:10" ht="13.5">
      <c r="A171" s="39"/>
      <c r="B171" s="39"/>
      <c r="C171" s="39"/>
      <c r="D171" s="39"/>
      <c r="E171" s="39"/>
      <c r="F171" s="39"/>
      <c r="G171" s="39"/>
      <c r="H171" s="39"/>
      <c r="I171" s="39"/>
      <c r="J171" s="39"/>
    </row>
    <row r="172" spans="1:10" ht="13.5">
      <c r="A172" s="39"/>
      <c r="B172" s="39"/>
      <c r="C172" s="39"/>
      <c r="D172" s="39"/>
      <c r="E172" s="39"/>
      <c r="F172" s="39"/>
      <c r="G172" s="39"/>
      <c r="H172" s="39"/>
      <c r="I172" s="39"/>
      <c r="J172" s="39"/>
    </row>
    <row r="173" spans="1:10" ht="13.5">
      <c r="A173" s="39"/>
      <c r="B173" s="39"/>
      <c r="C173" s="39"/>
      <c r="D173" s="39"/>
      <c r="E173" s="39"/>
      <c r="F173" s="39"/>
      <c r="G173" s="39"/>
      <c r="H173" s="39"/>
      <c r="I173" s="39"/>
      <c r="J173" s="39"/>
    </row>
    <row r="174" spans="1:10" ht="13.5">
      <c r="A174" s="39"/>
      <c r="B174" s="39"/>
      <c r="C174" s="39"/>
      <c r="D174" s="39"/>
      <c r="E174" s="39"/>
      <c r="F174" s="39"/>
      <c r="G174" s="39"/>
      <c r="H174" s="39"/>
      <c r="I174" s="39"/>
      <c r="J174" s="39"/>
    </row>
    <row r="175" spans="1:10" ht="13.5">
      <c r="A175" s="39"/>
      <c r="B175" s="39"/>
      <c r="C175" s="39"/>
      <c r="D175" s="39"/>
      <c r="E175" s="39"/>
      <c r="F175" s="39"/>
      <c r="G175" s="39"/>
      <c r="H175" s="39"/>
      <c r="I175" s="39"/>
      <c r="J175" s="39"/>
    </row>
    <row r="176" spans="1:10" ht="13.5">
      <c r="A176" s="39"/>
      <c r="B176" s="39"/>
      <c r="C176" s="39"/>
      <c r="D176" s="39"/>
      <c r="E176" s="39"/>
      <c r="F176" s="39"/>
      <c r="G176" s="39"/>
      <c r="H176" s="39"/>
      <c r="I176" s="39"/>
      <c r="J176" s="39"/>
    </row>
    <row r="177" spans="1:10" ht="13.5">
      <c r="A177" s="39"/>
      <c r="B177" s="39"/>
      <c r="C177" s="39"/>
      <c r="D177" s="39"/>
      <c r="E177" s="39"/>
      <c r="F177" s="39"/>
      <c r="G177" s="39"/>
      <c r="H177" s="39"/>
      <c r="I177" s="39"/>
      <c r="J177" s="39"/>
    </row>
    <row r="178" spans="1:10" ht="13.5">
      <c r="A178" s="39"/>
      <c r="B178" s="39"/>
      <c r="C178" s="39"/>
      <c r="D178" s="39"/>
      <c r="E178" s="39"/>
      <c r="F178" s="39"/>
      <c r="G178" s="39"/>
      <c r="H178" s="39"/>
      <c r="I178" s="39"/>
      <c r="J178" s="39"/>
    </row>
    <row r="179" spans="1:10" ht="13.5">
      <c r="A179" s="39"/>
      <c r="B179" s="39"/>
      <c r="C179" s="39"/>
      <c r="D179" s="39"/>
      <c r="E179" s="39"/>
      <c r="F179" s="39"/>
      <c r="G179" s="39"/>
      <c r="H179" s="39"/>
      <c r="I179" s="39"/>
      <c r="J179" s="39"/>
    </row>
    <row r="180" spans="1:10" ht="13.5">
      <c r="A180" s="39"/>
      <c r="B180" s="39"/>
      <c r="C180" s="39"/>
      <c r="D180" s="39"/>
      <c r="E180" s="39"/>
      <c r="F180" s="39"/>
      <c r="G180" s="39"/>
      <c r="H180" s="39"/>
      <c r="I180" s="39"/>
      <c r="J180" s="39"/>
    </row>
    <row r="181" spans="1:10" ht="13.5">
      <c r="A181" s="39"/>
      <c r="B181" s="39"/>
      <c r="C181" s="39"/>
      <c r="D181" s="39"/>
      <c r="E181" s="39"/>
      <c r="F181" s="39"/>
      <c r="G181" s="39"/>
      <c r="H181" s="39"/>
      <c r="I181" s="39"/>
      <c r="J181" s="39"/>
    </row>
    <row r="182" spans="1:10" ht="13.5">
      <c r="A182" s="39"/>
      <c r="B182" s="39"/>
      <c r="C182" s="39"/>
      <c r="D182" s="39"/>
      <c r="E182" s="39"/>
      <c r="F182" s="39"/>
      <c r="G182" s="39"/>
      <c r="H182" s="39"/>
      <c r="I182" s="39"/>
      <c r="J182" s="39"/>
    </row>
    <row r="183" spans="1:10" ht="13.5">
      <c r="A183" s="39"/>
      <c r="B183" s="39"/>
      <c r="C183" s="39"/>
      <c r="D183" s="39"/>
      <c r="E183" s="39"/>
      <c r="F183" s="39"/>
      <c r="G183" s="39"/>
      <c r="H183" s="39"/>
      <c r="I183" s="39"/>
      <c r="J183" s="39"/>
    </row>
    <row r="184" spans="1:10" ht="13.5">
      <c r="A184" s="39"/>
      <c r="B184" s="39"/>
      <c r="C184" s="39"/>
      <c r="D184" s="39"/>
      <c r="E184" s="39"/>
      <c r="F184" s="39"/>
      <c r="G184" s="39"/>
      <c r="H184" s="39"/>
      <c r="I184" s="39"/>
      <c r="J184" s="39"/>
    </row>
    <row r="185" spans="1:10" ht="13.5">
      <c r="A185" s="39"/>
      <c r="B185" s="39"/>
      <c r="C185" s="39"/>
      <c r="D185" s="39"/>
      <c r="E185" s="39"/>
      <c r="F185" s="39"/>
      <c r="G185" s="39"/>
      <c r="H185" s="39"/>
      <c r="I185" s="39"/>
      <c r="J185" s="39"/>
    </row>
    <row r="186" spans="1:10" ht="13.5">
      <c r="A186" s="39"/>
      <c r="B186" s="39"/>
      <c r="C186" s="39"/>
      <c r="D186" s="39"/>
      <c r="E186" s="39"/>
      <c r="F186" s="39"/>
      <c r="G186" s="39"/>
      <c r="H186" s="39"/>
      <c r="I186" s="39"/>
      <c r="J186" s="39"/>
    </row>
    <row r="187" spans="1:10" ht="13.5">
      <c r="A187" s="39"/>
      <c r="B187" s="39"/>
      <c r="C187" s="39"/>
      <c r="D187" s="39"/>
      <c r="E187" s="39"/>
      <c r="F187" s="39"/>
      <c r="G187" s="39"/>
      <c r="H187" s="39"/>
      <c r="I187" s="39"/>
      <c r="J187" s="39"/>
    </row>
    <row r="188" spans="1:10" ht="13.5">
      <c r="A188" s="39"/>
      <c r="B188" s="39"/>
      <c r="C188" s="39"/>
      <c r="D188" s="39"/>
      <c r="E188" s="39"/>
      <c r="F188" s="39"/>
      <c r="G188" s="39"/>
      <c r="H188" s="39"/>
      <c r="I188" s="39"/>
      <c r="J188" s="39"/>
    </row>
    <row r="189" spans="1:10" ht="13.5">
      <c r="A189" s="39"/>
      <c r="B189" s="39"/>
      <c r="C189" s="39"/>
      <c r="D189" s="39"/>
      <c r="E189" s="39"/>
      <c r="F189" s="39"/>
      <c r="G189" s="39"/>
      <c r="H189" s="39"/>
      <c r="I189" s="39"/>
      <c r="J189" s="39"/>
    </row>
    <row r="190" spans="1:10" ht="13.5">
      <c r="A190" s="39"/>
      <c r="B190" s="39"/>
      <c r="C190" s="39"/>
      <c r="D190" s="39"/>
      <c r="E190" s="39"/>
      <c r="F190" s="39"/>
      <c r="G190" s="39"/>
      <c r="H190" s="39"/>
      <c r="I190" s="39"/>
      <c r="J190" s="39"/>
    </row>
    <row r="191" spans="1:10" ht="13.5">
      <c r="A191" s="39"/>
      <c r="B191" s="39"/>
      <c r="C191" s="39"/>
      <c r="D191" s="39"/>
      <c r="E191" s="39"/>
      <c r="F191" s="39"/>
      <c r="G191" s="39"/>
      <c r="H191" s="39"/>
      <c r="I191" s="39"/>
      <c r="J191" s="39"/>
    </row>
    <row r="192" spans="1:10" ht="13.5">
      <c r="A192" s="39"/>
      <c r="B192" s="39"/>
      <c r="C192" s="39"/>
      <c r="D192" s="39"/>
      <c r="E192" s="39"/>
      <c r="F192" s="39"/>
      <c r="G192" s="39"/>
      <c r="H192" s="39"/>
      <c r="I192" s="39"/>
      <c r="J192" s="39"/>
    </row>
    <row r="193" spans="1:10" ht="13.5">
      <c r="A193" s="39"/>
      <c r="B193" s="39"/>
      <c r="C193" s="39"/>
      <c r="D193" s="39"/>
      <c r="E193" s="39"/>
      <c r="F193" s="39"/>
      <c r="G193" s="39"/>
      <c r="H193" s="39"/>
      <c r="I193" s="39"/>
      <c r="J193" s="39"/>
    </row>
    <row r="194" spans="1:10" ht="13.5">
      <c r="A194" s="39"/>
      <c r="B194" s="39"/>
      <c r="C194" s="39"/>
      <c r="D194" s="39"/>
      <c r="E194" s="39"/>
      <c r="F194" s="39"/>
      <c r="G194" s="39"/>
      <c r="H194" s="39"/>
      <c r="I194" s="39"/>
      <c r="J194" s="39"/>
    </row>
    <row r="195" spans="1:10" ht="13.5">
      <c r="A195" s="39"/>
      <c r="B195" s="39"/>
      <c r="C195" s="39"/>
      <c r="D195" s="39"/>
      <c r="E195" s="39"/>
      <c r="F195" s="39"/>
      <c r="G195" s="39"/>
      <c r="H195" s="39"/>
      <c r="I195" s="39"/>
      <c r="J195" s="39"/>
    </row>
    <row r="196" spans="1:10" ht="13.5">
      <c r="A196" s="39"/>
      <c r="B196" s="39"/>
      <c r="C196" s="39"/>
      <c r="D196" s="39"/>
      <c r="E196" s="39"/>
      <c r="F196" s="39"/>
      <c r="G196" s="39"/>
      <c r="H196" s="39"/>
      <c r="I196" s="39"/>
      <c r="J196" s="39"/>
    </row>
    <row r="197" spans="1:10" ht="13.5">
      <c r="A197" s="39"/>
      <c r="B197" s="39"/>
      <c r="C197" s="39"/>
      <c r="D197" s="39"/>
      <c r="E197" s="39"/>
      <c r="F197" s="39"/>
      <c r="G197" s="39"/>
      <c r="H197" s="39"/>
      <c r="I197" s="39"/>
      <c r="J197" s="39"/>
    </row>
    <row r="198" spans="1:10" ht="13.5">
      <c r="A198" s="39"/>
      <c r="B198" s="39"/>
      <c r="C198" s="39"/>
      <c r="D198" s="39"/>
      <c r="E198" s="39"/>
      <c r="F198" s="39"/>
      <c r="G198" s="39"/>
      <c r="H198" s="39"/>
      <c r="I198" s="39"/>
      <c r="J198" s="39"/>
    </row>
    <row r="199" spans="1:10" ht="13.5">
      <c r="A199" s="39"/>
      <c r="B199" s="39"/>
      <c r="C199" s="39"/>
      <c r="D199" s="39"/>
      <c r="E199" s="39"/>
      <c r="F199" s="39"/>
      <c r="G199" s="39"/>
      <c r="H199" s="39"/>
      <c r="I199" s="39"/>
      <c r="J199" s="39"/>
    </row>
    <row r="200" spans="1:10" ht="13.5">
      <c r="A200" s="39"/>
      <c r="B200" s="39"/>
      <c r="C200" s="39"/>
      <c r="D200" s="39"/>
      <c r="E200" s="39"/>
      <c r="F200" s="39"/>
      <c r="G200" s="39"/>
      <c r="H200" s="39"/>
      <c r="I200" s="39"/>
      <c r="J200" s="39"/>
    </row>
    <row r="201" spans="1:10" ht="13.5">
      <c r="A201" s="39"/>
      <c r="B201" s="39"/>
      <c r="C201" s="39"/>
      <c r="D201" s="39"/>
      <c r="E201" s="39"/>
      <c r="F201" s="39"/>
      <c r="G201" s="39"/>
      <c r="H201" s="39"/>
      <c r="I201" s="39"/>
      <c r="J201" s="39"/>
    </row>
    <row r="202" spans="1:10" ht="13.5">
      <c r="A202" s="39"/>
      <c r="B202" s="39"/>
      <c r="C202" s="39"/>
      <c r="D202" s="39"/>
      <c r="E202" s="39"/>
      <c r="F202" s="39"/>
      <c r="G202" s="39"/>
      <c r="H202" s="39"/>
      <c r="I202" s="39"/>
      <c r="J202" s="39"/>
    </row>
    <row r="203" spans="1:10" ht="13.5">
      <c r="A203" s="39"/>
      <c r="B203" s="39"/>
      <c r="C203" s="39"/>
      <c r="D203" s="39"/>
      <c r="E203" s="39"/>
      <c r="F203" s="39"/>
      <c r="G203" s="39"/>
      <c r="H203" s="39"/>
      <c r="I203" s="39"/>
      <c r="J203" s="39"/>
    </row>
    <row r="204" spans="1:10" ht="13.5">
      <c r="A204" s="39"/>
      <c r="B204" s="39"/>
      <c r="C204" s="39"/>
      <c r="D204" s="39"/>
      <c r="E204" s="39"/>
      <c r="F204" s="39"/>
      <c r="G204" s="39"/>
      <c r="H204" s="39"/>
      <c r="I204" s="39"/>
      <c r="J204" s="39"/>
    </row>
    <row r="205" spans="1:10" ht="13.5">
      <c r="A205" s="39"/>
      <c r="B205" s="39"/>
      <c r="C205" s="39"/>
      <c r="D205" s="39"/>
      <c r="E205" s="39"/>
      <c r="F205" s="39"/>
      <c r="G205" s="39"/>
      <c r="H205" s="39"/>
      <c r="I205" s="39"/>
      <c r="J205" s="39"/>
    </row>
    <row r="206" spans="1:10" ht="13.5">
      <c r="A206" s="39"/>
      <c r="B206" s="39"/>
      <c r="C206" s="39"/>
      <c r="D206" s="39"/>
      <c r="E206" s="39"/>
      <c r="F206" s="39"/>
      <c r="G206" s="39"/>
      <c r="H206" s="39"/>
      <c r="I206" s="39"/>
      <c r="J206" s="39"/>
    </row>
    <row r="207" spans="1:10" ht="13.5">
      <c r="A207" s="39"/>
      <c r="B207" s="39"/>
      <c r="C207" s="39"/>
      <c r="D207" s="39"/>
      <c r="E207" s="39"/>
      <c r="F207" s="39"/>
      <c r="G207" s="39"/>
      <c r="H207" s="39"/>
      <c r="I207" s="39"/>
      <c r="J207" s="39"/>
    </row>
    <row r="208" spans="1:10" ht="13.5">
      <c r="A208" s="39"/>
      <c r="B208" s="39"/>
      <c r="C208" s="39"/>
      <c r="D208" s="39"/>
      <c r="E208" s="39"/>
      <c r="F208" s="39"/>
      <c r="G208" s="39"/>
      <c r="H208" s="39"/>
      <c r="I208" s="39"/>
      <c r="J208" s="39"/>
    </row>
    <row r="209" spans="1:10" ht="13.5">
      <c r="A209" s="39"/>
      <c r="B209" s="39"/>
      <c r="C209" s="39"/>
      <c r="D209" s="39"/>
      <c r="E209" s="39"/>
      <c r="F209" s="39"/>
      <c r="G209" s="39"/>
      <c r="H209" s="39"/>
      <c r="I209" s="39"/>
      <c r="J209" s="39"/>
    </row>
    <row r="210" spans="1:10" ht="13.5">
      <c r="A210" s="39"/>
      <c r="B210" s="39"/>
      <c r="C210" s="39"/>
      <c r="D210" s="39"/>
      <c r="E210" s="39"/>
      <c r="F210" s="39"/>
      <c r="G210" s="39"/>
      <c r="H210" s="39"/>
      <c r="I210" s="39"/>
      <c r="J210" s="39"/>
    </row>
    <row r="211" spans="1:10" ht="13.5">
      <c r="A211" s="39"/>
      <c r="B211" s="39"/>
      <c r="C211" s="39"/>
      <c r="D211" s="39"/>
      <c r="E211" s="39"/>
      <c r="F211" s="39"/>
      <c r="G211" s="39"/>
      <c r="H211" s="39"/>
      <c r="I211" s="39"/>
      <c r="J211" s="39"/>
    </row>
    <row r="212" spans="1:10" ht="13.5">
      <c r="A212" s="39"/>
      <c r="B212" s="39"/>
      <c r="C212" s="39"/>
      <c r="D212" s="39"/>
      <c r="E212" s="39"/>
      <c r="F212" s="39"/>
      <c r="G212" s="39"/>
      <c r="H212" s="39"/>
      <c r="I212" s="39"/>
      <c r="J212" s="39"/>
    </row>
    <row r="213" spans="1:10" ht="13.5">
      <c r="A213" s="39"/>
      <c r="B213" s="39"/>
      <c r="C213" s="39"/>
      <c r="D213" s="39"/>
      <c r="E213" s="39"/>
      <c r="F213" s="39"/>
      <c r="G213" s="39"/>
      <c r="H213" s="39"/>
      <c r="I213" s="39"/>
      <c r="J213" s="39"/>
    </row>
    <row r="214" spans="1:10" ht="13.5">
      <c r="A214" s="39"/>
      <c r="B214" s="39"/>
      <c r="C214" s="39"/>
      <c r="D214" s="39"/>
      <c r="E214" s="39"/>
      <c r="F214" s="39"/>
      <c r="G214" s="39"/>
      <c r="H214" s="39"/>
      <c r="I214" s="39"/>
      <c r="J214" s="39"/>
    </row>
    <row r="215" spans="1:10" ht="13.5">
      <c r="A215" s="39"/>
      <c r="B215" s="39"/>
      <c r="C215" s="39"/>
      <c r="D215" s="39"/>
      <c r="E215" s="39"/>
      <c r="F215" s="39"/>
      <c r="G215" s="39"/>
      <c r="H215" s="39"/>
      <c r="I215" s="39"/>
      <c r="J215" s="39"/>
    </row>
    <row r="216" spans="1:10" ht="13.5">
      <c r="A216" s="39"/>
      <c r="B216" s="39"/>
      <c r="C216" s="39"/>
      <c r="D216" s="39"/>
      <c r="E216" s="39"/>
      <c r="F216" s="39"/>
      <c r="G216" s="39"/>
      <c r="H216" s="39"/>
      <c r="I216" s="39"/>
      <c r="J216" s="39"/>
    </row>
    <row r="217" spans="1:10" ht="13.5">
      <c r="A217" s="39"/>
      <c r="B217" s="39"/>
      <c r="C217" s="39"/>
      <c r="D217" s="39"/>
      <c r="E217" s="39"/>
      <c r="F217" s="39"/>
      <c r="G217" s="39"/>
      <c r="H217" s="39"/>
      <c r="I217" s="39"/>
      <c r="J217" s="39"/>
    </row>
    <row r="218" spans="1:10" ht="13.5">
      <c r="A218" s="39"/>
      <c r="B218" s="39"/>
      <c r="C218" s="39"/>
      <c r="D218" s="39"/>
      <c r="E218" s="39"/>
      <c r="F218" s="39"/>
      <c r="G218" s="39"/>
      <c r="H218" s="39"/>
      <c r="I218" s="39"/>
      <c r="J218" s="39"/>
    </row>
    <row r="219" spans="1:10" ht="13.5">
      <c r="A219" s="39"/>
      <c r="B219" s="39"/>
      <c r="C219" s="39"/>
      <c r="D219" s="39"/>
      <c r="E219" s="39"/>
      <c r="F219" s="39"/>
      <c r="G219" s="39"/>
      <c r="H219" s="39"/>
      <c r="I219" s="39"/>
      <c r="J219" s="39"/>
    </row>
    <row r="220" spans="1:10" ht="13.5">
      <c r="A220" s="39"/>
      <c r="B220" s="39"/>
      <c r="C220" s="39"/>
      <c r="D220" s="39"/>
      <c r="E220" s="39"/>
      <c r="F220" s="39"/>
      <c r="G220" s="39"/>
      <c r="H220" s="39"/>
      <c r="I220" s="39"/>
      <c r="J220" s="39"/>
    </row>
    <row r="221" spans="1:10" ht="13.5">
      <c r="A221" s="39"/>
      <c r="B221" s="39"/>
      <c r="C221" s="39"/>
      <c r="D221" s="39"/>
      <c r="E221" s="39"/>
      <c r="F221" s="39"/>
      <c r="G221" s="39"/>
      <c r="H221" s="39"/>
      <c r="I221" s="39"/>
      <c r="J221" s="39"/>
    </row>
    <row r="222" spans="1:10" ht="13.5">
      <c r="A222" s="39"/>
      <c r="B222" s="39"/>
      <c r="C222" s="39"/>
      <c r="D222" s="39"/>
      <c r="E222" s="39"/>
      <c r="F222" s="39"/>
      <c r="G222" s="39"/>
      <c r="H222" s="39"/>
      <c r="I222" s="39"/>
      <c r="J222" s="39"/>
    </row>
    <row r="223" spans="1:10" ht="13.5">
      <c r="A223" s="39"/>
      <c r="B223" s="39"/>
      <c r="C223" s="39"/>
      <c r="D223" s="39"/>
      <c r="E223" s="39"/>
      <c r="F223" s="39"/>
      <c r="G223" s="39"/>
      <c r="H223" s="39"/>
      <c r="I223" s="39"/>
      <c r="J223" s="39"/>
    </row>
    <row r="224" spans="1:10" ht="13.5">
      <c r="A224" s="39"/>
      <c r="B224" s="39"/>
      <c r="C224" s="39"/>
      <c r="D224" s="39"/>
      <c r="E224" s="39"/>
      <c r="F224" s="39"/>
      <c r="G224" s="39"/>
      <c r="H224" s="39"/>
      <c r="I224" s="39"/>
      <c r="J224" s="39"/>
    </row>
    <row r="225" spans="1:10" ht="13.5">
      <c r="A225" s="39"/>
      <c r="B225" s="39"/>
      <c r="C225" s="39"/>
      <c r="D225" s="39"/>
      <c r="E225" s="39"/>
      <c r="F225" s="39"/>
      <c r="G225" s="39"/>
      <c r="H225" s="39"/>
      <c r="I225" s="39"/>
      <c r="J225" s="39"/>
    </row>
    <row r="226" spans="1:10" ht="13.5">
      <c r="A226" s="39"/>
      <c r="B226" s="39"/>
      <c r="C226" s="39"/>
      <c r="D226" s="39"/>
      <c r="E226" s="39"/>
      <c r="F226" s="39"/>
      <c r="G226" s="39"/>
      <c r="H226" s="39"/>
      <c r="I226" s="39"/>
      <c r="J226" s="39"/>
    </row>
    <row r="227" spans="1:10" ht="13.5">
      <c r="A227" s="39"/>
      <c r="B227" s="39"/>
      <c r="C227" s="39"/>
      <c r="D227" s="39"/>
      <c r="E227" s="39"/>
      <c r="F227" s="39"/>
      <c r="G227" s="39"/>
      <c r="H227" s="39"/>
      <c r="I227" s="39"/>
      <c r="J227" s="39"/>
    </row>
    <row r="228" spans="1:10" ht="13.5">
      <c r="A228" s="39"/>
      <c r="B228" s="39"/>
      <c r="C228" s="39"/>
      <c r="D228" s="39"/>
      <c r="E228" s="39"/>
      <c r="F228" s="39"/>
      <c r="G228" s="39"/>
      <c r="H228" s="39"/>
      <c r="I228" s="39"/>
      <c r="J228" s="39"/>
    </row>
    <row r="229" spans="1:10" ht="13.5">
      <c r="A229" s="39"/>
      <c r="B229" s="39"/>
      <c r="C229" s="39"/>
      <c r="D229" s="39"/>
      <c r="E229" s="39"/>
      <c r="F229" s="39"/>
      <c r="G229" s="39"/>
      <c r="H229" s="39"/>
      <c r="I229" s="39"/>
      <c r="J229" s="39"/>
    </row>
    <row r="230" spans="1:10" ht="13.5">
      <c r="A230" s="39"/>
      <c r="B230" s="39"/>
      <c r="C230" s="39"/>
      <c r="D230" s="39"/>
      <c r="E230" s="39"/>
      <c r="F230" s="39"/>
      <c r="G230" s="39"/>
      <c r="H230" s="39"/>
      <c r="I230" s="39"/>
      <c r="J230" s="39"/>
    </row>
    <row r="231" spans="1:10" ht="13.5">
      <c r="A231" s="39"/>
      <c r="B231" s="39"/>
      <c r="C231" s="39"/>
      <c r="D231" s="39"/>
      <c r="E231" s="39"/>
      <c r="F231" s="39"/>
      <c r="G231" s="39"/>
      <c r="H231" s="39"/>
      <c r="I231" s="39"/>
      <c r="J231" s="39"/>
    </row>
    <row r="232" spans="1:10" ht="13.5">
      <c r="A232" s="39"/>
      <c r="B232" s="39"/>
      <c r="C232" s="39"/>
      <c r="D232" s="39"/>
      <c r="E232" s="39"/>
      <c r="F232" s="39"/>
      <c r="G232" s="39"/>
      <c r="H232" s="39"/>
      <c r="I232" s="39"/>
      <c r="J232" s="39"/>
    </row>
    <row r="233" spans="1:10" ht="13.5">
      <c r="A233" s="39"/>
      <c r="B233" s="39"/>
      <c r="C233" s="39"/>
      <c r="D233" s="39"/>
      <c r="E233" s="39"/>
      <c r="F233" s="39"/>
      <c r="G233" s="39"/>
      <c r="H233" s="39"/>
      <c r="I233" s="39"/>
      <c r="J233" s="39"/>
    </row>
    <row r="234" spans="1:10" ht="13.5">
      <c r="A234" s="39"/>
      <c r="B234" s="39"/>
      <c r="C234" s="39"/>
      <c r="D234" s="39"/>
      <c r="E234" s="39"/>
      <c r="F234" s="39"/>
      <c r="G234" s="39"/>
      <c r="H234" s="39"/>
      <c r="I234" s="39"/>
      <c r="J234" s="39"/>
    </row>
    <row r="235" spans="1:10" ht="13.5">
      <c r="A235" s="39"/>
      <c r="B235" s="39"/>
      <c r="C235" s="39"/>
      <c r="D235" s="39"/>
      <c r="E235" s="39"/>
      <c r="F235" s="39"/>
      <c r="G235" s="39"/>
      <c r="H235" s="39"/>
      <c r="I235" s="39"/>
      <c r="J235" s="39"/>
    </row>
    <row r="236" spans="1:10" ht="13.5">
      <c r="A236" s="39"/>
      <c r="B236" s="39"/>
      <c r="C236" s="39"/>
      <c r="D236" s="39"/>
      <c r="E236" s="39"/>
      <c r="F236" s="39"/>
      <c r="G236" s="39"/>
      <c r="H236" s="39"/>
      <c r="I236" s="39"/>
      <c r="J236" s="39"/>
    </row>
    <row r="237" spans="1:10" ht="13.5">
      <c r="A237" s="39"/>
      <c r="B237" s="39"/>
      <c r="C237" s="39"/>
      <c r="D237" s="39"/>
      <c r="E237" s="39"/>
      <c r="F237" s="39"/>
      <c r="G237" s="39"/>
      <c r="H237" s="39"/>
      <c r="I237" s="39"/>
      <c r="J237" s="39"/>
    </row>
    <row r="238" spans="1:10" ht="13.5">
      <c r="A238" s="39"/>
      <c r="B238" s="39"/>
      <c r="C238" s="39"/>
      <c r="D238" s="39"/>
      <c r="E238" s="39"/>
      <c r="F238" s="39"/>
      <c r="G238" s="39"/>
      <c r="H238" s="39"/>
      <c r="I238" s="39"/>
      <c r="J238" s="39"/>
    </row>
    <row r="239" spans="1:10" ht="13.5">
      <c r="A239" s="39"/>
      <c r="B239" s="39"/>
      <c r="C239" s="39"/>
      <c r="D239" s="39"/>
      <c r="E239" s="39"/>
      <c r="F239" s="39"/>
      <c r="G239" s="39"/>
      <c r="H239" s="39"/>
      <c r="I239" s="39"/>
      <c r="J239" s="39"/>
    </row>
    <row r="240" spans="1:10" ht="13.5">
      <c r="A240" s="39"/>
      <c r="B240" s="39"/>
      <c r="C240" s="39"/>
      <c r="D240" s="39"/>
      <c r="E240" s="39"/>
      <c r="F240" s="39"/>
      <c r="G240" s="39"/>
      <c r="H240" s="39"/>
      <c r="I240" s="39"/>
      <c r="J240" s="39"/>
    </row>
    <row r="241" spans="1:10" ht="13.5">
      <c r="A241" s="39"/>
      <c r="B241" s="39"/>
      <c r="C241" s="39"/>
      <c r="D241" s="39"/>
      <c r="E241" s="39"/>
      <c r="F241" s="39"/>
      <c r="G241" s="39"/>
      <c r="H241" s="39"/>
      <c r="I241" s="39"/>
      <c r="J241" s="39"/>
    </row>
    <row r="242" spans="1:10" ht="13.5">
      <c r="A242" s="39"/>
      <c r="B242" s="39"/>
      <c r="C242" s="39"/>
      <c r="D242" s="39"/>
      <c r="E242" s="39"/>
      <c r="F242" s="39"/>
      <c r="G242" s="39"/>
      <c r="H242" s="39"/>
      <c r="I242" s="39"/>
      <c r="J242" s="39"/>
    </row>
    <row r="243" spans="1:10" ht="13.5">
      <c r="A243" s="39"/>
      <c r="B243" s="39"/>
      <c r="C243" s="39"/>
      <c r="D243" s="39"/>
      <c r="E243" s="39"/>
      <c r="F243" s="39"/>
      <c r="G243" s="39"/>
      <c r="H243" s="39"/>
      <c r="I243" s="39"/>
      <c r="J243" s="39"/>
    </row>
    <row r="244" spans="1:10" ht="13.5">
      <c r="A244" s="39"/>
      <c r="B244" s="39"/>
      <c r="C244" s="39"/>
      <c r="D244" s="39"/>
      <c r="E244" s="39"/>
      <c r="F244" s="39"/>
      <c r="G244" s="39"/>
      <c r="H244" s="39"/>
      <c r="I244" s="39"/>
      <c r="J244" s="39"/>
    </row>
    <row r="245" spans="1:10" ht="13.5">
      <c r="A245" s="39"/>
      <c r="B245" s="39"/>
      <c r="C245" s="39"/>
      <c r="D245" s="39"/>
      <c r="E245" s="39"/>
      <c r="F245" s="39"/>
      <c r="G245" s="39"/>
      <c r="H245" s="39"/>
      <c r="I245" s="39"/>
      <c r="J245" s="39"/>
    </row>
    <row r="246" spans="1:10" ht="13.5">
      <c r="A246" s="39"/>
      <c r="B246" s="39"/>
      <c r="C246" s="39"/>
      <c r="D246" s="39"/>
      <c r="E246" s="39"/>
      <c r="F246" s="39"/>
      <c r="G246" s="39"/>
      <c r="H246" s="39"/>
      <c r="I246" s="39"/>
      <c r="J246" s="39"/>
    </row>
    <row r="247" spans="1:10" ht="13.5">
      <c r="A247" s="39"/>
      <c r="B247" s="39"/>
      <c r="C247" s="39"/>
      <c r="D247" s="39"/>
      <c r="E247" s="39"/>
      <c r="F247" s="39"/>
      <c r="G247" s="39"/>
      <c r="H247" s="39"/>
      <c r="I247" s="39"/>
      <c r="J247" s="39"/>
    </row>
    <row r="248" spans="1:10" ht="13.5">
      <c r="A248" s="39"/>
      <c r="B248" s="39"/>
      <c r="C248" s="39"/>
      <c r="D248" s="39"/>
      <c r="E248" s="39"/>
      <c r="F248" s="39"/>
      <c r="G248" s="39"/>
      <c r="H248" s="39"/>
      <c r="I248" s="39"/>
      <c r="J248" s="39"/>
    </row>
    <row r="249" spans="1:10" ht="13.5">
      <c r="A249" s="39"/>
      <c r="B249" s="39"/>
      <c r="C249" s="39"/>
      <c r="D249" s="39"/>
      <c r="E249" s="39"/>
      <c r="F249" s="39"/>
      <c r="G249" s="39"/>
      <c r="H249" s="39"/>
      <c r="I249" s="39"/>
      <c r="J249" s="39"/>
    </row>
    <row r="250" spans="1:10" ht="13.5">
      <c r="A250" s="39"/>
      <c r="B250" s="39"/>
      <c r="C250" s="39"/>
      <c r="D250" s="39"/>
      <c r="E250" s="39"/>
      <c r="F250" s="39"/>
      <c r="G250" s="39"/>
      <c r="H250" s="39"/>
      <c r="I250" s="39"/>
      <c r="J250" s="39"/>
    </row>
    <row r="251" spans="1:10" ht="13.5">
      <c r="A251" s="39"/>
      <c r="B251" s="39"/>
      <c r="C251" s="39"/>
      <c r="D251" s="39"/>
      <c r="E251" s="39"/>
      <c r="F251" s="39"/>
      <c r="G251" s="39"/>
      <c r="H251" s="39"/>
      <c r="I251" s="39"/>
      <c r="J251" s="39"/>
    </row>
    <row r="252" spans="1:10" ht="13.5">
      <c r="A252" s="39"/>
      <c r="B252" s="39"/>
      <c r="C252" s="39"/>
      <c r="D252" s="39"/>
      <c r="E252" s="39"/>
      <c r="F252" s="39"/>
      <c r="G252" s="39"/>
      <c r="H252" s="39"/>
      <c r="I252" s="39"/>
      <c r="J252" s="39"/>
    </row>
    <row r="253" spans="1:10" ht="13.5">
      <c r="A253" s="39"/>
      <c r="B253" s="39"/>
      <c r="C253" s="39"/>
      <c r="D253" s="39"/>
      <c r="E253" s="39"/>
      <c r="F253" s="39"/>
      <c r="G253" s="39"/>
      <c r="H253" s="39"/>
      <c r="I253" s="39"/>
      <c r="J253" s="39"/>
    </row>
    <row r="254" spans="1:10" ht="13.5">
      <c r="A254" s="39"/>
      <c r="B254" s="39"/>
      <c r="C254" s="39"/>
      <c r="D254" s="39"/>
      <c r="E254" s="39"/>
      <c r="F254" s="39"/>
      <c r="G254" s="39"/>
      <c r="H254" s="39"/>
      <c r="I254" s="39"/>
      <c r="J254" s="39"/>
    </row>
    <row r="255" spans="1:10" ht="13.5">
      <c r="A255" s="39"/>
      <c r="B255" s="39"/>
      <c r="C255" s="39"/>
      <c r="D255" s="39"/>
      <c r="E255" s="39"/>
      <c r="F255" s="39"/>
      <c r="G255" s="39"/>
      <c r="H255" s="39"/>
      <c r="I255" s="39"/>
      <c r="J255" s="39"/>
    </row>
    <row r="256" spans="1:10" ht="13.5">
      <c r="A256" s="39"/>
      <c r="B256" s="39"/>
      <c r="C256" s="39"/>
      <c r="D256" s="39"/>
      <c r="E256" s="39"/>
      <c r="F256" s="39"/>
      <c r="G256" s="39"/>
      <c r="H256" s="39"/>
      <c r="I256" s="39"/>
      <c r="J256" s="39"/>
    </row>
    <row r="257" spans="1:10" ht="13.5">
      <c r="A257" s="39"/>
      <c r="B257" s="39"/>
      <c r="C257" s="39"/>
      <c r="D257" s="39"/>
      <c r="E257" s="39"/>
      <c r="F257" s="39"/>
      <c r="G257" s="39"/>
      <c r="H257" s="39"/>
      <c r="I257" s="39"/>
      <c r="J257" s="39"/>
    </row>
    <row r="258" spans="1:10" ht="13.5">
      <c r="A258" s="39"/>
      <c r="B258" s="39"/>
      <c r="C258" s="39"/>
      <c r="D258" s="39"/>
      <c r="E258" s="39"/>
      <c r="F258" s="39"/>
      <c r="G258" s="39"/>
      <c r="H258" s="39"/>
      <c r="I258" s="39"/>
      <c r="J258" s="39"/>
    </row>
    <row r="259" spans="1:10" ht="13.5">
      <c r="A259" s="39"/>
      <c r="B259" s="39"/>
      <c r="C259" s="39"/>
      <c r="D259" s="39"/>
      <c r="E259" s="39"/>
      <c r="F259" s="39"/>
      <c r="G259" s="39"/>
      <c r="H259" s="39"/>
      <c r="I259" s="39"/>
      <c r="J259" s="39"/>
    </row>
    <row r="260" spans="1:10" ht="13.5">
      <c r="A260" s="39"/>
      <c r="B260" s="39"/>
      <c r="C260" s="39"/>
      <c r="D260" s="39"/>
      <c r="E260" s="39"/>
      <c r="F260" s="39"/>
      <c r="G260" s="39"/>
      <c r="H260" s="39"/>
      <c r="I260" s="39"/>
      <c r="J260" s="39"/>
    </row>
    <row r="261" spans="1:10" ht="13.5">
      <c r="A261" s="39"/>
      <c r="B261" s="39"/>
      <c r="C261" s="39"/>
      <c r="D261" s="39"/>
      <c r="E261" s="39"/>
      <c r="F261" s="39"/>
      <c r="G261" s="39"/>
      <c r="H261" s="39"/>
      <c r="I261" s="39"/>
      <c r="J261" s="39"/>
    </row>
    <row r="262" spans="1:10" ht="13.5">
      <c r="A262" s="39"/>
      <c r="B262" s="39"/>
      <c r="C262" s="39"/>
      <c r="D262" s="39"/>
      <c r="E262" s="39"/>
      <c r="F262" s="39"/>
      <c r="G262" s="39"/>
      <c r="H262" s="39"/>
      <c r="I262" s="39"/>
      <c r="J262" s="39"/>
    </row>
    <row r="263" spans="1:10" ht="13.5">
      <c r="A263" s="39"/>
      <c r="B263" s="39"/>
      <c r="C263" s="39"/>
      <c r="D263" s="39"/>
      <c r="E263" s="39"/>
      <c r="F263" s="39"/>
      <c r="G263" s="39"/>
      <c r="H263" s="39"/>
      <c r="I263" s="39"/>
      <c r="J263" s="39"/>
    </row>
    <row r="264" spans="1:10" ht="13.5">
      <c r="A264" s="39"/>
      <c r="B264" s="39"/>
      <c r="C264" s="39"/>
      <c r="D264" s="39"/>
      <c r="E264" s="39"/>
      <c r="F264" s="39"/>
      <c r="G264" s="39"/>
      <c r="H264" s="39"/>
      <c r="I264" s="39"/>
      <c r="J264" s="39"/>
    </row>
    <row r="265" spans="1:10" ht="13.5">
      <c r="A265" s="39"/>
      <c r="B265" s="39"/>
      <c r="C265" s="39"/>
      <c r="D265" s="39"/>
      <c r="E265" s="39"/>
      <c r="F265" s="39"/>
      <c r="G265" s="39"/>
      <c r="H265" s="39"/>
      <c r="I265" s="39"/>
      <c r="J265" s="39"/>
    </row>
    <row r="266" spans="1:10" ht="13.5">
      <c r="A266" s="39"/>
      <c r="B266" s="39"/>
      <c r="C266" s="39"/>
      <c r="D266" s="39"/>
      <c r="E266" s="39"/>
      <c r="F266" s="39"/>
      <c r="G266" s="39"/>
      <c r="H266" s="39"/>
      <c r="I266" s="39"/>
      <c r="J266" s="39"/>
    </row>
    <row r="267" spans="1:10" ht="13.5">
      <c r="A267" s="39"/>
      <c r="B267" s="39"/>
      <c r="C267" s="39"/>
      <c r="D267" s="39"/>
      <c r="E267" s="39"/>
      <c r="F267" s="39"/>
      <c r="G267" s="39"/>
      <c r="H267" s="39"/>
      <c r="I267" s="39"/>
      <c r="J267" s="39"/>
    </row>
    <row r="268" spans="1:10" ht="13.5">
      <c r="A268" s="39"/>
      <c r="B268" s="39"/>
      <c r="C268" s="39"/>
      <c r="D268" s="39"/>
      <c r="E268" s="39"/>
      <c r="F268" s="39"/>
      <c r="G268" s="39"/>
      <c r="H268" s="39"/>
      <c r="I268" s="39"/>
      <c r="J268" s="39"/>
    </row>
    <row r="269" spans="1:10" ht="13.5">
      <c r="A269" s="39"/>
      <c r="B269" s="39"/>
      <c r="C269" s="39"/>
      <c r="D269" s="39"/>
      <c r="E269" s="39"/>
      <c r="F269" s="39"/>
      <c r="G269" s="39"/>
      <c r="H269" s="39"/>
      <c r="I269" s="39"/>
      <c r="J269" s="39"/>
    </row>
    <row r="270" spans="1:10" ht="13.5">
      <c r="A270" s="39"/>
      <c r="B270" s="39"/>
      <c r="C270" s="39"/>
      <c r="D270" s="39"/>
      <c r="E270" s="39"/>
      <c r="F270" s="39"/>
      <c r="G270" s="39"/>
      <c r="H270" s="39"/>
      <c r="I270" s="39"/>
      <c r="J270" s="39"/>
    </row>
    <row r="271" spans="1:10" ht="13.5">
      <c r="A271" s="39"/>
      <c r="B271" s="39"/>
      <c r="C271" s="39"/>
      <c r="D271" s="39"/>
      <c r="E271" s="39"/>
      <c r="F271" s="39"/>
      <c r="G271" s="39"/>
      <c r="H271" s="39"/>
      <c r="I271" s="39"/>
      <c r="J271" s="39"/>
    </row>
    <row r="272" spans="1:10" ht="13.5">
      <c r="A272" s="39"/>
      <c r="B272" s="39"/>
      <c r="C272" s="39"/>
      <c r="D272" s="39"/>
      <c r="E272" s="39"/>
      <c r="F272" s="39"/>
      <c r="G272" s="39"/>
      <c r="H272" s="39"/>
      <c r="I272" s="39"/>
      <c r="J272" s="39"/>
    </row>
    <row r="273" spans="1:10" ht="13.5">
      <c r="A273" s="39"/>
      <c r="B273" s="39"/>
      <c r="C273" s="39"/>
      <c r="D273" s="39"/>
      <c r="E273" s="39"/>
      <c r="F273" s="39"/>
      <c r="G273" s="39"/>
      <c r="H273" s="39"/>
      <c r="I273" s="39"/>
      <c r="J273" s="39"/>
    </row>
    <row r="274" spans="1:10" ht="13.5">
      <c r="A274" s="39"/>
      <c r="B274" s="39"/>
      <c r="C274" s="39"/>
      <c r="D274" s="39"/>
      <c r="E274" s="39"/>
      <c r="F274" s="39"/>
      <c r="G274" s="39"/>
      <c r="H274" s="39"/>
      <c r="I274" s="39"/>
      <c r="J274" s="39"/>
    </row>
    <row r="275" spans="1:10" ht="13.5">
      <c r="A275" s="39"/>
      <c r="B275" s="39"/>
      <c r="C275" s="39"/>
      <c r="D275" s="39"/>
      <c r="E275" s="39"/>
      <c r="F275" s="39"/>
      <c r="G275" s="39"/>
      <c r="H275" s="39"/>
      <c r="I275" s="39"/>
      <c r="J275" s="39"/>
    </row>
    <row r="276" spans="1:10" ht="13.5">
      <c r="A276" s="39"/>
      <c r="B276" s="39"/>
      <c r="C276" s="39"/>
      <c r="D276" s="39"/>
      <c r="E276" s="39"/>
      <c r="F276" s="39"/>
      <c r="G276" s="39"/>
      <c r="H276" s="39"/>
      <c r="I276" s="39"/>
      <c r="J276" s="39"/>
    </row>
    <row r="277" spans="1:10" ht="13.5">
      <c r="A277" s="39"/>
      <c r="B277" s="39"/>
      <c r="C277" s="39"/>
      <c r="D277" s="39"/>
      <c r="E277" s="39"/>
      <c r="F277" s="39"/>
      <c r="G277" s="39"/>
      <c r="H277" s="39"/>
      <c r="I277" s="39"/>
      <c r="J277" s="39"/>
    </row>
    <row r="278" spans="1:10" ht="13.5">
      <c r="A278" s="39"/>
      <c r="B278" s="39"/>
      <c r="C278" s="39"/>
      <c r="D278" s="39"/>
      <c r="E278" s="39"/>
      <c r="F278" s="39"/>
      <c r="G278" s="39"/>
      <c r="H278" s="39"/>
      <c r="I278" s="39"/>
      <c r="J278" s="39"/>
    </row>
    <row r="279" spans="1:10" ht="13.5">
      <c r="A279" s="39"/>
      <c r="B279" s="39"/>
      <c r="C279" s="39"/>
      <c r="D279" s="39"/>
      <c r="E279" s="39"/>
      <c r="F279" s="39"/>
      <c r="G279" s="39"/>
      <c r="H279" s="39"/>
      <c r="I279" s="39"/>
      <c r="J279" s="39"/>
    </row>
    <row r="280" spans="1:10" ht="13.5">
      <c r="A280" s="39"/>
      <c r="B280" s="39"/>
      <c r="C280" s="39"/>
      <c r="D280" s="39"/>
      <c r="E280" s="39"/>
      <c r="F280" s="39"/>
      <c r="G280" s="39"/>
      <c r="H280" s="39"/>
      <c r="I280" s="39"/>
      <c r="J280" s="39"/>
    </row>
    <row r="281" spans="1:10" ht="13.5">
      <c r="A281" s="39"/>
      <c r="B281" s="39"/>
      <c r="C281" s="39"/>
      <c r="D281" s="39"/>
      <c r="E281" s="39"/>
      <c r="F281" s="39"/>
      <c r="G281" s="39"/>
      <c r="H281" s="39"/>
      <c r="I281" s="39"/>
      <c r="J281" s="39"/>
    </row>
    <row r="282" spans="1:10" ht="13.5">
      <c r="A282" s="39"/>
      <c r="B282" s="39"/>
      <c r="C282" s="39"/>
      <c r="D282" s="39"/>
      <c r="E282" s="39"/>
      <c r="F282" s="39"/>
      <c r="G282" s="39"/>
      <c r="H282" s="39"/>
      <c r="I282" s="39"/>
      <c r="J282" s="39"/>
    </row>
    <row r="283" spans="1:10" ht="13.5">
      <c r="A283" s="39"/>
      <c r="B283" s="39"/>
      <c r="C283" s="39"/>
      <c r="D283" s="39"/>
      <c r="E283" s="39"/>
      <c r="F283" s="39"/>
      <c r="G283" s="39"/>
      <c r="H283" s="39"/>
      <c r="I283" s="39"/>
      <c r="J283" s="39"/>
    </row>
    <row r="284" spans="1:10" ht="13.5">
      <c r="A284" s="39"/>
      <c r="B284" s="39"/>
      <c r="C284" s="39"/>
      <c r="D284" s="39"/>
      <c r="E284" s="39"/>
      <c r="F284" s="39"/>
      <c r="G284" s="39"/>
      <c r="H284" s="39"/>
      <c r="I284" s="39"/>
      <c r="J284" s="39"/>
    </row>
    <row r="285" spans="1:10" ht="13.5">
      <c r="A285" s="39"/>
      <c r="B285" s="39"/>
      <c r="C285" s="39"/>
      <c r="D285" s="39"/>
      <c r="E285" s="39"/>
      <c r="F285" s="39"/>
      <c r="G285" s="39"/>
      <c r="H285" s="39"/>
      <c r="I285" s="39"/>
      <c r="J285" s="39"/>
    </row>
    <row r="286" spans="1:10" ht="13.5">
      <c r="A286" s="39"/>
      <c r="B286" s="39"/>
      <c r="C286" s="39"/>
      <c r="D286" s="39"/>
      <c r="E286" s="39"/>
      <c r="F286" s="39"/>
      <c r="G286" s="39"/>
      <c r="H286" s="39"/>
      <c r="I286" s="39"/>
      <c r="J286" s="39"/>
    </row>
    <row r="287" spans="1:10" ht="13.5">
      <c r="A287" s="39"/>
      <c r="B287" s="39"/>
      <c r="C287" s="39"/>
      <c r="D287" s="39"/>
      <c r="E287" s="39"/>
      <c r="F287" s="39"/>
      <c r="G287" s="39"/>
      <c r="H287" s="39"/>
      <c r="I287" s="39"/>
      <c r="J287" s="39"/>
    </row>
    <row r="288" spans="1:10" ht="13.5">
      <c r="A288" s="39"/>
      <c r="B288" s="39"/>
      <c r="C288" s="39"/>
      <c r="D288" s="39"/>
      <c r="E288" s="39"/>
      <c r="F288" s="39"/>
      <c r="G288" s="39"/>
      <c r="H288" s="39"/>
      <c r="I288" s="39"/>
      <c r="J288" s="39"/>
    </row>
    <row r="289" spans="1:10" ht="13.5">
      <c r="A289" s="39"/>
      <c r="B289" s="39"/>
      <c r="C289" s="39"/>
      <c r="D289" s="39"/>
      <c r="E289" s="39"/>
      <c r="F289" s="39"/>
      <c r="G289" s="39"/>
      <c r="H289" s="39"/>
      <c r="I289" s="39"/>
      <c r="J289" s="39"/>
    </row>
    <row r="290" spans="1:10" ht="13.5">
      <c r="A290" s="39"/>
      <c r="B290" s="39"/>
      <c r="C290" s="39"/>
      <c r="D290" s="39"/>
      <c r="E290" s="39"/>
      <c r="F290" s="39"/>
      <c r="G290" s="39"/>
      <c r="H290" s="39"/>
      <c r="I290" s="39"/>
      <c r="J290" s="39"/>
    </row>
    <row r="291" spans="1:10" ht="13.5">
      <c r="A291" s="39"/>
      <c r="B291" s="39"/>
      <c r="C291" s="39"/>
      <c r="D291" s="39"/>
      <c r="E291" s="39"/>
      <c r="F291" s="39"/>
      <c r="G291" s="39"/>
      <c r="H291" s="39"/>
      <c r="I291" s="39"/>
      <c r="J291" s="39"/>
    </row>
    <row r="292" spans="1:10" ht="13.5">
      <c r="A292" s="39"/>
      <c r="B292" s="39"/>
      <c r="C292" s="39"/>
      <c r="D292" s="39"/>
      <c r="E292" s="39"/>
      <c r="F292" s="39"/>
      <c r="G292" s="39"/>
      <c r="H292" s="39"/>
      <c r="I292" s="39"/>
      <c r="J292" s="39"/>
    </row>
    <row r="293" spans="1:10" ht="13.5">
      <c r="A293" s="39"/>
      <c r="B293" s="39"/>
      <c r="C293" s="39"/>
      <c r="D293" s="39"/>
      <c r="E293" s="39"/>
      <c r="F293" s="39"/>
      <c r="G293" s="39"/>
      <c r="H293" s="39"/>
      <c r="I293" s="39"/>
      <c r="J293" s="39"/>
    </row>
    <row r="294" spans="1:10" ht="13.5">
      <c r="A294" s="39"/>
      <c r="B294" s="39"/>
      <c r="C294" s="39"/>
      <c r="D294" s="39"/>
      <c r="E294" s="39"/>
      <c r="F294" s="39"/>
      <c r="G294" s="39"/>
      <c r="H294" s="39"/>
      <c r="I294" s="39"/>
      <c r="J294" s="39"/>
    </row>
    <row r="295" spans="1:10" ht="13.5">
      <c r="A295" s="39"/>
      <c r="B295" s="39"/>
      <c r="C295" s="39"/>
      <c r="D295" s="39"/>
      <c r="E295" s="39"/>
      <c r="F295" s="39"/>
      <c r="G295" s="39"/>
      <c r="H295" s="39"/>
      <c r="I295" s="39"/>
      <c r="J295" s="39"/>
    </row>
    <row r="296" spans="1:10" ht="13.5">
      <c r="A296" s="39"/>
      <c r="B296" s="39"/>
      <c r="C296" s="39"/>
      <c r="D296" s="39"/>
      <c r="E296" s="39"/>
      <c r="F296" s="39"/>
      <c r="G296" s="39"/>
      <c r="H296" s="39"/>
      <c r="I296" s="39"/>
      <c r="J296" s="39"/>
    </row>
    <row r="297" spans="1:10" ht="13.5">
      <c r="A297" s="39"/>
      <c r="B297" s="39"/>
      <c r="C297" s="39"/>
      <c r="D297" s="39"/>
      <c r="E297" s="39"/>
      <c r="F297" s="39"/>
      <c r="G297" s="39"/>
      <c r="H297" s="39"/>
      <c r="I297" s="39"/>
      <c r="J297" s="39"/>
    </row>
    <row r="298" spans="1:10" ht="13.5">
      <c r="A298" s="39"/>
      <c r="B298" s="39"/>
      <c r="C298" s="39"/>
      <c r="D298" s="39"/>
      <c r="E298" s="39"/>
      <c r="F298" s="39"/>
      <c r="G298" s="39"/>
      <c r="H298" s="39"/>
      <c r="I298" s="39"/>
      <c r="J298" s="39"/>
    </row>
    <row r="299" spans="1:10" ht="13.5">
      <c r="A299" s="39"/>
      <c r="B299" s="39"/>
      <c r="C299" s="39"/>
      <c r="D299" s="39"/>
      <c r="E299" s="39"/>
      <c r="F299" s="39"/>
      <c r="G299" s="39"/>
      <c r="H299" s="39"/>
      <c r="I299" s="39"/>
      <c r="J299" s="39"/>
    </row>
    <row r="300" spans="1:10" ht="13.5">
      <c r="A300" s="39"/>
      <c r="B300" s="39"/>
      <c r="C300" s="39"/>
      <c r="D300" s="39"/>
      <c r="E300" s="39"/>
      <c r="F300" s="39"/>
      <c r="G300" s="39"/>
      <c r="H300" s="39"/>
      <c r="I300" s="39"/>
      <c r="J300" s="39"/>
    </row>
    <row r="301" spans="1:10" ht="13.5">
      <c r="A301" s="39"/>
      <c r="B301" s="39"/>
      <c r="C301" s="39"/>
      <c r="D301" s="39"/>
      <c r="E301" s="39"/>
      <c r="F301" s="39"/>
      <c r="G301" s="39"/>
      <c r="H301" s="39"/>
      <c r="I301" s="39"/>
      <c r="J301" s="39"/>
    </row>
    <row r="302" spans="1:10" ht="13.5">
      <c r="A302" s="39"/>
      <c r="B302" s="39"/>
      <c r="C302" s="39"/>
      <c r="D302" s="39"/>
      <c r="E302" s="39"/>
      <c r="F302" s="39"/>
      <c r="G302" s="39"/>
      <c r="H302" s="39"/>
      <c r="I302" s="39"/>
      <c r="J302" s="39"/>
    </row>
    <row r="303" spans="1:10" ht="13.5">
      <c r="A303" s="39"/>
      <c r="B303" s="39"/>
      <c r="C303" s="39"/>
      <c r="D303" s="39"/>
      <c r="E303" s="39"/>
      <c r="F303" s="39"/>
      <c r="G303" s="39"/>
      <c r="H303" s="39"/>
      <c r="I303" s="39"/>
      <c r="J303" s="39"/>
    </row>
    <row r="304" spans="1:10" ht="13.5">
      <c r="A304" s="39"/>
      <c r="B304" s="39"/>
      <c r="C304" s="39"/>
      <c r="D304" s="39"/>
      <c r="E304" s="39"/>
      <c r="F304" s="39"/>
      <c r="G304" s="39"/>
      <c r="H304" s="39"/>
      <c r="I304" s="39"/>
      <c r="J304" s="39"/>
    </row>
    <row r="305" spans="1:10" ht="13.5">
      <c r="A305" s="39"/>
      <c r="B305" s="39"/>
      <c r="C305" s="39"/>
      <c r="D305" s="39"/>
      <c r="E305" s="39"/>
      <c r="F305" s="39"/>
      <c r="G305" s="39"/>
      <c r="H305" s="39"/>
      <c r="I305" s="39"/>
      <c r="J305" s="39"/>
    </row>
    <row r="306" spans="1:10" ht="13.5">
      <c r="A306" s="39"/>
      <c r="B306" s="39"/>
      <c r="C306" s="39"/>
      <c r="D306" s="39"/>
      <c r="E306" s="39"/>
      <c r="F306" s="39"/>
      <c r="G306" s="39"/>
      <c r="H306" s="39"/>
      <c r="I306" s="39"/>
      <c r="J306" s="39"/>
    </row>
    <row r="307" spans="1:10" ht="13.5">
      <c r="A307" s="39"/>
      <c r="B307" s="39"/>
      <c r="C307" s="39"/>
      <c r="D307" s="39"/>
      <c r="E307" s="39"/>
      <c r="F307" s="39"/>
      <c r="G307" s="39"/>
      <c r="H307" s="39"/>
      <c r="I307" s="39"/>
      <c r="J307" s="39"/>
    </row>
    <row r="308" spans="1:10" ht="13.5">
      <c r="A308" s="39"/>
      <c r="B308" s="39"/>
      <c r="C308" s="39"/>
      <c r="D308" s="39"/>
      <c r="E308" s="39"/>
      <c r="F308" s="39"/>
      <c r="G308" s="39"/>
      <c r="H308" s="39"/>
      <c r="I308" s="39"/>
      <c r="J308" s="39"/>
    </row>
    <row r="309" spans="1:10" ht="13.5">
      <c r="A309" s="39"/>
      <c r="B309" s="39"/>
      <c r="C309" s="39"/>
      <c r="D309" s="39"/>
      <c r="E309" s="39"/>
      <c r="F309" s="39"/>
      <c r="G309" s="39"/>
      <c r="H309" s="39"/>
      <c r="I309" s="39"/>
      <c r="J309" s="39"/>
    </row>
    <row r="310" spans="1:10" ht="13.5">
      <c r="A310" s="39"/>
      <c r="B310" s="39"/>
      <c r="C310" s="39"/>
      <c r="D310" s="39"/>
      <c r="E310" s="39"/>
      <c r="F310" s="39"/>
      <c r="G310" s="39"/>
      <c r="H310" s="39"/>
      <c r="I310" s="39"/>
      <c r="J310" s="39"/>
    </row>
    <row r="311" spans="1:10" ht="13.5">
      <c r="A311" s="39"/>
      <c r="B311" s="39"/>
      <c r="C311" s="39"/>
      <c r="D311" s="39"/>
      <c r="E311" s="39"/>
      <c r="F311" s="39"/>
      <c r="G311" s="39"/>
      <c r="H311" s="39"/>
      <c r="I311" s="39"/>
      <c r="J311" s="39"/>
    </row>
    <row r="312" spans="1:10" ht="13.5">
      <c r="A312" s="39"/>
      <c r="B312" s="39"/>
      <c r="C312" s="39"/>
      <c r="D312" s="39"/>
      <c r="E312" s="39"/>
      <c r="F312" s="39"/>
      <c r="G312" s="39"/>
      <c r="H312" s="39"/>
      <c r="I312" s="39"/>
      <c r="J312" s="39"/>
    </row>
    <row r="313" spans="1:10" ht="13.5">
      <c r="A313" s="39"/>
      <c r="B313" s="39"/>
      <c r="C313" s="39"/>
      <c r="D313" s="39"/>
      <c r="E313" s="39"/>
      <c r="F313" s="39"/>
      <c r="G313" s="39"/>
      <c r="H313" s="39"/>
      <c r="I313" s="39"/>
      <c r="J313" s="39"/>
    </row>
    <row r="314" spans="1:10" ht="13.5">
      <c r="A314" s="39"/>
      <c r="B314" s="39"/>
      <c r="C314" s="39"/>
      <c r="D314" s="39"/>
      <c r="E314" s="39"/>
      <c r="F314" s="39"/>
      <c r="G314" s="39"/>
      <c r="H314" s="39"/>
      <c r="I314" s="39"/>
      <c r="J314" s="39"/>
    </row>
    <row r="315" spans="1:10" ht="13.5">
      <c r="A315" s="39"/>
      <c r="B315" s="39"/>
      <c r="C315" s="39"/>
      <c r="D315" s="39"/>
      <c r="E315" s="39"/>
      <c r="F315" s="39"/>
      <c r="G315" s="39"/>
      <c r="H315" s="39"/>
      <c r="I315" s="39"/>
      <c r="J315" s="39"/>
    </row>
    <row r="316" spans="1:10" ht="13.5">
      <c r="A316" s="39"/>
      <c r="B316" s="39"/>
      <c r="C316" s="39"/>
      <c r="D316" s="39"/>
      <c r="E316" s="39"/>
      <c r="F316" s="39"/>
      <c r="G316" s="39"/>
      <c r="H316" s="39"/>
      <c r="I316" s="39"/>
      <c r="J316" s="39"/>
    </row>
    <row r="317" spans="1:10" ht="13.5">
      <c r="A317" s="39"/>
      <c r="B317" s="39"/>
      <c r="C317" s="39"/>
      <c r="D317" s="39"/>
      <c r="E317" s="39"/>
      <c r="F317" s="39"/>
      <c r="G317" s="39"/>
      <c r="H317" s="39"/>
      <c r="I317" s="39"/>
      <c r="J317" s="39"/>
    </row>
    <row r="318" spans="1:10" ht="13.5">
      <c r="A318" s="39"/>
      <c r="B318" s="39"/>
      <c r="C318" s="39"/>
      <c r="D318" s="39"/>
      <c r="E318" s="39"/>
      <c r="F318" s="39"/>
      <c r="G318" s="39"/>
      <c r="H318" s="39"/>
      <c r="I318" s="39"/>
      <c r="J318" s="39"/>
    </row>
    <row r="319" spans="1:10" ht="13.5">
      <c r="A319" s="39"/>
      <c r="B319" s="39"/>
      <c r="C319" s="39"/>
      <c r="D319" s="39"/>
      <c r="E319" s="39"/>
      <c r="F319" s="39"/>
      <c r="G319" s="39"/>
      <c r="H319" s="39"/>
      <c r="I319" s="39"/>
      <c r="J319" s="39"/>
    </row>
    <row r="320" spans="1:10" ht="13.5">
      <c r="A320" s="39"/>
      <c r="B320" s="39"/>
      <c r="C320" s="39"/>
      <c r="D320" s="39"/>
      <c r="E320" s="39"/>
      <c r="F320" s="39"/>
      <c r="G320" s="39"/>
      <c r="H320" s="39"/>
      <c r="I320" s="39"/>
      <c r="J320" s="39"/>
    </row>
    <row r="321" spans="1:10" ht="13.5">
      <c r="A321" s="39"/>
      <c r="B321" s="39"/>
      <c r="C321" s="39"/>
      <c r="D321" s="39"/>
      <c r="E321" s="39"/>
      <c r="F321" s="39"/>
      <c r="G321" s="39"/>
      <c r="H321" s="39"/>
      <c r="I321" s="39"/>
      <c r="J321" s="39"/>
    </row>
    <row r="322" spans="1:10" ht="13.5">
      <c r="A322" s="39"/>
      <c r="B322" s="39"/>
      <c r="C322" s="39"/>
      <c r="D322" s="39"/>
      <c r="E322" s="39"/>
      <c r="F322" s="39"/>
      <c r="G322" s="39"/>
      <c r="H322" s="39"/>
      <c r="I322" s="39"/>
      <c r="J322" s="39"/>
    </row>
    <row r="323" spans="1:10" ht="13.5">
      <c r="A323" s="39"/>
      <c r="B323" s="39"/>
      <c r="C323" s="39"/>
      <c r="D323" s="39"/>
      <c r="E323" s="39"/>
      <c r="F323" s="39"/>
      <c r="G323" s="39"/>
      <c r="H323" s="39"/>
      <c r="I323" s="39"/>
      <c r="J323" s="39"/>
    </row>
    <row r="324" spans="1:10" ht="13.5">
      <c r="A324" s="39"/>
      <c r="B324" s="39"/>
      <c r="C324" s="39"/>
      <c r="D324" s="39"/>
      <c r="E324" s="39"/>
      <c r="F324" s="39"/>
      <c r="G324" s="39"/>
      <c r="H324" s="39"/>
      <c r="I324" s="39"/>
      <c r="J324" s="39"/>
    </row>
    <row r="325" spans="1:10" ht="13.5">
      <c r="A325" s="39"/>
      <c r="B325" s="39"/>
      <c r="C325" s="39"/>
      <c r="D325" s="39"/>
      <c r="E325" s="39"/>
      <c r="F325" s="39"/>
      <c r="G325" s="39"/>
      <c r="H325" s="39"/>
      <c r="I325" s="39"/>
      <c r="J325" s="39"/>
    </row>
    <row r="326" spans="1:10" ht="13.5">
      <c r="A326" s="39"/>
      <c r="B326" s="39"/>
      <c r="C326" s="39"/>
      <c r="D326" s="39"/>
      <c r="E326" s="39"/>
      <c r="F326" s="39"/>
      <c r="G326" s="39"/>
      <c r="H326" s="39"/>
      <c r="I326" s="39"/>
      <c r="J326" s="39"/>
    </row>
    <row r="327" spans="1:10" ht="13.5">
      <c r="A327" s="39"/>
      <c r="B327" s="39"/>
      <c r="C327" s="39"/>
      <c r="D327" s="39"/>
      <c r="E327" s="39"/>
      <c r="F327" s="39"/>
      <c r="G327" s="39"/>
      <c r="H327" s="39"/>
      <c r="I327" s="39"/>
      <c r="J327" s="39"/>
    </row>
    <row r="328" spans="1:10" ht="13.5">
      <c r="A328" s="39"/>
      <c r="B328" s="39"/>
      <c r="C328" s="39"/>
      <c r="D328" s="39"/>
      <c r="E328" s="39"/>
      <c r="F328" s="39"/>
      <c r="G328" s="39"/>
      <c r="H328" s="39"/>
      <c r="I328" s="39"/>
      <c r="J328" s="39"/>
    </row>
    <row r="329" spans="1:10" ht="13.5">
      <c r="A329" s="39"/>
      <c r="B329" s="39"/>
      <c r="C329" s="39"/>
      <c r="D329" s="39"/>
      <c r="E329" s="39"/>
      <c r="F329" s="39"/>
      <c r="G329" s="39"/>
      <c r="H329" s="39"/>
      <c r="I329" s="39"/>
      <c r="J329" s="39"/>
    </row>
    <row r="330" spans="1:10" ht="13.5">
      <c r="A330" s="39"/>
      <c r="B330" s="39"/>
      <c r="C330" s="39"/>
      <c r="D330" s="39"/>
      <c r="E330" s="39"/>
      <c r="F330" s="39"/>
      <c r="G330" s="39"/>
      <c r="H330" s="39"/>
      <c r="I330" s="39"/>
      <c r="J330" s="39"/>
    </row>
    <row r="331" spans="1:10" ht="13.5">
      <c r="A331" s="39"/>
      <c r="B331" s="39"/>
      <c r="C331" s="39"/>
      <c r="D331" s="39"/>
      <c r="E331" s="39"/>
      <c r="F331" s="39"/>
      <c r="G331" s="39"/>
      <c r="H331" s="39"/>
      <c r="I331" s="39"/>
      <c r="J331" s="39"/>
    </row>
    <row r="332" spans="1:10" ht="13.5">
      <c r="A332" s="39"/>
      <c r="B332" s="39"/>
      <c r="C332" s="39"/>
      <c r="D332" s="39"/>
      <c r="E332" s="39"/>
      <c r="F332" s="39"/>
      <c r="G332" s="39"/>
      <c r="H332" s="39"/>
      <c r="I332" s="39"/>
      <c r="J332" s="39"/>
    </row>
    <row r="333" spans="1:10" ht="13.5">
      <c r="A333" s="39"/>
      <c r="B333" s="39"/>
      <c r="C333" s="39"/>
      <c r="D333" s="39"/>
      <c r="E333" s="39"/>
      <c r="F333" s="39"/>
      <c r="G333" s="39"/>
      <c r="H333" s="39"/>
      <c r="I333" s="39"/>
      <c r="J333" s="39"/>
    </row>
    <row r="334" spans="1:10" ht="13.5">
      <c r="A334" s="39"/>
      <c r="B334" s="39"/>
      <c r="C334" s="39"/>
      <c r="D334" s="39"/>
      <c r="E334" s="39"/>
      <c r="F334" s="39"/>
      <c r="G334" s="39"/>
      <c r="H334" s="39"/>
      <c r="I334" s="39"/>
      <c r="J334" s="39"/>
    </row>
    <row r="335" spans="1:10" ht="13.5">
      <c r="A335" s="39"/>
      <c r="B335" s="39"/>
      <c r="C335" s="39"/>
      <c r="D335" s="39"/>
      <c r="E335" s="39"/>
      <c r="F335" s="39"/>
      <c r="G335" s="39"/>
      <c r="H335" s="39"/>
      <c r="I335" s="39"/>
      <c r="J335" s="39"/>
    </row>
    <row r="336" spans="1:10" ht="13.5">
      <c r="A336" s="39"/>
      <c r="B336" s="39"/>
      <c r="C336" s="39"/>
      <c r="D336" s="39"/>
      <c r="E336" s="39"/>
      <c r="F336" s="39"/>
      <c r="G336" s="39"/>
      <c r="H336" s="39"/>
      <c r="I336" s="39"/>
      <c r="J336" s="39"/>
    </row>
    <row r="337" spans="1:10" ht="13.5">
      <c r="A337" s="39"/>
      <c r="B337" s="39"/>
      <c r="C337" s="39"/>
      <c r="D337" s="39"/>
      <c r="E337" s="39"/>
      <c r="F337" s="39"/>
      <c r="G337" s="39"/>
      <c r="H337" s="39"/>
      <c r="I337" s="39"/>
      <c r="J337" s="39"/>
    </row>
    <row r="338" spans="1:10" ht="13.5">
      <c r="A338" s="39"/>
      <c r="B338" s="39"/>
      <c r="C338" s="39"/>
      <c r="D338" s="39"/>
      <c r="E338" s="39"/>
      <c r="F338" s="39"/>
      <c r="G338" s="39"/>
      <c r="H338" s="39"/>
      <c r="I338" s="39"/>
      <c r="J338" s="39"/>
    </row>
    <row r="339" spans="1:10" ht="13.5">
      <c r="A339" s="39"/>
      <c r="B339" s="39"/>
      <c r="C339" s="39"/>
      <c r="D339" s="39"/>
      <c r="E339" s="39"/>
      <c r="F339" s="39"/>
      <c r="G339" s="39"/>
      <c r="H339" s="39"/>
      <c r="I339" s="39"/>
      <c r="J339" s="39"/>
    </row>
    <row r="340" spans="1:10" ht="13.5">
      <c r="A340" s="39"/>
      <c r="B340" s="39"/>
      <c r="C340" s="39"/>
      <c r="D340" s="39"/>
      <c r="E340" s="39"/>
      <c r="F340" s="39"/>
      <c r="G340" s="39"/>
      <c r="H340" s="39"/>
      <c r="I340" s="39"/>
      <c r="J340" s="39"/>
    </row>
    <row r="341" spans="1:10" ht="13.5">
      <c r="A341" s="39"/>
      <c r="B341" s="39"/>
      <c r="C341" s="39"/>
      <c r="D341" s="39"/>
      <c r="E341" s="39"/>
      <c r="F341" s="39"/>
      <c r="G341" s="39"/>
      <c r="H341" s="39"/>
      <c r="I341" s="39"/>
      <c r="J341" s="39"/>
    </row>
    <row r="342" spans="1:10" ht="13.5">
      <c r="A342" s="39"/>
      <c r="B342" s="39"/>
      <c r="C342" s="39"/>
      <c r="D342" s="39"/>
      <c r="E342" s="39"/>
      <c r="F342" s="39"/>
      <c r="G342" s="39"/>
      <c r="H342" s="39"/>
      <c r="I342" s="39"/>
      <c r="J342" s="39"/>
    </row>
    <row r="343" spans="1:10" ht="13.5">
      <c r="A343" s="39"/>
      <c r="B343" s="39"/>
      <c r="C343" s="39"/>
      <c r="D343" s="39"/>
      <c r="E343" s="39"/>
      <c r="F343" s="39"/>
      <c r="G343" s="39"/>
      <c r="H343" s="39"/>
      <c r="I343" s="39"/>
      <c r="J343" s="39"/>
    </row>
    <row r="344" spans="1:10" ht="13.5">
      <c r="A344" s="39"/>
      <c r="B344" s="39"/>
      <c r="C344" s="39"/>
      <c r="D344" s="39"/>
      <c r="E344" s="39"/>
      <c r="F344" s="39"/>
      <c r="G344" s="39"/>
      <c r="H344" s="39"/>
      <c r="I344" s="39"/>
      <c r="J344" s="39"/>
    </row>
    <row r="345" spans="1:10" ht="13.5">
      <c r="A345" s="39"/>
      <c r="B345" s="39"/>
      <c r="C345" s="39"/>
      <c r="D345" s="39"/>
      <c r="E345" s="39"/>
      <c r="F345" s="39"/>
      <c r="G345" s="39"/>
      <c r="H345" s="39"/>
      <c r="I345" s="39"/>
      <c r="J345" s="39"/>
    </row>
    <row r="346" spans="1:10" ht="13.5">
      <c r="A346" s="39"/>
      <c r="B346" s="39"/>
      <c r="C346" s="39"/>
      <c r="D346" s="39"/>
      <c r="E346" s="39"/>
      <c r="F346" s="39"/>
      <c r="G346" s="39"/>
      <c r="H346" s="39"/>
      <c r="I346" s="39"/>
      <c r="J346" s="39"/>
    </row>
    <row r="347" spans="1:10" ht="13.5">
      <c r="A347" s="39"/>
      <c r="B347" s="39"/>
      <c r="C347" s="39"/>
      <c r="D347" s="39"/>
      <c r="E347" s="39"/>
      <c r="F347" s="39"/>
      <c r="G347" s="39"/>
      <c r="H347" s="39"/>
      <c r="I347" s="39"/>
      <c r="J347" s="39"/>
    </row>
    <row r="348" spans="1:10" ht="13.5">
      <c r="A348" s="39"/>
      <c r="B348" s="39"/>
      <c r="C348" s="39"/>
      <c r="D348" s="39"/>
      <c r="E348" s="39"/>
      <c r="F348" s="39"/>
      <c r="G348" s="39"/>
      <c r="H348" s="39"/>
      <c r="I348" s="39"/>
      <c r="J348" s="39"/>
    </row>
    <row r="349" spans="1:10" ht="13.5">
      <c r="A349" s="39"/>
      <c r="B349" s="39"/>
      <c r="C349" s="39"/>
      <c r="D349" s="39"/>
      <c r="E349" s="39"/>
      <c r="F349" s="39"/>
      <c r="G349" s="39"/>
      <c r="H349" s="39"/>
      <c r="I349" s="39"/>
      <c r="J349" s="39"/>
    </row>
    <row r="350" spans="1:10" ht="13.5">
      <c r="A350" s="39"/>
      <c r="B350" s="39"/>
      <c r="C350" s="39"/>
      <c r="D350" s="39"/>
      <c r="E350" s="39"/>
      <c r="F350" s="39"/>
      <c r="G350" s="39"/>
      <c r="H350" s="39"/>
      <c r="I350" s="39"/>
      <c r="J350" s="39"/>
    </row>
    <row r="351" spans="1:10" ht="13.5">
      <c r="A351" s="39"/>
      <c r="B351" s="39"/>
      <c r="C351" s="39"/>
      <c r="D351" s="39"/>
      <c r="E351" s="39"/>
      <c r="F351" s="39"/>
      <c r="G351" s="39"/>
      <c r="H351" s="39"/>
      <c r="I351" s="39"/>
      <c r="J351" s="39"/>
    </row>
    <row r="352" spans="1:10" ht="13.5">
      <c r="A352" s="39"/>
      <c r="B352" s="39"/>
      <c r="C352" s="39"/>
      <c r="D352" s="39"/>
      <c r="E352" s="39"/>
      <c r="F352" s="39"/>
      <c r="G352" s="39"/>
      <c r="H352" s="39"/>
      <c r="I352" s="39"/>
      <c r="J352" s="39"/>
    </row>
    <row r="353" spans="1:10" ht="13.5">
      <c r="A353" s="39"/>
      <c r="B353" s="39"/>
      <c r="C353" s="39"/>
      <c r="D353" s="39"/>
      <c r="E353" s="39"/>
      <c r="F353" s="39"/>
      <c r="G353" s="39"/>
      <c r="H353" s="39"/>
      <c r="I353" s="39"/>
      <c r="J353" s="39"/>
    </row>
    <row r="354" spans="1:10" ht="13.5">
      <c r="A354" s="39"/>
      <c r="B354" s="39"/>
      <c r="C354" s="39"/>
      <c r="D354" s="39"/>
      <c r="E354" s="39"/>
      <c r="F354" s="39"/>
      <c r="G354" s="39"/>
      <c r="H354" s="39"/>
      <c r="I354" s="39"/>
      <c r="J354" s="39"/>
    </row>
    <row r="355" spans="1:10" ht="13.5">
      <c r="A355" s="39"/>
      <c r="B355" s="39"/>
      <c r="C355" s="39"/>
      <c r="D355" s="39"/>
      <c r="E355" s="39"/>
      <c r="F355" s="39"/>
      <c r="G355" s="39"/>
      <c r="H355" s="39"/>
      <c r="I355" s="39"/>
      <c r="J355" s="39"/>
    </row>
    <row r="356" spans="1:10" ht="13.5">
      <c r="A356" s="39"/>
      <c r="B356" s="39"/>
      <c r="C356" s="39"/>
      <c r="D356" s="39"/>
      <c r="E356" s="39"/>
      <c r="F356" s="39"/>
      <c r="G356" s="39"/>
      <c r="H356" s="39"/>
      <c r="I356" s="39"/>
      <c r="J356" s="39"/>
    </row>
    <row r="357" spans="1:10" ht="13.5">
      <c r="A357" s="39"/>
      <c r="B357" s="39"/>
      <c r="C357" s="39"/>
      <c r="D357" s="39"/>
      <c r="E357" s="39"/>
      <c r="F357" s="39"/>
      <c r="G357" s="39"/>
      <c r="H357" s="39"/>
      <c r="I357" s="39"/>
      <c r="J357" s="39"/>
    </row>
    <row r="358" spans="1:10" ht="13.5">
      <c r="A358" s="39"/>
      <c r="B358" s="39"/>
      <c r="C358" s="39"/>
      <c r="D358" s="39"/>
      <c r="E358" s="39"/>
      <c r="F358" s="39"/>
      <c r="G358" s="39"/>
      <c r="H358" s="39"/>
      <c r="I358" s="39"/>
      <c r="J358" s="39"/>
    </row>
    <row r="359" spans="1:10" ht="13.5">
      <c r="A359" s="39"/>
      <c r="B359" s="39"/>
      <c r="C359" s="39"/>
      <c r="D359" s="39"/>
      <c r="E359" s="39"/>
      <c r="F359" s="39"/>
      <c r="G359" s="39"/>
      <c r="H359" s="39"/>
      <c r="I359" s="39"/>
      <c r="J359" s="39"/>
    </row>
    <row r="360" spans="1:10" ht="13.5">
      <c r="A360" s="39"/>
      <c r="B360" s="39"/>
      <c r="C360" s="39"/>
      <c r="D360" s="39"/>
      <c r="E360" s="39"/>
      <c r="F360" s="39"/>
      <c r="G360" s="39"/>
      <c r="H360" s="39"/>
      <c r="I360" s="39"/>
      <c r="J360" s="39"/>
    </row>
    <row r="361" spans="1:10" ht="13.5">
      <c r="A361" s="39"/>
      <c r="B361" s="39"/>
      <c r="C361" s="39"/>
      <c r="D361" s="39"/>
      <c r="E361" s="39"/>
      <c r="F361" s="39"/>
      <c r="G361" s="39"/>
      <c r="H361" s="39"/>
      <c r="I361" s="39"/>
      <c r="J361" s="39"/>
    </row>
    <row r="362" spans="1:10" ht="13.5">
      <c r="A362" s="39"/>
      <c r="B362" s="39"/>
      <c r="C362" s="39"/>
      <c r="D362" s="39"/>
      <c r="E362" s="39"/>
      <c r="F362" s="39"/>
      <c r="G362" s="39"/>
      <c r="H362" s="39"/>
      <c r="I362" s="39"/>
      <c r="J362" s="39"/>
    </row>
    <row r="363" spans="1:10" ht="13.5">
      <c r="A363" s="39"/>
      <c r="B363" s="39"/>
      <c r="C363" s="39"/>
      <c r="D363" s="39"/>
      <c r="E363" s="39"/>
      <c r="F363" s="39"/>
      <c r="G363" s="39"/>
      <c r="H363" s="39"/>
      <c r="I363" s="39"/>
      <c r="J363" s="39"/>
    </row>
    <row r="364" spans="1:10" ht="13.5">
      <c r="A364" s="39"/>
      <c r="B364" s="39"/>
      <c r="C364" s="39"/>
      <c r="D364" s="39"/>
      <c r="E364" s="39"/>
      <c r="F364" s="39"/>
      <c r="G364" s="39"/>
      <c r="H364" s="39"/>
      <c r="I364" s="39"/>
      <c r="J364" s="39"/>
    </row>
    <row r="365" spans="1:10" ht="13.5">
      <c r="A365" s="39"/>
      <c r="B365" s="39"/>
      <c r="C365" s="39"/>
      <c r="D365" s="39"/>
      <c r="E365" s="39"/>
      <c r="F365" s="39"/>
      <c r="G365" s="39"/>
      <c r="H365" s="39"/>
      <c r="I365" s="39"/>
      <c r="J365" s="39"/>
    </row>
    <row r="366" spans="1:10" ht="13.5">
      <c r="A366" s="39"/>
      <c r="B366" s="39"/>
      <c r="C366" s="39"/>
      <c r="D366" s="39"/>
      <c r="E366" s="39"/>
      <c r="F366" s="39"/>
      <c r="G366" s="39"/>
      <c r="H366" s="39"/>
      <c r="I366" s="39"/>
      <c r="J366" s="39"/>
    </row>
    <row r="367" spans="1:10" ht="13.5">
      <c r="A367" s="39"/>
      <c r="B367" s="39"/>
      <c r="C367" s="39"/>
      <c r="D367" s="39"/>
      <c r="E367" s="39"/>
      <c r="F367" s="39"/>
      <c r="G367" s="39"/>
      <c r="H367" s="39"/>
      <c r="I367" s="39"/>
      <c r="J367" s="39"/>
    </row>
    <row r="368" spans="1:10" ht="13.5">
      <c r="A368" s="39"/>
      <c r="B368" s="39"/>
      <c r="C368" s="39"/>
      <c r="D368" s="39"/>
      <c r="E368" s="39"/>
      <c r="F368" s="39"/>
      <c r="G368" s="39"/>
      <c r="H368" s="39"/>
      <c r="I368" s="39"/>
      <c r="J368" s="39"/>
    </row>
    <row r="369" spans="1:10" ht="13.5">
      <c r="A369" s="39"/>
      <c r="B369" s="39"/>
      <c r="C369" s="39"/>
      <c r="D369" s="39"/>
      <c r="E369" s="39"/>
      <c r="F369" s="39"/>
      <c r="G369" s="39"/>
      <c r="H369" s="39"/>
      <c r="I369" s="39"/>
      <c r="J369" s="39"/>
    </row>
    <row r="370" spans="1:10" ht="13.5">
      <c r="A370" s="39"/>
      <c r="B370" s="39"/>
      <c r="C370" s="39"/>
      <c r="D370" s="39"/>
      <c r="E370" s="39"/>
      <c r="F370" s="39"/>
      <c r="G370" s="39"/>
      <c r="H370" s="39"/>
      <c r="I370" s="39"/>
      <c r="J370" s="39"/>
    </row>
    <row r="371" spans="1:10" ht="13.5">
      <c r="A371" s="39"/>
      <c r="B371" s="39"/>
      <c r="C371" s="39"/>
      <c r="D371" s="39"/>
      <c r="E371" s="39"/>
      <c r="F371" s="39"/>
      <c r="G371" s="39"/>
      <c r="H371" s="39"/>
      <c r="I371" s="39"/>
      <c r="J371" s="39"/>
    </row>
    <row r="372" spans="1:10" ht="13.5">
      <c r="A372" s="39"/>
      <c r="B372" s="39"/>
      <c r="C372" s="39"/>
      <c r="D372" s="39"/>
      <c r="E372" s="39"/>
      <c r="F372" s="39"/>
      <c r="G372" s="39"/>
      <c r="H372" s="39"/>
      <c r="I372" s="39"/>
      <c r="J372" s="39"/>
    </row>
    <row r="373" spans="1:10" ht="13.5">
      <c r="A373" s="39"/>
      <c r="B373" s="39"/>
      <c r="C373" s="39"/>
      <c r="D373" s="39"/>
      <c r="E373" s="39"/>
      <c r="F373" s="39"/>
      <c r="G373" s="39"/>
      <c r="H373" s="39"/>
      <c r="I373" s="39"/>
      <c r="J373" s="39"/>
    </row>
    <row r="374" spans="1:10" ht="13.5">
      <c r="A374" s="39"/>
      <c r="B374" s="39"/>
      <c r="C374" s="39"/>
      <c r="D374" s="39"/>
      <c r="E374" s="39"/>
      <c r="F374" s="39"/>
      <c r="G374" s="39"/>
      <c r="H374" s="39"/>
      <c r="I374" s="39"/>
      <c r="J374" s="39"/>
    </row>
    <row r="375" spans="1:10" ht="13.5">
      <c r="A375" s="39"/>
      <c r="B375" s="39"/>
      <c r="C375" s="39"/>
      <c r="D375" s="39"/>
      <c r="E375" s="39"/>
      <c r="F375" s="39"/>
      <c r="G375" s="39"/>
      <c r="H375" s="39"/>
      <c r="I375" s="39"/>
      <c r="J375" s="39"/>
    </row>
    <row r="376" spans="1:10" ht="13.5">
      <c r="A376" s="39"/>
      <c r="B376" s="39"/>
      <c r="C376" s="39"/>
      <c r="D376" s="39"/>
      <c r="E376" s="39"/>
      <c r="F376" s="39"/>
      <c r="G376" s="39"/>
      <c r="H376" s="39"/>
      <c r="I376" s="39"/>
      <c r="J376" s="39"/>
    </row>
    <row r="377" spans="1:10" ht="13.5">
      <c r="A377" s="39"/>
      <c r="B377" s="39"/>
      <c r="C377" s="39"/>
      <c r="D377" s="39"/>
      <c r="E377" s="39"/>
      <c r="F377" s="39"/>
      <c r="G377" s="39"/>
      <c r="H377" s="39"/>
      <c r="I377" s="39"/>
      <c r="J377" s="39"/>
    </row>
    <row r="378" spans="1:10" ht="13.5">
      <c r="A378" s="39"/>
      <c r="B378" s="39"/>
      <c r="C378" s="39"/>
      <c r="D378" s="39"/>
      <c r="E378" s="39"/>
      <c r="F378" s="39"/>
      <c r="G378" s="39"/>
      <c r="H378" s="39"/>
      <c r="I378" s="39"/>
      <c r="J378" s="39"/>
    </row>
    <row r="379" spans="1:10" ht="13.5">
      <c r="A379" s="39"/>
      <c r="B379" s="39"/>
      <c r="C379" s="39"/>
      <c r="D379" s="39"/>
      <c r="E379" s="39"/>
      <c r="F379" s="39"/>
      <c r="G379" s="39"/>
      <c r="H379" s="39"/>
      <c r="I379" s="39"/>
      <c r="J379" s="39"/>
    </row>
    <row r="380" spans="1:10" ht="13.5">
      <c r="A380" s="39"/>
      <c r="B380" s="39"/>
      <c r="C380" s="39"/>
      <c r="D380" s="39"/>
      <c r="E380" s="39"/>
      <c r="F380" s="39"/>
      <c r="G380" s="39"/>
      <c r="H380" s="39"/>
      <c r="I380" s="39"/>
      <c r="J380" s="39"/>
    </row>
    <row r="381" spans="1:10" ht="13.5">
      <c r="A381" s="39"/>
      <c r="B381" s="39"/>
      <c r="C381" s="39"/>
      <c r="D381" s="39"/>
      <c r="E381" s="39"/>
      <c r="F381" s="39"/>
      <c r="G381" s="39"/>
      <c r="H381" s="39"/>
      <c r="I381" s="39"/>
      <c r="J381" s="39"/>
    </row>
    <row r="382" spans="1:10" ht="13.5">
      <c r="A382" s="39"/>
      <c r="B382" s="39"/>
      <c r="C382" s="39"/>
      <c r="D382" s="39"/>
      <c r="E382" s="39"/>
      <c r="F382" s="39"/>
      <c r="G382" s="39"/>
      <c r="H382" s="39"/>
      <c r="I382" s="39"/>
      <c r="J382" s="39"/>
    </row>
    <row r="383" spans="1:10" ht="13.5">
      <c r="A383" s="39"/>
      <c r="B383" s="39"/>
      <c r="C383" s="39"/>
      <c r="D383" s="39"/>
      <c r="E383" s="39"/>
      <c r="F383" s="39"/>
      <c r="G383" s="39"/>
      <c r="H383" s="39"/>
      <c r="I383" s="39"/>
      <c r="J383" s="39"/>
    </row>
    <row r="384" spans="1:10" ht="13.5">
      <c r="A384" s="39"/>
      <c r="B384" s="39"/>
      <c r="C384" s="39"/>
      <c r="D384" s="39"/>
      <c r="E384" s="39"/>
      <c r="F384" s="39"/>
      <c r="G384" s="39"/>
      <c r="H384" s="39"/>
      <c r="I384" s="39"/>
      <c r="J384" s="39"/>
    </row>
    <row r="385" spans="1:10" ht="13.5">
      <c r="A385" s="39"/>
      <c r="B385" s="39"/>
      <c r="C385" s="39"/>
      <c r="D385" s="39"/>
      <c r="E385" s="39"/>
      <c r="F385" s="39"/>
      <c r="G385" s="39"/>
      <c r="H385" s="39"/>
      <c r="I385" s="39"/>
      <c r="J385" s="39"/>
    </row>
    <row r="386" spans="1:10" ht="13.5">
      <c r="A386" s="39"/>
      <c r="B386" s="39"/>
      <c r="C386" s="39"/>
      <c r="D386" s="39"/>
      <c r="E386" s="39"/>
      <c r="F386" s="39"/>
      <c r="G386" s="39"/>
      <c r="H386" s="39"/>
      <c r="I386" s="39"/>
      <c r="J386" s="39"/>
    </row>
    <row r="387" spans="1:10" ht="13.5">
      <c r="A387" s="39"/>
      <c r="B387" s="39"/>
      <c r="C387" s="39"/>
      <c r="D387" s="39"/>
      <c r="E387" s="39"/>
      <c r="F387" s="39"/>
      <c r="G387" s="39"/>
      <c r="H387" s="39"/>
      <c r="I387" s="39"/>
      <c r="J387" s="39"/>
    </row>
    <row r="388" spans="1:10" ht="13.5">
      <c r="A388" s="39"/>
      <c r="B388" s="39"/>
      <c r="C388" s="39"/>
      <c r="D388" s="39"/>
      <c r="E388" s="39"/>
      <c r="F388" s="39"/>
      <c r="G388" s="39"/>
      <c r="H388" s="39"/>
      <c r="I388" s="39"/>
      <c r="J388" s="39"/>
    </row>
    <row r="389" spans="1:10" ht="13.5">
      <c r="A389" s="39"/>
      <c r="B389" s="39"/>
      <c r="C389" s="39"/>
      <c r="D389" s="39"/>
      <c r="E389" s="39"/>
      <c r="F389" s="39"/>
      <c r="G389" s="39"/>
      <c r="H389" s="39"/>
      <c r="I389" s="39"/>
      <c r="J389" s="39"/>
    </row>
    <row r="390" spans="1:10" ht="13.5">
      <c r="A390" s="39"/>
      <c r="B390" s="39"/>
      <c r="C390" s="39"/>
      <c r="D390" s="39"/>
      <c r="E390" s="39"/>
      <c r="F390" s="39"/>
      <c r="G390" s="39"/>
      <c r="H390" s="39"/>
      <c r="I390" s="39"/>
      <c r="J390" s="39"/>
    </row>
    <row r="391" spans="1:10" ht="13.5">
      <c r="A391" s="39"/>
      <c r="B391" s="39"/>
      <c r="C391" s="39"/>
      <c r="D391" s="39"/>
      <c r="E391" s="39"/>
      <c r="F391" s="39"/>
      <c r="G391" s="39"/>
      <c r="H391" s="39"/>
      <c r="I391" s="39"/>
      <c r="J391" s="39"/>
    </row>
    <row r="392" spans="1:10" ht="13.5">
      <c r="A392" s="39"/>
      <c r="B392" s="39"/>
      <c r="C392" s="39"/>
      <c r="D392" s="39"/>
      <c r="E392" s="39"/>
      <c r="F392" s="39"/>
      <c r="G392" s="39"/>
      <c r="H392" s="39"/>
      <c r="I392" s="39"/>
      <c r="J392" s="39"/>
    </row>
    <row r="393" spans="1:10" ht="13.5">
      <c r="A393" s="39"/>
      <c r="B393" s="39"/>
      <c r="C393" s="39"/>
      <c r="D393" s="39"/>
      <c r="E393" s="39"/>
      <c r="F393" s="39"/>
      <c r="G393" s="39"/>
      <c r="H393" s="39"/>
      <c r="I393" s="39"/>
      <c r="J393" s="39"/>
    </row>
    <row r="394" spans="1:10" ht="13.5">
      <c r="A394" s="39"/>
      <c r="B394" s="39"/>
      <c r="C394" s="39"/>
      <c r="D394" s="39"/>
      <c r="E394" s="39"/>
      <c r="F394" s="39"/>
      <c r="G394" s="39"/>
      <c r="H394" s="39"/>
      <c r="I394" s="39"/>
      <c r="J394" s="39"/>
    </row>
    <row r="395" spans="1:10" ht="13.5">
      <c r="A395" s="39"/>
      <c r="B395" s="39"/>
      <c r="C395" s="39"/>
      <c r="D395" s="39"/>
      <c r="E395" s="39"/>
      <c r="F395" s="39"/>
      <c r="G395" s="39"/>
      <c r="H395" s="39"/>
      <c r="I395" s="39"/>
      <c r="J395" s="39"/>
    </row>
    <row r="396" spans="1:10" ht="13.5">
      <c r="A396" s="39"/>
      <c r="B396" s="39"/>
      <c r="C396" s="39"/>
      <c r="D396" s="39"/>
      <c r="E396" s="39"/>
      <c r="F396" s="39"/>
      <c r="G396" s="39"/>
      <c r="H396" s="39"/>
      <c r="I396" s="39"/>
      <c r="J396" s="39"/>
    </row>
    <row r="397" spans="1:10" ht="13.5">
      <c r="A397" s="39"/>
      <c r="B397" s="39"/>
      <c r="C397" s="39"/>
      <c r="D397" s="39"/>
      <c r="E397" s="39"/>
      <c r="F397" s="39"/>
      <c r="G397" s="39"/>
      <c r="H397" s="39"/>
      <c r="I397" s="39"/>
      <c r="J397" s="39"/>
    </row>
    <row r="398" spans="1:10" ht="13.5">
      <c r="A398" s="39"/>
      <c r="B398" s="39"/>
      <c r="C398" s="39"/>
      <c r="D398" s="39"/>
      <c r="E398" s="39"/>
      <c r="F398" s="39"/>
      <c r="G398" s="39"/>
      <c r="H398" s="39"/>
      <c r="I398" s="39"/>
      <c r="J398" s="39"/>
    </row>
    <row r="399" spans="1:10" ht="13.5">
      <c r="A399" s="39"/>
      <c r="B399" s="39"/>
      <c r="C399" s="39"/>
      <c r="D399" s="39"/>
      <c r="E399" s="39"/>
      <c r="F399" s="39"/>
      <c r="G399" s="39"/>
      <c r="H399" s="39"/>
      <c r="I399" s="39"/>
      <c r="J399" s="39"/>
    </row>
    <row r="400" spans="1:10" ht="13.5">
      <c r="A400" s="39"/>
      <c r="B400" s="39"/>
      <c r="C400" s="39"/>
      <c r="D400" s="39"/>
      <c r="E400" s="39"/>
      <c r="F400" s="39"/>
      <c r="G400" s="39"/>
      <c r="H400" s="39"/>
      <c r="I400" s="39"/>
      <c r="J400" s="39"/>
    </row>
    <row r="401" spans="1:10" ht="13.5">
      <c r="A401" s="39"/>
      <c r="B401" s="39"/>
      <c r="C401" s="39"/>
      <c r="D401" s="39"/>
      <c r="E401" s="39"/>
      <c r="F401" s="39"/>
      <c r="G401" s="39"/>
      <c r="H401" s="39"/>
      <c r="I401" s="39"/>
      <c r="J401" s="39"/>
    </row>
    <row r="402" spans="1:10" ht="13.5">
      <c r="A402" s="39"/>
      <c r="B402" s="39"/>
      <c r="C402" s="39"/>
      <c r="D402" s="39"/>
      <c r="E402" s="39"/>
      <c r="F402" s="39"/>
      <c r="G402" s="39"/>
      <c r="H402" s="39"/>
      <c r="I402" s="39"/>
      <c r="J402" s="39"/>
    </row>
    <row r="403" spans="1:10" ht="13.5">
      <c r="A403" s="39"/>
      <c r="B403" s="39"/>
      <c r="C403" s="39"/>
      <c r="D403" s="39"/>
      <c r="E403" s="39"/>
      <c r="F403" s="39"/>
      <c r="G403" s="39"/>
      <c r="H403" s="39"/>
      <c r="I403" s="39"/>
      <c r="J403" s="39"/>
    </row>
    <row r="404" spans="1:10" ht="13.5">
      <c r="A404" s="39"/>
      <c r="B404" s="39"/>
      <c r="C404" s="39"/>
      <c r="D404" s="39"/>
      <c r="E404" s="39"/>
      <c r="F404" s="39"/>
      <c r="G404" s="39"/>
      <c r="H404" s="39"/>
      <c r="I404" s="39"/>
      <c r="J404" s="39"/>
    </row>
    <row r="405" spans="1:10" ht="13.5">
      <c r="A405" s="39"/>
      <c r="B405" s="39"/>
      <c r="C405" s="39"/>
      <c r="D405" s="39"/>
      <c r="E405" s="39"/>
      <c r="F405" s="39"/>
      <c r="G405" s="39"/>
      <c r="H405" s="39"/>
      <c r="I405" s="39"/>
      <c r="J405" s="39"/>
    </row>
    <row r="406" spans="1:10" ht="13.5">
      <c r="A406" s="39"/>
      <c r="B406" s="39"/>
      <c r="C406" s="39"/>
      <c r="D406" s="39"/>
      <c r="E406" s="39"/>
      <c r="F406" s="39"/>
      <c r="G406" s="39"/>
      <c r="H406" s="39"/>
      <c r="I406" s="39"/>
      <c r="J406" s="39"/>
    </row>
    <row r="407" spans="1:10" ht="13.5">
      <c r="A407" s="39"/>
      <c r="B407" s="39"/>
      <c r="C407" s="39"/>
      <c r="D407" s="39"/>
      <c r="E407" s="39"/>
      <c r="F407" s="39"/>
      <c r="G407" s="39"/>
      <c r="H407" s="39"/>
      <c r="I407" s="39"/>
      <c r="J407" s="39"/>
    </row>
    <row r="408" spans="1:10" ht="13.5">
      <c r="A408" s="39"/>
      <c r="B408" s="39"/>
      <c r="C408" s="39"/>
      <c r="D408" s="39"/>
      <c r="E408" s="39"/>
      <c r="F408" s="39"/>
      <c r="G408" s="39"/>
      <c r="H408" s="39"/>
      <c r="I408" s="39"/>
      <c r="J408" s="39"/>
    </row>
    <row r="409" spans="1:10" ht="13.5">
      <c r="A409" s="39"/>
      <c r="B409" s="39"/>
      <c r="C409" s="39"/>
      <c r="D409" s="39"/>
      <c r="E409" s="39"/>
      <c r="F409" s="39"/>
      <c r="G409" s="39"/>
      <c r="H409" s="39"/>
      <c r="I409" s="39"/>
      <c r="J409" s="39"/>
    </row>
    <row r="410" spans="1:10" ht="13.5">
      <c r="A410" s="39"/>
      <c r="B410" s="39"/>
      <c r="C410" s="39"/>
      <c r="D410" s="39"/>
      <c r="E410" s="39"/>
      <c r="F410" s="39"/>
      <c r="G410" s="39"/>
      <c r="H410" s="39"/>
      <c r="I410" s="39"/>
      <c r="J410" s="39"/>
    </row>
    <row r="411" spans="1:10" ht="13.5">
      <c r="A411" s="39"/>
      <c r="B411" s="39"/>
      <c r="C411" s="39"/>
      <c r="D411" s="39"/>
      <c r="E411" s="39"/>
      <c r="F411" s="39"/>
      <c r="G411" s="39"/>
      <c r="H411" s="39"/>
      <c r="I411" s="39"/>
      <c r="J411" s="39"/>
    </row>
    <row r="412" spans="1:10" ht="13.5">
      <c r="A412" s="39"/>
      <c r="B412" s="39"/>
      <c r="C412" s="39"/>
      <c r="D412" s="39"/>
      <c r="E412" s="39"/>
      <c r="F412" s="39"/>
      <c r="G412" s="39"/>
      <c r="H412" s="39"/>
      <c r="I412" s="39"/>
      <c r="J412" s="39"/>
    </row>
    <row r="413" spans="1:10" ht="13.5">
      <c r="A413" s="39"/>
      <c r="B413" s="39"/>
      <c r="C413" s="39"/>
      <c r="D413" s="39"/>
      <c r="E413" s="39"/>
      <c r="F413" s="39"/>
      <c r="G413" s="39"/>
      <c r="H413" s="39"/>
      <c r="I413" s="39"/>
      <c r="J413" s="39"/>
    </row>
    <row r="414" spans="1:10" ht="13.5">
      <c r="A414" s="39"/>
      <c r="B414" s="39"/>
      <c r="C414" s="39"/>
      <c r="D414" s="39"/>
      <c r="E414" s="39"/>
      <c r="F414" s="39"/>
      <c r="G414" s="39"/>
      <c r="H414" s="39"/>
      <c r="I414" s="39"/>
      <c r="J414" s="39"/>
    </row>
    <row r="415" spans="1:10" ht="13.5">
      <c r="A415" s="39"/>
      <c r="B415" s="39"/>
      <c r="C415" s="39"/>
      <c r="D415" s="39"/>
      <c r="E415" s="39"/>
      <c r="F415" s="39"/>
      <c r="G415" s="39"/>
      <c r="H415" s="39"/>
      <c r="I415" s="39"/>
      <c r="J415" s="39"/>
    </row>
    <row r="416" spans="1:10" ht="13.5">
      <c r="A416" s="39"/>
      <c r="B416" s="39"/>
      <c r="C416" s="39"/>
      <c r="D416" s="39"/>
      <c r="E416" s="39"/>
      <c r="F416" s="39"/>
      <c r="G416" s="39"/>
      <c r="H416" s="39"/>
      <c r="I416" s="39"/>
      <c r="J416" s="39"/>
    </row>
    <row r="417" spans="1:10" ht="13.5">
      <c r="A417" s="39"/>
      <c r="B417" s="39"/>
      <c r="C417" s="39"/>
      <c r="D417" s="39"/>
      <c r="E417" s="39"/>
      <c r="F417" s="39"/>
      <c r="G417" s="39"/>
      <c r="H417" s="39"/>
      <c r="I417" s="39"/>
      <c r="J417" s="39"/>
    </row>
    <row r="418" spans="1:10" ht="13.5">
      <c r="A418" s="39"/>
      <c r="B418" s="39"/>
      <c r="C418" s="39"/>
      <c r="D418" s="39"/>
      <c r="E418" s="39"/>
      <c r="F418" s="39"/>
      <c r="G418" s="39"/>
      <c r="H418" s="39"/>
      <c r="I418" s="39"/>
      <c r="J418" s="39"/>
    </row>
    <row r="419" spans="1:10" ht="13.5">
      <c r="A419" s="39"/>
      <c r="B419" s="39"/>
      <c r="C419" s="39"/>
      <c r="D419" s="39"/>
      <c r="E419" s="39"/>
      <c r="F419" s="39"/>
      <c r="G419" s="39"/>
      <c r="H419" s="39"/>
      <c r="I419" s="39"/>
      <c r="J419" s="39"/>
    </row>
    <row r="420" spans="1:10" ht="13.5">
      <c r="A420" s="39"/>
      <c r="B420" s="39"/>
      <c r="C420" s="39"/>
      <c r="D420" s="39"/>
      <c r="E420" s="39"/>
      <c r="F420" s="39"/>
      <c r="G420" s="39"/>
      <c r="H420" s="39"/>
      <c r="I420" s="39"/>
      <c r="J420" s="39"/>
    </row>
    <row r="421" spans="1:10" ht="13.5">
      <c r="A421" s="39"/>
      <c r="B421" s="39"/>
      <c r="C421" s="39"/>
      <c r="D421" s="39"/>
      <c r="E421" s="39"/>
      <c r="F421" s="39"/>
      <c r="G421" s="39"/>
      <c r="H421" s="39"/>
      <c r="I421" s="39"/>
      <c r="J421" s="39"/>
    </row>
    <row r="422" spans="1:10" ht="13.5">
      <c r="A422" s="39"/>
      <c r="B422" s="39"/>
      <c r="C422" s="39"/>
      <c r="D422" s="39"/>
      <c r="E422" s="39"/>
      <c r="F422" s="39"/>
      <c r="G422" s="39"/>
      <c r="H422" s="39"/>
      <c r="I422" s="39"/>
      <c r="J422" s="39"/>
    </row>
    <row r="423" spans="1:10" ht="13.5">
      <c r="A423" s="39"/>
      <c r="B423" s="39"/>
      <c r="C423" s="39"/>
      <c r="D423" s="39"/>
      <c r="E423" s="39"/>
      <c r="F423" s="39"/>
      <c r="G423" s="39"/>
      <c r="H423" s="39"/>
      <c r="I423" s="39"/>
      <c r="J423" s="39"/>
    </row>
    <row r="424" spans="1:10" ht="13.5">
      <c r="A424" s="39"/>
      <c r="B424" s="39"/>
      <c r="C424" s="39"/>
      <c r="D424" s="39"/>
      <c r="E424" s="39"/>
      <c r="F424" s="39"/>
      <c r="G424" s="39"/>
      <c r="H424" s="39"/>
      <c r="I424" s="39"/>
      <c r="J424" s="39"/>
    </row>
    <row r="425" spans="1:10" ht="13.5">
      <c r="A425" s="39"/>
      <c r="B425" s="39"/>
      <c r="C425" s="39"/>
      <c r="D425" s="39"/>
      <c r="E425" s="39"/>
      <c r="F425" s="39"/>
      <c r="G425" s="39"/>
      <c r="H425" s="39"/>
      <c r="I425" s="39"/>
      <c r="J425" s="39"/>
    </row>
    <row r="426" spans="1:10" ht="13.5">
      <c r="A426" s="39"/>
      <c r="B426" s="39"/>
      <c r="C426" s="39"/>
      <c r="D426" s="39"/>
      <c r="E426" s="39"/>
      <c r="F426" s="39"/>
      <c r="G426" s="39"/>
      <c r="H426" s="39"/>
      <c r="I426" s="39"/>
      <c r="J426" s="39"/>
    </row>
    <row r="427" spans="1:10" ht="13.5">
      <c r="A427" s="39"/>
      <c r="B427" s="39"/>
      <c r="C427" s="39"/>
      <c r="D427" s="39"/>
      <c r="E427" s="39"/>
      <c r="F427" s="39"/>
      <c r="G427" s="39"/>
      <c r="H427" s="39"/>
      <c r="I427" s="39"/>
      <c r="J427" s="39"/>
    </row>
    <row r="428" spans="1:10" ht="13.5">
      <c r="A428" s="39"/>
      <c r="B428" s="39"/>
      <c r="C428" s="39"/>
      <c r="D428" s="39"/>
      <c r="E428" s="39"/>
      <c r="F428" s="39"/>
      <c r="G428" s="39"/>
      <c r="H428" s="39"/>
      <c r="I428" s="39"/>
      <c r="J428" s="39"/>
    </row>
    <row r="429" spans="1:10" ht="13.5">
      <c r="A429" s="39"/>
      <c r="B429" s="39"/>
      <c r="C429" s="39"/>
      <c r="D429" s="39"/>
      <c r="E429" s="39"/>
      <c r="F429" s="39"/>
      <c r="G429" s="39"/>
      <c r="H429" s="39"/>
      <c r="I429" s="39"/>
      <c r="J429" s="39"/>
    </row>
    <row r="430" spans="1:10" ht="13.5">
      <c r="A430" s="39"/>
      <c r="B430" s="39"/>
      <c r="C430" s="39"/>
      <c r="D430" s="39"/>
      <c r="E430" s="39"/>
      <c r="F430" s="39"/>
      <c r="G430" s="39"/>
      <c r="H430" s="39"/>
      <c r="I430" s="39"/>
      <c r="J430" s="39"/>
    </row>
    <row r="431" spans="1:10" ht="13.5">
      <c r="A431" s="39"/>
      <c r="B431" s="39"/>
      <c r="C431" s="39"/>
      <c r="D431" s="39"/>
      <c r="E431" s="39"/>
      <c r="F431" s="39"/>
      <c r="G431" s="39"/>
      <c r="H431" s="39"/>
      <c r="I431" s="39"/>
      <c r="J431" s="39"/>
    </row>
    <row r="432" spans="1:10" ht="13.5">
      <c r="A432" s="39"/>
      <c r="B432" s="39"/>
      <c r="C432" s="39"/>
      <c r="D432" s="39"/>
      <c r="E432" s="39"/>
      <c r="F432" s="39"/>
      <c r="G432" s="39"/>
      <c r="H432" s="39"/>
      <c r="I432" s="39"/>
      <c r="J432" s="39"/>
    </row>
    <row r="433" spans="1:10" ht="13.5">
      <c r="A433" s="39"/>
      <c r="B433" s="39"/>
      <c r="C433" s="39"/>
      <c r="D433" s="39"/>
      <c r="E433" s="39"/>
      <c r="F433" s="39"/>
      <c r="G433" s="39"/>
      <c r="H433" s="39"/>
      <c r="I433" s="39"/>
      <c r="J433" s="39"/>
    </row>
    <row r="434" spans="1:10" ht="13.5">
      <c r="A434" s="39"/>
      <c r="B434" s="39"/>
      <c r="C434" s="39"/>
      <c r="D434" s="39"/>
      <c r="E434" s="39"/>
      <c r="F434" s="39"/>
      <c r="G434" s="39"/>
      <c r="H434" s="39"/>
      <c r="I434" s="39"/>
      <c r="J434" s="39"/>
    </row>
    <row r="435" spans="1:10" ht="13.5">
      <c r="A435" s="39"/>
      <c r="B435" s="39"/>
      <c r="C435" s="39"/>
      <c r="D435" s="39"/>
      <c r="E435" s="39"/>
      <c r="F435" s="39"/>
      <c r="G435" s="39"/>
      <c r="H435" s="39"/>
      <c r="I435" s="39"/>
      <c r="J435" s="39"/>
    </row>
    <row r="436" spans="1:10" ht="13.5">
      <c r="A436" s="39"/>
      <c r="B436" s="39"/>
      <c r="C436" s="39"/>
      <c r="D436" s="39"/>
      <c r="E436" s="39"/>
      <c r="F436" s="39"/>
      <c r="G436" s="39"/>
      <c r="H436" s="39"/>
      <c r="I436" s="39"/>
      <c r="J436" s="39"/>
    </row>
    <row r="437" spans="1:10" ht="13.5">
      <c r="A437" s="39"/>
      <c r="B437" s="39"/>
      <c r="C437" s="39"/>
      <c r="D437" s="39"/>
      <c r="E437" s="39"/>
      <c r="F437" s="39"/>
      <c r="G437" s="39"/>
      <c r="H437" s="39"/>
      <c r="I437" s="39"/>
      <c r="J437" s="39"/>
    </row>
    <row r="438" spans="1:10" ht="13.5">
      <c r="A438" s="39"/>
      <c r="B438" s="39"/>
      <c r="C438" s="39"/>
      <c r="D438" s="39"/>
      <c r="E438" s="39"/>
      <c r="F438" s="39"/>
      <c r="G438" s="39"/>
      <c r="H438" s="39"/>
      <c r="I438" s="39"/>
      <c r="J438" s="39"/>
    </row>
    <row r="439" spans="1:10" ht="13.5">
      <c r="A439" s="39"/>
      <c r="B439" s="39"/>
      <c r="C439" s="39"/>
      <c r="D439" s="39"/>
      <c r="E439" s="39"/>
      <c r="F439" s="39"/>
      <c r="G439" s="39"/>
      <c r="H439" s="39"/>
      <c r="I439" s="39"/>
      <c r="J439" s="39"/>
    </row>
    <row r="440" spans="1:10" ht="13.5">
      <c r="A440" s="39"/>
      <c r="B440" s="39"/>
      <c r="C440" s="39"/>
      <c r="D440" s="39"/>
      <c r="E440" s="39"/>
      <c r="F440" s="39"/>
      <c r="G440" s="39"/>
      <c r="H440" s="39"/>
      <c r="I440" s="39"/>
      <c r="J440" s="39"/>
    </row>
    <row r="441" spans="1:10" ht="13.5">
      <c r="A441" s="39"/>
      <c r="B441" s="39"/>
      <c r="C441" s="39"/>
      <c r="D441" s="39"/>
      <c r="E441" s="39"/>
      <c r="F441" s="39"/>
      <c r="G441" s="39"/>
      <c r="H441" s="39"/>
      <c r="I441" s="39"/>
      <c r="J441" s="39"/>
    </row>
    <row r="442" spans="1:10" ht="13.5">
      <c r="A442" s="39"/>
      <c r="B442" s="39"/>
      <c r="C442" s="39"/>
      <c r="D442" s="39"/>
      <c r="E442" s="39"/>
      <c r="F442" s="39"/>
      <c r="G442" s="39"/>
      <c r="H442" s="39"/>
      <c r="I442" s="39"/>
      <c r="J442" s="39"/>
    </row>
    <row r="443" spans="1:10" ht="13.5">
      <c r="A443" s="39"/>
      <c r="B443" s="39"/>
      <c r="C443" s="39"/>
      <c r="D443" s="39"/>
      <c r="E443" s="39"/>
      <c r="F443" s="39"/>
      <c r="G443" s="39"/>
      <c r="H443" s="39"/>
      <c r="I443" s="39"/>
      <c r="J443" s="39"/>
    </row>
    <row r="444" spans="1:10" ht="13.5">
      <c r="A444" s="39"/>
      <c r="B444" s="39"/>
      <c r="C444" s="39"/>
      <c r="D444" s="39"/>
      <c r="E444" s="39"/>
      <c r="F444" s="39"/>
      <c r="G444" s="39"/>
      <c r="H444" s="39"/>
      <c r="I444" s="39"/>
      <c r="J444" s="39"/>
    </row>
    <row r="445" spans="1:10" ht="13.5">
      <c r="A445" s="39"/>
      <c r="B445" s="39"/>
      <c r="C445" s="39"/>
      <c r="D445" s="39"/>
      <c r="E445" s="39"/>
      <c r="F445" s="39"/>
      <c r="G445" s="39"/>
      <c r="H445" s="39"/>
      <c r="I445" s="39"/>
      <c r="J445" s="39"/>
    </row>
    <row r="446" spans="1:10" ht="13.5">
      <c r="A446" s="39"/>
      <c r="B446" s="39"/>
      <c r="C446" s="39"/>
      <c r="D446" s="39"/>
      <c r="E446" s="39"/>
      <c r="F446" s="39"/>
      <c r="G446" s="39"/>
      <c r="H446" s="39"/>
      <c r="I446" s="39"/>
      <c r="J446" s="39"/>
    </row>
    <row r="447" spans="1:10" ht="13.5">
      <c r="A447" s="39"/>
      <c r="B447" s="39"/>
      <c r="C447" s="39"/>
      <c r="D447" s="39"/>
      <c r="E447" s="39"/>
      <c r="F447" s="39"/>
      <c r="G447" s="39"/>
      <c r="H447" s="39"/>
      <c r="I447" s="39"/>
      <c r="J447" s="39"/>
    </row>
    <row r="448" spans="1:10" ht="13.5">
      <c r="A448" s="39"/>
      <c r="B448" s="39"/>
      <c r="C448" s="39"/>
      <c r="D448" s="39"/>
      <c r="E448" s="39"/>
      <c r="F448" s="39"/>
      <c r="G448" s="39"/>
      <c r="H448" s="39"/>
      <c r="I448" s="39"/>
      <c r="J448" s="39"/>
    </row>
    <row r="449" spans="1:10" ht="13.5">
      <c r="A449" s="39"/>
      <c r="B449" s="39"/>
      <c r="C449" s="39"/>
      <c r="D449" s="39"/>
      <c r="E449" s="39"/>
      <c r="F449" s="39"/>
      <c r="G449" s="39"/>
      <c r="H449" s="39"/>
      <c r="I449" s="39"/>
      <c r="J449" s="39"/>
    </row>
    <row r="450" spans="1:10" ht="13.5">
      <c r="A450" s="39"/>
      <c r="B450" s="39"/>
      <c r="C450" s="39"/>
      <c r="D450" s="39"/>
      <c r="E450" s="39"/>
      <c r="F450" s="39"/>
      <c r="G450" s="39"/>
      <c r="H450" s="39"/>
      <c r="I450" s="39"/>
      <c r="J450" s="39"/>
    </row>
    <row r="451" spans="1:10" ht="13.5">
      <c r="A451" s="39"/>
      <c r="B451" s="39"/>
      <c r="C451" s="39"/>
      <c r="D451" s="39"/>
      <c r="E451" s="39"/>
      <c r="F451" s="39"/>
      <c r="G451" s="39"/>
      <c r="H451" s="39"/>
      <c r="I451" s="39"/>
      <c r="J451" s="39"/>
    </row>
    <row r="452" spans="1:10" ht="13.5">
      <c r="A452" s="39"/>
      <c r="B452" s="39"/>
      <c r="C452" s="39"/>
      <c r="D452" s="39"/>
      <c r="E452" s="39"/>
      <c r="F452" s="39"/>
      <c r="G452" s="39"/>
      <c r="H452" s="39"/>
      <c r="I452" s="39"/>
      <c r="J452" s="39"/>
    </row>
    <row r="453" spans="1:10" ht="13.5">
      <c r="A453" s="39"/>
      <c r="B453" s="39"/>
      <c r="C453" s="39"/>
      <c r="D453" s="39"/>
      <c r="E453" s="39"/>
      <c r="F453" s="39"/>
      <c r="G453" s="39"/>
      <c r="H453" s="39"/>
      <c r="I453" s="39"/>
      <c r="J453" s="39"/>
    </row>
    <row r="454" spans="1:10" ht="13.5">
      <c r="A454" s="39"/>
      <c r="B454" s="39"/>
      <c r="C454" s="39"/>
      <c r="D454" s="39"/>
      <c r="E454" s="39"/>
      <c r="F454" s="39"/>
      <c r="G454" s="39"/>
      <c r="H454" s="39"/>
      <c r="I454" s="39"/>
      <c r="J454" s="39"/>
    </row>
    <row r="455" spans="1:10" ht="13.5">
      <c r="A455" s="39"/>
      <c r="B455" s="39"/>
      <c r="C455" s="39"/>
      <c r="D455" s="39"/>
      <c r="E455" s="39"/>
      <c r="F455" s="39"/>
      <c r="G455" s="39"/>
      <c r="H455" s="39"/>
      <c r="I455" s="39"/>
      <c r="J455" s="39"/>
    </row>
    <row r="456" spans="1:10" ht="13.5">
      <c r="A456" s="39"/>
      <c r="B456" s="39"/>
      <c r="C456" s="39"/>
      <c r="D456" s="39"/>
      <c r="E456" s="39"/>
      <c r="F456" s="39"/>
      <c r="G456" s="39"/>
      <c r="H456" s="39"/>
      <c r="I456" s="39"/>
      <c r="J456" s="39"/>
    </row>
    <row r="457" spans="1:10" ht="13.5">
      <c r="A457" s="39"/>
      <c r="B457" s="39"/>
      <c r="C457" s="39"/>
      <c r="D457" s="39"/>
      <c r="E457" s="39"/>
      <c r="F457" s="39"/>
      <c r="G457" s="39"/>
      <c r="H457" s="39"/>
      <c r="I457" s="39"/>
      <c r="J457" s="39"/>
    </row>
    <row r="458" spans="1:10" ht="13.5">
      <c r="A458" s="39"/>
      <c r="B458" s="39"/>
      <c r="C458" s="39"/>
      <c r="D458" s="39"/>
      <c r="E458" s="39"/>
      <c r="F458" s="39"/>
      <c r="G458" s="39"/>
      <c r="H458" s="39"/>
      <c r="I458" s="39"/>
      <c r="J458" s="39"/>
    </row>
    <row r="459" spans="1:10" ht="13.5">
      <c r="A459" s="39"/>
      <c r="B459" s="39"/>
      <c r="C459" s="39"/>
      <c r="D459" s="39"/>
      <c r="E459" s="39"/>
      <c r="F459" s="39"/>
      <c r="G459" s="39"/>
      <c r="H459" s="39"/>
      <c r="I459" s="39"/>
      <c r="J459" s="39"/>
    </row>
    <row r="460" spans="1:10" ht="13.5">
      <c r="A460" s="39"/>
      <c r="B460" s="39"/>
      <c r="C460" s="39"/>
      <c r="D460" s="39"/>
      <c r="E460" s="39"/>
      <c r="F460" s="39"/>
      <c r="G460" s="39"/>
      <c r="H460" s="39"/>
      <c r="I460" s="39"/>
      <c r="J460" s="39"/>
    </row>
    <row r="461" spans="1:10" ht="13.5">
      <c r="A461" s="39"/>
      <c r="B461" s="39"/>
      <c r="C461" s="39"/>
      <c r="D461" s="39"/>
      <c r="E461" s="39"/>
      <c r="F461" s="39"/>
      <c r="G461" s="39"/>
      <c r="H461" s="39"/>
      <c r="I461" s="39"/>
      <c r="J461" s="39"/>
    </row>
    <row r="462" spans="1:10" ht="13.5">
      <c r="A462" s="39"/>
      <c r="B462" s="39"/>
      <c r="C462" s="39"/>
      <c r="D462" s="39"/>
      <c r="E462" s="39"/>
      <c r="F462" s="39"/>
      <c r="G462" s="39"/>
      <c r="H462" s="39"/>
      <c r="I462" s="39"/>
      <c r="J462" s="39"/>
    </row>
    <row r="463" spans="1:10" ht="13.5">
      <c r="A463" s="39"/>
      <c r="B463" s="39"/>
      <c r="C463" s="39"/>
      <c r="D463" s="39"/>
      <c r="E463" s="39"/>
      <c r="F463" s="39"/>
      <c r="G463" s="39"/>
      <c r="H463" s="39"/>
      <c r="I463" s="39"/>
      <c r="J463" s="39"/>
    </row>
    <row r="464" spans="1:10" ht="13.5">
      <c r="A464" s="39"/>
      <c r="B464" s="39"/>
      <c r="C464" s="39"/>
      <c r="D464" s="39"/>
      <c r="E464" s="39"/>
      <c r="F464" s="39"/>
      <c r="G464" s="39"/>
      <c r="H464" s="39"/>
      <c r="I464" s="39"/>
      <c r="J464" s="39"/>
    </row>
    <row r="465" spans="1:10" ht="13.5">
      <c r="A465" s="39"/>
      <c r="B465" s="39"/>
      <c r="C465" s="39"/>
      <c r="D465" s="39"/>
      <c r="E465" s="39"/>
      <c r="F465" s="39"/>
      <c r="G465" s="39"/>
      <c r="H465" s="39"/>
      <c r="I465" s="39"/>
      <c r="J465" s="39"/>
    </row>
    <row r="466" spans="1:10" ht="13.5">
      <c r="A466" s="39"/>
      <c r="B466" s="39"/>
      <c r="C466" s="39"/>
      <c r="D466" s="39"/>
      <c r="E466" s="39"/>
      <c r="F466" s="39"/>
      <c r="G466" s="39"/>
      <c r="H466" s="39"/>
      <c r="I466" s="39"/>
      <c r="J466" s="39"/>
    </row>
    <row r="467" spans="1:10" ht="13.5">
      <c r="A467" s="39"/>
      <c r="B467" s="39"/>
      <c r="C467" s="39"/>
      <c r="D467" s="39"/>
      <c r="E467" s="39"/>
      <c r="F467" s="39"/>
      <c r="G467" s="39"/>
      <c r="H467" s="39"/>
      <c r="I467" s="39"/>
      <c r="J467" s="39"/>
    </row>
    <row r="468" spans="1:10" ht="13.5">
      <c r="A468" s="39"/>
      <c r="B468" s="39"/>
      <c r="C468" s="39"/>
      <c r="D468" s="39"/>
      <c r="E468" s="39"/>
      <c r="F468" s="39"/>
      <c r="G468" s="39"/>
      <c r="H468" s="39"/>
      <c r="I468" s="39"/>
      <c r="J468" s="39"/>
    </row>
    <row r="469" spans="1:10" ht="13.5">
      <c r="A469" s="39"/>
      <c r="B469" s="39"/>
      <c r="C469" s="39"/>
      <c r="D469" s="39"/>
      <c r="E469" s="39"/>
      <c r="F469" s="39"/>
      <c r="G469" s="39"/>
      <c r="H469" s="39"/>
      <c r="I469" s="39"/>
      <c r="J469" s="39"/>
    </row>
    <row r="470" spans="1:10" ht="13.5">
      <c r="A470" s="39"/>
      <c r="B470" s="39"/>
      <c r="C470" s="39"/>
      <c r="D470" s="39"/>
      <c r="E470" s="39"/>
      <c r="F470" s="39"/>
      <c r="G470" s="39"/>
      <c r="H470" s="39"/>
      <c r="I470" s="39"/>
      <c r="J470" s="39"/>
    </row>
    <row r="471" spans="1:10" ht="13.5">
      <c r="A471" s="39"/>
      <c r="B471" s="39"/>
      <c r="C471" s="39"/>
      <c r="D471" s="39"/>
      <c r="E471" s="39"/>
      <c r="F471" s="39"/>
      <c r="G471" s="39"/>
      <c r="H471" s="39"/>
      <c r="I471" s="39"/>
      <c r="J471" s="39"/>
    </row>
    <row r="472" spans="1:10" ht="13.5">
      <c r="A472" s="39"/>
      <c r="B472" s="39"/>
      <c r="C472" s="39"/>
      <c r="D472" s="39"/>
      <c r="E472" s="39"/>
      <c r="F472" s="39"/>
      <c r="G472" s="39"/>
      <c r="H472" s="39"/>
      <c r="I472" s="39"/>
      <c r="J472" s="39"/>
    </row>
    <row r="473" spans="1:10" ht="13.5">
      <c r="A473" s="39"/>
      <c r="B473" s="39"/>
      <c r="C473" s="39"/>
      <c r="D473" s="39"/>
      <c r="E473" s="39"/>
      <c r="F473" s="39"/>
      <c r="G473" s="39"/>
      <c r="H473" s="39"/>
      <c r="I473" s="39"/>
      <c r="J473" s="39"/>
    </row>
    <row r="474" spans="1:10" ht="13.5">
      <c r="A474" s="39"/>
      <c r="B474" s="39"/>
      <c r="C474" s="39"/>
      <c r="D474" s="39"/>
      <c r="E474" s="39"/>
      <c r="F474" s="39"/>
      <c r="G474" s="39"/>
      <c r="H474" s="39"/>
      <c r="I474" s="39"/>
      <c r="J474" s="39"/>
    </row>
    <row r="475" spans="1:10" ht="13.5">
      <c r="A475" s="39"/>
      <c r="B475" s="39"/>
      <c r="C475" s="39"/>
      <c r="D475" s="39"/>
      <c r="E475" s="39"/>
      <c r="F475" s="39"/>
      <c r="G475" s="39"/>
      <c r="H475" s="39"/>
      <c r="I475" s="39"/>
      <c r="J475" s="39"/>
    </row>
    <row r="476" spans="1:10" ht="13.5">
      <c r="A476" s="39"/>
      <c r="B476" s="39"/>
      <c r="C476" s="39"/>
      <c r="D476" s="39"/>
      <c r="E476" s="39"/>
      <c r="F476" s="39"/>
      <c r="G476" s="39"/>
      <c r="H476" s="39"/>
      <c r="I476" s="39"/>
      <c r="J476" s="39"/>
    </row>
    <row r="477" spans="1:10" ht="13.5">
      <c r="A477" s="39"/>
      <c r="B477" s="39"/>
      <c r="C477" s="39"/>
      <c r="D477" s="39"/>
      <c r="E477" s="39"/>
      <c r="F477" s="39"/>
      <c r="G477" s="39"/>
      <c r="H477" s="39"/>
      <c r="I477" s="39"/>
      <c r="J477" s="39"/>
    </row>
    <row r="478" spans="1:10" ht="13.5">
      <c r="A478" s="39"/>
      <c r="B478" s="39"/>
      <c r="C478" s="39"/>
      <c r="D478" s="39"/>
      <c r="E478" s="39"/>
      <c r="F478" s="39"/>
      <c r="G478" s="39"/>
      <c r="H478" s="39"/>
      <c r="I478" s="39"/>
      <c r="J478" s="39"/>
    </row>
    <row r="479" spans="1:10" ht="13.5">
      <c r="A479" s="39"/>
      <c r="B479" s="39"/>
      <c r="C479" s="39"/>
      <c r="D479" s="39"/>
      <c r="E479" s="39"/>
      <c r="F479" s="39"/>
      <c r="G479" s="39"/>
      <c r="H479" s="39"/>
      <c r="I479" s="39"/>
      <c r="J479" s="39"/>
    </row>
    <row r="480" spans="1:10" ht="13.5">
      <c r="A480" s="39"/>
      <c r="B480" s="39"/>
      <c r="C480" s="39"/>
      <c r="D480" s="39"/>
      <c r="E480" s="39"/>
      <c r="F480" s="39"/>
      <c r="G480" s="39"/>
      <c r="H480" s="39"/>
      <c r="I480" s="39"/>
      <c r="J480" s="39"/>
    </row>
    <row r="481" spans="1:10" ht="13.5">
      <c r="A481" s="39"/>
      <c r="B481" s="39"/>
      <c r="C481" s="39"/>
      <c r="D481" s="39"/>
      <c r="E481" s="39"/>
      <c r="F481" s="39"/>
      <c r="G481" s="39"/>
      <c r="H481" s="39"/>
      <c r="I481" s="39"/>
      <c r="J481" s="39"/>
    </row>
    <row r="482" spans="1:10" ht="13.5">
      <c r="A482" s="39"/>
      <c r="B482" s="39"/>
      <c r="C482" s="39"/>
      <c r="D482" s="39"/>
      <c r="E482" s="39"/>
      <c r="F482" s="39"/>
      <c r="G482" s="39"/>
      <c r="H482" s="39"/>
      <c r="I482" s="39"/>
      <c r="J482" s="39"/>
    </row>
    <row r="483" spans="1:10" ht="13.5">
      <c r="A483" s="39"/>
      <c r="B483" s="39"/>
      <c r="C483" s="39"/>
      <c r="D483" s="39"/>
      <c r="E483" s="39"/>
      <c r="F483" s="39"/>
      <c r="G483" s="39"/>
      <c r="H483" s="39"/>
      <c r="I483" s="39"/>
      <c r="J483" s="39"/>
    </row>
    <row r="484" spans="1:10" ht="13.5">
      <c r="A484" s="39"/>
      <c r="B484" s="39"/>
      <c r="C484" s="39"/>
      <c r="D484" s="39"/>
      <c r="E484" s="39"/>
      <c r="F484" s="39"/>
      <c r="G484" s="39"/>
      <c r="H484" s="39"/>
      <c r="I484" s="39"/>
      <c r="J484" s="39"/>
    </row>
    <row r="485" spans="1:10" ht="13.5">
      <c r="A485" s="39"/>
      <c r="B485" s="39"/>
      <c r="C485" s="39"/>
      <c r="D485" s="39"/>
      <c r="E485" s="39"/>
      <c r="F485" s="39"/>
      <c r="G485" s="39"/>
      <c r="H485" s="39"/>
      <c r="I485" s="39"/>
      <c r="J485" s="39"/>
    </row>
    <row r="486" spans="1:10" ht="13.5">
      <c r="A486" s="39"/>
      <c r="B486" s="39"/>
      <c r="C486" s="39"/>
      <c r="D486" s="39"/>
      <c r="E486" s="39"/>
      <c r="F486" s="39"/>
      <c r="G486" s="39"/>
      <c r="H486" s="39"/>
      <c r="I486" s="39"/>
      <c r="J486" s="39"/>
    </row>
    <row r="487" spans="1:10" ht="13.5">
      <c r="A487" s="39"/>
      <c r="B487" s="39"/>
      <c r="C487" s="39"/>
      <c r="D487" s="39"/>
      <c r="E487" s="39"/>
      <c r="F487" s="39"/>
      <c r="G487" s="39"/>
      <c r="H487" s="39"/>
      <c r="I487" s="39"/>
      <c r="J487" s="39"/>
    </row>
    <row r="488" spans="1:10" ht="13.5">
      <c r="A488" s="39"/>
      <c r="B488" s="39"/>
      <c r="C488" s="39"/>
      <c r="D488" s="39"/>
      <c r="E488" s="39"/>
      <c r="F488" s="39"/>
      <c r="G488" s="39"/>
      <c r="H488" s="39"/>
      <c r="I488" s="39"/>
      <c r="J488" s="39"/>
    </row>
    <row r="489" spans="1:10" ht="13.5">
      <c r="A489" s="39"/>
      <c r="B489" s="39"/>
      <c r="C489" s="39"/>
      <c r="D489" s="39"/>
      <c r="E489" s="39"/>
      <c r="F489" s="39"/>
      <c r="G489" s="39"/>
      <c r="H489" s="39"/>
      <c r="I489" s="39"/>
      <c r="J489" s="39"/>
    </row>
    <row r="490" spans="1:10" ht="13.5">
      <c r="A490" s="39"/>
      <c r="B490" s="39"/>
      <c r="C490" s="39"/>
      <c r="D490" s="39"/>
      <c r="E490" s="39"/>
      <c r="F490" s="39"/>
      <c r="G490" s="39"/>
      <c r="H490" s="39"/>
      <c r="I490" s="39"/>
      <c r="J490" s="39"/>
    </row>
    <row r="491" spans="1:10" ht="13.5">
      <c r="A491" s="39"/>
      <c r="B491" s="39"/>
      <c r="C491" s="39"/>
      <c r="D491" s="39"/>
      <c r="E491" s="39"/>
      <c r="F491" s="39"/>
      <c r="G491" s="39"/>
      <c r="H491" s="39"/>
      <c r="I491" s="39"/>
      <c r="J491" s="39"/>
    </row>
    <row r="492" spans="1:10" ht="13.5">
      <c r="A492" s="39"/>
      <c r="B492" s="39"/>
      <c r="C492" s="39"/>
      <c r="D492" s="39"/>
      <c r="E492" s="39"/>
      <c r="F492" s="39"/>
      <c r="G492" s="39"/>
      <c r="H492" s="39"/>
      <c r="I492" s="39"/>
      <c r="J492" s="39"/>
    </row>
    <row r="493" spans="1:10" ht="13.5">
      <c r="A493" s="39"/>
      <c r="B493" s="39"/>
      <c r="C493" s="39"/>
      <c r="D493" s="39"/>
      <c r="E493" s="39"/>
      <c r="F493" s="39"/>
      <c r="G493" s="39"/>
      <c r="H493" s="39"/>
      <c r="I493" s="39"/>
      <c r="J493" s="39"/>
    </row>
    <row r="494" spans="1:10" ht="13.5">
      <c r="A494" s="39"/>
      <c r="B494" s="39"/>
      <c r="C494" s="39"/>
      <c r="D494" s="39"/>
      <c r="E494" s="39"/>
      <c r="F494" s="39"/>
      <c r="G494" s="39"/>
      <c r="H494" s="39"/>
      <c r="I494" s="39"/>
      <c r="J494" s="39"/>
    </row>
    <row r="495" spans="1:10" ht="13.5">
      <c r="A495" s="39"/>
      <c r="B495" s="39"/>
      <c r="C495" s="39"/>
      <c r="D495" s="39"/>
      <c r="E495" s="39"/>
      <c r="F495" s="39"/>
      <c r="G495" s="39"/>
      <c r="H495" s="39"/>
      <c r="I495" s="39"/>
      <c r="J495" s="39"/>
    </row>
    <row r="496" spans="1:10" ht="13.5">
      <c r="A496" s="39"/>
      <c r="B496" s="39"/>
      <c r="C496" s="39"/>
      <c r="D496" s="39"/>
      <c r="E496" s="39"/>
      <c r="F496" s="39"/>
      <c r="G496" s="39"/>
      <c r="H496" s="39"/>
      <c r="I496" s="39"/>
      <c r="J496" s="39"/>
    </row>
    <row r="497" spans="1:10" ht="13.5">
      <c r="A497" s="39"/>
      <c r="B497" s="39"/>
      <c r="C497" s="39"/>
      <c r="D497" s="39"/>
      <c r="E497" s="39"/>
      <c r="F497" s="39"/>
      <c r="G497" s="39"/>
      <c r="H497" s="39"/>
      <c r="I497" s="39"/>
      <c r="J497" s="39"/>
    </row>
    <row r="498" spans="1:10" ht="13.5">
      <c r="A498" s="39"/>
      <c r="B498" s="39"/>
      <c r="C498" s="39"/>
      <c r="D498" s="39"/>
      <c r="E498" s="39"/>
      <c r="F498" s="39"/>
      <c r="G498" s="39"/>
      <c r="H498" s="39"/>
      <c r="I498" s="39"/>
      <c r="J498" s="39"/>
    </row>
    <row r="499" spans="1:10" ht="13.5">
      <c r="A499" s="39"/>
      <c r="B499" s="39"/>
      <c r="C499" s="39"/>
      <c r="D499" s="39"/>
      <c r="E499" s="39"/>
      <c r="F499" s="39"/>
      <c r="G499" s="39"/>
      <c r="H499" s="39"/>
      <c r="I499" s="39"/>
      <c r="J499" s="39"/>
    </row>
    <row r="500" spans="1:10" ht="13.5">
      <c r="A500" s="39"/>
      <c r="B500" s="39"/>
      <c r="C500" s="39"/>
      <c r="D500" s="39"/>
      <c r="E500" s="39"/>
      <c r="F500" s="39"/>
      <c r="G500" s="39"/>
      <c r="H500" s="39"/>
      <c r="I500" s="39"/>
      <c r="J500" s="39"/>
    </row>
    <row r="501" spans="1:10" ht="13.5">
      <c r="A501" s="39"/>
      <c r="B501" s="39"/>
      <c r="C501" s="39"/>
      <c r="D501" s="39"/>
      <c r="E501" s="39"/>
      <c r="F501" s="39"/>
      <c r="G501" s="39"/>
      <c r="H501" s="39"/>
      <c r="I501" s="39"/>
      <c r="J501" s="39"/>
    </row>
    <row r="502" spans="1:10" ht="13.5">
      <c r="A502" s="39"/>
      <c r="B502" s="39"/>
      <c r="C502" s="39"/>
      <c r="D502" s="39"/>
      <c r="E502" s="39"/>
      <c r="F502" s="39"/>
      <c r="G502" s="39"/>
      <c r="H502" s="39"/>
      <c r="I502" s="39"/>
      <c r="J502" s="39"/>
    </row>
    <row r="503" spans="1:10" ht="13.5">
      <c r="A503" s="39"/>
      <c r="B503" s="39"/>
      <c r="C503" s="39"/>
      <c r="D503" s="39"/>
      <c r="E503" s="39"/>
      <c r="F503" s="39"/>
      <c r="G503" s="39"/>
      <c r="H503" s="39"/>
      <c r="I503" s="39"/>
      <c r="J503" s="39"/>
    </row>
    <row r="504" spans="1:10" ht="13.5">
      <c r="A504" s="39"/>
      <c r="B504" s="39"/>
      <c r="C504" s="39"/>
      <c r="D504" s="39"/>
      <c r="E504" s="39"/>
      <c r="F504" s="39"/>
      <c r="G504" s="39"/>
      <c r="H504" s="39"/>
      <c r="I504" s="39"/>
      <c r="J504" s="39"/>
    </row>
    <row r="505" spans="1:10" ht="13.5">
      <c r="A505" s="39"/>
      <c r="B505" s="39"/>
      <c r="C505" s="39"/>
      <c r="D505" s="39"/>
      <c r="E505" s="39"/>
      <c r="F505" s="39"/>
      <c r="G505" s="39"/>
      <c r="H505" s="39"/>
      <c r="I505" s="39"/>
      <c r="J505" s="39"/>
    </row>
    <row r="506" spans="1:10" ht="13.5">
      <c r="A506" s="39"/>
      <c r="B506" s="39"/>
      <c r="C506" s="39"/>
      <c r="D506" s="39"/>
      <c r="E506" s="39"/>
      <c r="F506" s="39"/>
      <c r="G506" s="39"/>
      <c r="H506" s="39"/>
      <c r="I506" s="39"/>
      <c r="J506" s="39"/>
    </row>
    <row r="507" spans="1:10" ht="13.5">
      <c r="A507" s="39"/>
      <c r="B507" s="39"/>
      <c r="C507" s="39"/>
      <c r="D507" s="39"/>
      <c r="E507" s="39"/>
      <c r="F507" s="39"/>
      <c r="G507" s="39"/>
      <c r="H507" s="39"/>
      <c r="I507" s="39"/>
      <c r="J507" s="39"/>
    </row>
    <row r="508" spans="1:10" ht="13.5">
      <c r="A508" s="39"/>
      <c r="B508" s="39"/>
      <c r="C508" s="39"/>
      <c r="D508" s="39"/>
      <c r="E508" s="39"/>
      <c r="F508" s="39"/>
      <c r="G508" s="39"/>
      <c r="H508" s="39"/>
      <c r="I508" s="39"/>
      <c r="J508" s="39"/>
    </row>
    <row r="509" spans="1:10" ht="13.5">
      <c r="A509" s="39"/>
      <c r="B509" s="39"/>
      <c r="C509" s="39"/>
      <c r="D509" s="39"/>
      <c r="E509" s="39"/>
      <c r="F509" s="39"/>
      <c r="G509" s="39"/>
      <c r="H509" s="39"/>
      <c r="I509" s="39"/>
      <c r="J509" s="39"/>
    </row>
    <row r="510" spans="1:10" ht="13.5">
      <c r="A510" s="39"/>
      <c r="B510" s="39"/>
      <c r="C510" s="39"/>
      <c r="D510" s="39"/>
      <c r="E510" s="39"/>
      <c r="F510" s="39"/>
      <c r="G510" s="39"/>
      <c r="H510" s="39"/>
      <c r="I510" s="39"/>
      <c r="J510" s="39"/>
    </row>
    <row r="511" spans="1:10" ht="13.5">
      <c r="A511" s="39"/>
      <c r="B511" s="39"/>
      <c r="C511" s="39"/>
      <c r="D511" s="39"/>
      <c r="E511" s="39"/>
      <c r="F511" s="39"/>
      <c r="G511" s="39"/>
      <c r="H511" s="39"/>
      <c r="I511" s="39"/>
      <c r="J511" s="39"/>
    </row>
    <row r="512" spans="1:10" ht="13.5">
      <c r="A512" s="39"/>
      <c r="B512" s="39"/>
      <c r="C512" s="39"/>
      <c r="D512" s="39"/>
      <c r="E512" s="39"/>
      <c r="F512" s="39"/>
      <c r="G512" s="39"/>
      <c r="H512" s="39"/>
      <c r="I512" s="39"/>
      <c r="J512" s="39"/>
    </row>
    <row r="513" spans="1:10" ht="13.5">
      <c r="A513" s="39"/>
      <c r="B513" s="39"/>
      <c r="C513" s="39"/>
      <c r="D513" s="39"/>
      <c r="E513" s="39"/>
      <c r="F513" s="39"/>
      <c r="G513" s="39"/>
      <c r="H513" s="39"/>
      <c r="I513" s="39"/>
      <c r="J513" s="39"/>
    </row>
    <row r="514" spans="1:10" ht="13.5">
      <c r="A514" s="39"/>
      <c r="B514" s="39"/>
      <c r="C514" s="39"/>
      <c r="D514" s="39"/>
      <c r="E514" s="39"/>
      <c r="F514" s="39"/>
      <c r="G514" s="39"/>
      <c r="H514" s="39"/>
      <c r="I514" s="39"/>
      <c r="J514" s="39"/>
    </row>
    <row r="515" spans="1:10" ht="13.5">
      <c r="A515" s="39"/>
      <c r="B515" s="39"/>
      <c r="C515" s="39"/>
      <c r="D515" s="39"/>
      <c r="E515" s="39"/>
      <c r="F515" s="39"/>
      <c r="G515" s="39"/>
      <c r="H515" s="39"/>
      <c r="I515" s="39"/>
      <c r="J515" s="39"/>
    </row>
    <row r="516" spans="1:10" ht="13.5">
      <c r="A516" s="39"/>
      <c r="B516" s="39"/>
      <c r="C516" s="39"/>
      <c r="D516" s="39"/>
      <c r="E516" s="39"/>
      <c r="F516" s="39"/>
      <c r="G516" s="39"/>
      <c r="H516" s="39"/>
      <c r="I516" s="39"/>
      <c r="J516" s="39"/>
    </row>
    <row r="517" spans="1:10" ht="13.5">
      <c r="A517" s="39"/>
      <c r="B517" s="39"/>
      <c r="C517" s="39"/>
      <c r="D517" s="39"/>
      <c r="E517" s="39"/>
      <c r="F517" s="39"/>
      <c r="G517" s="39"/>
      <c r="H517" s="39"/>
      <c r="I517" s="39"/>
      <c r="J517" s="39"/>
    </row>
    <row r="518" spans="1:10" ht="13.5">
      <c r="A518" s="39"/>
      <c r="B518" s="39"/>
      <c r="C518" s="39"/>
      <c r="D518" s="39"/>
      <c r="E518" s="39"/>
      <c r="F518" s="39"/>
      <c r="G518" s="39"/>
      <c r="H518" s="39"/>
      <c r="I518" s="39"/>
      <c r="J518" s="39"/>
    </row>
    <row r="519" spans="1:10" ht="13.5">
      <c r="A519" s="39"/>
      <c r="B519" s="39"/>
      <c r="C519" s="39"/>
      <c r="D519" s="39"/>
      <c r="E519" s="39"/>
      <c r="F519" s="39"/>
      <c r="G519" s="39"/>
      <c r="H519" s="39"/>
      <c r="I519" s="39"/>
      <c r="J519" s="39"/>
    </row>
    <row r="520" spans="1:10" ht="13.5">
      <c r="A520" s="39"/>
      <c r="B520" s="39"/>
      <c r="C520" s="39"/>
      <c r="D520" s="39"/>
      <c r="E520" s="39"/>
      <c r="F520" s="39"/>
      <c r="G520" s="39"/>
      <c r="H520" s="39"/>
      <c r="I520" s="39"/>
      <c r="J520" s="39"/>
    </row>
    <row r="521" spans="1:10" ht="13.5">
      <c r="A521" s="39"/>
      <c r="B521" s="39"/>
      <c r="C521" s="39"/>
      <c r="D521" s="39"/>
      <c r="E521" s="39"/>
      <c r="F521" s="39"/>
      <c r="G521" s="39"/>
      <c r="H521" s="39"/>
      <c r="I521" s="39"/>
      <c r="J521" s="39"/>
    </row>
    <row r="522" spans="1:10" ht="13.5">
      <c r="A522" s="39"/>
      <c r="B522" s="39"/>
      <c r="C522" s="39"/>
      <c r="D522" s="39"/>
      <c r="E522" s="39"/>
      <c r="F522" s="39"/>
      <c r="G522" s="39"/>
      <c r="H522" s="39"/>
      <c r="I522" s="39"/>
      <c r="J522" s="39"/>
    </row>
    <row r="523" spans="1:10" ht="13.5">
      <c r="A523" s="39"/>
      <c r="B523" s="39"/>
      <c r="C523" s="39"/>
      <c r="D523" s="39"/>
      <c r="E523" s="39"/>
      <c r="F523" s="39"/>
      <c r="G523" s="39"/>
      <c r="H523" s="39"/>
      <c r="I523" s="39"/>
      <c r="J523" s="39"/>
    </row>
    <row r="524" spans="1:10" ht="13.5">
      <c r="A524" s="39"/>
      <c r="B524" s="39"/>
      <c r="C524" s="39"/>
      <c r="D524" s="39"/>
      <c r="E524" s="39"/>
      <c r="F524" s="39"/>
      <c r="G524" s="39"/>
      <c r="H524" s="39"/>
      <c r="I524" s="39"/>
      <c r="J524" s="39"/>
    </row>
    <row r="525" spans="1:10" ht="13.5">
      <c r="A525" s="39"/>
      <c r="B525" s="39"/>
      <c r="C525" s="39"/>
      <c r="D525" s="39"/>
      <c r="E525" s="39"/>
      <c r="F525" s="39"/>
      <c r="G525" s="39"/>
      <c r="H525" s="39"/>
      <c r="I525" s="39"/>
      <c r="J525" s="39"/>
    </row>
    <row r="526" spans="1:10" ht="13.5">
      <c r="A526" s="39"/>
      <c r="B526" s="39"/>
      <c r="C526" s="39"/>
      <c r="D526" s="39"/>
      <c r="E526" s="39"/>
      <c r="F526" s="39"/>
      <c r="G526" s="39"/>
      <c r="H526" s="39"/>
      <c r="I526" s="39"/>
      <c r="J526" s="39"/>
    </row>
    <row r="527" spans="1:10" ht="13.5">
      <c r="A527" s="39"/>
      <c r="B527" s="39"/>
      <c r="C527" s="39"/>
      <c r="D527" s="39"/>
      <c r="E527" s="39"/>
      <c r="F527" s="39"/>
      <c r="G527" s="39"/>
      <c r="H527" s="39"/>
      <c r="I527" s="39"/>
      <c r="J527" s="39"/>
    </row>
    <row r="528" spans="1:10" ht="13.5">
      <c r="A528" s="39"/>
      <c r="B528" s="39"/>
      <c r="C528" s="39"/>
      <c r="D528" s="39"/>
      <c r="E528" s="39"/>
      <c r="F528" s="39"/>
      <c r="G528" s="39"/>
      <c r="H528" s="39"/>
      <c r="I528" s="39"/>
      <c r="J528" s="39"/>
    </row>
    <row r="529" spans="1:10" ht="13.5">
      <c r="A529" s="39"/>
      <c r="B529" s="39"/>
      <c r="C529" s="39"/>
      <c r="D529" s="39"/>
      <c r="E529" s="39"/>
      <c r="F529" s="39"/>
      <c r="G529" s="39"/>
      <c r="H529" s="39"/>
      <c r="I529" s="39"/>
      <c r="J529" s="39"/>
    </row>
    <row r="530" spans="1:10" ht="13.5">
      <c r="A530" s="39"/>
      <c r="B530" s="39"/>
      <c r="C530" s="39"/>
      <c r="D530" s="39"/>
      <c r="E530" s="39"/>
      <c r="F530" s="39"/>
      <c r="G530" s="39"/>
      <c r="H530" s="39"/>
      <c r="I530" s="39"/>
      <c r="J530" s="39"/>
    </row>
    <row r="531" spans="1:10" ht="13.5">
      <c r="A531" s="39"/>
      <c r="B531" s="39"/>
      <c r="C531" s="39"/>
      <c r="D531" s="39"/>
      <c r="E531" s="39"/>
      <c r="F531" s="39"/>
      <c r="G531" s="39"/>
      <c r="H531" s="39"/>
      <c r="I531" s="39"/>
      <c r="J531" s="39"/>
    </row>
    <row r="532" spans="1:10" ht="13.5">
      <c r="A532" s="39"/>
      <c r="B532" s="39"/>
      <c r="C532" s="39"/>
      <c r="D532" s="39"/>
      <c r="E532" s="39"/>
      <c r="F532" s="39"/>
      <c r="G532" s="39"/>
      <c r="H532" s="39"/>
      <c r="I532" s="39"/>
      <c r="J532" s="39"/>
    </row>
    <row r="533" spans="1:10" ht="13.5">
      <c r="A533" s="39"/>
      <c r="B533" s="39"/>
      <c r="C533" s="39"/>
      <c r="D533" s="39"/>
      <c r="E533" s="39"/>
      <c r="F533" s="39"/>
      <c r="G533" s="39"/>
      <c r="H533" s="39"/>
      <c r="I533" s="39"/>
      <c r="J533" s="39"/>
    </row>
    <row r="534" spans="1:10" ht="13.5">
      <c r="A534" s="39"/>
      <c r="B534" s="39"/>
      <c r="C534" s="39"/>
      <c r="D534" s="39"/>
      <c r="E534" s="39"/>
      <c r="F534" s="39"/>
      <c r="G534" s="39"/>
      <c r="H534" s="39"/>
      <c r="I534" s="39"/>
      <c r="J534" s="39"/>
    </row>
    <row r="535" spans="1:10" ht="13.5">
      <c r="A535" s="39"/>
      <c r="B535" s="39"/>
      <c r="C535" s="39"/>
      <c r="D535" s="39"/>
      <c r="E535" s="39"/>
      <c r="F535" s="39"/>
      <c r="G535" s="39"/>
      <c r="H535" s="39"/>
      <c r="I535" s="39"/>
      <c r="J535" s="39"/>
    </row>
    <row r="536" spans="1:10" ht="13.5">
      <c r="A536" s="39"/>
      <c r="B536" s="39"/>
      <c r="C536" s="39"/>
      <c r="D536" s="39"/>
      <c r="E536" s="39"/>
      <c r="F536" s="39"/>
      <c r="G536" s="39"/>
      <c r="H536" s="39"/>
      <c r="I536" s="39"/>
      <c r="J536" s="39"/>
    </row>
    <row r="537" spans="1:10" ht="13.5">
      <c r="A537" s="39"/>
      <c r="B537" s="39"/>
      <c r="C537" s="39"/>
      <c r="D537" s="39"/>
      <c r="E537" s="39"/>
      <c r="F537" s="39"/>
      <c r="G537" s="39"/>
      <c r="H537" s="39"/>
      <c r="I537" s="39"/>
      <c r="J537" s="39"/>
    </row>
    <row r="538" spans="1:10" ht="13.5">
      <c r="A538" s="39"/>
      <c r="B538" s="39"/>
      <c r="C538" s="39"/>
      <c r="D538" s="39"/>
      <c r="E538" s="39"/>
      <c r="F538" s="39"/>
      <c r="G538" s="39"/>
      <c r="H538" s="39"/>
      <c r="I538" s="39"/>
      <c r="J538" s="39"/>
    </row>
    <row r="539" spans="1:10" ht="13.5">
      <c r="A539" s="39"/>
      <c r="B539" s="39"/>
      <c r="C539" s="39"/>
      <c r="D539" s="39"/>
      <c r="E539" s="39"/>
      <c r="F539" s="39"/>
      <c r="G539" s="39"/>
      <c r="H539" s="39"/>
      <c r="I539" s="39"/>
      <c r="J539" s="39"/>
    </row>
    <row r="540" spans="1:10" ht="13.5">
      <c r="A540" s="39"/>
      <c r="B540" s="39"/>
      <c r="C540" s="39"/>
      <c r="D540" s="39"/>
      <c r="E540" s="39"/>
      <c r="F540" s="39"/>
      <c r="G540" s="39"/>
      <c r="H540" s="39"/>
      <c r="I540" s="39"/>
      <c r="J540" s="39"/>
    </row>
    <row r="541" spans="1:10" ht="13.5">
      <c r="A541" s="39"/>
      <c r="B541" s="39"/>
      <c r="C541" s="39"/>
      <c r="D541" s="39"/>
      <c r="E541" s="39"/>
      <c r="F541" s="39"/>
      <c r="G541" s="39"/>
      <c r="H541" s="39"/>
      <c r="I541" s="39"/>
      <c r="J541" s="39"/>
    </row>
    <row r="542" spans="1:10" ht="13.5">
      <c r="A542" s="39"/>
      <c r="B542" s="39"/>
      <c r="C542" s="39"/>
      <c r="D542" s="39"/>
      <c r="E542" s="39"/>
      <c r="F542" s="39"/>
      <c r="G542" s="39"/>
      <c r="H542" s="39"/>
      <c r="I542" s="39"/>
      <c r="J542" s="39"/>
    </row>
    <row r="543" spans="1:10" ht="13.5">
      <c r="A543" s="39"/>
      <c r="B543" s="39"/>
      <c r="C543" s="39"/>
      <c r="D543" s="39"/>
      <c r="E543" s="39"/>
      <c r="F543" s="39"/>
      <c r="G543" s="39"/>
      <c r="H543" s="39"/>
      <c r="I543" s="39"/>
      <c r="J543" s="39"/>
    </row>
    <row r="544" spans="1:10" ht="13.5">
      <c r="A544" s="39"/>
      <c r="B544" s="39"/>
      <c r="C544" s="39"/>
      <c r="D544" s="39"/>
      <c r="E544" s="39"/>
      <c r="F544" s="39"/>
      <c r="G544" s="39"/>
      <c r="H544" s="39"/>
      <c r="I544" s="39"/>
      <c r="J544" s="39"/>
    </row>
    <row r="545" spans="1:10" ht="13.5">
      <c r="A545" s="39"/>
      <c r="B545" s="39"/>
      <c r="C545" s="39"/>
      <c r="D545" s="39"/>
      <c r="E545" s="39"/>
      <c r="F545" s="39"/>
      <c r="G545" s="39"/>
      <c r="H545" s="39"/>
      <c r="I545" s="39"/>
      <c r="J545" s="39"/>
    </row>
    <row r="546" spans="1:10" ht="13.5">
      <c r="A546" s="39"/>
      <c r="B546" s="39"/>
      <c r="C546" s="39"/>
      <c r="D546" s="39"/>
      <c r="E546" s="39"/>
      <c r="F546" s="39"/>
      <c r="G546" s="39"/>
      <c r="H546" s="39"/>
      <c r="I546" s="39"/>
      <c r="J546" s="39"/>
    </row>
    <row r="547" spans="1:10" ht="13.5">
      <c r="A547" s="39"/>
      <c r="B547" s="39"/>
      <c r="C547" s="39"/>
      <c r="D547" s="39"/>
      <c r="E547" s="39"/>
      <c r="F547" s="39"/>
      <c r="G547" s="39"/>
      <c r="H547" s="39"/>
      <c r="I547" s="39"/>
      <c r="J547" s="39"/>
    </row>
    <row r="548" spans="1:10" ht="13.5">
      <c r="A548" s="39"/>
      <c r="B548" s="39"/>
      <c r="C548" s="39"/>
      <c r="D548" s="39"/>
      <c r="E548" s="39"/>
      <c r="F548" s="39"/>
      <c r="G548" s="39"/>
      <c r="H548" s="39"/>
      <c r="I548" s="39"/>
      <c r="J548" s="39"/>
    </row>
    <row r="549" spans="1:10" ht="13.5">
      <c r="A549" s="39"/>
      <c r="B549" s="39"/>
      <c r="C549" s="39"/>
      <c r="D549" s="39"/>
      <c r="E549" s="39"/>
      <c r="F549" s="39"/>
      <c r="G549" s="39"/>
      <c r="H549" s="39"/>
      <c r="I549" s="39"/>
      <c r="J549" s="39"/>
    </row>
    <row r="550" spans="1:10" ht="13.5">
      <c r="A550" s="39"/>
      <c r="B550" s="39"/>
      <c r="C550" s="39"/>
      <c r="D550" s="39"/>
      <c r="E550" s="39"/>
      <c r="F550" s="39"/>
      <c r="G550" s="39"/>
      <c r="H550" s="39"/>
      <c r="I550" s="39"/>
      <c r="J550" s="39"/>
    </row>
    <row r="551" spans="1:10" ht="13.5">
      <c r="A551" s="39"/>
      <c r="B551" s="39"/>
      <c r="C551" s="39"/>
      <c r="D551" s="39"/>
      <c r="E551" s="39"/>
      <c r="F551" s="39"/>
      <c r="G551" s="39"/>
      <c r="H551" s="39"/>
      <c r="I551" s="39"/>
      <c r="J551" s="39"/>
    </row>
    <row r="552" spans="1:10" ht="13.5">
      <c r="A552" s="39"/>
      <c r="B552" s="39"/>
      <c r="C552" s="39"/>
      <c r="D552" s="39"/>
      <c r="E552" s="39"/>
      <c r="F552" s="39"/>
      <c r="G552" s="39"/>
      <c r="H552" s="39"/>
      <c r="I552" s="39"/>
      <c r="J552" s="39"/>
    </row>
    <row r="553" spans="1:10" ht="13.5">
      <c r="A553" s="39"/>
      <c r="B553" s="39"/>
      <c r="C553" s="39"/>
      <c r="D553" s="39"/>
      <c r="E553" s="39"/>
      <c r="F553" s="39"/>
      <c r="G553" s="39"/>
      <c r="H553" s="39"/>
      <c r="I553" s="39"/>
      <c r="J553" s="39"/>
    </row>
    <row r="554" spans="1:10" ht="13.5">
      <c r="A554" s="39"/>
      <c r="B554" s="39"/>
      <c r="C554" s="39"/>
      <c r="D554" s="39"/>
      <c r="E554" s="39"/>
      <c r="F554" s="39"/>
      <c r="G554" s="39"/>
      <c r="H554" s="39"/>
      <c r="I554" s="39"/>
      <c r="J554" s="39"/>
    </row>
    <row r="555" spans="1:10" ht="13.5">
      <c r="A555" s="39"/>
      <c r="B555" s="39"/>
      <c r="C555" s="39"/>
      <c r="D555" s="39"/>
      <c r="E555" s="39"/>
      <c r="F555" s="39"/>
      <c r="G555" s="39"/>
      <c r="H555" s="39"/>
      <c r="I555" s="39"/>
      <c r="J555" s="39"/>
    </row>
    <row r="556" spans="1:10" ht="13.5">
      <c r="A556" s="39"/>
      <c r="B556" s="39"/>
      <c r="C556" s="39"/>
      <c r="D556" s="39"/>
      <c r="E556" s="39"/>
      <c r="F556" s="39"/>
      <c r="G556" s="39"/>
      <c r="H556" s="39"/>
      <c r="I556" s="39"/>
      <c r="J556" s="39"/>
    </row>
    <row r="557" spans="1:10" ht="13.5">
      <c r="A557" s="39"/>
      <c r="B557" s="39"/>
      <c r="C557" s="39"/>
      <c r="D557" s="39"/>
      <c r="E557" s="39"/>
      <c r="F557" s="39"/>
      <c r="G557" s="39"/>
      <c r="H557" s="39"/>
      <c r="I557" s="39"/>
      <c r="J557" s="39"/>
    </row>
    <row r="558" spans="1:10" ht="13.5">
      <c r="A558" s="39"/>
      <c r="B558" s="39"/>
      <c r="C558" s="39"/>
      <c r="D558" s="39"/>
      <c r="E558" s="39"/>
      <c r="F558" s="39"/>
      <c r="G558" s="39"/>
      <c r="H558" s="39"/>
      <c r="I558" s="39"/>
      <c r="J558" s="39"/>
    </row>
    <row r="559" spans="1:10" ht="13.5">
      <c r="A559" s="39"/>
      <c r="B559" s="39"/>
      <c r="C559" s="39"/>
      <c r="D559" s="39"/>
      <c r="E559" s="39"/>
      <c r="F559" s="39"/>
      <c r="G559" s="39"/>
      <c r="H559" s="39"/>
      <c r="I559" s="39"/>
      <c r="J559" s="39"/>
    </row>
    <row r="560" spans="1:10" ht="13.5">
      <c r="A560" s="39"/>
      <c r="B560" s="39"/>
      <c r="C560" s="39"/>
      <c r="D560" s="39"/>
      <c r="E560" s="39"/>
      <c r="F560" s="39"/>
      <c r="G560" s="39"/>
      <c r="H560" s="39"/>
      <c r="I560" s="39"/>
      <c r="J560" s="39"/>
    </row>
    <row r="561" spans="1:10" ht="13.5">
      <c r="A561" s="39"/>
      <c r="B561" s="39"/>
      <c r="C561" s="39"/>
      <c r="D561" s="39"/>
      <c r="E561" s="39"/>
      <c r="F561" s="39"/>
      <c r="G561" s="39"/>
      <c r="H561" s="39"/>
      <c r="I561" s="39"/>
      <c r="J561" s="39"/>
    </row>
    <row r="562" spans="1:10" ht="13.5">
      <c r="A562" s="39"/>
      <c r="B562" s="39"/>
      <c r="C562" s="39"/>
      <c r="D562" s="39"/>
      <c r="E562" s="39"/>
      <c r="F562" s="39"/>
      <c r="G562" s="39"/>
      <c r="H562" s="39"/>
      <c r="I562" s="39"/>
      <c r="J562" s="39"/>
    </row>
    <row r="563" spans="1:10" ht="13.5">
      <c r="A563" s="39"/>
      <c r="B563" s="39"/>
      <c r="C563" s="39"/>
      <c r="D563" s="39"/>
      <c r="E563" s="39"/>
      <c r="F563" s="39"/>
      <c r="G563" s="39"/>
      <c r="H563" s="39"/>
      <c r="I563" s="39"/>
      <c r="J563" s="39"/>
    </row>
    <row r="564" spans="1:10" ht="13.5">
      <c r="A564" s="39"/>
      <c r="B564" s="39"/>
      <c r="C564" s="39"/>
      <c r="D564" s="39"/>
      <c r="E564" s="39"/>
      <c r="F564" s="39"/>
      <c r="G564" s="39"/>
      <c r="H564" s="39"/>
      <c r="I564" s="39"/>
      <c r="J564" s="39"/>
    </row>
    <row r="565" spans="1:10" ht="13.5">
      <c r="A565" s="39"/>
      <c r="B565" s="39"/>
      <c r="C565" s="39"/>
      <c r="D565" s="39"/>
      <c r="E565" s="39"/>
      <c r="F565" s="39"/>
      <c r="G565" s="39"/>
      <c r="H565" s="39"/>
      <c r="I565" s="39"/>
      <c r="J565" s="39"/>
    </row>
    <row r="566" spans="1:10" ht="13.5">
      <c r="A566" s="39"/>
      <c r="B566" s="39"/>
      <c r="C566" s="39"/>
      <c r="D566" s="39"/>
      <c r="E566" s="39"/>
      <c r="F566" s="39"/>
      <c r="G566" s="39"/>
      <c r="H566" s="39"/>
      <c r="I566" s="39"/>
      <c r="J566" s="39"/>
    </row>
    <row r="567" spans="1:10" ht="13.5">
      <c r="A567" s="39"/>
      <c r="B567" s="39"/>
      <c r="C567" s="39"/>
      <c r="D567" s="39"/>
      <c r="E567" s="39"/>
      <c r="F567" s="39"/>
      <c r="G567" s="39"/>
      <c r="H567" s="39"/>
      <c r="I567" s="39"/>
      <c r="J567" s="39"/>
    </row>
    <row r="568" spans="1:10" ht="13.5">
      <c r="A568" s="39"/>
      <c r="B568" s="39"/>
      <c r="C568" s="39"/>
      <c r="D568" s="39"/>
      <c r="E568" s="39"/>
      <c r="F568" s="39"/>
      <c r="G568" s="39"/>
      <c r="H568" s="39"/>
      <c r="I568" s="39"/>
      <c r="J568" s="39"/>
    </row>
    <row r="569" spans="1:10" ht="13.5">
      <c r="A569" s="39"/>
      <c r="B569" s="39"/>
      <c r="C569" s="39"/>
      <c r="D569" s="39"/>
      <c r="E569" s="39"/>
      <c r="F569" s="39"/>
      <c r="G569" s="39"/>
      <c r="H569" s="39"/>
      <c r="I569" s="39"/>
      <c r="J569" s="39"/>
    </row>
    <row r="570" spans="1:10" ht="13.5">
      <c r="A570" s="39"/>
      <c r="B570" s="39"/>
      <c r="C570" s="39"/>
      <c r="D570" s="39"/>
      <c r="E570" s="39"/>
      <c r="F570" s="39"/>
      <c r="G570" s="39"/>
      <c r="H570" s="39"/>
      <c r="I570" s="39"/>
      <c r="J570" s="39"/>
    </row>
    <row r="571" spans="1:10" ht="13.5">
      <c r="A571" s="39"/>
      <c r="B571" s="39"/>
      <c r="C571" s="39"/>
      <c r="D571" s="39"/>
      <c r="E571" s="39"/>
      <c r="F571" s="39"/>
      <c r="G571" s="39"/>
      <c r="H571" s="39"/>
      <c r="I571" s="39"/>
      <c r="J571" s="39"/>
    </row>
    <row r="572" spans="1:10" ht="13.5">
      <c r="A572" s="39"/>
      <c r="B572" s="39"/>
      <c r="C572" s="39"/>
      <c r="D572" s="39"/>
      <c r="E572" s="39"/>
      <c r="F572" s="39"/>
      <c r="G572" s="39"/>
      <c r="H572" s="39"/>
      <c r="I572" s="39"/>
      <c r="J572" s="39"/>
    </row>
    <row r="573" spans="1:10" ht="13.5">
      <c r="A573" s="39"/>
      <c r="B573" s="39"/>
      <c r="C573" s="39"/>
      <c r="D573" s="39"/>
      <c r="E573" s="39"/>
      <c r="F573" s="39"/>
      <c r="G573" s="39"/>
      <c r="H573" s="39"/>
      <c r="I573" s="39"/>
      <c r="J573" s="39"/>
    </row>
    <row r="574" spans="1:10" ht="13.5">
      <c r="A574" s="39"/>
      <c r="B574" s="39"/>
      <c r="C574" s="39"/>
      <c r="D574" s="39"/>
      <c r="E574" s="39"/>
      <c r="F574" s="39"/>
      <c r="G574" s="39"/>
      <c r="H574" s="39"/>
      <c r="I574" s="39"/>
      <c r="J574" s="39"/>
    </row>
    <row r="575" spans="1:10" ht="13.5">
      <c r="A575" s="39"/>
      <c r="B575" s="39"/>
      <c r="C575" s="39"/>
      <c r="D575" s="39"/>
      <c r="E575" s="39"/>
      <c r="F575" s="39"/>
      <c r="G575" s="39"/>
      <c r="H575" s="39"/>
      <c r="I575" s="39"/>
      <c r="J575" s="39"/>
    </row>
    <row r="576" spans="1:10" ht="13.5">
      <c r="A576" s="39"/>
      <c r="B576" s="39"/>
      <c r="C576" s="39"/>
      <c r="D576" s="39"/>
      <c r="E576" s="39"/>
      <c r="F576" s="39"/>
      <c r="G576" s="39"/>
      <c r="H576" s="39"/>
      <c r="I576" s="39"/>
      <c r="J576" s="39"/>
    </row>
    <row r="577" spans="1:10" ht="13.5">
      <c r="A577" s="39"/>
      <c r="B577" s="39"/>
      <c r="C577" s="39"/>
      <c r="D577" s="39"/>
      <c r="E577" s="39"/>
      <c r="F577" s="39"/>
      <c r="G577" s="39"/>
      <c r="H577" s="39"/>
      <c r="I577" s="39"/>
      <c r="J577" s="39"/>
    </row>
    <row r="578" spans="1:10" ht="13.5">
      <c r="A578" s="39"/>
      <c r="B578" s="39"/>
      <c r="C578" s="39"/>
      <c r="D578" s="39"/>
      <c r="E578" s="39"/>
      <c r="F578" s="39"/>
      <c r="G578" s="39"/>
      <c r="H578" s="39"/>
      <c r="I578" s="39"/>
      <c r="J578" s="39"/>
    </row>
    <row r="579" spans="1:10" ht="13.5">
      <c r="A579" s="39"/>
      <c r="B579" s="39"/>
      <c r="C579" s="39"/>
      <c r="D579" s="39"/>
      <c r="E579" s="39"/>
      <c r="F579" s="39"/>
      <c r="G579" s="39"/>
      <c r="H579" s="39"/>
      <c r="I579" s="39"/>
      <c r="J579" s="39"/>
    </row>
    <row r="580" spans="1:10" ht="13.5">
      <c r="A580" s="39"/>
      <c r="B580" s="39"/>
      <c r="C580" s="39"/>
      <c r="D580" s="39"/>
      <c r="E580" s="39"/>
      <c r="F580" s="39"/>
      <c r="G580" s="39"/>
      <c r="H580" s="39"/>
      <c r="I580" s="39"/>
      <c r="J580" s="39"/>
    </row>
    <row r="581" spans="1:10" ht="13.5">
      <c r="A581" s="39"/>
      <c r="B581" s="39"/>
      <c r="C581" s="39"/>
      <c r="D581" s="39"/>
      <c r="E581" s="39"/>
      <c r="F581" s="39"/>
      <c r="G581" s="39"/>
      <c r="H581" s="39"/>
      <c r="I581" s="39"/>
      <c r="J581" s="39"/>
    </row>
    <row r="582" spans="1:10" ht="13.5">
      <c r="A582" s="39"/>
      <c r="B582" s="39"/>
      <c r="C582" s="39"/>
      <c r="D582" s="39"/>
      <c r="E582" s="39"/>
      <c r="F582" s="39"/>
      <c r="G582" s="39"/>
      <c r="H582" s="39"/>
      <c r="I582" s="39"/>
      <c r="J582" s="39"/>
    </row>
    <row r="583" spans="1:10" ht="13.5">
      <c r="A583" s="39"/>
      <c r="B583" s="39"/>
      <c r="C583" s="39"/>
      <c r="D583" s="39"/>
      <c r="E583" s="39"/>
      <c r="F583" s="39"/>
      <c r="G583" s="39"/>
      <c r="H583" s="39"/>
      <c r="I583" s="39"/>
      <c r="J583" s="39"/>
    </row>
    <row r="584" spans="1:10" ht="13.5">
      <c r="A584" s="39"/>
      <c r="B584" s="39"/>
      <c r="C584" s="39"/>
      <c r="D584" s="39"/>
      <c r="E584" s="39"/>
      <c r="F584" s="39"/>
      <c r="G584" s="39"/>
      <c r="H584" s="39"/>
      <c r="I584" s="39"/>
      <c r="J584" s="39"/>
    </row>
    <row r="585" spans="1:10" ht="13.5">
      <c r="A585" s="39"/>
      <c r="B585" s="39"/>
      <c r="C585" s="39"/>
      <c r="D585" s="39"/>
      <c r="E585" s="39"/>
      <c r="F585" s="39"/>
      <c r="G585" s="39"/>
      <c r="H585" s="39"/>
      <c r="I585" s="39"/>
      <c r="J585" s="39"/>
    </row>
    <row r="586" spans="1:10" ht="13.5">
      <c r="A586" s="39"/>
      <c r="B586" s="39"/>
      <c r="C586" s="39"/>
      <c r="D586" s="39"/>
      <c r="E586" s="39"/>
      <c r="F586" s="39"/>
      <c r="G586" s="39"/>
      <c r="H586" s="39"/>
      <c r="I586" s="39"/>
      <c r="J586" s="39"/>
    </row>
    <row r="587" spans="1:10" ht="13.5">
      <c r="A587" s="39"/>
      <c r="B587" s="39"/>
      <c r="C587" s="39"/>
      <c r="D587" s="39"/>
      <c r="E587" s="39"/>
      <c r="F587" s="39"/>
      <c r="G587" s="39"/>
      <c r="H587" s="39"/>
      <c r="I587" s="39"/>
      <c r="J587" s="39"/>
    </row>
    <row r="588" spans="1:10" ht="13.5">
      <c r="A588" s="39"/>
      <c r="B588" s="39"/>
      <c r="C588" s="39"/>
      <c r="D588" s="39"/>
      <c r="E588" s="39"/>
      <c r="F588" s="39"/>
      <c r="G588" s="39"/>
      <c r="H588" s="39"/>
      <c r="I588" s="39"/>
      <c r="J588" s="39"/>
    </row>
    <row r="589" spans="1:10" ht="13.5">
      <c r="A589" s="39"/>
      <c r="B589" s="39"/>
      <c r="C589" s="39"/>
      <c r="D589" s="39"/>
      <c r="E589" s="39"/>
      <c r="F589" s="39"/>
      <c r="G589" s="39"/>
      <c r="H589" s="39"/>
      <c r="I589" s="39"/>
      <c r="J589" s="39"/>
    </row>
    <row r="590" spans="1:10" ht="13.5">
      <c r="A590" s="39"/>
      <c r="B590" s="39"/>
      <c r="C590" s="39"/>
      <c r="D590" s="39"/>
      <c r="E590" s="39"/>
      <c r="F590" s="39"/>
      <c r="G590" s="39"/>
      <c r="H590" s="39"/>
      <c r="I590" s="39"/>
      <c r="J590" s="39"/>
    </row>
    <row r="591" spans="1:10" ht="13.5">
      <c r="A591" s="39"/>
      <c r="B591" s="39"/>
      <c r="C591" s="39"/>
      <c r="D591" s="39"/>
      <c r="E591" s="39"/>
      <c r="F591" s="39"/>
      <c r="G591" s="39"/>
      <c r="H591" s="39"/>
      <c r="I591" s="39"/>
      <c r="J591" s="39"/>
    </row>
    <row r="592" spans="1:10" ht="13.5">
      <c r="A592" s="39"/>
      <c r="B592" s="39"/>
      <c r="C592" s="39"/>
      <c r="D592" s="39"/>
      <c r="E592" s="39"/>
      <c r="F592" s="39"/>
      <c r="G592" s="39"/>
      <c r="H592" s="39"/>
      <c r="I592" s="39"/>
      <c r="J592" s="39"/>
    </row>
    <row r="593" spans="1:10" ht="13.5">
      <c r="A593" s="39"/>
      <c r="B593" s="39"/>
      <c r="C593" s="39"/>
      <c r="D593" s="39"/>
      <c r="E593" s="39"/>
      <c r="F593" s="39"/>
      <c r="G593" s="39"/>
      <c r="H593" s="39"/>
      <c r="I593" s="39"/>
      <c r="J593" s="39"/>
    </row>
    <row r="594" spans="1:10" ht="13.5">
      <c r="A594" s="39"/>
      <c r="B594" s="39"/>
      <c r="C594" s="39"/>
      <c r="D594" s="39"/>
      <c r="E594" s="39"/>
      <c r="F594" s="39"/>
      <c r="G594" s="39"/>
      <c r="H594" s="39"/>
      <c r="I594" s="39"/>
      <c r="J594" s="39"/>
    </row>
    <row r="595" spans="1:10" ht="13.5">
      <c r="A595" s="39"/>
      <c r="B595" s="39"/>
      <c r="C595" s="39"/>
      <c r="D595" s="39"/>
      <c r="E595" s="39"/>
      <c r="F595" s="39"/>
      <c r="G595" s="39"/>
      <c r="H595" s="39"/>
      <c r="I595" s="39"/>
      <c r="J595" s="39"/>
    </row>
    <row r="596" spans="1:10" ht="13.5">
      <c r="A596" s="39"/>
      <c r="B596" s="39"/>
      <c r="C596" s="39"/>
      <c r="D596" s="39"/>
      <c r="E596" s="39"/>
      <c r="F596" s="39"/>
      <c r="G596" s="39"/>
      <c r="H596" s="39"/>
      <c r="I596" s="39"/>
      <c r="J596" s="39"/>
    </row>
    <row r="597" spans="1:10" ht="13.5">
      <c r="A597" s="39"/>
      <c r="B597" s="39"/>
      <c r="C597" s="39"/>
      <c r="D597" s="39"/>
      <c r="E597" s="39"/>
      <c r="F597" s="39"/>
      <c r="G597" s="39"/>
      <c r="H597" s="39"/>
      <c r="I597" s="39"/>
      <c r="J597" s="39"/>
    </row>
    <row r="598" spans="1:10" ht="13.5">
      <c r="A598" s="39"/>
      <c r="B598" s="39"/>
      <c r="C598" s="39"/>
      <c r="D598" s="39"/>
      <c r="E598" s="39"/>
      <c r="F598" s="39"/>
      <c r="G598" s="39"/>
      <c r="H598" s="39"/>
      <c r="I598" s="39"/>
      <c r="J598" s="39"/>
    </row>
    <row r="599" spans="1:10" ht="13.5">
      <c r="A599" s="39"/>
      <c r="B599" s="39"/>
      <c r="C599" s="39"/>
      <c r="D599" s="39"/>
      <c r="E599" s="39"/>
      <c r="F599" s="39"/>
      <c r="G599" s="39"/>
      <c r="H599" s="39"/>
      <c r="I599" s="39"/>
      <c r="J599" s="39"/>
    </row>
    <row r="600" spans="1:10" ht="13.5">
      <c r="A600" s="39"/>
      <c r="B600" s="39"/>
      <c r="C600" s="39"/>
      <c r="D600" s="39"/>
      <c r="E600" s="39"/>
      <c r="F600" s="39"/>
      <c r="G600" s="39"/>
      <c r="H600" s="39"/>
      <c r="I600" s="39"/>
      <c r="J600" s="39"/>
    </row>
    <row r="601" spans="1:10" ht="13.5">
      <c r="A601" s="39"/>
      <c r="B601" s="39"/>
      <c r="C601" s="39"/>
      <c r="D601" s="39"/>
      <c r="E601" s="39"/>
      <c r="F601" s="39"/>
      <c r="G601" s="39"/>
      <c r="H601" s="39"/>
      <c r="I601" s="39"/>
      <c r="J601" s="39"/>
    </row>
    <row r="602" spans="1:10" ht="13.5">
      <c r="A602" s="39"/>
      <c r="B602" s="39"/>
      <c r="C602" s="39"/>
      <c r="D602" s="39"/>
      <c r="E602" s="39"/>
      <c r="F602" s="39"/>
      <c r="G602" s="39"/>
      <c r="H602" s="39"/>
      <c r="I602" s="39"/>
      <c r="J602" s="39"/>
    </row>
    <row r="603" spans="1:10" ht="13.5">
      <c r="A603" s="39"/>
      <c r="B603" s="39"/>
      <c r="C603" s="39"/>
      <c r="D603" s="39"/>
      <c r="E603" s="39"/>
      <c r="F603" s="39"/>
      <c r="G603" s="39"/>
      <c r="H603" s="39"/>
      <c r="I603" s="39"/>
      <c r="J603" s="39"/>
    </row>
    <row r="604" spans="1:10" ht="13.5">
      <c r="A604" s="39"/>
      <c r="B604" s="39"/>
      <c r="C604" s="39"/>
      <c r="D604" s="39"/>
      <c r="E604" s="39"/>
      <c r="F604" s="39"/>
      <c r="G604" s="39"/>
      <c r="H604" s="39"/>
      <c r="I604" s="39"/>
      <c r="J604" s="39"/>
    </row>
    <row r="605" spans="1:10" ht="13.5">
      <c r="A605" s="39"/>
      <c r="B605" s="39"/>
      <c r="C605" s="39"/>
      <c r="D605" s="39"/>
      <c r="E605" s="39"/>
      <c r="F605" s="39"/>
      <c r="G605" s="39"/>
      <c r="H605" s="39"/>
      <c r="I605" s="39"/>
      <c r="J605" s="39"/>
    </row>
    <row r="606" spans="1:10" ht="13.5">
      <c r="A606" s="39"/>
      <c r="B606" s="39"/>
      <c r="C606" s="39"/>
      <c r="D606" s="39"/>
      <c r="E606" s="39"/>
      <c r="F606" s="39"/>
      <c r="G606" s="39"/>
      <c r="H606" s="39"/>
      <c r="I606" s="39"/>
      <c r="J606" s="39"/>
    </row>
    <row r="607" spans="1:10" ht="13.5">
      <c r="A607" s="39"/>
      <c r="B607" s="39"/>
      <c r="C607" s="39"/>
      <c r="D607" s="39"/>
      <c r="E607" s="39"/>
      <c r="F607" s="39"/>
      <c r="G607" s="39"/>
      <c r="H607" s="39"/>
      <c r="I607" s="39"/>
      <c r="J607" s="39"/>
    </row>
    <row r="608" spans="1:10" ht="13.5">
      <c r="A608" s="39"/>
      <c r="B608" s="39"/>
      <c r="C608" s="39"/>
      <c r="D608" s="39"/>
      <c r="E608" s="39"/>
      <c r="F608" s="39"/>
      <c r="G608" s="39"/>
      <c r="H608" s="39"/>
      <c r="I608" s="39"/>
      <c r="J608" s="39"/>
    </row>
    <row r="609" spans="1:10" ht="13.5">
      <c r="A609" s="39"/>
      <c r="B609" s="39"/>
      <c r="C609" s="39"/>
      <c r="D609" s="39"/>
      <c r="E609" s="39"/>
      <c r="F609" s="39"/>
      <c r="G609" s="39"/>
      <c r="H609" s="39"/>
      <c r="I609" s="39"/>
      <c r="J609" s="39"/>
    </row>
    <row r="610" spans="1:10" ht="13.5">
      <c r="A610" s="39"/>
      <c r="B610" s="39"/>
      <c r="C610" s="39"/>
      <c r="D610" s="39"/>
      <c r="E610" s="39"/>
      <c r="F610" s="39"/>
      <c r="G610" s="39"/>
      <c r="H610" s="39"/>
      <c r="I610" s="39"/>
      <c r="J610" s="39"/>
    </row>
    <row r="611" spans="1:10" ht="13.5">
      <c r="A611" s="39"/>
      <c r="B611" s="39"/>
      <c r="C611" s="39"/>
      <c r="D611" s="39"/>
      <c r="E611" s="39"/>
      <c r="F611" s="39"/>
      <c r="G611" s="39"/>
      <c r="H611" s="39"/>
      <c r="I611" s="39"/>
      <c r="J611" s="39"/>
    </row>
    <row r="612" spans="1:10" ht="13.5">
      <c r="A612" s="39"/>
      <c r="B612" s="39"/>
      <c r="C612" s="39"/>
      <c r="D612" s="39"/>
      <c r="E612" s="39"/>
      <c r="F612" s="39"/>
      <c r="G612" s="39"/>
      <c r="H612" s="39"/>
      <c r="I612" s="39"/>
      <c r="J612" s="39"/>
    </row>
    <row r="613" spans="1:10" ht="13.5">
      <c r="A613" s="39"/>
      <c r="B613" s="39"/>
      <c r="C613" s="39"/>
      <c r="D613" s="39"/>
      <c r="E613" s="39"/>
      <c r="F613" s="39"/>
      <c r="G613" s="39"/>
      <c r="H613" s="39"/>
      <c r="I613" s="39"/>
      <c r="J613" s="39"/>
    </row>
    <row r="614" spans="1:10" ht="13.5">
      <c r="A614" s="39"/>
      <c r="B614" s="39"/>
      <c r="C614" s="39"/>
      <c r="D614" s="39"/>
      <c r="E614" s="39"/>
      <c r="F614" s="39"/>
      <c r="G614" s="39"/>
      <c r="H614" s="39"/>
      <c r="I614" s="39"/>
      <c r="J614" s="39"/>
    </row>
    <row r="615" spans="1:10" ht="13.5">
      <c r="A615" s="39"/>
      <c r="B615" s="39"/>
      <c r="C615" s="39"/>
      <c r="D615" s="39"/>
      <c r="E615" s="39"/>
      <c r="F615" s="39"/>
      <c r="G615" s="39"/>
      <c r="H615" s="39"/>
      <c r="I615" s="39"/>
      <c r="J615" s="39"/>
    </row>
    <row r="616" spans="1:10" ht="13.5">
      <c r="A616" s="39"/>
      <c r="B616" s="39"/>
      <c r="C616" s="39"/>
      <c r="D616" s="39"/>
      <c r="E616" s="39"/>
      <c r="F616" s="39"/>
      <c r="G616" s="39"/>
      <c r="H616" s="39"/>
      <c r="I616" s="39"/>
      <c r="J616" s="39"/>
    </row>
    <row r="617" spans="1:10" ht="13.5">
      <c r="A617" s="39"/>
      <c r="B617" s="39"/>
      <c r="C617" s="39"/>
      <c r="D617" s="39"/>
      <c r="E617" s="39"/>
      <c r="F617" s="39"/>
      <c r="G617" s="39"/>
      <c r="H617" s="39"/>
      <c r="I617" s="39"/>
      <c r="J617" s="39"/>
    </row>
    <row r="618" spans="1:10" ht="13.5">
      <c r="A618" s="39"/>
      <c r="B618" s="39"/>
      <c r="C618" s="39"/>
      <c r="D618" s="39"/>
      <c r="E618" s="39"/>
      <c r="F618" s="39"/>
      <c r="G618" s="39"/>
      <c r="H618" s="39"/>
      <c r="I618" s="39"/>
      <c r="J618" s="39"/>
    </row>
    <row r="619" spans="1:10" ht="13.5">
      <c r="A619" s="39"/>
      <c r="B619" s="39"/>
      <c r="C619" s="39"/>
      <c r="D619" s="39"/>
      <c r="E619" s="39"/>
      <c r="F619" s="39"/>
      <c r="G619" s="39"/>
      <c r="H619" s="39"/>
      <c r="I619" s="39"/>
      <c r="J619" s="39"/>
    </row>
    <row r="620" spans="1:10" ht="13.5">
      <c r="A620" s="39"/>
      <c r="B620" s="39"/>
      <c r="C620" s="39"/>
      <c r="D620" s="39"/>
      <c r="E620" s="39"/>
      <c r="F620" s="39"/>
      <c r="G620" s="39"/>
      <c r="H620" s="39"/>
      <c r="I620" s="39"/>
      <c r="J620" s="39"/>
    </row>
    <row r="621" spans="1:10" ht="13.5">
      <c r="A621" s="39"/>
      <c r="B621" s="39"/>
      <c r="C621" s="39"/>
      <c r="D621" s="39"/>
      <c r="E621" s="39"/>
      <c r="F621" s="39"/>
      <c r="G621" s="39"/>
      <c r="H621" s="39"/>
      <c r="I621" s="39"/>
      <c r="J621" s="39"/>
    </row>
    <row r="622" spans="1:10" ht="13.5">
      <c r="A622" s="39"/>
      <c r="B622" s="39"/>
      <c r="C622" s="39"/>
      <c r="D622" s="39"/>
      <c r="E622" s="39"/>
      <c r="F622" s="39"/>
      <c r="G622" s="39"/>
      <c r="H622" s="39"/>
      <c r="I622" s="39"/>
      <c r="J622" s="39"/>
    </row>
    <row r="623" spans="1:10" ht="13.5">
      <c r="A623" s="39"/>
      <c r="B623" s="39"/>
      <c r="C623" s="39"/>
      <c r="D623" s="39"/>
      <c r="E623" s="39"/>
      <c r="F623" s="39"/>
      <c r="G623" s="39"/>
      <c r="H623" s="39"/>
      <c r="I623" s="39"/>
      <c r="J623" s="39"/>
    </row>
    <row r="624" spans="1:10" ht="13.5">
      <c r="A624" s="39"/>
      <c r="B624" s="39"/>
      <c r="C624" s="39"/>
      <c r="D624" s="39"/>
      <c r="E624" s="39"/>
      <c r="F624" s="39"/>
      <c r="G624" s="39"/>
      <c r="H624" s="39"/>
      <c r="I624" s="39"/>
      <c r="J624" s="39"/>
    </row>
    <row r="625" spans="1:10" ht="13.5">
      <c r="A625" s="39"/>
      <c r="B625" s="39"/>
      <c r="C625" s="39"/>
      <c r="D625" s="39"/>
      <c r="E625" s="39"/>
      <c r="F625" s="39"/>
      <c r="G625" s="39"/>
      <c r="H625" s="39"/>
      <c r="I625" s="39"/>
      <c r="J625" s="39"/>
    </row>
    <row r="626" spans="1:10" ht="13.5">
      <c r="A626" s="39"/>
      <c r="B626" s="39"/>
      <c r="C626" s="39"/>
      <c r="D626" s="39"/>
      <c r="E626" s="39"/>
      <c r="F626" s="39"/>
      <c r="G626" s="39"/>
      <c r="H626" s="39"/>
      <c r="I626" s="39"/>
      <c r="J626" s="39"/>
    </row>
    <row r="627" spans="1:10" ht="13.5">
      <c r="A627" s="39"/>
      <c r="B627" s="39"/>
      <c r="C627" s="39"/>
      <c r="D627" s="39"/>
      <c r="E627" s="39"/>
      <c r="F627" s="39"/>
      <c r="G627" s="39"/>
      <c r="H627" s="39"/>
      <c r="I627" s="39"/>
      <c r="J627" s="39"/>
    </row>
    <row r="628" spans="1:10" ht="13.5">
      <c r="A628" s="39"/>
      <c r="B628" s="39"/>
      <c r="C628" s="39"/>
      <c r="D628" s="39"/>
      <c r="E628" s="39"/>
      <c r="F628" s="39"/>
      <c r="G628" s="39"/>
      <c r="H628" s="39"/>
      <c r="I628" s="39"/>
      <c r="J628" s="39"/>
    </row>
    <row r="629" spans="1:10" ht="13.5">
      <c r="A629" s="39"/>
      <c r="B629" s="39"/>
      <c r="C629" s="39"/>
      <c r="D629" s="39"/>
      <c r="E629" s="39"/>
      <c r="F629" s="39"/>
      <c r="G629" s="39"/>
      <c r="H629" s="39"/>
      <c r="I629" s="39"/>
      <c r="J629" s="39"/>
    </row>
    <row r="630" spans="1:10" ht="13.5">
      <c r="A630" s="39"/>
      <c r="B630" s="39"/>
      <c r="C630" s="39"/>
      <c r="D630" s="39"/>
      <c r="E630" s="39"/>
      <c r="F630" s="39"/>
      <c r="G630" s="39"/>
      <c r="H630" s="39"/>
      <c r="I630" s="39"/>
      <c r="J630" s="39"/>
    </row>
    <row r="631" spans="1:10" ht="13.5">
      <c r="A631" s="39"/>
      <c r="B631" s="39"/>
      <c r="C631" s="39"/>
      <c r="D631" s="39"/>
      <c r="E631" s="39"/>
      <c r="F631" s="39"/>
      <c r="G631" s="39"/>
      <c r="H631" s="39"/>
      <c r="I631" s="39"/>
      <c r="J631" s="39"/>
    </row>
    <row r="632" spans="1:10" ht="13.5">
      <c r="A632" s="39"/>
      <c r="B632" s="39"/>
      <c r="C632" s="39"/>
      <c r="D632" s="39"/>
      <c r="E632" s="39"/>
      <c r="F632" s="39"/>
      <c r="G632" s="39"/>
      <c r="H632" s="39"/>
      <c r="I632" s="39"/>
      <c r="J632" s="39"/>
    </row>
    <row r="633" spans="1:10" ht="13.5">
      <c r="A633" s="39"/>
      <c r="B633" s="39"/>
      <c r="C633" s="39"/>
      <c r="D633" s="39"/>
      <c r="E633" s="39"/>
      <c r="F633" s="39"/>
      <c r="G633" s="39"/>
      <c r="H633" s="39"/>
      <c r="I633" s="39"/>
      <c r="J633" s="39"/>
    </row>
    <row r="634" spans="1:10" ht="13.5">
      <c r="A634" s="39"/>
      <c r="B634" s="39"/>
      <c r="C634" s="39"/>
      <c r="D634" s="39"/>
      <c r="E634" s="39"/>
      <c r="F634" s="39"/>
      <c r="G634" s="39"/>
      <c r="H634" s="39"/>
      <c r="I634" s="39"/>
      <c r="J634" s="39"/>
    </row>
    <row r="635" spans="1:10" ht="13.5">
      <c r="A635" s="39"/>
      <c r="B635" s="39"/>
      <c r="C635" s="39"/>
      <c r="D635" s="39"/>
      <c r="E635" s="39"/>
      <c r="F635" s="39"/>
      <c r="G635" s="39"/>
      <c r="H635" s="39"/>
      <c r="I635" s="39"/>
      <c r="J635" s="39"/>
    </row>
    <row r="636" spans="1:10" ht="13.5">
      <c r="A636" s="39"/>
      <c r="B636" s="39"/>
      <c r="C636" s="39"/>
      <c r="D636" s="39"/>
      <c r="E636" s="39"/>
      <c r="F636" s="39"/>
      <c r="G636" s="39"/>
      <c r="H636" s="39"/>
      <c r="I636" s="39"/>
      <c r="J636" s="39"/>
    </row>
    <row r="637" spans="1:10" ht="13.5">
      <c r="A637" s="39"/>
      <c r="B637" s="39"/>
      <c r="C637" s="39"/>
      <c r="D637" s="39"/>
      <c r="E637" s="39"/>
      <c r="F637" s="39"/>
      <c r="G637" s="39"/>
      <c r="H637" s="39"/>
      <c r="I637" s="39"/>
      <c r="J637" s="39"/>
    </row>
    <row r="638" spans="1:10" ht="13.5">
      <c r="A638" s="39"/>
      <c r="B638" s="39"/>
      <c r="C638" s="39"/>
      <c r="D638" s="39"/>
      <c r="E638" s="39"/>
      <c r="F638" s="39"/>
      <c r="G638" s="39"/>
      <c r="H638" s="39"/>
      <c r="I638" s="39"/>
      <c r="J638" s="39"/>
    </row>
    <row r="639" spans="1:10" ht="13.5">
      <c r="A639" s="39"/>
      <c r="B639" s="39"/>
      <c r="C639" s="39"/>
      <c r="D639" s="39"/>
      <c r="E639" s="39"/>
      <c r="F639" s="39"/>
      <c r="G639" s="39"/>
      <c r="H639" s="39"/>
      <c r="I639" s="39"/>
      <c r="J639" s="39"/>
    </row>
    <row r="640" spans="1:10" ht="13.5">
      <c r="A640" s="39"/>
      <c r="B640" s="39"/>
      <c r="C640" s="39"/>
      <c r="D640" s="39"/>
      <c r="E640" s="39"/>
      <c r="F640" s="39"/>
      <c r="G640" s="39"/>
      <c r="H640" s="39"/>
      <c r="I640" s="39"/>
      <c r="J640" s="39"/>
    </row>
    <row r="641" spans="1:10" ht="13.5">
      <c r="A641" s="39"/>
      <c r="B641" s="39"/>
      <c r="C641" s="39"/>
      <c r="D641" s="39"/>
      <c r="E641" s="39"/>
      <c r="F641" s="39"/>
      <c r="G641" s="39"/>
      <c r="H641" s="39"/>
      <c r="I641" s="39"/>
      <c r="J641" s="39"/>
    </row>
    <row r="642" spans="1:10" ht="13.5">
      <c r="A642" s="39"/>
      <c r="B642" s="39"/>
      <c r="C642" s="39"/>
      <c r="D642" s="39"/>
      <c r="E642" s="39"/>
      <c r="F642" s="39"/>
      <c r="G642" s="39"/>
      <c r="H642" s="39"/>
      <c r="I642" s="39"/>
      <c r="J642" s="39"/>
    </row>
    <row r="643" spans="1:10" ht="13.5">
      <c r="A643" s="39"/>
      <c r="B643" s="39"/>
      <c r="C643" s="39"/>
      <c r="D643" s="39"/>
      <c r="E643" s="39"/>
      <c r="F643" s="39"/>
      <c r="G643" s="39"/>
      <c r="H643" s="39"/>
      <c r="I643" s="39"/>
      <c r="J643" s="39"/>
    </row>
    <row r="644" spans="1:10" ht="13.5">
      <c r="A644" s="39"/>
      <c r="B644" s="39"/>
      <c r="C644" s="39"/>
      <c r="D644" s="39"/>
      <c r="E644" s="39"/>
      <c r="F644" s="39"/>
      <c r="G644" s="39"/>
      <c r="H644" s="39"/>
      <c r="I644" s="39"/>
      <c r="J644" s="39"/>
    </row>
    <row r="645" spans="1:10" ht="13.5">
      <c r="A645" s="39"/>
      <c r="B645" s="39"/>
      <c r="C645" s="39"/>
      <c r="D645" s="39"/>
      <c r="E645" s="39"/>
      <c r="F645" s="39"/>
      <c r="G645" s="39"/>
      <c r="H645" s="39"/>
      <c r="I645" s="39"/>
      <c r="J645" s="39"/>
    </row>
    <row r="646" spans="1:10" ht="13.5">
      <c r="A646" s="39"/>
      <c r="B646" s="39"/>
      <c r="C646" s="39"/>
      <c r="D646" s="39"/>
      <c r="E646" s="39"/>
      <c r="F646" s="39"/>
      <c r="G646" s="39"/>
      <c r="H646" s="39"/>
      <c r="I646" s="39"/>
      <c r="J646" s="39"/>
    </row>
    <row r="647" spans="1:10" ht="13.5">
      <c r="A647" s="39"/>
      <c r="B647" s="39"/>
      <c r="C647" s="39"/>
      <c r="D647" s="39"/>
      <c r="E647" s="39"/>
      <c r="F647" s="39"/>
      <c r="G647" s="39"/>
      <c r="H647" s="39"/>
      <c r="I647" s="39"/>
      <c r="J647" s="39"/>
    </row>
    <row r="648" spans="1:10" ht="13.5">
      <c r="A648" s="39"/>
      <c r="B648" s="39"/>
      <c r="C648" s="39"/>
      <c r="D648" s="39"/>
      <c r="E648" s="39"/>
      <c r="F648" s="39"/>
      <c r="G648" s="39"/>
      <c r="H648" s="39"/>
      <c r="I648" s="39"/>
      <c r="J648" s="39"/>
    </row>
    <row r="649" spans="1:10" ht="13.5">
      <c r="A649" s="39"/>
      <c r="B649" s="39"/>
      <c r="C649" s="39"/>
      <c r="D649" s="39"/>
      <c r="E649" s="39"/>
      <c r="F649" s="39"/>
      <c r="G649" s="39"/>
      <c r="H649" s="39"/>
      <c r="I649" s="39"/>
      <c r="J649" s="39"/>
    </row>
    <row r="650" spans="1:10" ht="13.5">
      <c r="A650" s="39"/>
      <c r="B650" s="39"/>
      <c r="C650" s="39"/>
      <c r="D650" s="39"/>
      <c r="E650" s="39"/>
      <c r="F650" s="39"/>
      <c r="G650" s="39"/>
      <c r="H650" s="39"/>
      <c r="I650" s="39"/>
      <c r="J650" s="39"/>
    </row>
    <row r="651" spans="1:10" ht="13.5">
      <c r="A651" s="39"/>
      <c r="B651" s="39"/>
      <c r="C651" s="39"/>
      <c r="D651" s="39"/>
      <c r="E651" s="39"/>
      <c r="F651" s="39"/>
      <c r="G651" s="39"/>
      <c r="H651" s="39"/>
      <c r="I651" s="39"/>
      <c r="J651" s="39"/>
    </row>
    <row r="652" spans="1:10" ht="13.5">
      <c r="A652" s="39"/>
      <c r="B652" s="39"/>
      <c r="C652" s="39"/>
      <c r="D652" s="39"/>
      <c r="E652" s="39"/>
      <c r="F652" s="39"/>
      <c r="G652" s="39"/>
      <c r="H652" s="39"/>
      <c r="I652" s="39"/>
      <c r="J652" s="39"/>
    </row>
    <row r="653" spans="1:10" ht="13.5">
      <c r="A653" s="39"/>
      <c r="B653" s="39"/>
      <c r="C653" s="39"/>
      <c r="D653" s="39"/>
      <c r="E653" s="39"/>
      <c r="F653" s="39"/>
      <c r="G653" s="39"/>
      <c r="H653" s="39"/>
      <c r="I653" s="39"/>
      <c r="J653" s="39"/>
    </row>
    <row r="654" spans="1:10" ht="13.5">
      <c r="A654" s="39"/>
      <c r="B654" s="39"/>
      <c r="C654" s="39"/>
      <c r="D654" s="39"/>
      <c r="E654" s="39"/>
      <c r="F654" s="39"/>
      <c r="G654" s="39"/>
      <c r="H654" s="39"/>
      <c r="I654" s="39"/>
      <c r="J654" s="39"/>
    </row>
    <row r="655" spans="1:10" ht="13.5">
      <c r="A655" s="39"/>
      <c r="B655" s="39"/>
      <c r="C655" s="39"/>
      <c r="D655" s="39"/>
      <c r="E655" s="39"/>
      <c r="F655" s="39"/>
      <c r="G655" s="39"/>
      <c r="H655" s="39"/>
      <c r="I655" s="39"/>
      <c r="J655" s="39"/>
    </row>
    <row r="656" spans="1:10" ht="13.5">
      <c r="A656" s="39"/>
      <c r="B656" s="39"/>
      <c r="C656" s="39"/>
      <c r="D656" s="39"/>
      <c r="E656" s="39"/>
      <c r="F656" s="39"/>
      <c r="G656" s="39"/>
      <c r="H656" s="39"/>
      <c r="I656" s="39"/>
      <c r="J656" s="39"/>
    </row>
    <row r="657" spans="1:10" ht="13.5">
      <c r="A657" s="39"/>
      <c r="B657" s="39"/>
      <c r="C657" s="39"/>
      <c r="D657" s="39"/>
      <c r="E657" s="39"/>
      <c r="F657" s="39"/>
      <c r="G657" s="39"/>
      <c r="H657" s="39"/>
      <c r="I657" s="39"/>
      <c r="J657" s="39"/>
    </row>
    <row r="658" spans="1:10" ht="13.5">
      <c r="A658" s="39"/>
      <c r="B658" s="39"/>
      <c r="C658" s="39"/>
      <c r="D658" s="39"/>
      <c r="E658" s="39"/>
      <c r="F658" s="39"/>
      <c r="G658" s="39"/>
      <c r="H658" s="39"/>
      <c r="I658" s="39"/>
      <c r="J658" s="39"/>
    </row>
    <row r="659" spans="1:10" ht="13.5">
      <c r="A659" s="39"/>
      <c r="B659" s="39"/>
      <c r="C659" s="39"/>
      <c r="D659" s="39"/>
      <c r="E659" s="39"/>
      <c r="F659" s="39"/>
      <c r="G659" s="39"/>
      <c r="H659" s="39"/>
      <c r="I659" s="39"/>
      <c r="J659" s="39"/>
    </row>
    <row r="660" spans="1:10" ht="13.5">
      <c r="A660" s="39"/>
      <c r="B660" s="39"/>
      <c r="C660" s="39"/>
      <c r="D660" s="39"/>
      <c r="E660" s="39"/>
      <c r="F660" s="39"/>
      <c r="G660" s="39"/>
      <c r="H660" s="39"/>
      <c r="I660" s="39"/>
      <c r="J660" s="39"/>
    </row>
    <row r="661" spans="1:10" ht="13.5">
      <c r="A661" s="39"/>
      <c r="B661" s="39"/>
      <c r="C661" s="39"/>
      <c r="D661" s="39"/>
      <c r="E661" s="39"/>
      <c r="F661" s="39"/>
      <c r="G661" s="39"/>
      <c r="H661" s="39"/>
      <c r="I661" s="39"/>
      <c r="J661" s="39"/>
    </row>
    <row r="662" spans="1:10" ht="13.5">
      <c r="A662" s="39"/>
      <c r="B662" s="39"/>
      <c r="C662" s="39"/>
      <c r="D662" s="39"/>
      <c r="E662" s="39"/>
      <c r="F662" s="39"/>
      <c r="G662" s="39"/>
      <c r="H662" s="39"/>
      <c r="I662" s="39"/>
      <c r="J662" s="39"/>
    </row>
    <row r="663" spans="1:10" ht="13.5">
      <c r="A663" s="39"/>
      <c r="B663" s="39"/>
      <c r="C663" s="39"/>
      <c r="D663" s="39"/>
      <c r="E663" s="39"/>
      <c r="F663" s="39"/>
      <c r="G663" s="39"/>
      <c r="H663" s="39"/>
      <c r="I663" s="39"/>
      <c r="J663" s="39"/>
    </row>
    <row r="664" spans="1:10" ht="13.5">
      <c r="A664" s="39"/>
      <c r="B664" s="39"/>
      <c r="C664" s="39"/>
      <c r="D664" s="39"/>
      <c r="E664" s="39"/>
      <c r="F664" s="39"/>
      <c r="G664" s="39"/>
      <c r="H664" s="39"/>
      <c r="I664" s="39"/>
      <c r="J664" s="39"/>
    </row>
    <row r="665" spans="1:10" ht="13.5">
      <c r="A665" s="39"/>
      <c r="B665" s="39"/>
      <c r="C665" s="39"/>
      <c r="D665" s="39"/>
      <c r="E665" s="39"/>
      <c r="F665" s="39"/>
      <c r="G665" s="39"/>
      <c r="H665" s="39"/>
      <c r="I665" s="39"/>
      <c r="J665" s="39"/>
    </row>
    <row r="666" spans="1:10" ht="13.5">
      <c r="A666" s="39"/>
      <c r="B666" s="39"/>
      <c r="C666" s="39"/>
      <c r="D666" s="39"/>
      <c r="E666" s="39"/>
      <c r="F666" s="39"/>
      <c r="G666" s="39"/>
      <c r="H666" s="39"/>
      <c r="I666" s="39"/>
      <c r="J666" s="39"/>
    </row>
    <row r="667" spans="1:10" ht="13.5">
      <c r="A667" s="39"/>
      <c r="B667" s="39"/>
      <c r="C667" s="39"/>
      <c r="D667" s="39"/>
      <c r="E667" s="39"/>
      <c r="F667" s="39"/>
      <c r="G667" s="39"/>
      <c r="H667" s="39"/>
      <c r="I667" s="39"/>
      <c r="J667" s="39"/>
    </row>
    <row r="668" spans="1:10" ht="13.5">
      <c r="A668" s="39"/>
      <c r="B668" s="39"/>
      <c r="C668" s="39"/>
      <c r="D668" s="39"/>
      <c r="E668" s="39"/>
      <c r="F668" s="39"/>
      <c r="G668" s="39"/>
      <c r="H668" s="39"/>
      <c r="I668" s="39"/>
      <c r="J668" s="39"/>
    </row>
    <row r="669" spans="1:10" ht="13.5">
      <c r="A669" s="39"/>
      <c r="B669" s="39"/>
      <c r="C669" s="39"/>
      <c r="D669" s="39"/>
      <c r="E669" s="39"/>
      <c r="F669" s="39"/>
      <c r="G669" s="39"/>
      <c r="H669" s="39"/>
      <c r="I669" s="39"/>
      <c r="J669" s="39"/>
    </row>
    <row r="670" spans="1:10" ht="13.5">
      <c r="A670" s="39"/>
      <c r="B670" s="39"/>
      <c r="C670" s="39"/>
      <c r="D670" s="39"/>
      <c r="E670" s="39"/>
      <c r="F670" s="39"/>
      <c r="G670" s="39"/>
      <c r="H670" s="39"/>
      <c r="I670" s="39"/>
      <c r="J670" s="39"/>
    </row>
    <row r="671" spans="1:10" ht="13.5">
      <c r="A671" s="39"/>
      <c r="B671" s="39"/>
      <c r="C671" s="39"/>
      <c r="D671" s="39"/>
      <c r="E671" s="39"/>
      <c r="F671" s="39"/>
      <c r="G671" s="39"/>
      <c r="H671" s="39"/>
      <c r="I671" s="39"/>
      <c r="J671" s="39"/>
    </row>
    <row r="672" spans="1:10" ht="13.5">
      <c r="A672" s="39"/>
      <c r="B672" s="39"/>
      <c r="C672" s="39"/>
      <c r="D672" s="39"/>
      <c r="E672" s="39"/>
      <c r="F672" s="39"/>
      <c r="G672" s="39"/>
      <c r="H672" s="39"/>
      <c r="I672" s="39"/>
      <c r="J672" s="39"/>
    </row>
    <row r="673" spans="1:10" ht="13.5">
      <c r="A673" s="39"/>
      <c r="B673" s="39"/>
      <c r="C673" s="39"/>
      <c r="D673" s="39"/>
      <c r="E673" s="39"/>
      <c r="F673" s="39"/>
      <c r="G673" s="39"/>
      <c r="H673" s="39"/>
      <c r="I673" s="39"/>
      <c r="J673" s="39"/>
    </row>
    <row r="674" spans="1:10" ht="13.5">
      <c r="A674" s="39"/>
      <c r="B674" s="39"/>
      <c r="C674" s="39"/>
      <c r="D674" s="39"/>
      <c r="E674" s="39"/>
      <c r="F674" s="39"/>
      <c r="G674" s="39"/>
      <c r="H674" s="39"/>
      <c r="I674" s="39"/>
      <c r="J674" s="39"/>
    </row>
    <row r="675" spans="1:10" ht="13.5">
      <c r="A675" s="39"/>
      <c r="B675" s="39"/>
      <c r="C675" s="39"/>
      <c r="D675" s="39"/>
      <c r="E675" s="39"/>
      <c r="F675" s="39"/>
      <c r="G675" s="39"/>
      <c r="H675" s="39"/>
      <c r="I675" s="39"/>
      <c r="J675" s="39"/>
    </row>
    <row r="676" spans="1:10" ht="13.5">
      <c r="A676" s="39"/>
      <c r="B676" s="39"/>
      <c r="C676" s="39"/>
      <c r="D676" s="39"/>
      <c r="E676" s="39"/>
      <c r="F676" s="39"/>
      <c r="G676" s="39"/>
      <c r="H676" s="39"/>
      <c r="I676" s="39"/>
      <c r="J676" s="39"/>
    </row>
    <row r="677" spans="1:10" ht="13.5">
      <c r="A677" s="39"/>
      <c r="B677" s="39"/>
      <c r="C677" s="39"/>
      <c r="D677" s="39"/>
      <c r="E677" s="39"/>
      <c r="F677" s="39"/>
      <c r="G677" s="39"/>
      <c r="H677" s="39"/>
      <c r="I677" s="39"/>
      <c r="J677" s="39"/>
    </row>
    <row r="678" spans="1:10" ht="13.5">
      <c r="A678" s="39"/>
      <c r="B678" s="39"/>
      <c r="C678" s="39"/>
      <c r="D678" s="39"/>
      <c r="E678" s="39"/>
      <c r="F678" s="39"/>
      <c r="G678" s="39"/>
      <c r="H678" s="39"/>
      <c r="I678" s="39"/>
      <c r="J678" s="39"/>
    </row>
    <row r="679" spans="1:10" ht="13.5">
      <c r="A679" s="39"/>
      <c r="B679" s="39"/>
      <c r="C679" s="39"/>
      <c r="D679" s="39"/>
      <c r="E679" s="39"/>
      <c r="F679" s="39"/>
      <c r="G679" s="39"/>
      <c r="H679" s="39"/>
      <c r="I679" s="39"/>
      <c r="J679" s="39"/>
    </row>
    <row r="680" spans="1:10" ht="13.5">
      <c r="A680" s="39"/>
      <c r="B680" s="39"/>
      <c r="C680" s="39"/>
      <c r="D680" s="39"/>
      <c r="E680" s="39"/>
      <c r="F680" s="39"/>
      <c r="G680" s="39"/>
      <c r="H680" s="39"/>
      <c r="I680" s="39"/>
      <c r="J680" s="39"/>
    </row>
    <row r="681" spans="1:10" ht="13.5">
      <c r="A681" s="39"/>
      <c r="B681" s="39"/>
      <c r="C681" s="39"/>
      <c r="D681" s="39"/>
      <c r="E681" s="39"/>
      <c r="F681" s="39"/>
      <c r="G681" s="39"/>
      <c r="H681" s="39"/>
      <c r="I681" s="39"/>
      <c r="J681" s="39"/>
    </row>
    <row r="682" spans="1:10" ht="13.5">
      <c r="A682" s="39"/>
      <c r="B682" s="39"/>
      <c r="C682" s="39"/>
      <c r="D682" s="39"/>
      <c r="E682" s="39"/>
      <c r="F682" s="39"/>
      <c r="G682" s="39"/>
      <c r="H682" s="39"/>
      <c r="I682" s="39"/>
      <c r="J682" s="39"/>
    </row>
    <row r="683" spans="1:10" ht="13.5">
      <c r="A683" s="39"/>
      <c r="B683" s="39"/>
      <c r="C683" s="39"/>
      <c r="D683" s="39"/>
      <c r="E683" s="39"/>
      <c r="F683" s="39"/>
      <c r="G683" s="39"/>
      <c r="H683" s="39"/>
      <c r="I683" s="39"/>
      <c r="J683" s="39"/>
    </row>
    <row r="684" spans="1:10" ht="13.5">
      <c r="A684" s="39"/>
      <c r="B684" s="39"/>
      <c r="C684" s="39"/>
      <c r="D684" s="39"/>
      <c r="E684" s="39"/>
      <c r="F684" s="39"/>
      <c r="G684" s="39"/>
      <c r="H684" s="39"/>
      <c r="I684" s="39"/>
      <c r="J684" s="39"/>
    </row>
    <row r="685" spans="1:10" ht="13.5">
      <c r="A685" s="39"/>
      <c r="B685" s="39"/>
      <c r="C685" s="39"/>
      <c r="D685" s="39"/>
      <c r="E685" s="39"/>
      <c r="F685" s="39"/>
      <c r="G685" s="39"/>
      <c r="H685" s="39"/>
      <c r="I685" s="39"/>
      <c r="J685" s="39"/>
    </row>
    <row r="686" spans="1:10" ht="13.5">
      <c r="A686" s="39"/>
      <c r="B686" s="39"/>
      <c r="C686" s="39"/>
      <c r="D686" s="39"/>
      <c r="E686" s="39"/>
      <c r="F686" s="39"/>
      <c r="G686" s="39"/>
      <c r="H686" s="39"/>
      <c r="I686" s="39"/>
      <c r="J686" s="39"/>
    </row>
    <row r="687" spans="1:10" ht="13.5">
      <c r="A687" s="39"/>
      <c r="B687" s="39"/>
      <c r="C687" s="39"/>
      <c r="D687" s="39"/>
      <c r="E687" s="39"/>
      <c r="F687" s="39"/>
      <c r="G687" s="39"/>
      <c r="H687" s="39"/>
      <c r="I687" s="39"/>
      <c r="J687" s="39"/>
    </row>
    <row r="688" spans="1:10" ht="13.5">
      <c r="A688" s="39"/>
      <c r="B688" s="39"/>
      <c r="C688" s="39"/>
      <c r="D688" s="39"/>
      <c r="E688" s="39"/>
      <c r="F688" s="39"/>
      <c r="G688" s="39"/>
      <c r="H688" s="39"/>
      <c r="I688" s="39"/>
      <c r="J688" s="39"/>
    </row>
    <row r="689" spans="1:10" ht="13.5">
      <c r="A689" s="39"/>
      <c r="B689" s="39"/>
      <c r="C689" s="39"/>
      <c r="D689" s="39"/>
      <c r="E689" s="39"/>
      <c r="F689" s="39"/>
      <c r="G689" s="39"/>
      <c r="H689" s="39"/>
      <c r="I689" s="39"/>
      <c r="J689" s="39"/>
    </row>
    <row r="690" spans="1:10" ht="13.5">
      <c r="A690" s="39"/>
      <c r="B690" s="39"/>
      <c r="C690" s="39"/>
      <c r="D690" s="39"/>
      <c r="E690" s="39"/>
      <c r="F690" s="39"/>
      <c r="G690" s="39"/>
      <c r="H690" s="39"/>
      <c r="I690" s="39"/>
      <c r="J690" s="39"/>
    </row>
    <row r="691" spans="1:10" ht="13.5">
      <c r="A691" s="39"/>
      <c r="B691" s="39"/>
      <c r="C691" s="39"/>
      <c r="D691" s="39"/>
      <c r="E691" s="39"/>
      <c r="F691" s="39"/>
      <c r="G691" s="39"/>
      <c r="H691" s="39"/>
      <c r="I691" s="39"/>
      <c r="J691" s="39"/>
    </row>
    <row r="692" spans="1:10" ht="13.5">
      <c r="A692" s="39"/>
      <c r="B692" s="39"/>
      <c r="C692" s="39"/>
      <c r="D692" s="39"/>
      <c r="E692" s="39"/>
      <c r="F692" s="39"/>
      <c r="G692" s="39"/>
      <c r="H692" s="39"/>
      <c r="I692" s="39"/>
      <c r="J692" s="39"/>
    </row>
    <row r="693" spans="1:10" ht="13.5">
      <c r="A693" s="39"/>
      <c r="B693" s="39"/>
      <c r="C693" s="39"/>
      <c r="D693" s="39"/>
      <c r="E693" s="39"/>
      <c r="F693" s="39"/>
      <c r="G693" s="39"/>
      <c r="H693" s="39"/>
      <c r="I693" s="39"/>
      <c r="J693" s="39"/>
    </row>
    <row r="694" spans="1:10" ht="13.5">
      <c r="A694" s="39"/>
      <c r="B694" s="39"/>
      <c r="C694" s="39"/>
      <c r="D694" s="39"/>
      <c r="E694" s="39"/>
      <c r="F694" s="39"/>
      <c r="G694" s="39"/>
      <c r="H694" s="39"/>
      <c r="I694" s="39"/>
      <c r="J694" s="39"/>
    </row>
    <row r="695" spans="1:10" ht="13.5">
      <c r="A695" s="39"/>
      <c r="B695" s="39"/>
      <c r="C695" s="39"/>
      <c r="D695" s="39"/>
      <c r="E695" s="39"/>
      <c r="F695" s="39"/>
      <c r="G695" s="39"/>
      <c r="H695" s="39"/>
      <c r="I695" s="39"/>
      <c r="J695" s="39"/>
    </row>
    <row r="696" spans="1:10" ht="13.5">
      <c r="A696" s="39"/>
      <c r="B696" s="39"/>
      <c r="C696" s="39"/>
      <c r="D696" s="39"/>
      <c r="E696" s="39"/>
      <c r="F696" s="39"/>
      <c r="G696" s="39"/>
      <c r="H696" s="39"/>
      <c r="I696" s="39"/>
      <c r="J696" s="39"/>
    </row>
    <row r="697" spans="1:10" ht="13.5">
      <c r="A697" s="39"/>
      <c r="B697" s="39"/>
      <c r="C697" s="39"/>
      <c r="D697" s="39"/>
      <c r="E697" s="39"/>
      <c r="F697" s="39"/>
      <c r="G697" s="39"/>
      <c r="H697" s="39"/>
      <c r="I697" s="39"/>
      <c r="J697" s="39"/>
    </row>
    <row r="698" spans="1:10" ht="13.5">
      <c r="A698" s="39"/>
      <c r="B698" s="39"/>
      <c r="C698" s="39"/>
      <c r="D698" s="39"/>
      <c r="E698" s="39"/>
      <c r="F698" s="39"/>
      <c r="G698" s="39"/>
      <c r="H698" s="39"/>
      <c r="I698" s="39"/>
      <c r="J698" s="39"/>
    </row>
    <row r="699" spans="1:10" ht="13.5">
      <c r="A699" s="39"/>
      <c r="B699" s="39"/>
      <c r="C699" s="39"/>
      <c r="D699" s="39"/>
      <c r="E699" s="39"/>
      <c r="F699" s="39"/>
      <c r="G699" s="39"/>
      <c r="H699" s="39"/>
      <c r="I699" s="39"/>
      <c r="J699" s="39"/>
    </row>
    <row r="700" spans="1:10" ht="13.5">
      <c r="A700" s="39"/>
      <c r="B700" s="39"/>
      <c r="C700" s="39"/>
      <c r="D700" s="39"/>
      <c r="E700" s="39"/>
      <c r="F700" s="39"/>
      <c r="G700" s="39"/>
      <c r="H700" s="39"/>
      <c r="I700" s="39"/>
      <c r="J700" s="39"/>
    </row>
    <row r="701" spans="1:10" ht="13.5">
      <c r="A701" s="39"/>
      <c r="B701" s="39"/>
      <c r="C701" s="39"/>
      <c r="D701" s="39"/>
      <c r="E701" s="39"/>
      <c r="F701" s="39"/>
      <c r="G701" s="39"/>
      <c r="H701" s="39"/>
      <c r="I701" s="39"/>
      <c r="J701" s="39"/>
    </row>
    <row r="702" spans="1:10" ht="13.5">
      <c r="A702" s="39"/>
      <c r="B702" s="39"/>
      <c r="C702" s="39"/>
      <c r="D702" s="39"/>
      <c r="E702" s="39"/>
      <c r="F702" s="39"/>
      <c r="G702" s="39"/>
      <c r="H702" s="39"/>
      <c r="I702" s="39"/>
      <c r="J702" s="39"/>
    </row>
    <row r="703" spans="1:10" ht="13.5">
      <c r="A703" s="39"/>
      <c r="B703" s="39"/>
      <c r="C703" s="39"/>
      <c r="D703" s="39"/>
      <c r="E703" s="39"/>
      <c r="F703" s="39"/>
      <c r="G703" s="39"/>
      <c r="H703" s="39"/>
      <c r="I703" s="39"/>
      <c r="J703" s="39"/>
    </row>
    <row r="704" spans="1:10" ht="13.5">
      <c r="A704" s="39"/>
      <c r="B704" s="39"/>
      <c r="C704" s="39"/>
      <c r="D704" s="39"/>
      <c r="E704" s="39"/>
      <c r="F704" s="39"/>
      <c r="G704" s="39"/>
      <c r="H704" s="39"/>
      <c r="I704" s="39"/>
      <c r="J704" s="39"/>
    </row>
    <row r="705" spans="1:10" ht="13.5">
      <c r="A705" s="39"/>
      <c r="B705" s="39"/>
      <c r="C705" s="39"/>
      <c r="D705" s="39"/>
      <c r="E705" s="39"/>
      <c r="F705" s="39"/>
      <c r="G705" s="39"/>
      <c r="H705" s="39"/>
      <c r="I705" s="39"/>
      <c r="J705" s="39"/>
    </row>
    <row r="706" spans="1:10" ht="13.5">
      <c r="A706" s="39"/>
      <c r="B706" s="39"/>
      <c r="C706" s="39"/>
      <c r="D706" s="39"/>
      <c r="E706" s="39"/>
      <c r="F706" s="39"/>
      <c r="G706" s="39"/>
      <c r="H706" s="39"/>
      <c r="I706" s="39"/>
      <c r="J706" s="39"/>
    </row>
    <row r="707" spans="1:10" ht="13.5">
      <c r="A707" s="39"/>
      <c r="B707" s="39"/>
      <c r="C707" s="39"/>
      <c r="D707" s="39"/>
      <c r="E707" s="39"/>
      <c r="F707" s="39"/>
      <c r="G707" s="39"/>
      <c r="H707" s="39"/>
      <c r="I707" s="39"/>
      <c r="J707" s="39"/>
    </row>
    <row r="708" spans="1:10" ht="13.5">
      <c r="A708" s="39"/>
      <c r="B708" s="39"/>
      <c r="C708" s="39"/>
      <c r="D708" s="39"/>
      <c r="E708" s="39"/>
      <c r="F708" s="39"/>
      <c r="G708" s="39"/>
      <c r="H708" s="39"/>
      <c r="I708" s="39"/>
      <c r="J708" s="39"/>
    </row>
    <row r="709" spans="1:10" ht="13.5">
      <c r="A709" s="39"/>
      <c r="B709" s="39"/>
      <c r="C709" s="39"/>
      <c r="D709" s="39"/>
      <c r="E709" s="39"/>
      <c r="F709" s="39"/>
      <c r="G709" s="39"/>
      <c r="H709" s="39"/>
      <c r="I709" s="39"/>
      <c r="J709" s="39"/>
    </row>
    <row r="710" spans="1:10" ht="13.5">
      <c r="A710" s="39"/>
      <c r="B710" s="39"/>
      <c r="C710" s="39"/>
      <c r="D710" s="39"/>
      <c r="E710" s="39"/>
      <c r="F710" s="39"/>
      <c r="G710" s="39"/>
      <c r="H710" s="39"/>
      <c r="I710" s="39"/>
      <c r="J710" s="39"/>
    </row>
    <row r="711" spans="1:10" ht="13.5">
      <c r="A711" s="39"/>
      <c r="B711" s="39"/>
      <c r="C711" s="39"/>
      <c r="D711" s="39"/>
      <c r="E711" s="39"/>
      <c r="F711" s="39"/>
      <c r="G711" s="39"/>
      <c r="H711" s="39"/>
      <c r="I711" s="39"/>
      <c r="J711" s="39"/>
    </row>
    <row r="712" spans="1:10" ht="13.5">
      <c r="A712" s="39"/>
      <c r="B712" s="39"/>
      <c r="C712" s="39"/>
      <c r="D712" s="39"/>
      <c r="E712" s="39"/>
      <c r="F712" s="39"/>
      <c r="G712" s="39"/>
      <c r="H712" s="39"/>
      <c r="I712" s="39"/>
      <c r="J712" s="39"/>
    </row>
    <row r="713" spans="1:10" ht="13.5">
      <c r="A713" s="39"/>
      <c r="B713" s="39"/>
      <c r="C713" s="39"/>
      <c r="D713" s="39"/>
      <c r="E713" s="39"/>
      <c r="F713" s="39"/>
      <c r="G713" s="39"/>
      <c r="H713" s="39"/>
      <c r="I713" s="39"/>
      <c r="J713" s="39"/>
    </row>
    <row r="714" spans="1:10" ht="13.5">
      <c r="A714" s="39"/>
      <c r="B714" s="39"/>
      <c r="C714" s="39"/>
      <c r="D714" s="39"/>
      <c r="E714" s="39"/>
      <c r="F714" s="39"/>
      <c r="G714" s="39"/>
      <c r="H714" s="39"/>
      <c r="I714" s="39"/>
      <c r="J714" s="39"/>
    </row>
    <row r="715" spans="1:10" ht="13.5">
      <c r="A715" s="39"/>
      <c r="B715" s="39"/>
      <c r="C715" s="39"/>
      <c r="D715" s="39"/>
      <c r="E715" s="39"/>
      <c r="F715" s="39"/>
      <c r="G715" s="39"/>
      <c r="H715" s="39"/>
      <c r="I715" s="39"/>
      <c r="J715" s="39"/>
    </row>
    <row r="716" spans="1:10" ht="13.5">
      <c r="A716" s="39"/>
      <c r="B716" s="39"/>
      <c r="C716" s="39"/>
      <c r="D716" s="39"/>
      <c r="E716" s="39"/>
      <c r="F716" s="39"/>
      <c r="G716" s="39"/>
      <c r="H716" s="39"/>
      <c r="I716" s="39"/>
      <c r="J716" s="39"/>
    </row>
    <row r="717" spans="1:10" ht="13.5">
      <c r="A717" s="39"/>
      <c r="B717" s="39"/>
      <c r="C717" s="39"/>
      <c r="D717" s="39"/>
      <c r="E717" s="39"/>
      <c r="F717" s="39"/>
      <c r="G717" s="39"/>
      <c r="H717" s="39"/>
      <c r="I717" s="39"/>
      <c r="J717" s="39"/>
    </row>
    <row r="718" spans="1:10" ht="13.5">
      <c r="A718" s="39"/>
      <c r="B718" s="39"/>
      <c r="C718" s="39"/>
      <c r="D718" s="39"/>
      <c r="E718" s="39"/>
      <c r="F718" s="39"/>
      <c r="G718" s="39"/>
      <c r="H718" s="39"/>
      <c r="I718" s="39"/>
      <c r="J718" s="39"/>
    </row>
    <row r="719" spans="1:10" ht="13.5">
      <c r="A719" s="39"/>
      <c r="B719" s="39"/>
      <c r="C719" s="39"/>
      <c r="D719" s="39"/>
      <c r="E719" s="39"/>
      <c r="F719" s="39"/>
      <c r="G719" s="39"/>
      <c r="H719" s="39"/>
      <c r="I719" s="39"/>
      <c r="J719" s="39"/>
    </row>
    <row r="720" spans="1:10" ht="13.5">
      <c r="A720" s="39"/>
      <c r="B720" s="39"/>
      <c r="C720" s="39"/>
      <c r="D720" s="39"/>
      <c r="E720" s="39"/>
      <c r="F720" s="39"/>
      <c r="G720" s="39"/>
      <c r="H720" s="39"/>
      <c r="I720" s="39"/>
      <c r="J720" s="39"/>
    </row>
    <row r="721" spans="1:10" ht="13.5">
      <c r="A721" s="39"/>
      <c r="B721" s="39"/>
      <c r="C721" s="39"/>
      <c r="D721" s="39"/>
      <c r="E721" s="39"/>
      <c r="F721" s="39"/>
      <c r="G721" s="39"/>
      <c r="H721" s="39"/>
      <c r="I721" s="39"/>
      <c r="J721" s="39"/>
    </row>
    <row r="722" spans="1:10" ht="13.5">
      <c r="A722" s="39"/>
      <c r="B722" s="39"/>
      <c r="C722" s="39"/>
      <c r="D722" s="39"/>
      <c r="E722" s="39"/>
      <c r="F722" s="39"/>
      <c r="G722" s="39"/>
      <c r="H722" s="39"/>
      <c r="I722" s="39"/>
      <c r="J722" s="39"/>
    </row>
    <row r="723" spans="1:10" ht="13.5">
      <c r="A723" s="39"/>
      <c r="B723" s="39"/>
      <c r="C723" s="39"/>
      <c r="D723" s="39"/>
      <c r="E723" s="39"/>
      <c r="F723" s="39"/>
      <c r="G723" s="39"/>
      <c r="H723" s="39"/>
      <c r="I723" s="39"/>
      <c r="J723" s="39"/>
    </row>
    <row r="724" spans="1:10" ht="13.5">
      <c r="A724" s="39"/>
      <c r="B724" s="39"/>
      <c r="C724" s="39"/>
      <c r="D724" s="39"/>
      <c r="E724" s="39"/>
      <c r="F724" s="39"/>
      <c r="G724" s="39"/>
      <c r="H724" s="39"/>
      <c r="I724" s="39"/>
      <c r="J724" s="39"/>
    </row>
    <row r="725" spans="1:10" ht="13.5">
      <c r="A725" s="39"/>
      <c r="B725" s="39"/>
      <c r="C725" s="39"/>
      <c r="D725" s="39"/>
      <c r="E725" s="39"/>
      <c r="F725" s="39"/>
      <c r="G725" s="39"/>
      <c r="H725" s="39"/>
      <c r="I725" s="39"/>
      <c r="J725" s="39"/>
    </row>
    <row r="726" spans="1:10" ht="13.5">
      <c r="A726" s="39"/>
      <c r="B726" s="39"/>
      <c r="C726" s="39"/>
      <c r="D726" s="39"/>
      <c r="E726" s="39"/>
      <c r="F726" s="39"/>
      <c r="G726" s="39"/>
      <c r="H726" s="39"/>
      <c r="I726" s="39"/>
      <c r="J726" s="39"/>
    </row>
    <row r="727" spans="1:10" ht="13.5">
      <c r="A727" s="39"/>
      <c r="B727" s="39"/>
      <c r="C727" s="39"/>
      <c r="D727" s="39"/>
      <c r="E727" s="39"/>
      <c r="F727" s="39"/>
      <c r="G727" s="39"/>
      <c r="H727" s="39"/>
      <c r="I727" s="39"/>
      <c r="J727" s="39"/>
    </row>
    <row r="728" spans="1:10" ht="13.5">
      <c r="A728" s="39"/>
      <c r="B728" s="39"/>
      <c r="C728" s="39"/>
      <c r="D728" s="39"/>
      <c r="E728" s="39"/>
      <c r="F728" s="39"/>
      <c r="G728" s="39"/>
      <c r="H728" s="39"/>
      <c r="I728" s="39"/>
      <c r="J728" s="39"/>
    </row>
    <row r="729" spans="1:10" ht="13.5">
      <c r="A729" s="39"/>
      <c r="B729" s="39"/>
      <c r="C729" s="39"/>
      <c r="D729" s="39"/>
      <c r="E729" s="39"/>
      <c r="F729" s="39"/>
      <c r="G729" s="39"/>
      <c r="H729" s="39"/>
      <c r="I729" s="39"/>
      <c r="J729" s="39"/>
    </row>
    <row r="730" spans="1:10" ht="13.5">
      <c r="A730" s="39"/>
      <c r="B730" s="39"/>
      <c r="C730" s="39"/>
      <c r="D730" s="39"/>
      <c r="E730" s="39"/>
      <c r="F730" s="39"/>
      <c r="G730" s="39"/>
      <c r="H730" s="39"/>
      <c r="I730" s="39"/>
      <c r="J730" s="39"/>
    </row>
    <row r="731" spans="1:10" ht="13.5">
      <c r="A731" s="39"/>
      <c r="B731" s="39"/>
      <c r="C731" s="39"/>
      <c r="D731" s="39"/>
      <c r="E731" s="39"/>
      <c r="F731" s="39"/>
      <c r="G731" s="39"/>
      <c r="H731" s="39"/>
      <c r="I731" s="39"/>
      <c r="J731" s="39"/>
    </row>
    <row r="732" spans="1:10" ht="13.5">
      <c r="A732" s="39"/>
      <c r="B732" s="39"/>
      <c r="C732" s="39"/>
      <c r="D732" s="39"/>
      <c r="E732" s="39"/>
      <c r="F732" s="39"/>
      <c r="G732" s="39"/>
      <c r="H732" s="39"/>
      <c r="I732" s="39"/>
      <c r="J732" s="39"/>
    </row>
    <row r="733" spans="1:10" ht="13.5">
      <c r="A733" s="39"/>
      <c r="B733" s="39"/>
      <c r="C733" s="39"/>
      <c r="D733" s="39"/>
      <c r="E733" s="39"/>
      <c r="F733" s="39"/>
      <c r="G733" s="39"/>
      <c r="H733" s="39"/>
      <c r="I733" s="39"/>
      <c r="J733" s="39"/>
    </row>
    <row r="734" spans="1:10" ht="13.5">
      <c r="A734" s="39"/>
      <c r="B734" s="39"/>
      <c r="C734" s="39"/>
      <c r="D734" s="39"/>
      <c r="E734" s="39"/>
      <c r="F734" s="39"/>
      <c r="G734" s="39"/>
      <c r="H734" s="39"/>
      <c r="I734" s="39"/>
      <c r="J734" s="39"/>
    </row>
    <row r="735" spans="1:10" ht="13.5">
      <c r="A735" s="39"/>
      <c r="B735" s="39"/>
      <c r="C735" s="39"/>
      <c r="D735" s="39"/>
      <c r="E735" s="39"/>
      <c r="F735" s="39"/>
      <c r="G735" s="39"/>
      <c r="H735" s="39"/>
      <c r="I735" s="39"/>
      <c r="J735" s="39"/>
    </row>
    <row r="736" spans="1:10" ht="13.5">
      <c r="A736" s="39"/>
      <c r="B736" s="39"/>
      <c r="C736" s="39"/>
      <c r="D736" s="39"/>
      <c r="E736" s="39"/>
      <c r="F736" s="39"/>
      <c r="G736" s="39"/>
      <c r="H736" s="39"/>
      <c r="I736" s="39"/>
      <c r="J736" s="39"/>
    </row>
    <row r="737" spans="1:10" ht="13.5">
      <c r="A737" s="39"/>
      <c r="B737" s="39"/>
      <c r="C737" s="39"/>
      <c r="D737" s="39"/>
      <c r="E737" s="39"/>
      <c r="F737" s="39"/>
      <c r="G737" s="39"/>
      <c r="H737" s="39"/>
      <c r="I737" s="39"/>
      <c r="J737" s="39"/>
    </row>
    <row r="738" spans="1:10" ht="13.5">
      <c r="A738" s="39"/>
      <c r="B738" s="39"/>
      <c r="C738" s="39"/>
      <c r="D738" s="39"/>
      <c r="E738" s="39"/>
      <c r="F738" s="39"/>
      <c r="G738" s="39"/>
      <c r="H738" s="39"/>
      <c r="I738" s="39"/>
      <c r="J738" s="39"/>
    </row>
    <row r="739" spans="1:10" ht="13.5">
      <c r="A739" s="39"/>
      <c r="B739" s="39"/>
      <c r="C739" s="39"/>
      <c r="D739" s="39"/>
      <c r="E739" s="39"/>
      <c r="F739" s="39"/>
      <c r="G739" s="39"/>
      <c r="H739" s="39"/>
      <c r="I739" s="39"/>
      <c r="J739" s="39"/>
    </row>
    <row r="740" spans="1:10" ht="13.5">
      <c r="A740" s="39"/>
      <c r="B740" s="39"/>
      <c r="C740" s="39"/>
      <c r="D740" s="39"/>
      <c r="E740" s="39"/>
      <c r="F740" s="39"/>
      <c r="G740" s="39"/>
      <c r="H740" s="39"/>
      <c r="I740" s="39"/>
      <c r="J740" s="39"/>
    </row>
    <row r="741" spans="1:10" ht="13.5">
      <c r="A741" s="39"/>
      <c r="B741" s="39"/>
      <c r="C741" s="39"/>
      <c r="D741" s="39"/>
      <c r="E741" s="39"/>
      <c r="F741" s="39"/>
      <c r="G741" s="39"/>
      <c r="H741" s="39"/>
      <c r="I741" s="39"/>
      <c r="J741" s="39"/>
    </row>
    <row r="742" spans="1:10" ht="13.5">
      <c r="A742" s="39"/>
      <c r="B742" s="39"/>
      <c r="C742" s="39"/>
      <c r="D742" s="39"/>
      <c r="E742" s="39"/>
      <c r="F742" s="39"/>
      <c r="G742" s="39"/>
      <c r="H742" s="39"/>
      <c r="I742" s="39"/>
      <c r="J742" s="39"/>
    </row>
    <row r="743" spans="1:10" ht="13.5">
      <c r="A743" s="39"/>
      <c r="B743" s="39"/>
      <c r="C743" s="39"/>
      <c r="D743" s="39"/>
      <c r="E743" s="39"/>
      <c r="F743" s="39"/>
      <c r="G743" s="39"/>
      <c r="H743" s="39"/>
      <c r="I743" s="39"/>
      <c r="J743" s="39"/>
    </row>
    <row r="744" spans="1:10" ht="13.5">
      <c r="A744" s="39"/>
      <c r="B744" s="39"/>
      <c r="C744" s="39"/>
      <c r="D744" s="39"/>
      <c r="E744" s="39"/>
      <c r="F744" s="39"/>
      <c r="G744" s="39"/>
      <c r="H744" s="39"/>
      <c r="I744" s="39"/>
      <c r="J744" s="39"/>
    </row>
    <row r="745" spans="1:10" ht="13.5">
      <c r="A745" s="39"/>
      <c r="B745" s="39"/>
      <c r="C745" s="39"/>
      <c r="D745" s="39"/>
      <c r="E745" s="39"/>
      <c r="F745" s="39"/>
      <c r="G745" s="39"/>
      <c r="H745" s="39"/>
      <c r="I745" s="39"/>
      <c r="J745" s="39"/>
    </row>
    <row r="746" spans="1:10" ht="13.5">
      <c r="A746" s="39"/>
      <c r="B746" s="39"/>
      <c r="C746" s="39"/>
      <c r="D746" s="39"/>
      <c r="E746" s="39"/>
      <c r="F746" s="39"/>
      <c r="G746" s="39"/>
      <c r="H746" s="39"/>
      <c r="I746" s="39"/>
      <c r="J746" s="39"/>
    </row>
    <row r="747" spans="1:10" ht="13.5">
      <c r="A747" s="39"/>
      <c r="B747" s="39"/>
      <c r="C747" s="39"/>
      <c r="D747" s="39"/>
      <c r="E747" s="39"/>
      <c r="F747" s="39"/>
      <c r="G747" s="39"/>
      <c r="H747" s="39"/>
      <c r="I747" s="39"/>
      <c r="J747" s="39"/>
    </row>
    <row r="748" spans="1:10" ht="13.5">
      <c r="A748" s="39"/>
      <c r="B748" s="39"/>
      <c r="C748" s="39"/>
      <c r="D748" s="39"/>
      <c r="E748" s="39"/>
      <c r="F748" s="39"/>
      <c r="G748" s="39"/>
      <c r="H748" s="39"/>
      <c r="I748" s="39"/>
      <c r="J748" s="39"/>
    </row>
    <row r="749" spans="1:10" ht="13.5">
      <c r="A749" s="39"/>
      <c r="B749" s="39"/>
      <c r="C749" s="39"/>
      <c r="D749" s="39"/>
      <c r="E749" s="39"/>
      <c r="F749" s="39"/>
      <c r="G749" s="39"/>
      <c r="H749" s="39"/>
      <c r="I749" s="39"/>
      <c r="J749" s="39"/>
    </row>
    <row r="750" spans="1:10" ht="13.5">
      <c r="A750" s="39"/>
      <c r="B750" s="39"/>
      <c r="C750" s="39"/>
      <c r="D750" s="39"/>
      <c r="E750" s="39"/>
      <c r="F750" s="39"/>
      <c r="G750" s="39"/>
      <c r="H750" s="39"/>
      <c r="I750" s="39"/>
      <c r="J750" s="39"/>
    </row>
    <row r="751" spans="1:10" ht="13.5">
      <c r="A751" s="39"/>
      <c r="B751" s="39"/>
      <c r="C751" s="39"/>
      <c r="D751" s="39"/>
      <c r="E751" s="39"/>
      <c r="F751" s="39"/>
      <c r="G751" s="39"/>
      <c r="H751" s="39"/>
      <c r="I751" s="39"/>
      <c r="J751" s="39"/>
    </row>
    <row r="752" spans="1:10" ht="13.5">
      <c r="A752" s="39"/>
      <c r="B752" s="39"/>
      <c r="C752" s="39"/>
      <c r="D752" s="39"/>
      <c r="E752" s="39"/>
      <c r="F752" s="39"/>
      <c r="G752" s="39"/>
      <c r="H752" s="39"/>
      <c r="I752" s="39"/>
      <c r="J752" s="39"/>
    </row>
    <row r="753" spans="1:10" ht="13.5">
      <c r="A753" s="39"/>
      <c r="B753" s="39"/>
      <c r="C753" s="39"/>
      <c r="D753" s="39"/>
      <c r="E753" s="39"/>
      <c r="F753" s="39"/>
      <c r="G753" s="39"/>
      <c r="H753" s="39"/>
      <c r="I753" s="39"/>
      <c r="J753" s="39"/>
    </row>
    <row r="754" spans="1:10" ht="13.5">
      <c r="A754" s="39"/>
      <c r="B754" s="39"/>
      <c r="C754" s="39"/>
      <c r="D754" s="39"/>
      <c r="E754" s="39"/>
      <c r="F754" s="39"/>
      <c r="G754" s="39"/>
      <c r="H754" s="39"/>
      <c r="I754" s="39"/>
      <c r="J754" s="39"/>
    </row>
    <row r="755" spans="1:10" ht="13.5">
      <c r="A755" s="39"/>
      <c r="B755" s="39"/>
      <c r="C755" s="39"/>
      <c r="D755" s="39"/>
      <c r="E755" s="39"/>
      <c r="F755" s="39"/>
      <c r="G755" s="39"/>
      <c r="H755" s="39"/>
      <c r="I755" s="39"/>
      <c r="J755" s="39"/>
    </row>
    <row r="756" spans="1:10" ht="13.5">
      <c r="A756" s="39"/>
      <c r="B756" s="39"/>
      <c r="C756" s="39"/>
      <c r="D756" s="39"/>
      <c r="E756" s="39"/>
      <c r="F756" s="39"/>
      <c r="G756" s="39"/>
      <c r="H756" s="39"/>
      <c r="I756" s="39"/>
      <c r="J756" s="39"/>
    </row>
    <row r="757" spans="1:10" ht="13.5">
      <c r="A757" s="39"/>
      <c r="B757" s="39"/>
      <c r="C757" s="39"/>
      <c r="D757" s="39"/>
      <c r="E757" s="39"/>
      <c r="F757" s="39"/>
      <c r="G757" s="39"/>
      <c r="H757" s="39"/>
      <c r="I757" s="39"/>
      <c r="J757" s="39"/>
    </row>
    <row r="758" spans="1:10" ht="13.5">
      <c r="A758" s="39"/>
      <c r="B758" s="39"/>
      <c r="C758" s="39"/>
      <c r="D758" s="39"/>
      <c r="E758" s="39"/>
      <c r="F758" s="39"/>
      <c r="G758" s="39"/>
      <c r="H758" s="39"/>
      <c r="I758" s="39"/>
      <c r="J758" s="39"/>
    </row>
    <row r="759" spans="1:10" ht="13.5">
      <c r="A759" s="39"/>
      <c r="B759" s="39"/>
      <c r="C759" s="39"/>
      <c r="D759" s="39"/>
      <c r="E759" s="39"/>
      <c r="F759" s="39"/>
      <c r="G759" s="39"/>
      <c r="H759" s="39"/>
      <c r="I759" s="39"/>
      <c r="J759" s="39"/>
    </row>
    <row r="760" spans="1:10" ht="13.5">
      <c r="A760" s="39"/>
      <c r="B760" s="39"/>
      <c r="C760" s="39"/>
      <c r="D760" s="39"/>
      <c r="E760" s="39"/>
      <c r="F760" s="39"/>
      <c r="G760" s="39"/>
      <c r="H760" s="39"/>
      <c r="I760" s="39"/>
      <c r="J760" s="39"/>
    </row>
    <row r="761" spans="1:10" ht="13.5">
      <c r="A761" s="39"/>
      <c r="B761" s="39"/>
      <c r="C761" s="39"/>
      <c r="D761" s="39"/>
      <c r="E761" s="39"/>
      <c r="F761" s="39"/>
      <c r="G761" s="39"/>
      <c r="H761" s="39"/>
      <c r="I761" s="39"/>
      <c r="J761" s="39"/>
    </row>
    <row r="762" spans="1:10" ht="13.5">
      <c r="A762" s="39"/>
      <c r="B762" s="39"/>
      <c r="C762" s="39"/>
      <c r="D762" s="39"/>
      <c r="E762" s="39"/>
      <c r="F762" s="39"/>
      <c r="G762" s="39"/>
      <c r="H762" s="39"/>
      <c r="I762" s="39"/>
      <c r="J762" s="39"/>
    </row>
    <row r="763" spans="1:10" ht="13.5">
      <c r="A763" s="39"/>
      <c r="B763" s="39"/>
      <c r="C763" s="39"/>
      <c r="D763" s="39"/>
      <c r="E763" s="39"/>
      <c r="F763" s="39"/>
      <c r="G763" s="39"/>
      <c r="H763" s="39"/>
      <c r="I763" s="39"/>
      <c r="J763" s="39"/>
    </row>
    <row r="764" spans="1:10" ht="13.5">
      <c r="A764" s="39"/>
      <c r="B764" s="39"/>
      <c r="C764" s="39"/>
      <c r="D764" s="39"/>
      <c r="E764" s="39"/>
      <c r="F764" s="39"/>
      <c r="G764" s="39"/>
      <c r="H764" s="39"/>
      <c r="I764" s="39"/>
      <c r="J764" s="39"/>
    </row>
    <row r="765" spans="1:10" ht="13.5">
      <c r="A765" s="39"/>
      <c r="B765" s="39"/>
      <c r="C765" s="39"/>
      <c r="D765" s="39"/>
      <c r="E765" s="39"/>
      <c r="F765" s="39"/>
      <c r="G765" s="39"/>
      <c r="H765" s="39"/>
      <c r="I765" s="39"/>
      <c r="J765" s="39"/>
    </row>
    <row r="766" spans="1:10" ht="13.5">
      <c r="A766" s="39"/>
      <c r="B766" s="39"/>
      <c r="C766" s="39"/>
      <c r="D766" s="39"/>
      <c r="E766" s="39"/>
      <c r="F766" s="39"/>
      <c r="G766" s="39"/>
      <c r="H766" s="39"/>
      <c r="I766" s="39"/>
      <c r="J766" s="39"/>
    </row>
    <row r="767" spans="1:10" ht="13.5">
      <c r="A767" s="39"/>
      <c r="B767" s="39"/>
      <c r="C767" s="39"/>
      <c r="D767" s="39"/>
      <c r="E767" s="39"/>
      <c r="F767" s="39"/>
      <c r="G767" s="39"/>
      <c r="H767" s="39"/>
      <c r="I767" s="39"/>
      <c r="J767" s="39"/>
    </row>
    <row r="768" spans="1:10" ht="13.5">
      <c r="A768" s="39"/>
      <c r="B768" s="39"/>
      <c r="C768" s="39"/>
      <c r="D768" s="39"/>
      <c r="E768" s="39"/>
      <c r="F768" s="39"/>
      <c r="G768" s="39"/>
      <c r="H768" s="39"/>
      <c r="I768" s="39"/>
      <c r="J768" s="39"/>
    </row>
    <row r="769" spans="1:10" ht="13.5">
      <c r="A769" s="39"/>
      <c r="B769" s="39"/>
      <c r="C769" s="39"/>
      <c r="D769" s="39"/>
      <c r="E769" s="39"/>
      <c r="F769" s="39"/>
      <c r="G769" s="39"/>
      <c r="H769" s="39"/>
      <c r="I769" s="39"/>
      <c r="J769" s="39"/>
    </row>
    <row r="770" spans="1:10" ht="13.5">
      <c r="A770" s="39"/>
      <c r="B770" s="39"/>
      <c r="C770" s="39"/>
      <c r="D770" s="39"/>
      <c r="E770" s="39"/>
      <c r="F770" s="39"/>
      <c r="G770" s="39"/>
      <c r="H770" s="39"/>
      <c r="I770" s="39"/>
      <c r="J770" s="39"/>
    </row>
    <row r="771" spans="1:10" ht="13.5">
      <c r="A771" s="39"/>
      <c r="B771" s="39"/>
      <c r="C771" s="39"/>
      <c r="D771" s="39"/>
      <c r="E771" s="39"/>
      <c r="F771" s="39"/>
      <c r="G771" s="39"/>
      <c r="H771" s="39"/>
      <c r="I771" s="39"/>
      <c r="J771" s="39"/>
    </row>
    <row r="772" spans="1:10" ht="13.5">
      <c r="A772" s="39"/>
      <c r="B772" s="39"/>
      <c r="C772" s="39"/>
      <c r="D772" s="39"/>
      <c r="E772" s="39"/>
      <c r="F772" s="39"/>
      <c r="G772" s="39"/>
      <c r="H772" s="39"/>
      <c r="I772" s="39"/>
      <c r="J772" s="39"/>
    </row>
    <row r="773" spans="1:10" ht="13.5">
      <c r="A773" s="39"/>
      <c r="B773" s="39"/>
      <c r="C773" s="39"/>
      <c r="D773" s="39"/>
      <c r="E773" s="39"/>
      <c r="F773" s="39"/>
      <c r="G773" s="39"/>
      <c r="H773" s="39"/>
      <c r="I773" s="39"/>
      <c r="J773" s="39"/>
    </row>
    <row r="774" spans="1:10" ht="13.5">
      <c r="A774" s="39"/>
      <c r="B774" s="39"/>
      <c r="C774" s="39"/>
      <c r="D774" s="39"/>
      <c r="E774" s="39"/>
      <c r="F774" s="39"/>
      <c r="G774" s="39"/>
      <c r="H774" s="39"/>
      <c r="I774" s="39"/>
      <c r="J774" s="39"/>
    </row>
    <row r="775" spans="1:10" ht="13.5">
      <c r="A775" s="39"/>
      <c r="B775" s="39"/>
      <c r="C775" s="39"/>
      <c r="D775" s="39"/>
      <c r="E775" s="39"/>
      <c r="F775" s="39"/>
      <c r="G775" s="39"/>
      <c r="H775" s="39"/>
      <c r="I775" s="39"/>
      <c r="J775" s="39"/>
    </row>
    <row r="776" spans="1:10" ht="13.5">
      <c r="A776" s="39"/>
      <c r="B776" s="39"/>
      <c r="C776" s="39"/>
      <c r="D776" s="39"/>
      <c r="E776" s="39"/>
      <c r="F776" s="39"/>
      <c r="G776" s="39"/>
      <c r="H776" s="39"/>
      <c r="I776" s="39"/>
      <c r="J776" s="39"/>
    </row>
    <row r="777" spans="1:10" ht="13.5">
      <c r="A777" s="39"/>
      <c r="B777" s="39"/>
      <c r="C777" s="39"/>
      <c r="D777" s="39"/>
      <c r="E777" s="39"/>
      <c r="F777" s="39"/>
      <c r="G777" s="39"/>
      <c r="H777" s="39"/>
      <c r="I777" s="39"/>
      <c r="J777" s="39"/>
    </row>
    <row r="778" spans="1:10" ht="13.5">
      <c r="A778" s="39"/>
      <c r="B778" s="39"/>
      <c r="C778" s="39"/>
      <c r="D778" s="39"/>
      <c r="E778" s="39"/>
      <c r="F778" s="39"/>
      <c r="G778" s="39"/>
      <c r="H778" s="39"/>
      <c r="I778" s="39"/>
      <c r="J778" s="39"/>
    </row>
    <row r="779" spans="1:10" ht="13.5">
      <c r="A779" s="39"/>
      <c r="B779" s="39"/>
      <c r="C779" s="39"/>
      <c r="D779" s="39"/>
      <c r="E779" s="39"/>
      <c r="F779" s="39"/>
      <c r="G779" s="39"/>
      <c r="H779" s="39"/>
      <c r="I779" s="39"/>
      <c r="J779" s="39"/>
    </row>
    <row r="780" spans="1:10" ht="13.5">
      <c r="A780" s="39"/>
      <c r="B780" s="39"/>
      <c r="C780" s="39"/>
      <c r="D780" s="39"/>
      <c r="E780" s="39"/>
      <c r="F780" s="39"/>
      <c r="G780" s="39"/>
      <c r="H780" s="39"/>
      <c r="I780" s="39"/>
      <c r="J780" s="39"/>
    </row>
    <row r="781" spans="1:10" ht="13.5">
      <c r="A781" s="39"/>
      <c r="B781" s="39"/>
      <c r="C781" s="39"/>
      <c r="D781" s="39"/>
      <c r="E781" s="39"/>
      <c r="F781" s="39"/>
      <c r="G781" s="39"/>
      <c r="H781" s="39"/>
      <c r="I781" s="39"/>
      <c r="J781" s="39"/>
    </row>
    <row r="782" spans="1:10" ht="13.5">
      <c r="A782" s="39"/>
      <c r="B782" s="39"/>
      <c r="C782" s="39"/>
      <c r="D782" s="39"/>
      <c r="E782" s="39"/>
      <c r="F782" s="39"/>
      <c r="G782" s="39"/>
      <c r="H782" s="39"/>
      <c r="I782" s="39"/>
      <c r="J782" s="39"/>
    </row>
    <row r="783" spans="1:10" ht="13.5">
      <c r="A783" s="39"/>
      <c r="B783" s="39"/>
      <c r="C783" s="39"/>
      <c r="D783" s="39"/>
      <c r="E783" s="39"/>
      <c r="F783" s="39"/>
      <c r="G783" s="39"/>
      <c r="H783" s="39"/>
      <c r="I783" s="39"/>
      <c r="J783" s="39"/>
    </row>
    <row r="784" spans="1:10" ht="13.5">
      <c r="A784" s="39"/>
      <c r="B784" s="39"/>
      <c r="C784" s="39"/>
      <c r="D784" s="39"/>
      <c r="E784" s="39"/>
      <c r="F784" s="39"/>
      <c r="G784" s="39"/>
      <c r="H784" s="39"/>
      <c r="I784" s="39"/>
      <c r="J784" s="39"/>
    </row>
    <row r="785" spans="1:10" ht="13.5">
      <c r="A785" s="39"/>
      <c r="B785" s="39"/>
      <c r="C785" s="39"/>
      <c r="D785" s="39"/>
      <c r="E785" s="39"/>
      <c r="F785" s="39"/>
      <c r="G785" s="39"/>
      <c r="H785" s="39"/>
      <c r="I785" s="39"/>
      <c r="J785" s="39"/>
    </row>
    <row r="786" spans="1:10" ht="13.5">
      <c r="A786" s="39"/>
      <c r="B786" s="39"/>
      <c r="C786" s="39"/>
      <c r="D786" s="39"/>
      <c r="E786" s="39"/>
      <c r="F786" s="39"/>
      <c r="G786" s="39"/>
      <c r="H786" s="39"/>
      <c r="I786" s="39"/>
      <c r="J786" s="39"/>
    </row>
    <row r="787" spans="1:10" ht="13.5">
      <c r="A787" s="39"/>
      <c r="B787" s="39"/>
      <c r="C787" s="39"/>
      <c r="D787" s="39"/>
      <c r="E787" s="39"/>
      <c r="F787" s="39"/>
      <c r="G787" s="39"/>
      <c r="H787" s="39"/>
      <c r="I787" s="39"/>
      <c r="J787" s="39"/>
    </row>
    <row r="788" spans="1:10" ht="13.5">
      <c r="A788" s="39"/>
      <c r="B788" s="39"/>
      <c r="C788" s="39"/>
      <c r="D788" s="39"/>
      <c r="E788" s="39"/>
      <c r="F788" s="39"/>
      <c r="G788" s="39"/>
      <c r="H788" s="39"/>
      <c r="I788" s="39"/>
      <c r="J788" s="39"/>
    </row>
    <row r="789" spans="1:10" ht="13.5">
      <c r="A789" s="39"/>
      <c r="B789" s="39"/>
      <c r="C789" s="39"/>
      <c r="D789" s="39"/>
      <c r="E789" s="39"/>
      <c r="F789" s="39"/>
      <c r="G789" s="39"/>
      <c r="H789" s="39"/>
      <c r="I789" s="39"/>
      <c r="J789" s="39"/>
    </row>
    <row r="790" spans="1:10" ht="13.5">
      <c r="A790" s="39"/>
      <c r="B790" s="39"/>
      <c r="C790" s="39"/>
      <c r="D790" s="39"/>
      <c r="E790" s="39"/>
      <c r="F790" s="39"/>
      <c r="G790" s="39"/>
      <c r="H790" s="39"/>
      <c r="I790" s="39"/>
      <c r="J790" s="39"/>
    </row>
    <row r="791" spans="1:10" ht="13.5">
      <c r="A791" s="39"/>
      <c r="B791" s="39"/>
      <c r="C791" s="39"/>
      <c r="D791" s="39"/>
      <c r="E791" s="39"/>
      <c r="F791" s="39"/>
      <c r="G791" s="39"/>
      <c r="H791" s="39"/>
      <c r="I791" s="39"/>
      <c r="J791" s="39"/>
    </row>
    <row r="792" spans="1:10" ht="13.5">
      <c r="A792" s="39"/>
      <c r="B792" s="39"/>
      <c r="C792" s="39"/>
      <c r="D792" s="39"/>
      <c r="E792" s="39"/>
      <c r="F792" s="39"/>
      <c r="G792" s="39"/>
      <c r="H792" s="39"/>
      <c r="I792" s="39"/>
      <c r="J792" s="39"/>
    </row>
    <row r="793" spans="1:10" ht="13.5">
      <c r="A793" s="39"/>
      <c r="B793" s="39"/>
      <c r="C793" s="39"/>
      <c r="D793" s="39"/>
      <c r="E793" s="39"/>
      <c r="F793" s="39"/>
      <c r="G793" s="39"/>
      <c r="H793" s="39"/>
      <c r="I793" s="39"/>
      <c r="J793" s="39"/>
    </row>
    <row r="794" spans="1:10" ht="13.5">
      <c r="A794" s="39"/>
      <c r="B794" s="39"/>
      <c r="C794" s="39"/>
      <c r="D794" s="39"/>
      <c r="E794" s="39"/>
      <c r="F794" s="39"/>
      <c r="G794" s="39"/>
      <c r="H794" s="39"/>
      <c r="I794" s="39"/>
      <c r="J794" s="39"/>
    </row>
    <row r="795" spans="1:10" ht="13.5">
      <c r="A795" s="39"/>
      <c r="B795" s="39"/>
      <c r="C795" s="39"/>
      <c r="D795" s="39"/>
      <c r="E795" s="39"/>
      <c r="F795" s="39"/>
      <c r="G795" s="39"/>
      <c r="H795" s="39"/>
      <c r="I795" s="39"/>
      <c r="J795" s="39"/>
    </row>
    <row r="796" spans="1:10" ht="13.5">
      <c r="A796" s="39"/>
      <c r="B796" s="39"/>
      <c r="C796" s="39"/>
      <c r="D796" s="39"/>
      <c r="E796" s="39"/>
      <c r="F796" s="39"/>
      <c r="G796" s="39"/>
      <c r="H796" s="39"/>
      <c r="I796" s="39"/>
      <c r="J796" s="39"/>
    </row>
    <row r="797" spans="1:10" ht="13.5">
      <c r="A797" s="39"/>
      <c r="B797" s="39"/>
      <c r="C797" s="39"/>
      <c r="D797" s="39"/>
      <c r="E797" s="39"/>
      <c r="F797" s="39"/>
      <c r="G797" s="39"/>
      <c r="H797" s="39"/>
      <c r="I797" s="39"/>
      <c r="J797" s="39"/>
    </row>
    <row r="798" spans="1:10" ht="13.5">
      <c r="A798" s="39"/>
      <c r="B798" s="39"/>
      <c r="C798" s="39"/>
      <c r="D798" s="39"/>
      <c r="E798" s="39"/>
      <c r="F798" s="39"/>
      <c r="G798" s="39"/>
      <c r="H798" s="39"/>
      <c r="I798" s="39"/>
      <c r="J798" s="39"/>
    </row>
    <row r="799" spans="1:10" ht="13.5">
      <c r="A799" s="39"/>
      <c r="B799" s="39"/>
      <c r="C799" s="39"/>
      <c r="D799" s="39"/>
      <c r="E799" s="39"/>
      <c r="F799" s="39"/>
      <c r="G799" s="39"/>
      <c r="H799" s="39"/>
      <c r="I799" s="39"/>
      <c r="J799" s="39"/>
    </row>
    <row r="800" spans="1:10" ht="13.5">
      <c r="A800" s="39"/>
      <c r="B800" s="39"/>
      <c r="C800" s="39"/>
      <c r="D800" s="39"/>
      <c r="E800" s="39"/>
      <c r="F800" s="39"/>
      <c r="G800" s="39"/>
      <c r="H800" s="39"/>
      <c r="I800" s="39"/>
      <c r="J800" s="39"/>
    </row>
    <row r="801" spans="1:10" ht="13.5">
      <c r="A801" s="39"/>
      <c r="B801" s="39"/>
      <c r="C801" s="39"/>
      <c r="D801" s="39"/>
      <c r="E801" s="39"/>
      <c r="F801" s="39"/>
      <c r="G801" s="39"/>
      <c r="H801" s="39"/>
      <c r="I801" s="39"/>
      <c r="J801" s="39"/>
    </row>
    <row r="802" spans="1:10" ht="13.5">
      <c r="A802" s="39"/>
      <c r="B802" s="39"/>
      <c r="C802" s="39"/>
      <c r="D802" s="39"/>
      <c r="E802" s="39"/>
      <c r="F802" s="39"/>
      <c r="G802" s="39"/>
      <c r="H802" s="39"/>
      <c r="I802" s="39"/>
      <c r="J802" s="39"/>
    </row>
    <row r="803" spans="1:10" ht="13.5">
      <c r="A803" s="39"/>
      <c r="B803" s="39"/>
      <c r="C803" s="39"/>
      <c r="D803" s="39"/>
      <c r="E803" s="39"/>
      <c r="F803" s="39"/>
      <c r="G803" s="39"/>
      <c r="H803" s="39"/>
      <c r="I803" s="39"/>
      <c r="J803" s="39"/>
    </row>
    <row r="804" spans="1:10" ht="13.5">
      <c r="A804" s="39"/>
      <c r="B804" s="39"/>
      <c r="C804" s="39"/>
      <c r="D804" s="39"/>
      <c r="E804" s="39"/>
      <c r="F804" s="39"/>
      <c r="G804" s="39"/>
      <c r="H804" s="39"/>
      <c r="I804" s="39"/>
      <c r="J804" s="39"/>
    </row>
    <row r="805" spans="1:10" ht="13.5">
      <c r="A805" s="39"/>
      <c r="B805" s="39"/>
      <c r="C805" s="39"/>
      <c r="D805" s="39"/>
      <c r="E805" s="39"/>
      <c r="F805" s="39"/>
      <c r="G805" s="39"/>
      <c r="H805" s="39"/>
      <c r="I805" s="39"/>
      <c r="J805" s="39"/>
    </row>
    <row r="806" spans="1:10" ht="13.5">
      <c r="A806" s="39"/>
      <c r="B806" s="39"/>
      <c r="C806" s="39"/>
      <c r="D806" s="39"/>
      <c r="E806" s="39"/>
      <c r="F806" s="39"/>
      <c r="G806" s="39"/>
      <c r="H806" s="39"/>
      <c r="I806" s="39"/>
      <c r="J806" s="39"/>
    </row>
    <row r="807" spans="1:10" ht="13.5">
      <c r="A807" s="39"/>
      <c r="B807" s="39"/>
      <c r="C807" s="39"/>
      <c r="D807" s="39"/>
      <c r="E807" s="39"/>
      <c r="F807" s="39"/>
      <c r="G807" s="39"/>
      <c r="H807" s="39"/>
      <c r="I807" s="39"/>
      <c r="J807" s="39"/>
    </row>
    <row r="808" spans="1:10" ht="13.5">
      <c r="A808" s="39"/>
      <c r="B808" s="39"/>
      <c r="C808" s="39"/>
      <c r="D808" s="39"/>
      <c r="E808" s="39"/>
      <c r="F808" s="39"/>
      <c r="G808" s="39"/>
      <c r="H808" s="39"/>
      <c r="I808" s="39"/>
      <c r="J808" s="39"/>
    </row>
    <row r="809" spans="1:10" ht="13.5">
      <c r="A809" s="39"/>
      <c r="B809" s="39"/>
      <c r="C809" s="39"/>
      <c r="D809" s="39"/>
      <c r="E809" s="39"/>
      <c r="F809" s="39"/>
      <c r="G809" s="39"/>
      <c r="H809" s="39"/>
      <c r="I809" s="39"/>
      <c r="J809" s="39"/>
    </row>
    <row r="810" spans="1:10" ht="13.5">
      <c r="A810" s="39"/>
      <c r="B810" s="39"/>
      <c r="C810" s="39"/>
      <c r="D810" s="39"/>
      <c r="E810" s="39"/>
      <c r="F810" s="39"/>
      <c r="G810" s="39"/>
      <c r="H810" s="39"/>
      <c r="I810" s="39"/>
      <c r="J810" s="39"/>
    </row>
    <row r="811" spans="1:10" ht="13.5">
      <c r="A811" s="39"/>
      <c r="B811" s="39"/>
      <c r="C811" s="39"/>
      <c r="D811" s="39"/>
      <c r="E811" s="39"/>
      <c r="F811" s="39"/>
      <c r="G811" s="39"/>
      <c r="H811" s="39"/>
      <c r="I811" s="39"/>
      <c r="J811" s="39"/>
    </row>
    <row r="812" spans="1:10" ht="13.5">
      <c r="A812" s="39"/>
      <c r="B812" s="39"/>
      <c r="C812" s="39"/>
      <c r="D812" s="39"/>
      <c r="E812" s="39"/>
      <c r="F812" s="39"/>
      <c r="G812" s="39"/>
      <c r="H812" s="39"/>
      <c r="I812" s="39"/>
      <c r="J812" s="39"/>
    </row>
    <row r="813" spans="1:10" ht="13.5">
      <c r="A813" s="39"/>
      <c r="B813" s="39"/>
      <c r="C813" s="39"/>
      <c r="D813" s="39"/>
      <c r="E813" s="39"/>
      <c r="F813" s="39"/>
      <c r="G813" s="39"/>
      <c r="H813" s="39"/>
      <c r="I813" s="39"/>
      <c r="J813" s="39"/>
    </row>
    <row r="814" spans="1:10" ht="13.5">
      <c r="A814" s="39"/>
      <c r="B814" s="39"/>
      <c r="C814" s="39"/>
      <c r="D814" s="39"/>
      <c r="E814" s="39"/>
      <c r="F814" s="39"/>
      <c r="G814" s="39"/>
      <c r="H814" s="39"/>
      <c r="I814" s="39"/>
      <c r="J814" s="39"/>
    </row>
    <row r="815" spans="1:10" ht="13.5">
      <c r="A815" s="39"/>
      <c r="B815" s="39"/>
      <c r="C815" s="39"/>
      <c r="D815" s="39"/>
      <c r="E815" s="39"/>
      <c r="F815" s="39"/>
      <c r="G815" s="39"/>
      <c r="H815" s="39"/>
      <c r="I815" s="39"/>
      <c r="J815" s="39"/>
    </row>
    <row r="816" spans="1:10" ht="13.5">
      <c r="A816" s="39"/>
      <c r="B816" s="39"/>
      <c r="C816" s="39"/>
      <c r="D816" s="39"/>
      <c r="E816" s="39"/>
      <c r="F816" s="39"/>
      <c r="G816" s="39"/>
      <c r="H816" s="39"/>
      <c r="I816" s="39"/>
      <c r="J816" s="39"/>
    </row>
    <row r="817" spans="1:10" ht="13.5">
      <c r="A817" s="39"/>
      <c r="B817" s="39"/>
      <c r="C817" s="39"/>
      <c r="D817" s="39"/>
      <c r="E817" s="39"/>
      <c r="F817" s="39"/>
      <c r="G817" s="39"/>
      <c r="H817" s="39"/>
      <c r="I817" s="39"/>
      <c r="J817" s="39"/>
    </row>
    <row r="818" spans="1:10" ht="13.5">
      <c r="A818" s="39"/>
      <c r="B818" s="39"/>
      <c r="C818" s="39"/>
      <c r="D818" s="39"/>
      <c r="E818" s="39"/>
      <c r="F818" s="39"/>
      <c r="G818" s="39"/>
      <c r="H818" s="39"/>
      <c r="I818" s="39"/>
      <c r="J818" s="39"/>
    </row>
    <row r="819" spans="1:10" ht="13.5">
      <c r="A819" s="39"/>
      <c r="B819" s="39"/>
      <c r="C819" s="39"/>
      <c r="D819" s="39"/>
      <c r="E819" s="39"/>
      <c r="F819" s="39"/>
      <c r="G819" s="39"/>
      <c r="H819" s="39"/>
      <c r="I819" s="39"/>
      <c r="J819" s="39"/>
    </row>
    <row r="820" spans="1:10" ht="13.5">
      <c r="A820" s="39"/>
      <c r="B820" s="39"/>
      <c r="C820" s="39"/>
      <c r="D820" s="39"/>
      <c r="E820" s="39"/>
      <c r="F820" s="39"/>
      <c r="G820" s="39"/>
      <c r="H820" s="39"/>
      <c r="I820" s="39"/>
      <c r="J820" s="39"/>
    </row>
    <row r="821" spans="1:10" ht="13.5">
      <c r="A821" s="39"/>
      <c r="B821" s="39"/>
      <c r="C821" s="39"/>
      <c r="D821" s="39"/>
      <c r="E821" s="39"/>
      <c r="F821" s="39"/>
      <c r="G821" s="39"/>
      <c r="H821" s="39"/>
      <c r="I821" s="39"/>
      <c r="J821" s="39"/>
    </row>
    <row r="822" spans="1:10" ht="13.5">
      <c r="A822" s="39"/>
      <c r="B822" s="39"/>
      <c r="C822" s="39"/>
      <c r="D822" s="39"/>
      <c r="E822" s="39"/>
      <c r="F822" s="39"/>
      <c r="G822" s="39"/>
      <c r="H822" s="39"/>
      <c r="I822" s="39"/>
      <c r="J822" s="39"/>
    </row>
    <row r="823" spans="1:10" ht="13.5">
      <c r="A823" s="39"/>
      <c r="B823" s="39"/>
      <c r="C823" s="39"/>
      <c r="D823" s="39"/>
      <c r="E823" s="39"/>
      <c r="F823" s="39"/>
      <c r="G823" s="39"/>
      <c r="H823" s="39"/>
      <c r="I823" s="39"/>
      <c r="J823" s="39"/>
    </row>
    <row r="824" spans="1:10" ht="13.5">
      <c r="A824" s="39"/>
      <c r="B824" s="39"/>
      <c r="C824" s="39"/>
      <c r="D824" s="39"/>
      <c r="E824" s="39"/>
      <c r="F824" s="39"/>
      <c r="G824" s="39"/>
      <c r="H824" s="39"/>
      <c r="I824" s="39"/>
      <c r="J824" s="39"/>
    </row>
    <row r="825" spans="1:10" ht="13.5">
      <c r="A825" s="39"/>
      <c r="B825" s="39"/>
      <c r="C825" s="39"/>
      <c r="D825" s="39"/>
      <c r="E825" s="39"/>
      <c r="F825" s="39"/>
      <c r="G825" s="39"/>
      <c r="H825" s="39"/>
      <c r="I825" s="39"/>
      <c r="J825" s="39"/>
    </row>
    <row r="826" spans="1:10" ht="13.5">
      <c r="A826" s="39"/>
      <c r="B826" s="39"/>
      <c r="C826" s="39"/>
      <c r="D826" s="39"/>
      <c r="E826" s="39"/>
      <c r="F826" s="39"/>
      <c r="G826" s="39"/>
      <c r="H826" s="39"/>
      <c r="I826" s="39"/>
      <c r="J826" s="39"/>
    </row>
    <row r="827" spans="1:10" ht="13.5">
      <c r="A827" s="39"/>
      <c r="B827" s="39"/>
      <c r="C827" s="39"/>
      <c r="D827" s="39"/>
      <c r="E827" s="39"/>
      <c r="F827" s="39"/>
      <c r="G827" s="39"/>
      <c r="H827" s="39"/>
      <c r="I827" s="39"/>
      <c r="J827" s="39"/>
    </row>
    <row r="828" spans="1:10" ht="13.5">
      <c r="A828" s="39"/>
      <c r="B828" s="39"/>
      <c r="C828" s="39"/>
      <c r="D828" s="39"/>
      <c r="E828" s="39"/>
      <c r="F828" s="39"/>
      <c r="G828" s="39"/>
      <c r="H828" s="39"/>
      <c r="I828" s="39"/>
      <c r="J828" s="39"/>
    </row>
    <row r="829" spans="1:10" ht="13.5">
      <c r="A829" s="39"/>
      <c r="B829" s="39"/>
      <c r="C829" s="39"/>
      <c r="D829" s="39"/>
      <c r="E829" s="39"/>
      <c r="F829" s="39"/>
      <c r="G829" s="39"/>
      <c r="H829" s="39"/>
      <c r="I829" s="39"/>
      <c r="J829" s="39"/>
    </row>
    <row r="830" spans="1:10" ht="13.5">
      <c r="A830" s="39"/>
      <c r="B830" s="39"/>
      <c r="C830" s="39"/>
      <c r="D830" s="39"/>
      <c r="E830" s="39"/>
      <c r="F830" s="39"/>
      <c r="G830" s="39"/>
      <c r="H830" s="39"/>
      <c r="I830" s="39"/>
      <c r="J830" s="39"/>
    </row>
    <row r="831" spans="1:10" ht="13.5">
      <c r="A831" s="39"/>
      <c r="B831" s="39"/>
      <c r="C831" s="39"/>
      <c r="D831" s="39"/>
      <c r="E831" s="39"/>
      <c r="F831" s="39"/>
      <c r="G831" s="39"/>
      <c r="H831" s="39"/>
      <c r="I831" s="39"/>
      <c r="J831" s="39"/>
    </row>
    <row r="832" spans="1:10" ht="13.5">
      <c r="A832" s="39"/>
      <c r="B832" s="39"/>
      <c r="C832" s="39"/>
      <c r="D832" s="39"/>
      <c r="E832" s="39"/>
      <c r="F832" s="39"/>
      <c r="G832" s="39"/>
      <c r="H832" s="39"/>
      <c r="I832" s="39"/>
      <c r="J832" s="39"/>
    </row>
    <row r="833" spans="1:10" ht="13.5">
      <c r="A833" s="39"/>
      <c r="B833" s="39"/>
      <c r="C833" s="39"/>
      <c r="D833" s="39"/>
      <c r="E833" s="39"/>
      <c r="F833" s="39"/>
      <c r="G833" s="39"/>
      <c r="H833" s="39"/>
      <c r="I833" s="39"/>
      <c r="J833" s="39"/>
    </row>
    <row r="834" spans="1:10" ht="13.5">
      <c r="A834" s="39"/>
      <c r="B834" s="39"/>
      <c r="C834" s="39"/>
      <c r="D834" s="39"/>
      <c r="E834" s="39"/>
      <c r="F834" s="39"/>
      <c r="G834" s="39"/>
      <c r="H834" s="39"/>
      <c r="I834" s="39"/>
      <c r="J834" s="39"/>
    </row>
    <row r="835" spans="1:10" ht="13.5">
      <c r="A835" s="39"/>
      <c r="B835" s="39"/>
      <c r="C835" s="39"/>
      <c r="D835" s="39"/>
      <c r="E835" s="39"/>
      <c r="F835" s="39"/>
      <c r="G835" s="39"/>
      <c r="H835" s="39"/>
      <c r="I835" s="39"/>
      <c r="J835" s="39"/>
    </row>
    <row r="836" spans="1:10" ht="13.5">
      <c r="A836" s="39"/>
      <c r="B836" s="39"/>
      <c r="C836" s="39"/>
      <c r="D836" s="39"/>
      <c r="E836" s="39"/>
      <c r="F836" s="39"/>
      <c r="G836" s="39"/>
      <c r="H836" s="39"/>
      <c r="I836" s="39"/>
      <c r="J836" s="39"/>
    </row>
    <row r="837" spans="1:10" ht="13.5">
      <c r="A837" s="39"/>
      <c r="B837" s="39"/>
      <c r="C837" s="39"/>
      <c r="D837" s="39"/>
      <c r="E837" s="39"/>
      <c r="F837" s="39"/>
      <c r="G837" s="39"/>
      <c r="H837" s="39"/>
      <c r="I837" s="39"/>
      <c r="J837" s="39"/>
    </row>
    <row r="838" spans="1:10" ht="13.5">
      <c r="A838" s="39"/>
      <c r="B838" s="39"/>
      <c r="C838" s="39"/>
      <c r="D838" s="39"/>
      <c r="E838" s="39"/>
      <c r="F838" s="39"/>
      <c r="G838" s="39"/>
      <c r="H838" s="39"/>
      <c r="I838" s="39"/>
      <c r="J838" s="39"/>
    </row>
    <row r="839" spans="1:10" ht="13.5">
      <c r="A839" s="39"/>
      <c r="B839" s="39"/>
      <c r="C839" s="39"/>
      <c r="D839" s="39"/>
      <c r="E839" s="39"/>
      <c r="F839" s="39"/>
      <c r="G839" s="39"/>
      <c r="H839" s="39"/>
      <c r="I839" s="39"/>
      <c r="J839" s="39"/>
    </row>
    <row r="840" spans="1:10" ht="13.5">
      <c r="A840" s="39"/>
      <c r="B840" s="39"/>
      <c r="C840" s="39"/>
      <c r="D840" s="39"/>
      <c r="E840" s="39"/>
      <c r="F840" s="39"/>
      <c r="G840" s="39"/>
      <c r="H840" s="39"/>
      <c r="I840" s="39"/>
      <c r="J840" s="39"/>
    </row>
    <row r="841" spans="1:10" ht="13.5">
      <c r="A841" s="39"/>
      <c r="B841" s="39"/>
      <c r="C841" s="39"/>
      <c r="D841" s="39"/>
      <c r="E841" s="39"/>
      <c r="F841" s="39"/>
      <c r="G841" s="39"/>
      <c r="H841" s="39"/>
      <c r="I841" s="39"/>
      <c r="J841" s="39"/>
    </row>
    <row r="842" spans="1:10" ht="13.5">
      <c r="A842" s="39"/>
      <c r="B842" s="39"/>
      <c r="C842" s="39"/>
      <c r="D842" s="39"/>
      <c r="E842" s="39"/>
      <c r="F842" s="39"/>
      <c r="G842" s="39"/>
      <c r="H842" s="39"/>
      <c r="I842" s="39"/>
      <c r="J842" s="39"/>
    </row>
    <row r="843" spans="1:10" ht="13.5">
      <c r="A843" s="39"/>
      <c r="B843" s="39"/>
      <c r="C843" s="39"/>
      <c r="D843" s="39"/>
      <c r="E843" s="39"/>
      <c r="F843" s="39"/>
      <c r="G843" s="39"/>
      <c r="H843" s="39"/>
      <c r="I843" s="39"/>
      <c r="J843" s="39"/>
    </row>
    <row r="844" spans="1:10" ht="13.5">
      <c r="A844" s="39"/>
      <c r="B844" s="39"/>
      <c r="C844" s="39"/>
      <c r="D844" s="39"/>
      <c r="E844" s="39"/>
      <c r="F844" s="39"/>
      <c r="G844" s="39"/>
      <c r="H844" s="39"/>
      <c r="I844" s="39"/>
      <c r="J844" s="39"/>
    </row>
    <row r="845" spans="1:10" ht="13.5">
      <c r="A845" s="39"/>
      <c r="B845" s="39"/>
      <c r="C845" s="39"/>
      <c r="D845" s="39"/>
      <c r="E845" s="39"/>
      <c r="F845" s="39"/>
      <c r="G845" s="39"/>
      <c r="H845" s="39"/>
      <c r="I845" s="39"/>
      <c r="J845" s="39"/>
    </row>
    <row r="846" spans="1:10" ht="13.5">
      <c r="A846" s="39"/>
      <c r="B846" s="39"/>
      <c r="C846" s="39"/>
      <c r="D846" s="39"/>
      <c r="E846" s="39"/>
      <c r="F846" s="39"/>
      <c r="G846" s="39"/>
      <c r="H846" s="39"/>
      <c r="I846" s="39"/>
      <c r="J846" s="39"/>
    </row>
    <row r="847" spans="1:10" ht="13.5">
      <c r="A847" s="39"/>
      <c r="B847" s="39"/>
      <c r="C847" s="39"/>
      <c r="D847" s="39"/>
      <c r="E847" s="39"/>
      <c r="F847" s="39"/>
      <c r="G847" s="39"/>
      <c r="H847" s="39"/>
      <c r="I847" s="39"/>
      <c r="J847" s="39"/>
    </row>
    <row r="848" spans="1:10" ht="13.5">
      <c r="A848" s="39"/>
      <c r="B848" s="39"/>
      <c r="C848" s="39"/>
      <c r="D848" s="39"/>
      <c r="E848" s="39"/>
      <c r="F848" s="39"/>
      <c r="G848" s="39"/>
      <c r="H848" s="39"/>
      <c r="I848" s="39"/>
      <c r="J848" s="39"/>
    </row>
    <row r="849" spans="1:10" ht="13.5">
      <c r="A849" s="39"/>
      <c r="B849" s="39"/>
      <c r="C849" s="39"/>
      <c r="D849" s="39"/>
      <c r="E849" s="39"/>
      <c r="F849" s="39"/>
      <c r="G849" s="39"/>
      <c r="H849" s="39"/>
      <c r="I849" s="39"/>
      <c r="J849" s="39"/>
    </row>
    <row r="850" spans="1:10" ht="13.5">
      <c r="A850" s="39"/>
      <c r="B850" s="39"/>
      <c r="C850" s="39"/>
      <c r="D850" s="39"/>
      <c r="E850" s="39"/>
      <c r="F850" s="39"/>
      <c r="G850" s="39"/>
      <c r="H850" s="39"/>
      <c r="I850" s="39"/>
      <c r="J850" s="39"/>
    </row>
    <row r="851" spans="1:10" ht="13.5">
      <c r="A851" s="39"/>
      <c r="B851" s="39"/>
      <c r="C851" s="39"/>
      <c r="D851" s="39"/>
      <c r="E851" s="39"/>
      <c r="F851" s="39"/>
      <c r="G851" s="39"/>
      <c r="H851" s="39"/>
      <c r="I851" s="39"/>
      <c r="J851" s="39"/>
    </row>
    <row r="852" spans="1:10" ht="13.5">
      <c r="A852" s="39"/>
      <c r="B852" s="39"/>
      <c r="C852" s="39"/>
      <c r="D852" s="39"/>
      <c r="E852" s="39"/>
      <c r="F852" s="39"/>
      <c r="G852" s="39"/>
      <c r="H852" s="39"/>
      <c r="I852" s="39"/>
      <c r="J852" s="39"/>
    </row>
    <row r="853" spans="1:10" ht="13.5">
      <c r="A853" s="39"/>
      <c r="B853" s="39"/>
      <c r="C853" s="39"/>
      <c r="D853" s="39"/>
      <c r="E853" s="39"/>
      <c r="F853" s="39"/>
      <c r="G853" s="39"/>
      <c r="H853" s="39"/>
      <c r="I853" s="39"/>
      <c r="J853" s="39"/>
    </row>
    <row r="854" spans="1:10" ht="13.5">
      <c r="A854" s="39"/>
      <c r="B854" s="39"/>
      <c r="C854" s="39"/>
      <c r="D854" s="39"/>
      <c r="E854" s="39"/>
      <c r="F854" s="39"/>
      <c r="G854" s="39"/>
      <c r="H854" s="39"/>
      <c r="I854" s="39"/>
      <c r="J854" s="39"/>
    </row>
    <row r="855" spans="1:10" ht="13.5">
      <c r="A855" s="39"/>
      <c r="B855" s="39"/>
      <c r="C855" s="39"/>
      <c r="D855" s="39"/>
      <c r="E855" s="39"/>
      <c r="F855" s="39"/>
      <c r="G855" s="39"/>
      <c r="H855" s="39"/>
      <c r="I855" s="39"/>
      <c r="J855" s="39"/>
    </row>
    <row r="856" spans="1:10" ht="13.5">
      <c r="A856" s="39"/>
      <c r="B856" s="39"/>
      <c r="C856" s="39"/>
      <c r="D856" s="39"/>
      <c r="E856" s="39"/>
      <c r="F856" s="39"/>
      <c r="G856" s="39"/>
      <c r="H856" s="39"/>
      <c r="I856" s="39"/>
      <c r="J856" s="39"/>
    </row>
    <row r="857" spans="1:10" ht="13.5">
      <c r="A857" s="39"/>
      <c r="B857" s="39"/>
      <c r="C857" s="39"/>
      <c r="D857" s="39"/>
      <c r="E857" s="39"/>
      <c r="F857" s="39"/>
      <c r="G857" s="39"/>
      <c r="H857" s="39"/>
      <c r="I857" s="39"/>
      <c r="J857" s="39"/>
    </row>
    <row r="858" spans="1:10" ht="13.5">
      <c r="A858" s="39"/>
      <c r="B858" s="39"/>
      <c r="C858" s="39"/>
      <c r="D858" s="39"/>
      <c r="E858" s="39"/>
      <c r="F858" s="39"/>
      <c r="G858" s="39"/>
      <c r="H858" s="39"/>
      <c r="I858" s="39"/>
      <c r="J858" s="39"/>
    </row>
    <row r="859" spans="1:10" ht="13.5">
      <c r="A859" s="39"/>
      <c r="B859" s="39"/>
      <c r="C859" s="39"/>
      <c r="D859" s="39"/>
      <c r="E859" s="39"/>
      <c r="F859" s="39"/>
      <c r="G859" s="39"/>
      <c r="H859" s="39"/>
      <c r="I859" s="39"/>
      <c r="J859" s="39"/>
    </row>
    <row r="860" spans="1:10" ht="13.5">
      <c r="A860" s="39"/>
      <c r="B860" s="39"/>
      <c r="C860" s="39"/>
      <c r="D860" s="39"/>
      <c r="E860" s="39"/>
      <c r="F860" s="39"/>
      <c r="G860" s="39"/>
      <c r="H860" s="39"/>
      <c r="I860" s="39"/>
      <c r="J860" s="39"/>
    </row>
    <row r="861" spans="1:10" ht="13.5">
      <c r="A861" s="39"/>
      <c r="B861" s="39"/>
      <c r="C861" s="39"/>
      <c r="D861" s="39"/>
      <c r="E861" s="39"/>
      <c r="F861" s="39"/>
      <c r="G861" s="39"/>
      <c r="H861" s="39"/>
      <c r="I861" s="39"/>
      <c r="J861" s="39"/>
    </row>
    <row r="862" spans="1:10" ht="13.5">
      <c r="A862" s="39"/>
      <c r="B862" s="39"/>
      <c r="C862" s="39"/>
      <c r="D862" s="39"/>
      <c r="E862" s="39"/>
      <c r="F862" s="39"/>
      <c r="G862" s="39"/>
      <c r="H862" s="39"/>
      <c r="I862" s="39"/>
      <c r="J862" s="39"/>
    </row>
    <row r="863" spans="1:10" ht="13.5">
      <c r="A863" s="39"/>
      <c r="B863" s="39"/>
      <c r="C863" s="39"/>
      <c r="D863" s="39"/>
      <c r="E863" s="39"/>
      <c r="F863" s="39"/>
      <c r="G863" s="39"/>
      <c r="H863" s="39"/>
      <c r="I863" s="39"/>
      <c r="J863" s="39"/>
    </row>
    <row r="864" spans="1:10" ht="13.5">
      <c r="A864" s="39"/>
      <c r="B864" s="39"/>
      <c r="C864" s="39"/>
      <c r="D864" s="39"/>
      <c r="E864" s="39"/>
      <c r="F864" s="39"/>
      <c r="G864" s="39"/>
      <c r="H864" s="39"/>
      <c r="I864" s="39"/>
      <c r="J864" s="39"/>
    </row>
    <row r="865" spans="1:10" ht="13.5">
      <c r="A865" s="39"/>
      <c r="B865" s="39"/>
      <c r="C865" s="39"/>
      <c r="D865" s="39"/>
      <c r="E865" s="39"/>
      <c r="F865" s="39"/>
      <c r="G865" s="39"/>
      <c r="H865" s="39"/>
      <c r="I865" s="39"/>
      <c r="J865" s="39"/>
    </row>
    <row r="866" spans="1:10" ht="13.5">
      <c r="A866" s="39"/>
      <c r="B866" s="39"/>
      <c r="C866" s="39"/>
      <c r="D866" s="39"/>
      <c r="E866" s="39"/>
      <c r="F866" s="39"/>
      <c r="G866" s="39"/>
      <c r="H866" s="39"/>
      <c r="I866" s="39"/>
      <c r="J866" s="39"/>
    </row>
    <row r="867" spans="1:10" ht="13.5">
      <c r="A867" s="39"/>
      <c r="B867" s="39"/>
      <c r="C867" s="39"/>
      <c r="D867" s="39"/>
      <c r="E867" s="39"/>
      <c r="F867" s="39"/>
      <c r="G867" s="39"/>
      <c r="H867" s="39"/>
      <c r="I867" s="39"/>
      <c r="J867" s="39"/>
    </row>
    <row r="868" spans="1:10" ht="13.5">
      <c r="A868" s="39"/>
      <c r="B868" s="39"/>
      <c r="C868" s="39"/>
      <c r="D868" s="39"/>
      <c r="E868" s="39"/>
      <c r="F868" s="39"/>
      <c r="G868" s="39"/>
      <c r="H868" s="39"/>
      <c r="I868" s="39"/>
      <c r="J868" s="39"/>
    </row>
    <row r="869" spans="1:10" ht="13.5">
      <c r="A869" s="39"/>
      <c r="B869" s="39"/>
      <c r="C869" s="39"/>
      <c r="D869" s="39"/>
      <c r="E869" s="39"/>
      <c r="F869" s="39"/>
      <c r="G869" s="39"/>
      <c r="H869" s="39"/>
      <c r="I869" s="39"/>
      <c r="J869" s="39"/>
    </row>
    <row r="870" spans="1:10" ht="13.5">
      <c r="A870" s="39"/>
      <c r="B870" s="39"/>
      <c r="C870" s="39"/>
      <c r="D870" s="39"/>
      <c r="E870" s="39"/>
      <c r="F870" s="39"/>
      <c r="G870" s="39"/>
      <c r="H870" s="39"/>
      <c r="I870" s="39"/>
      <c r="J870" s="39"/>
    </row>
    <row r="871" spans="1:10" ht="13.5">
      <c r="A871" s="39"/>
      <c r="B871" s="39"/>
      <c r="C871" s="39"/>
      <c r="D871" s="39"/>
      <c r="E871" s="39"/>
      <c r="F871" s="39"/>
      <c r="G871" s="39"/>
      <c r="H871" s="39"/>
      <c r="I871" s="39"/>
      <c r="J871" s="39"/>
    </row>
    <row r="872" spans="1:10" ht="13.5">
      <c r="A872" s="39"/>
      <c r="B872" s="39"/>
      <c r="C872" s="39"/>
      <c r="D872" s="39"/>
      <c r="E872" s="39"/>
      <c r="F872" s="39"/>
      <c r="G872" s="39"/>
      <c r="H872" s="39"/>
      <c r="I872" s="39"/>
      <c r="J872" s="39"/>
    </row>
    <row r="873" spans="1:10" ht="13.5">
      <c r="A873" s="39"/>
      <c r="B873" s="39"/>
      <c r="C873" s="39"/>
      <c r="D873" s="39"/>
      <c r="E873" s="39"/>
      <c r="F873" s="39"/>
      <c r="G873" s="39"/>
      <c r="H873" s="39"/>
      <c r="I873" s="39"/>
      <c r="J873" s="39"/>
    </row>
    <row r="874" spans="1:10" ht="13.5">
      <c r="A874" s="39"/>
      <c r="B874" s="39"/>
      <c r="C874" s="39"/>
      <c r="D874" s="39"/>
      <c r="E874" s="39"/>
      <c r="F874" s="39"/>
      <c r="G874" s="39"/>
      <c r="H874" s="39"/>
      <c r="I874" s="39"/>
      <c r="J874" s="39"/>
    </row>
    <row r="875" spans="1:10" ht="13.5">
      <c r="A875" s="39"/>
      <c r="B875" s="39"/>
      <c r="C875" s="39"/>
      <c r="D875" s="39"/>
      <c r="E875" s="39"/>
      <c r="F875" s="39"/>
      <c r="G875" s="39"/>
      <c r="H875" s="39"/>
      <c r="I875" s="39"/>
      <c r="J875" s="39"/>
    </row>
    <row r="876" spans="1:10" ht="13.5">
      <c r="A876" s="39"/>
      <c r="B876" s="39"/>
      <c r="C876" s="39"/>
      <c r="D876" s="39"/>
      <c r="E876" s="39"/>
      <c r="F876" s="39"/>
      <c r="G876" s="39"/>
      <c r="H876" s="39"/>
      <c r="I876" s="39"/>
      <c r="J876" s="39"/>
    </row>
    <row r="877" spans="1:10" ht="13.5">
      <c r="A877" s="39"/>
      <c r="B877" s="39"/>
      <c r="C877" s="39"/>
      <c r="D877" s="39"/>
      <c r="E877" s="39"/>
      <c r="F877" s="39"/>
      <c r="G877" s="39"/>
      <c r="H877" s="39"/>
      <c r="I877" s="39"/>
      <c r="J877" s="39"/>
    </row>
    <row r="878" spans="1:10" ht="13.5">
      <c r="A878" s="39"/>
      <c r="B878" s="39"/>
      <c r="C878" s="39"/>
      <c r="D878" s="39"/>
      <c r="E878" s="39"/>
      <c r="F878" s="39"/>
      <c r="G878" s="39"/>
      <c r="H878" s="39"/>
      <c r="I878" s="39"/>
      <c r="J878" s="39"/>
    </row>
    <row r="879" spans="1:10" ht="13.5">
      <c r="A879" s="39"/>
      <c r="B879" s="39"/>
      <c r="C879" s="39"/>
      <c r="D879" s="39"/>
      <c r="E879" s="39"/>
      <c r="F879" s="39"/>
      <c r="G879" s="39"/>
      <c r="H879" s="39"/>
      <c r="I879" s="39"/>
      <c r="J879" s="39"/>
    </row>
    <row r="880" spans="1:10" ht="13.5">
      <c r="A880" s="39"/>
      <c r="B880" s="39"/>
      <c r="C880" s="39"/>
      <c r="D880" s="39"/>
      <c r="E880" s="39"/>
      <c r="F880" s="39"/>
      <c r="G880" s="39"/>
      <c r="H880" s="39"/>
      <c r="I880" s="39"/>
      <c r="J880" s="39"/>
    </row>
    <row r="881" spans="1:10" ht="13.5">
      <c r="A881" s="39"/>
      <c r="B881" s="39"/>
      <c r="C881" s="39"/>
      <c r="D881" s="39"/>
      <c r="E881" s="39"/>
      <c r="F881" s="39"/>
      <c r="G881" s="39"/>
      <c r="H881" s="39"/>
      <c r="I881" s="39"/>
      <c r="J881" s="39"/>
    </row>
    <row r="882" spans="1:10" ht="13.5">
      <c r="A882" s="39"/>
      <c r="B882" s="39"/>
      <c r="C882" s="39"/>
      <c r="D882" s="39"/>
      <c r="E882" s="39"/>
      <c r="F882" s="39"/>
      <c r="G882" s="39"/>
      <c r="H882" s="39"/>
      <c r="I882" s="39"/>
      <c r="J882" s="39"/>
    </row>
    <row r="883" spans="1:10" ht="13.5">
      <c r="A883" s="39"/>
      <c r="B883" s="39"/>
      <c r="C883" s="39"/>
      <c r="D883" s="39"/>
      <c r="E883" s="39"/>
      <c r="F883" s="39"/>
      <c r="G883" s="39"/>
      <c r="H883" s="39"/>
      <c r="I883" s="39"/>
      <c r="J883" s="39"/>
    </row>
    <row r="884" spans="1:10" ht="13.5">
      <c r="A884" s="39"/>
      <c r="B884" s="39"/>
      <c r="C884" s="39"/>
      <c r="D884" s="39"/>
      <c r="E884" s="39"/>
      <c r="F884" s="39"/>
      <c r="G884" s="39"/>
      <c r="H884" s="39"/>
      <c r="I884" s="39"/>
      <c r="J884" s="39"/>
    </row>
    <row r="885" spans="1:10" ht="13.5">
      <c r="A885" s="39"/>
      <c r="B885" s="39"/>
      <c r="C885" s="39"/>
      <c r="D885" s="39"/>
      <c r="E885" s="39"/>
      <c r="F885" s="39"/>
      <c r="G885" s="39"/>
      <c r="H885" s="39"/>
      <c r="I885" s="39"/>
      <c r="J885" s="39"/>
    </row>
    <row r="886" spans="1:10" ht="13.5">
      <c r="A886" s="39"/>
      <c r="B886" s="39"/>
      <c r="C886" s="39"/>
      <c r="D886" s="39"/>
      <c r="E886" s="39"/>
      <c r="F886" s="39"/>
      <c r="G886" s="39"/>
      <c r="H886" s="39"/>
      <c r="I886" s="39"/>
      <c r="J886" s="39"/>
    </row>
    <row r="887" spans="1:10" ht="13.5">
      <c r="A887" s="39"/>
      <c r="B887" s="39"/>
      <c r="C887" s="39"/>
      <c r="D887" s="39"/>
      <c r="E887" s="39"/>
      <c r="F887" s="39"/>
      <c r="G887" s="39"/>
      <c r="H887" s="39"/>
      <c r="I887" s="39"/>
      <c r="J887" s="39"/>
    </row>
    <row r="888" spans="1:10" ht="13.5">
      <c r="A888" s="39"/>
      <c r="B888" s="39"/>
      <c r="C888" s="39"/>
      <c r="D888" s="39"/>
      <c r="E888" s="39"/>
      <c r="F888" s="39"/>
      <c r="G888" s="39"/>
      <c r="H888" s="39"/>
      <c r="I888" s="39"/>
      <c r="J888" s="39"/>
    </row>
    <row r="889" spans="1:10" ht="13.5">
      <c r="A889" s="39"/>
      <c r="B889" s="39"/>
      <c r="C889" s="39"/>
      <c r="D889" s="39"/>
      <c r="E889" s="39"/>
      <c r="F889" s="39"/>
      <c r="G889" s="39"/>
      <c r="H889" s="39"/>
      <c r="I889" s="39"/>
      <c r="J889" s="39"/>
    </row>
    <row r="890" spans="1:10" ht="13.5">
      <c r="A890" s="39"/>
      <c r="B890" s="39"/>
      <c r="C890" s="39"/>
      <c r="D890" s="39"/>
      <c r="E890" s="39"/>
      <c r="F890" s="39"/>
      <c r="G890" s="39"/>
      <c r="H890" s="39"/>
      <c r="I890" s="39"/>
      <c r="J890" s="39"/>
    </row>
    <row r="891" spans="1:10" ht="13.5">
      <c r="A891" s="39"/>
      <c r="B891" s="39"/>
      <c r="C891" s="39"/>
      <c r="D891" s="39"/>
      <c r="E891" s="39"/>
      <c r="F891" s="39"/>
      <c r="G891" s="39"/>
      <c r="H891" s="39"/>
      <c r="I891" s="39"/>
      <c r="J891" s="39"/>
    </row>
    <row r="892" spans="1:10" ht="13.5">
      <c r="A892" s="39"/>
      <c r="B892" s="39"/>
      <c r="C892" s="39"/>
      <c r="D892" s="39"/>
      <c r="E892" s="39"/>
      <c r="F892" s="39"/>
      <c r="G892" s="39"/>
      <c r="H892" s="39"/>
      <c r="I892" s="39"/>
      <c r="J892" s="39"/>
    </row>
    <row r="893" spans="1:10" ht="13.5">
      <c r="A893" s="39"/>
      <c r="B893" s="39"/>
      <c r="C893" s="39"/>
      <c r="D893" s="39"/>
      <c r="E893" s="39"/>
      <c r="F893" s="39"/>
      <c r="G893" s="39"/>
      <c r="H893" s="39"/>
      <c r="I893" s="39"/>
      <c r="J893" s="39"/>
    </row>
    <row r="894" spans="1:10" ht="13.5">
      <c r="A894" s="39"/>
      <c r="B894" s="39"/>
      <c r="C894" s="39"/>
      <c r="D894" s="39"/>
      <c r="E894" s="39"/>
      <c r="F894" s="39"/>
      <c r="G894" s="39"/>
      <c r="H894" s="39"/>
      <c r="I894" s="39"/>
      <c r="J894" s="39"/>
    </row>
    <row r="895" spans="1:10" ht="13.5">
      <c r="A895" s="39"/>
      <c r="B895" s="39"/>
      <c r="C895" s="39"/>
      <c r="D895" s="39"/>
      <c r="E895" s="39"/>
      <c r="F895" s="39"/>
      <c r="G895" s="39"/>
      <c r="H895" s="39"/>
      <c r="I895" s="39"/>
      <c r="J895" s="39"/>
    </row>
    <row r="896" spans="1:10" ht="13.5">
      <c r="A896" s="39"/>
      <c r="B896" s="39"/>
      <c r="C896" s="39"/>
      <c r="D896" s="39"/>
      <c r="E896" s="39"/>
      <c r="F896" s="39"/>
      <c r="G896" s="39"/>
      <c r="H896" s="39"/>
      <c r="I896" s="39"/>
      <c r="J896" s="39"/>
    </row>
    <row r="897" spans="1:10" ht="13.5">
      <c r="A897" s="39"/>
      <c r="B897" s="39"/>
      <c r="C897" s="39"/>
      <c r="D897" s="39"/>
      <c r="E897" s="39"/>
      <c r="F897" s="39"/>
      <c r="G897" s="39"/>
      <c r="H897" s="39"/>
      <c r="I897" s="39"/>
      <c r="J897" s="39"/>
    </row>
    <row r="898" spans="1:10" ht="13.5">
      <c r="A898" s="39"/>
      <c r="B898" s="39"/>
      <c r="C898" s="39"/>
      <c r="D898" s="39"/>
      <c r="E898" s="39"/>
      <c r="F898" s="39"/>
      <c r="G898" s="39"/>
      <c r="H898" s="39"/>
      <c r="I898" s="39"/>
      <c r="J898" s="39"/>
    </row>
    <row r="899" spans="1:10" ht="13.5">
      <c r="A899" s="39"/>
      <c r="B899" s="39"/>
      <c r="C899" s="39"/>
      <c r="D899" s="39"/>
      <c r="E899" s="39"/>
      <c r="F899" s="39"/>
      <c r="G899" s="39"/>
      <c r="H899" s="39"/>
      <c r="I899" s="39"/>
      <c r="J899" s="39"/>
    </row>
    <row r="900" spans="1:10" ht="13.5">
      <c r="A900" s="39"/>
      <c r="B900" s="39"/>
      <c r="C900" s="39"/>
      <c r="D900" s="39"/>
      <c r="E900" s="39"/>
      <c r="F900" s="39"/>
      <c r="G900" s="39"/>
      <c r="H900" s="39"/>
      <c r="I900" s="39"/>
      <c r="J900" s="39"/>
    </row>
    <row r="901" spans="1:10" ht="13.5">
      <c r="A901" s="39"/>
      <c r="B901" s="39"/>
      <c r="C901" s="39"/>
      <c r="D901" s="39"/>
      <c r="E901" s="39"/>
      <c r="F901" s="39"/>
      <c r="G901" s="39"/>
      <c r="H901" s="39"/>
      <c r="I901" s="39"/>
      <c r="J901" s="39"/>
    </row>
    <row r="902" spans="1:10" ht="13.5">
      <c r="A902" s="39"/>
      <c r="B902" s="39"/>
      <c r="C902" s="39"/>
      <c r="D902" s="39"/>
      <c r="E902" s="39"/>
      <c r="F902" s="39"/>
      <c r="G902" s="39"/>
      <c r="H902" s="39"/>
      <c r="I902" s="39"/>
      <c r="J902" s="39"/>
    </row>
    <row r="903" spans="1:10" ht="13.5">
      <c r="A903" s="39"/>
      <c r="B903" s="39"/>
      <c r="C903" s="39"/>
      <c r="D903" s="39"/>
      <c r="E903" s="39"/>
      <c r="F903" s="39"/>
      <c r="G903" s="39"/>
      <c r="H903" s="39"/>
      <c r="I903" s="39"/>
      <c r="J903" s="39"/>
    </row>
    <row r="904" spans="1:10" ht="13.5">
      <c r="A904" s="39"/>
      <c r="B904" s="39"/>
      <c r="C904" s="39"/>
      <c r="D904" s="39"/>
      <c r="E904" s="39"/>
      <c r="F904" s="39"/>
      <c r="G904" s="39"/>
      <c r="H904" s="39"/>
      <c r="I904" s="39"/>
      <c r="J904" s="39"/>
    </row>
    <row r="905" spans="1:10" ht="13.5">
      <c r="A905" s="39"/>
      <c r="B905" s="39"/>
      <c r="C905" s="39"/>
      <c r="D905" s="39"/>
      <c r="E905" s="39"/>
      <c r="F905" s="39"/>
      <c r="G905" s="39"/>
      <c r="H905" s="39"/>
      <c r="I905" s="39"/>
      <c r="J905" s="39"/>
    </row>
    <row r="906" spans="1:10" ht="13.5">
      <c r="A906" s="39"/>
      <c r="B906" s="39"/>
      <c r="C906" s="39"/>
      <c r="D906" s="39"/>
      <c r="E906" s="39"/>
      <c r="F906" s="39"/>
      <c r="G906" s="39"/>
      <c r="H906" s="39"/>
      <c r="I906" s="39"/>
      <c r="J906" s="39"/>
    </row>
    <row r="907" spans="1:10" ht="13.5">
      <c r="A907" s="39"/>
      <c r="B907" s="39"/>
      <c r="C907" s="39"/>
      <c r="D907" s="39"/>
      <c r="E907" s="39"/>
      <c r="F907" s="39"/>
      <c r="G907" s="39"/>
      <c r="H907" s="39"/>
      <c r="I907" s="39"/>
      <c r="J907" s="39"/>
    </row>
    <row r="908" spans="1:10" ht="13.5">
      <c r="A908" s="39"/>
      <c r="B908" s="39"/>
      <c r="C908" s="39"/>
      <c r="D908" s="39"/>
      <c r="E908" s="39"/>
      <c r="F908" s="39"/>
      <c r="G908" s="39"/>
      <c r="H908" s="39"/>
      <c r="I908" s="39"/>
      <c r="J908" s="39"/>
    </row>
    <row r="909" spans="1:10" ht="13.5">
      <c r="A909" s="39"/>
      <c r="B909" s="39"/>
      <c r="C909" s="39"/>
      <c r="D909" s="39"/>
      <c r="E909" s="39"/>
      <c r="F909" s="39"/>
      <c r="G909" s="39"/>
      <c r="H909" s="39"/>
      <c r="I909" s="39"/>
      <c r="J909" s="39"/>
    </row>
    <row r="910" spans="1:10" ht="13.5">
      <c r="A910" s="39"/>
      <c r="B910" s="39"/>
      <c r="C910" s="39"/>
      <c r="D910" s="39"/>
      <c r="E910" s="39"/>
      <c r="F910" s="39"/>
      <c r="G910" s="39"/>
      <c r="H910" s="39"/>
      <c r="I910" s="39"/>
      <c r="J910" s="39"/>
    </row>
    <row r="911" spans="1:10" ht="13.5">
      <c r="A911" s="39"/>
      <c r="B911" s="39"/>
      <c r="C911" s="39"/>
      <c r="D911" s="39"/>
      <c r="E911" s="39"/>
      <c r="F911" s="39"/>
      <c r="G911" s="39"/>
      <c r="H911" s="39"/>
      <c r="I911" s="39"/>
      <c r="J911" s="39"/>
    </row>
    <row r="912" spans="1:10" ht="13.5">
      <c r="A912" s="39"/>
      <c r="B912" s="39"/>
      <c r="C912" s="39"/>
      <c r="D912" s="39"/>
      <c r="E912" s="39"/>
      <c r="F912" s="39"/>
      <c r="G912" s="39"/>
      <c r="H912" s="39"/>
      <c r="I912" s="39"/>
      <c r="J912" s="39"/>
    </row>
    <row r="913" spans="1:10" ht="13.5">
      <c r="A913" s="39"/>
      <c r="B913" s="39"/>
      <c r="C913" s="39"/>
      <c r="D913" s="39"/>
      <c r="E913" s="39"/>
      <c r="F913" s="39"/>
      <c r="G913" s="39"/>
      <c r="H913" s="39"/>
      <c r="I913" s="39"/>
      <c r="J913" s="39"/>
    </row>
    <row r="914" spans="1:10" ht="13.5">
      <c r="A914" s="39"/>
      <c r="B914" s="39"/>
      <c r="C914" s="39"/>
      <c r="D914" s="39"/>
      <c r="E914" s="39"/>
      <c r="F914" s="39"/>
      <c r="G914" s="39"/>
      <c r="H914" s="39"/>
      <c r="I914" s="39"/>
      <c r="J914" s="39"/>
    </row>
    <row r="915" spans="1:10" ht="13.5">
      <c r="A915" s="39"/>
      <c r="B915" s="39"/>
      <c r="C915" s="39"/>
      <c r="D915" s="39"/>
      <c r="E915" s="39"/>
      <c r="F915" s="39"/>
      <c r="G915" s="39"/>
      <c r="H915" s="39"/>
      <c r="I915" s="39"/>
      <c r="J915" s="39"/>
    </row>
    <row r="916" spans="1:10" ht="13.5">
      <c r="A916" s="39"/>
      <c r="B916" s="39"/>
      <c r="C916" s="39"/>
      <c r="D916" s="39"/>
      <c r="E916" s="39"/>
      <c r="F916" s="39"/>
      <c r="G916" s="39"/>
      <c r="H916" s="39"/>
      <c r="I916" s="39"/>
      <c r="J916" s="39"/>
    </row>
    <row r="917" spans="1:10" ht="13.5">
      <c r="A917" s="39"/>
      <c r="B917" s="39"/>
      <c r="C917" s="39"/>
      <c r="D917" s="39"/>
      <c r="E917" s="39"/>
      <c r="F917" s="39"/>
      <c r="G917" s="39"/>
      <c r="H917" s="39"/>
      <c r="I917" s="39"/>
      <c r="J917" s="39"/>
    </row>
    <row r="918" spans="1:10" ht="13.5">
      <c r="A918" s="39"/>
      <c r="B918" s="39"/>
      <c r="C918" s="39"/>
      <c r="D918" s="39"/>
      <c r="E918" s="39"/>
      <c r="F918" s="39"/>
      <c r="G918" s="39"/>
      <c r="H918" s="39"/>
      <c r="I918" s="39"/>
      <c r="J918" s="39"/>
    </row>
    <row r="919" spans="1:10" ht="13.5">
      <c r="A919" s="39"/>
      <c r="B919" s="39"/>
      <c r="C919" s="39"/>
      <c r="D919" s="39"/>
      <c r="E919" s="39"/>
      <c r="F919" s="39"/>
      <c r="G919" s="39"/>
      <c r="H919" s="39"/>
      <c r="I919" s="39"/>
      <c r="J919" s="39"/>
    </row>
    <row r="920" spans="1:10" ht="13.5">
      <c r="A920" s="39"/>
      <c r="B920" s="39"/>
      <c r="C920" s="39"/>
      <c r="D920" s="39"/>
      <c r="E920" s="39"/>
      <c r="F920" s="39"/>
      <c r="G920" s="39"/>
      <c r="H920" s="39"/>
      <c r="I920" s="39"/>
      <c r="J920" s="39"/>
    </row>
    <row r="921" spans="1:10" ht="13.5">
      <c r="A921" s="39"/>
      <c r="B921" s="39"/>
      <c r="C921" s="39"/>
      <c r="D921" s="39"/>
      <c r="E921" s="39"/>
      <c r="F921" s="39"/>
      <c r="G921" s="39"/>
      <c r="H921" s="39"/>
      <c r="I921" s="39"/>
      <c r="J921" s="39"/>
    </row>
    <row r="922" spans="1:10" ht="13.5">
      <c r="A922" s="39"/>
      <c r="B922" s="39"/>
      <c r="C922" s="39"/>
      <c r="D922" s="39"/>
      <c r="E922" s="39"/>
      <c r="F922" s="39"/>
      <c r="G922" s="39"/>
      <c r="H922" s="39"/>
      <c r="I922" s="39"/>
      <c r="J922" s="39"/>
    </row>
    <row r="923" spans="1:10" ht="13.5">
      <c r="A923" s="39"/>
      <c r="B923" s="39"/>
      <c r="C923" s="39"/>
      <c r="D923" s="39"/>
      <c r="E923" s="39"/>
      <c r="F923" s="39"/>
      <c r="G923" s="39"/>
      <c r="H923" s="39"/>
      <c r="I923" s="39"/>
      <c r="J923" s="39"/>
    </row>
    <row r="924" spans="1:10" ht="13.5">
      <c r="A924" s="39"/>
      <c r="B924" s="39"/>
      <c r="C924" s="39"/>
      <c r="D924" s="39"/>
      <c r="E924" s="39"/>
      <c r="F924" s="39"/>
      <c r="G924" s="39"/>
      <c r="H924" s="39"/>
      <c r="I924" s="39"/>
      <c r="J924" s="39"/>
    </row>
    <row r="925" spans="1:10" ht="13.5">
      <c r="A925" s="39"/>
      <c r="B925" s="39"/>
      <c r="C925" s="39"/>
      <c r="D925" s="39"/>
      <c r="E925" s="39"/>
      <c r="F925" s="39"/>
      <c r="G925" s="39"/>
      <c r="H925" s="39"/>
      <c r="I925" s="39"/>
      <c r="J925" s="39"/>
    </row>
    <row r="926" spans="1:10" ht="13.5">
      <c r="A926" s="39"/>
      <c r="B926" s="39"/>
      <c r="C926" s="39"/>
      <c r="D926" s="39"/>
      <c r="E926" s="39"/>
      <c r="F926" s="39"/>
      <c r="G926" s="39"/>
      <c r="H926" s="39"/>
      <c r="I926" s="39"/>
      <c r="J926" s="39"/>
    </row>
    <row r="927" spans="1:10" ht="13.5">
      <c r="A927" s="39"/>
      <c r="B927" s="39"/>
      <c r="C927" s="39"/>
      <c r="D927" s="39"/>
      <c r="E927" s="39"/>
      <c r="F927" s="39"/>
      <c r="G927" s="39"/>
      <c r="H927" s="39"/>
      <c r="I927" s="39"/>
      <c r="J927" s="39"/>
    </row>
    <row r="928" spans="1:10" ht="13.5">
      <c r="A928" s="39"/>
      <c r="B928" s="39"/>
      <c r="C928" s="39"/>
      <c r="D928" s="39"/>
      <c r="E928" s="39"/>
      <c r="F928" s="39"/>
      <c r="G928" s="39"/>
      <c r="H928" s="39"/>
      <c r="I928" s="39"/>
      <c r="J928" s="39"/>
    </row>
    <row r="929" spans="1:10" ht="13.5">
      <c r="A929" s="39"/>
      <c r="B929" s="39"/>
      <c r="C929" s="39"/>
      <c r="D929" s="39"/>
      <c r="E929" s="39"/>
      <c r="F929" s="39"/>
      <c r="G929" s="39"/>
      <c r="H929" s="39"/>
      <c r="I929" s="39"/>
      <c r="J929" s="39"/>
    </row>
    <row r="930" spans="1:10" ht="13.5">
      <c r="A930" s="39"/>
      <c r="B930" s="39"/>
      <c r="C930" s="39"/>
      <c r="D930" s="39"/>
      <c r="E930" s="39"/>
      <c r="F930" s="39"/>
      <c r="G930" s="39"/>
      <c r="H930" s="39"/>
      <c r="I930" s="39"/>
      <c r="J930" s="39"/>
    </row>
    <row r="931" spans="1:10" ht="13.5">
      <c r="A931" s="39"/>
      <c r="B931" s="39"/>
      <c r="C931" s="39"/>
      <c r="D931" s="39"/>
      <c r="E931" s="39"/>
      <c r="F931" s="39"/>
      <c r="G931" s="39"/>
      <c r="H931" s="39"/>
      <c r="I931" s="39"/>
      <c r="J931" s="39"/>
    </row>
    <row r="932" spans="1:10" ht="13.5">
      <c r="A932" s="39"/>
      <c r="B932" s="39"/>
      <c r="C932" s="39"/>
      <c r="D932" s="39"/>
      <c r="E932" s="39"/>
      <c r="F932" s="39"/>
      <c r="G932" s="39"/>
      <c r="H932" s="39"/>
      <c r="I932" s="39"/>
      <c r="J932" s="39"/>
    </row>
    <row r="933" spans="1:10" ht="13.5">
      <c r="A933" s="39"/>
      <c r="B933" s="39"/>
      <c r="C933" s="39"/>
      <c r="D933" s="39"/>
      <c r="E933" s="39"/>
      <c r="F933" s="39"/>
      <c r="G933" s="39"/>
      <c r="H933" s="39"/>
      <c r="I933" s="39"/>
      <c r="J933" s="39"/>
    </row>
    <row r="934" spans="1:10" ht="13.5">
      <c r="A934" s="39"/>
      <c r="B934" s="39"/>
      <c r="C934" s="39"/>
      <c r="D934" s="39"/>
      <c r="E934" s="39"/>
      <c r="F934" s="39"/>
      <c r="G934" s="39"/>
      <c r="H934" s="39"/>
      <c r="I934" s="39"/>
      <c r="J934" s="39"/>
    </row>
    <row r="935" spans="1:10" ht="13.5">
      <c r="A935" s="39"/>
      <c r="B935" s="39"/>
      <c r="C935" s="39"/>
      <c r="D935" s="39"/>
      <c r="E935" s="39"/>
      <c r="F935" s="39"/>
      <c r="G935" s="39"/>
      <c r="H935" s="39"/>
      <c r="I935" s="39"/>
      <c r="J935" s="39"/>
    </row>
    <row r="936" spans="1:10" ht="13.5">
      <c r="A936" s="39"/>
      <c r="B936" s="39"/>
      <c r="C936" s="39"/>
      <c r="D936" s="39"/>
      <c r="E936" s="39"/>
      <c r="F936" s="39"/>
      <c r="G936" s="39"/>
      <c r="H936" s="39"/>
      <c r="I936" s="39"/>
      <c r="J936" s="39"/>
    </row>
    <row r="937" spans="1:10" ht="13.5">
      <c r="A937" s="39"/>
      <c r="B937" s="39"/>
      <c r="C937" s="39"/>
      <c r="D937" s="39"/>
      <c r="E937" s="39"/>
      <c r="F937" s="39"/>
      <c r="G937" s="39"/>
      <c r="H937" s="39"/>
      <c r="I937" s="39"/>
      <c r="J937" s="39"/>
    </row>
    <row r="938" spans="1:10" ht="13.5">
      <c r="A938" s="39"/>
      <c r="B938" s="39"/>
      <c r="C938" s="39"/>
      <c r="D938" s="39"/>
      <c r="E938" s="39"/>
      <c r="F938" s="39"/>
      <c r="G938" s="39"/>
      <c r="H938" s="39"/>
      <c r="I938" s="39"/>
      <c r="J938" s="39"/>
    </row>
    <row r="939" spans="1:10" ht="13.5">
      <c r="A939" s="39"/>
      <c r="B939" s="39"/>
      <c r="C939" s="39"/>
      <c r="D939" s="39"/>
      <c r="E939" s="39"/>
      <c r="F939" s="39"/>
      <c r="G939" s="39"/>
      <c r="H939" s="39"/>
      <c r="I939" s="39"/>
      <c r="J939" s="39"/>
    </row>
    <row r="940" spans="1:10" ht="13.5">
      <c r="A940" s="39"/>
      <c r="B940" s="39"/>
      <c r="C940" s="39"/>
      <c r="D940" s="39"/>
      <c r="E940" s="39"/>
      <c r="F940" s="39"/>
      <c r="G940" s="39"/>
      <c r="H940" s="39"/>
      <c r="I940" s="39"/>
      <c r="J940" s="39"/>
    </row>
    <row r="941" spans="1:10" ht="13.5">
      <c r="A941" s="39"/>
      <c r="B941" s="39"/>
      <c r="C941" s="39"/>
      <c r="D941" s="39"/>
      <c r="E941" s="39"/>
      <c r="F941" s="39"/>
      <c r="G941" s="39"/>
      <c r="H941" s="39"/>
      <c r="I941" s="39"/>
      <c r="J941" s="39"/>
    </row>
    <row r="942" spans="1:10" ht="13.5">
      <c r="A942" s="39"/>
      <c r="B942" s="39"/>
      <c r="C942" s="39"/>
      <c r="D942" s="39"/>
      <c r="E942" s="39"/>
      <c r="F942" s="39"/>
      <c r="G942" s="39"/>
      <c r="H942" s="39"/>
      <c r="I942" s="39"/>
      <c r="J942" s="39"/>
    </row>
    <row r="943" spans="1:10" ht="13.5">
      <c r="A943" s="39"/>
      <c r="B943" s="39"/>
      <c r="C943" s="39"/>
      <c r="D943" s="39"/>
      <c r="E943" s="39"/>
      <c r="F943" s="39"/>
      <c r="G943" s="39"/>
      <c r="H943" s="39"/>
      <c r="I943" s="39"/>
      <c r="J943" s="39"/>
    </row>
    <row r="944" spans="1:10" ht="13.5">
      <c r="A944" s="39"/>
      <c r="B944" s="39"/>
      <c r="C944" s="39"/>
      <c r="D944" s="39"/>
      <c r="E944" s="39"/>
      <c r="F944" s="39"/>
      <c r="G944" s="39"/>
      <c r="H944" s="39"/>
      <c r="I944" s="39"/>
      <c r="J944" s="39"/>
    </row>
    <row r="945" spans="1:10" ht="13.5">
      <c r="A945" s="39"/>
      <c r="B945" s="39"/>
      <c r="C945" s="39"/>
      <c r="D945" s="39"/>
      <c r="E945" s="39"/>
      <c r="F945" s="39"/>
      <c r="G945" s="39"/>
      <c r="H945" s="39"/>
      <c r="I945" s="39"/>
      <c r="J945" s="39"/>
    </row>
    <row r="946" spans="1:10" ht="13.5">
      <c r="A946" s="39"/>
      <c r="B946" s="39"/>
      <c r="C946" s="39"/>
      <c r="D946" s="39"/>
      <c r="E946" s="39"/>
      <c r="F946" s="39"/>
      <c r="G946" s="39"/>
      <c r="H946" s="39"/>
      <c r="I946" s="39"/>
      <c r="J946" s="39"/>
    </row>
    <row r="947" spans="1:10" ht="13.5">
      <c r="A947" s="39"/>
      <c r="B947" s="39"/>
      <c r="C947" s="39"/>
      <c r="D947" s="39"/>
      <c r="E947" s="39"/>
      <c r="F947" s="39"/>
      <c r="G947" s="39"/>
      <c r="H947" s="39"/>
      <c r="I947" s="39"/>
      <c r="J947" s="39"/>
    </row>
    <row r="948" spans="1:10" ht="13.5">
      <c r="A948" s="39"/>
      <c r="B948" s="39"/>
      <c r="C948" s="39"/>
      <c r="D948" s="39"/>
      <c r="E948" s="39"/>
      <c r="F948" s="39"/>
      <c r="G948" s="39"/>
      <c r="H948" s="39"/>
      <c r="I948" s="39"/>
      <c r="J948" s="39"/>
    </row>
    <row r="949" spans="1:10" ht="13.5">
      <c r="A949" s="39"/>
      <c r="B949" s="39"/>
      <c r="C949" s="39"/>
      <c r="D949" s="39"/>
      <c r="E949" s="39"/>
      <c r="F949" s="39"/>
      <c r="G949" s="39"/>
      <c r="H949" s="39"/>
      <c r="I949" s="39"/>
      <c r="J949" s="39"/>
    </row>
    <row r="950" spans="1:10" ht="13.5">
      <c r="A950" s="39"/>
      <c r="B950" s="39"/>
      <c r="C950" s="39"/>
      <c r="D950" s="39"/>
      <c r="E950" s="39"/>
      <c r="F950" s="39"/>
      <c r="G950" s="39"/>
      <c r="H950" s="39"/>
      <c r="I950" s="39"/>
      <c r="J950" s="39"/>
    </row>
    <row r="951" spans="1:10" ht="13.5">
      <c r="A951" s="39"/>
      <c r="B951" s="39"/>
      <c r="C951" s="39"/>
      <c r="D951" s="39"/>
      <c r="E951" s="39"/>
      <c r="F951" s="39"/>
      <c r="G951" s="39"/>
      <c r="H951" s="39"/>
      <c r="I951" s="39"/>
      <c r="J951" s="39"/>
    </row>
    <row r="952" spans="1:10" ht="13.5">
      <c r="A952" s="39"/>
      <c r="B952" s="39"/>
      <c r="C952" s="39"/>
      <c r="D952" s="39"/>
      <c r="E952" s="39"/>
      <c r="F952" s="39"/>
      <c r="G952" s="39"/>
      <c r="H952" s="39"/>
      <c r="I952" s="39"/>
      <c r="J952" s="39"/>
    </row>
    <row r="953" spans="1:10" ht="13.5">
      <c r="A953" s="39"/>
      <c r="B953" s="39"/>
      <c r="C953" s="39"/>
      <c r="D953" s="39"/>
      <c r="E953" s="39"/>
      <c r="F953" s="39"/>
      <c r="G953" s="39"/>
      <c r="H953" s="39"/>
      <c r="I953" s="39"/>
      <c r="J953" s="39"/>
    </row>
    <row r="954" spans="1:10" ht="13.5">
      <c r="A954" s="39"/>
      <c r="B954" s="39"/>
      <c r="C954" s="39"/>
      <c r="D954" s="39"/>
      <c r="E954" s="39"/>
      <c r="F954" s="39"/>
      <c r="G954" s="39"/>
      <c r="H954" s="39"/>
      <c r="I954" s="39"/>
      <c r="J954" s="39"/>
    </row>
    <row r="955" spans="1:10" ht="13.5">
      <c r="A955" s="39"/>
      <c r="B955" s="39"/>
      <c r="C955" s="39"/>
      <c r="D955" s="39"/>
      <c r="E955" s="39"/>
      <c r="F955" s="39"/>
      <c r="G955" s="39"/>
      <c r="H955" s="39"/>
      <c r="I955" s="39"/>
      <c r="J955" s="39"/>
    </row>
    <row r="956" spans="1:10" ht="13.5">
      <c r="A956" s="39"/>
      <c r="B956" s="39"/>
      <c r="C956" s="39"/>
      <c r="D956" s="39"/>
      <c r="E956" s="39"/>
      <c r="F956" s="39"/>
      <c r="G956" s="39"/>
      <c r="H956" s="39"/>
      <c r="I956" s="39"/>
      <c r="J956" s="39"/>
    </row>
    <row r="957" spans="1:10" ht="13.5">
      <c r="A957" s="39"/>
      <c r="B957" s="39"/>
      <c r="C957" s="39"/>
      <c r="D957" s="39"/>
      <c r="E957" s="39"/>
      <c r="F957" s="39"/>
      <c r="G957" s="39"/>
      <c r="H957" s="39"/>
      <c r="I957" s="39"/>
      <c r="J957" s="39"/>
    </row>
    <row r="958" spans="1:10" ht="13.5">
      <c r="A958" s="39"/>
      <c r="B958" s="39"/>
      <c r="C958" s="39"/>
      <c r="D958" s="39"/>
      <c r="E958" s="39"/>
      <c r="F958" s="39"/>
      <c r="G958" s="39"/>
      <c r="H958" s="39"/>
      <c r="I958" s="39"/>
      <c r="J958" s="39"/>
    </row>
    <row r="959" spans="1:10" ht="13.5">
      <c r="A959" s="39"/>
      <c r="B959" s="39"/>
      <c r="C959" s="39"/>
      <c r="D959" s="39"/>
      <c r="E959" s="39"/>
      <c r="F959" s="39"/>
      <c r="G959" s="39"/>
      <c r="H959" s="39"/>
      <c r="I959" s="39"/>
      <c r="J959" s="39"/>
    </row>
    <row r="960" spans="1:10" ht="13.5">
      <c r="A960" s="39"/>
      <c r="B960" s="39"/>
      <c r="C960" s="39"/>
      <c r="D960" s="39"/>
      <c r="E960" s="39"/>
      <c r="F960" s="39"/>
      <c r="G960" s="39"/>
      <c r="H960" s="39"/>
      <c r="I960" s="39"/>
      <c r="J960" s="39"/>
    </row>
    <row r="961" spans="1:10" ht="13.5">
      <c r="A961" s="39"/>
      <c r="B961" s="39"/>
      <c r="C961" s="39"/>
      <c r="D961" s="39"/>
      <c r="E961" s="39"/>
      <c r="F961" s="39"/>
      <c r="G961" s="39"/>
      <c r="H961" s="39"/>
      <c r="I961" s="39"/>
      <c r="J961" s="39"/>
    </row>
    <row r="962" spans="1:10" ht="13.5">
      <c r="A962" s="39"/>
      <c r="B962" s="39"/>
      <c r="C962" s="39"/>
      <c r="D962" s="39"/>
      <c r="E962" s="39"/>
      <c r="F962" s="39"/>
      <c r="G962" s="39"/>
      <c r="H962" s="39"/>
      <c r="I962" s="39"/>
      <c r="J962" s="39"/>
    </row>
    <row r="963" spans="1:10" ht="13.5">
      <c r="A963" s="39"/>
      <c r="B963" s="39"/>
      <c r="C963" s="39"/>
      <c r="D963" s="39"/>
      <c r="E963" s="39"/>
      <c r="F963" s="39"/>
      <c r="G963" s="39"/>
      <c r="H963" s="39"/>
      <c r="I963" s="39"/>
      <c r="J963" s="39"/>
    </row>
    <row r="964" spans="1:10" ht="13.5">
      <c r="A964" s="39"/>
      <c r="B964" s="39"/>
      <c r="C964" s="39"/>
      <c r="D964" s="39"/>
      <c r="E964" s="39"/>
      <c r="F964" s="39"/>
      <c r="G964" s="39"/>
      <c r="H964" s="39"/>
      <c r="I964" s="39"/>
      <c r="J964" s="39"/>
    </row>
    <row r="965" spans="1:10" ht="13.5">
      <c r="A965" s="39"/>
      <c r="B965" s="39"/>
      <c r="C965" s="39"/>
      <c r="D965" s="39"/>
      <c r="E965" s="39"/>
      <c r="F965" s="39"/>
      <c r="G965" s="39"/>
      <c r="H965" s="39"/>
      <c r="I965" s="39"/>
      <c r="J965" s="39"/>
    </row>
    <row r="966" spans="1:10" ht="13.5">
      <c r="A966" s="39"/>
      <c r="B966" s="39"/>
      <c r="C966" s="39"/>
      <c r="D966" s="39"/>
      <c r="E966" s="39"/>
      <c r="F966" s="39"/>
      <c r="G966" s="39"/>
      <c r="H966" s="39"/>
      <c r="I966" s="39"/>
      <c r="J966" s="39"/>
    </row>
    <row r="967" spans="1:10" ht="13.5">
      <c r="A967" s="39"/>
      <c r="B967" s="39"/>
      <c r="C967" s="39"/>
      <c r="D967" s="39"/>
      <c r="E967" s="39"/>
      <c r="F967" s="39"/>
      <c r="G967" s="39"/>
      <c r="H967" s="39"/>
      <c r="I967" s="39"/>
      <c r="J967" s="39"/>
    </row>
    <row r="968" spans="1:10" ht="13.5">
      <c r="A968" s="39"/>
      <c r="B968" s="39"/>
      <c r="C968" s="39"/>
      <c r="D968" s="39"/>
      <c r="E968" s="39"/>
      <c r="F968" s="39"/>
      <c r="G968" s="39"/>
      <c r="H968" s="39"/>
      <c r="I968" s="39"/>
      <c r="J968" s="39"/>
    </row>
    <row r="969" spans="1:10" ht="13.5">
      <c r="A969" s="39"/>
      <c r="B969" s="39"/>
      <c r="C969" s="39"/>
      <c r="D969" s="39"/>
      <c r="E969" s="39"/>
      <c r="F969" s="39"/>
      <c r="G969" s="39"/>
      <c r="H969" s="39"/>
      <c r="I969" s="39"/>
      <c r="J969" s="39"/>
    </row>
    <row r="970" spans="1:10" ht="13.5">
      <c r="A970" s="39"/>
      <c r="B970" s="39"/>
      <c r="C970" s="39"/>
      <c r="D970" s="39"/>
      <c r="E970" s="39"/>
      <c r="F970" s="39"/>
      <c r="G970" s="39"/>
      <c r="H970" s="39"/>
      <c r="I970" s="39"/>
      <c r="J970" s="39"/>
    </row>
    <row r="971" spans="1:10" ht="13.5">
      <c r="A971" s="39"/>
      <c r="B971" s="39"/>
      <c r="C971" s="39"/>
      <c r="D971" s="39"/>
      <c r="E971" s="39"/>
      <c r="F971" s="39"/>
      <c r="G971" s="39"/>
      <c r="H971" s="39"/>
      <c r="I971" s="39"/>
      <c r="J971" s="39"/>
    </row>
    <row r="972" spans="1:10" ht="13.5">
      <c r="A972" s="39"/>
      <c r="B972" s="39"/>
      <c r="C972" s="39"/>
      <c r="D972" s="39"/>
      <c r="E972" s="39"/>
      <c r="F972" s="39"/>
      <c r="G972" s="39"/>
      <c r="H972" s="39"/>
      <c r="I972" s="39"/>
      <c r="J972" s="39"/>
    </row>
    <row r="973" spans="1:10" ht="13.5">
      <c r="A973" s="39"/>
      <c r="B973" s="39"/>
      <c r="C973" s="39"/>
      <c r="D973" s="39"/>
      <c r="E973" s="39"/>
      <c r="F973" s="39"/>
      <c r="G973" s="39"/>
      <c r="H973" s="39"/>
      <c r="I973" s="39"/>
      <c r="J973" s="39"/>
    </row>
    <row r="974" spans="1:10" ht="13.5">
      <c r="A974" s="39"/>
      <c r="B974" s="39"/>
      <c r="C974" s="39"/>
      <c r="D974" s="39"/>
      <c r="E974" s="39"/>
      <c r="F974" s="39"/>
      <c r="G974" s="39"/>
      <c r="H974" s="39"/>
      <c r="I974" s="39"/>
      <c r="J974" s="39"/>
    </row>
    <row r="975" spans="1:10" ht="13.5">
      <c r="A975" s="39"/>
      <c r="B975" s="39"/>
      <c r="C975" s="39"/>
      <c r="D975" s="39"/>
      <c r="E975" s="39"/>
      <c r="F975" s="39"/>
      <c r="G975" s="39"/>
      <c r="H975" s="39"/>
      <c r="I975" s="39"/>
      <c r="J975" s="39"/>
    </row>
    <row r="976" spans="1:10" ht="13.5">
      <c r="A976" s="39"/>
      <c r="B976" s="39"/>
      <c r="C976" s="39"/>
      <c r="D976" s="39"/>
      <c r="E976" s="39"/>
      <c r="F976" s="39"/>
      <c r="G976" s="39"/>
      <c r="H976" s="39"/>
      <c r="I976" s="39"/>
      <c r="J976" s="39"/>
    </row>
    <row r="977" spans="1:10" ht="13.5">
      <c r="A977" s="39"/>
      <c r="B977" s="39"/>
      <c r="C977" s="39"/>
      <c r="D977" s="39"/>
      <c r="E977" s="39"/>
      <c r="F977" s="39"/>
      <c r="G977" s="39"/>
      <c r="H977" s="39"/>
      <c r="I977" s="39"/>
      <c r="J977" s="39"/>
    </row>
    <row r="978" spans="1:10" ht="13.5">
      <c r="A978" s="39"/>
      <c r="B978" s="39"/>
      <c r="C978" s="39"/>
      <c r="D978" s="39"/>
      <c r="E978" s="39"/>
      <c r="F978" s="39"/>
      <c r="G978" s="39"/>
      <c r="H978" s="39"/>
      <c r="I978" s="39"/>
      <c r="J978" s="39"/>
    </row>
    <row r="979" spans="1:10" ht="13.5">
      <c r="A979" s="39"/>
      <c r="B979" s="39"/>
      <c r="C979" s="39"/>
      <c r="D979" s="39"/>
      <c r="E979" s="39"/>
      <c r="F979" s="39"/>
      <c r="G979" s="39"/>
      <c r="H979" s="39"/>
      <c r="I979" s="39"/>
      <c r="J979" s="39"/>
    </row>
    <row r="980" spans="1:10" ht="13.5">
      <c r="A980" s="39"/>
      <c r="B980" s="39"/>
      <c r="C980" s="39"/>
      <c r="D980" s="39"/>
      <c r="E980" s="39"/>
      <c r="F980" s="39"/>
      <c r="G980" s="39"/>
      <c r="H980" s="39"/>
      <c r="I980" s="39"/>
      <c r="J980" s="39"/>
    </row>
    <row r="981" spans="1:10" ht="13.5">
      <c r="A981" s="39"/>
      <c r="B981" s="39"/>
      <c r="C981" s="39"/>
      <c r="D981" s="39"/>
      <c r="E981" s="39"/>
      <c r="F981" s="39"/>
      <c r="G981" s="39"/>
      <c r="H981" s="39"/>
      <c r="I981" s="39"/>
      <c r="J981" s="39"/>
    </row>
    <row r="982" spans="1:10" ht="13.5">
      <c r="A982" s="39"/>
      <c r="B982" s="39"/>
      <c r="C982" s="39"/>
      <c r="D982" s="39"/>
      <c r="E982" s="39"/>
      <c r="F982" s="39"/>
      <c r="G982" s="39"/>
      <c r="H982" s="39"/>
      <c r="I982" s="39"/>
      <c r="J982" s="39"/>
    </row>
    <row r="983" spans="1:10" ht="13.5">
      <c r="A983" s="39"/>
      <c r="B983" s="39"/>
      <c r="C983" s="39"/>
      <c r="D983" s="39"/>
      <c r="E983" s="39"/>
      <c r="F983" s="39"/>
      <c r="G983" s="39"/>
      <c r="H983" s="39"/>
      <c r="I983" s="39"/>
      <c r="J983" s="39"/>
    </row>
    <row r="984" spans="1:10" ht="13.5">
      <c r="A984" s="39"/>
      <c r="B984" s="39"/>
      <c r="C984" s="39"/>
      <c r="D984" s="39"/>
      <c r="E984" s="39"/>
      <c r="F984" s="39"/>
      <c r="G984" s="39"/>
      <c r="H984" s="39"/>
      <c r="I984" s="39"/>
      <c r="J984" s="39"/>
    </row>
    <row r="985" spans="1:10" ht="13.5">
      <c r="A985" s="39"/>
      <c r="B985" s="39"/>
      <c r="C985" s="39"/>
      <c r="D985" s="39"/>
      <c r="E985" s="39"/>
      <c r="F985" s="39"/>
      <c r="G985" s="39"/>
      <c r="H985" s="39"/>
      <c r="I985" s="39"/>
      <c r="J985" s="39"/>
    </row>
    <row r="986" spans="1:10" ht="13.5">
      <c r="A986" s="39"/>
      <c r="B986" s="39"/>
      <c r="C986" s="39"/>
      <c r="D986" s="39"/>
      <c r="E986" s="39"/>
      <c r="F986" s="39"/>
      <c r="G986" s="39"/>
      <c r="H986" s="39"/>
      <c r="I986" s="39"/>
      <c r="J986" s="39"/>
    </row>
    <row r="987" spans="1:10" ht="13.5">
      <c r="A987" s="39"/>
      <c r="B987" s="39"/>
      <c r="C987" s="39"/>
      <c r="D987" s="39"/>
      <c r="E987" s="39"/>
      <c r="F987" s="39"/>
      <c r="G987" s="39"/>
      <c r="H987" s="39"/>
      <c r="I987" s="39"/>
      <c r="J987" s="39"/>
    </row>
    <row r="988" spans="1:10" ht="13.5">
      <c r="A988" s="39"/>
      <c r="B988" s="39"/>
      <c r="C988" s="39"/>
      <c r="D988" s="39"/>
      <c r="E988" s="39"/>
      <c r="F988" s="39"/>
      <c r="G988" s="39"/>
      <c r="H988" s="39"/>
      <c r="I988" s="39"/>
      <c r="J988" s="39"/>
    </row>
    <row r="989" spans="1:10" ht="13.5">
      <c r="A989" s="39"/>
      <c r="B989" s="39"/>
      <c r="C989" s="39"/>
      <c r="D989" s="39"/>
      <c r="E989" s="39"/>
      <c r="F989" s="39"/>
      <c r="G989" s="39"/>
      <c r="H989" s="39"/>
      <c r="I989" s="39"/>
      <c r="J989" s="39"/>
    </row>
    <row r="990" spans="1:10" ht="13.5">
      <c r="A990" s="39"/>
      <c r="B990" s="39"/>
      <c r="C990" s="39"/>
      <c r="D990" s="39"/>
      <c r="E990" s="39"/>
      <c r="F990" s="39"/>
      <c r="G990" s="39"/>
      <c r="H990" s="39"/>
      <c r="I990" s="39"/>
      <c r="J990" s="39"/>
    </row>
    <row r="991" spans="1:10" ht="13.5">
      <c r="A991" s="39"/>
      <c r="B991" s="39"/>
      <c r="C991" s="39"/>
      <c r="D991" s="39"/>
      <c r="E991" s="39"/>
      <c r="F991" s="39"/>
      <c r="G991" s="39"/>
      <c r="H991" s="39"/>
      <c r="I991" s="39"/>
      <c r="J991" s="39"/>
    </row>
    <row r="992" spans="1:10" ht="13.5">
      <c r="A992" s="39"/>
      <c r="B992" s="39"/>
      <c r="C992" s="39"/>
      <c r="D992" s="39"/>
      <c r="E992" s="39"/>
      <c r="F992" s="39"/>
      <c r="G992" s="39"/>
      <c r="H992" s="39"/>
      <c r="I992" s="39"/>
      <c r="J992" s="39"/>
    </row>
    <row r="993" spans="1:10" ht="13.5">
      <c r="A993" s="39"/>
      <c r="B993" s="39"/>
      <c r="C993" s="39"/>
      <c r="D993" s="39"/>
      <c r="E993" s="39"/>
      <c r="F993" s="39"/>
      <c r="G993" s="39"/>
      <c r="H993" s="39"/>
      <c r="I993" s="39"/>
      <c r="J993" s="39"/>
    </row>
    <row r="994" spans="1:10" ht="13.5">
      <c r="A994" s="39"/>
      <c r="B994" s="39"/>
      <c r="C994" s="39"/>
      <c r="D994" s="39"/>
      <c r="E994" s="39"/>
      <c r="F994" s="39"/>
      <c r="G994" s="39"/>
      <c r="H994" s="39"/>
      <c r="I994" s="39"/>
      <c r="J994" s="39"/>
    </row>
    <row r="995" spans="1:10" ht="13.5">
      <c r="A995" s="39"/>
      <c r="B995" s="39"/>
      <c r="C995" s="39"/>
      <c r="D995" s="39"/>
      <c r="E995" s="39"/>
      <c r="F995" s="39"/>
      <c r="G995" s="39"/>
      <c r="H995" s="39"/>
      <c r="I995" s="39"/>
      <c r="J995" s="39"/>
    </row>
    <row r="996" spans="1:10" ht="13.5">
      <c r="A996" s="39"/>
      <c r="B996" s="39"/>
      <c r="C996" s="39"/>
      <c r="D996" s="39"/>
      <c r="E996" s="39"/>
      <c r="F996" s="39"/>
      <c r="G996" s="39"/>
      <c r="H996" s="39"/>
      <c r="I996" s="39"/>
      <c r="J996" s="39"/>
    </row>
    <row r="997" spans="1:10" ht="13.5">
      <c r="A997" s="39"/>
      <c r="B997" s="39"/>
      <c r="C997" s="39"/>
      <c r="D997" s="39"/>
      <c r="E997" s="39"/>
      <c r="F997" s="39"/>
      <c r="G997" s="39"/>
      <c r="H997" s="39"/>
      <c r="I997" s="39"/>
      <c r="J997" s="39"/>
    </row>
    <row r="998" spans="1:10" ht="13.5">
      <c r="A998" s="39"/>
      <c r="B998" s="39"/>
      <c r="C998" s="39"/>
      <c r="D998" s="39"/>
      <c r="E998" s="39"/>
      <c r="F998" s="39"/>
      <c r="G998" s="39"/>
      <c r="H998" s="39"/>
      <c r="I998" s="39"/>
      <c r="J998" s="39"/>
    </row>
    <row r="999" spans="1:10" ht="13.5">
      <c r="A999" s="39"/>
      <c r="B999" s="39"/>
      <c r="C999" s="39"/>
      <c r="D999" s="39"/>
      <c r="E999" s="39"/>
      <c r="F999" s="39"/>
      <c r="G999" s="39"/>
      <c r="H999" s="39"/>
      <c r="I999" s="39"/>
      <c r="J999" s="39"/>
    </row>
    <row r="1000" spans="1:10" ht="13.5">
      <c r="A1000" s="39"/>
      <c r="B1000" s="39"/>
      <c r="C1000" s="39"/>
      <c r="D1000" s="39"/>
      <c r="E1000" s="39"/>
      <c r="F1000" s="39"/>
      <c r="G1000" s="39"/>
      <c r="H1000" s="39"/>
      <c r="I1000" s="39"/>
      <c r="J1000" s="39"/>
    </row>
    <row r="1001" spans="1:10" ht="13.5">
      <c r="A1001" s="39"/>
      <c r="B1001" s="39"/>
      <c r="C1001" s="39"/>
      <c r="D1001" s="39"/>
      <c r="E1001" s="39"/>
      <c r="F1001" s="39"/>
      <c r="G1001" s="39"/>
      <c r="H1001" s="39"/>
      <c r="I1001" s="39"/>
      <c r="J1001" s="39"/>
    </row>
    <row r="1002" spans="1:10" ht="13.5">
      <c r="A1002" s="39"/>
      <c r="B1002" s="39"/>
      <c r="C1002" s="39"/>
      <c r="D1002" s="39"/>
      <c r="E1002" s="39"/>
      <c r="F1002" s="39"/>
      <c r="G1002" s="39"/>
      <c r="H1002" s="39"/>
      <c r="I1002" s="39"/>
      <c r="J1002" s="39"/>
    </row>
    <row r="1003" spans="1:10" ht="13.5">
      <c r="A1003" s="39"/>
      <c r="B1003" s="39"/>
      <c r="C1003" s="39"/>
      <c r="D1003" s="39"/>
      <c r="E1003" s="39"/>
      <c r="F1003" s="39"/>
      <c r="G1003" s="39"/>
      <c r="H1003" s="39"/>
      <c r="I1003" s="39"/>
      <c r="J1003" s="39"/>
    </row>
    <row r="1004" spans="1:10" ht="13.5">
      <c r="A1004" s="39"/>
      <c r="B1004" s="39"/>
      <c r="C1004" s="39"/>
      <c r="D1004" s="39"/>
      <c r="E1004" s="39"/>
      <c r="F1004" s="39"/>
      <c r="G1004" s="39"/>
      <c r="H1004" s="39"/>
      <c r="I1004" s="39"/>
      <c r="J1004" s="39"/>
    </row>
    <row r="1005" spans="1:10" ht="13.5">
      <c r="A1005" s="39"/>
      <c r="B1005" s="39"/>
      <c r="C1005" s="39"/>
      <c r="D1005" s="39"/>
      <c r="E1005" s="39"/>
      <c r="F1005" s="39"/>
      <c r="G1005" s="39"/>
      <c r="H1005" s="39"/>
      <c r="I1005" s="39"/>
      <c r="J1005" s="39"/>
    </row>
    <row r="1006" spans="1:10" ht="13.5">
      <c r="A1006" s="39"/>
      <c r="B1006" s="39"/>
      <c r="C1006" s="39"/>
      <c r="D1006" s="39"/>
      <c r="E1006" s="39"/>
      <c r="F1006" s="39"/>
      <c r="G1006" s="39"/>
      <c r="H1006" s="39"/>
      <c r="I1006" s="39"/>
      <c r="J1006" s="39"/>
    </row>
    <row r="1007" spans="1:10" ht="13.5">
      <c r="A1007" s="39"/>
      <c r="B1007" s="39"/>
      <c r="C1007" s="39"/>
      <c r="D1007" s="39"/>
      <c r="E1007" s="39"/>
      <c r="F1007" s="39"/>
      <c r="G1007" s="39"/>
      <c r="H1007" s="39"/>
      <c r="I1007" s="39"/>
      <c r="J1007" s="39"/>
    </row>
    <row r="1008" spans="1:10" ht="13.5">
      <c r="A1008" s="39"/>
      <c r="B1008" s="39"/>
      <c r="C1008" s="39"/>
      <c r="D1008" s="39"/>
      <c r="E1008" s="39"/>
      <c r="F1008" s="39"/>
      <c r="G1008" s="39"/>
      <c r="H1008" s="39"/>
      <c r="I1008" s="39"/>
      <c r="J1008" s="39"/>
    </row>
    <row r="1009" spans="1:10" ht="13.5">
      <c r="A1009" s="39"/>
      <c r="B1009" s="39"/>
      <c r="C1009" s="39"/>
      <c r="D1009" s="39"/>
      <c r="E1009" s="39"/>
      <c r="F1009" s="39"/>
      <c r="G1009" s="39"/>
      <c r="H1009" s="39"/>
      <c r="I1009" s="39"/>
      <c r="J1009" s="39"/>
    </row>
    <row r="1010" spans="1:10" ht="13.5">
      <c r="A1010" s="39"/>
      <c r="B1010" s="39"/>
      <c r="C1010" s="39"/>
      <c r="D1010" s="39"/>
      <c r="E1010" s="39"/>
      <c r="F1010" s="39"/>
      <c r="G1010" s="39"/>
      <c r="H1010" s="39"/>
      <c r="I1010" s="39"/>
      <c r="J1010" s="39"/>
    </row>
    <row r="1011" spans="1:10" ht="13.5">
      <c r="A1011" s="39"/>
      <c r="B1011" s="39"/>
      <c r="C1011" s="39"/>
      <c r="D1011" s="39"/>
      <c r="E1011" s="39"/>
      <c r="F1011" s="39"/>
      <c r="G1011" s="39"/>
      <c r="H1011" s="39"/>
      <c r="I1011" s="39"/>
      <c r="J1011" s="39"/>
    </row>
    <row r="1012" spans="1:10" ht="13.5">
      <c r="A1012" s="39"/>
      <c r="B1012" s="39"/>
      <c r="C1012" s="39"/>
      <c r="D1012" s="39"/>
      <c r="E1012" s="39"/>
      <c r="F1012" s="39"/>
      <c r="G1012" s="39"/>
      <c r="H1012" s="39"/>
      <c r="I1012" s="39"/>
      <c r="J1012" s="39"/>
    </row>
    <row r="1013" spans="1:10" ht="13.5">
      <c r="A1013" s="39"/>
      <c r="B1013" s="39"/>
      <c r="C1013" s="39"/>
      <c r="D1013" s="39"/>
      <c r="E1013" s="39"/>
      <c r="F1013" s="39"/>
      <c r="G1013" s="39"/>
      <c r="H1013" s="39"/>
      <c r="I1013" s="39"/>
      <c r="J1013" s="39"/>
    </row>
    <row r="1014" spans="1:10" ht="13.5">
      <c r="A1014" s="39"/>
      <c r="B1014" s="39"/>
      <c r="C1014" s="39"/>
      <c r="D1014" s="39"/>
      <c r="E1014" s="39"/>
      <c r="F1014" s="39"/>
      <c r="G1014" s="39"/>
      <c r="H1014" s="39"/>
      <c r="I1014" s="39"/>
      <c r="J1014" s="39"/>
    </row>
    <row r="1015" spans="1:10" ht="13.5">
      <c r="A1015" s="39"/>
      <c r="B1015" s="39"/>
      <c r="C1015" s="39"/>
      <c r="D1015" s="39"/>
      <c r="E1015" s="39"/>
      <c r="F1015" s="39"/>
      <c r="G1015" s="39"/>
      <c r="H1015" s="39"/>
      <c r="I1015" s="39"/>
      <c r="J1015" s="39"/>
    </row>
    <row r="1016" spans="1:10" ht="13.5">
      <c r="A1016" s="39"/>
      <c r="B1016" s="39"/>
      <c r="C1016" s="39"/>
      <c r="D1016" s="39"/>
      <c r="E1016" s="39"/>
      <c r="F1016" s="39"/>
      <c r="G1016" s="39"/>
      <c r="H1016" s="39"/>
      <c r="I1016" s="39"/>
      <c r="J1016" s="39"/>
    </row>
    <row r="1017" spans="1:10" ht="13.5">
      <c r="A1017" s="39"/>
      <c r="B1017" s="39"/>
      <c r="C1017" s="39"/>
      <c r="D1017" s="39"/>
      <c r="E1017" s="39"/>
      <c r="F1017" s="39"/>
      <c r="G1017" s="39"/>
      <c r="H1017" s="39"/>
      <c r="I1017" s="39"/>
      <c r="J1017" s="39"/>
    </row>
    <row r="1018" spans="1:10" ht="13.5">
      <c r="A1018" s="39"/>
      <c r="B1018" s="39"/>
      <c r="C1018" s="39"/>
      <c r="D1018" s="39"/>
      <c r="E1018" s="39"/>
      <c r="F1018" s="39"/>
      <c r="G1018" s="39"/>
      <c r="H1018" s="39"/>
      <c r="I1018" s="39"/>
      <c r="J1018" s="39"/>
    </row>
    <row r="1019" spans="1:10" ht="13.5">
      <c r="A1019" s="39"/>
      <c r="B1019" s="39"/>
      <c r="C1019" s="39"/>
      <c r="D1019" s="39"/>
      <c r="E1019" s="39"/>
      <c r="F1019" s="39"/>
      <c r="G1019" s="39"/>
      <c r="H1019" s="39"/>
      <c r="I1019" s="39"/>
      <c r="J1019" s="39"/>
    </row>
    <row r="1020" spans="1:10" ht="13.5">
      <c r="A1020" s="39"/>
      <c r="B1020" s="39"/>
      <c r="C1020" s="39"/>
      <c r="D1020" s="39"/>
      <c r="E1020" s="39"/>
      <c r="F1020" s="39"/>
      <c r="G1020" s="39"/>
      <c r="H1020" s="39"/>
      <c r="I1020" s="39"/>
      <c r="J1020" s="39"/>
    </row>
    <row r="1021" spans="1:10" ht="13.5">
      <c r="A1021" s="39"/>
      <c r="B1021" s="39"/>
      <c r="C1021" s="39"/>
      <c r="D1021" s="39"/>
      <c r="E1021" s="39"/>
      <c r="F1021" s="39"/>
      <c r="G1021" s="39"/>
      <c r="H1021" s="39"/>
      <c r="I1021" s="39"/>
      <c r="J1021" s="39"/>
    </row>
    <row r="1022" spans="1:10" ht="13.5">
      <c r="A1022" s="39"/>
      <c r="B1022" s="39"/>
      <c r="C1022" s="39"/>
      <c r="D1022" s="39"/>
      <c r="E1022" s="39"/>
      <c r="F1022" s="39"/>
      <c r="G1022" s="39"/>
      <c r="H1022" s="39"/>
      <c r="I1022" s="39"/>
      <c r="J1022" s="39"/>
    </row>
    <row r="1023" spans="1:10" ht="13.5">
      <c r="A1023" s="39"/>
      <c r="B1023" s="39"/>
      <c r="C1023" s="39"/>
      <c r="D1023" s="39"/>
      <c r="E1023" s="39"/>
      <c r="F1023" s="39"/>
      <c r="G1023" s="39"/>
      <c r="H1023" s="39"/>
      <c r="I1023" s="39"/>
      <c r="J1023" s="39"/>
    </row>
    <row r="1024" spans="1:10" ht="13.5">
      <c r="A1024" s="39"/>
      <c r="B1024" s="39"/>
      <c r="C1024" s="39"/>
      <c r="D1024" s="39"/>
      <c r="E1024" s="39"/>
      <c r="F1024" s="39"/>
      <c r="G1024" s="39"/>
      <c r="H1024" s="39"/>
      <c r="I1024" s="39"/>
      <c r="J1024" s="39"/>
    </row>
    <row r="1025" spans="1:10" ht="13.5">
      <c r="A1025" s="39"/>
      <c r="B1025" s="39"/>
      <c r="C1025" s="39"/>
      <c r="D1025" s="39"/>
      <c r="E1025" s="39"/>
      <c r="F1025" s="39"/>
      <c r="G1025" s="39"/>
      <c r="H1025" s="39"/>
      <c r="I1025" s="39"/>
      <c r="J1025" s="39"/>
    </row>
    <row r="1026" spans="1:10" ht="13.5">
      <c r="A1026" s="39"/>
      <c r="B1026" s="39"/>
      <c r="C1026" s="39"/>
      <c r="D1026" s="39"/>
      <c r="E1026" s="39"/>
      <c r="F1026" s="39"/>
      <c r="G1026" s="39"/>
      <c r="H1026" s="39"/>
      <c r="I1026" s="39"/>
      <c r="J1026" s="39"/>
    </row>
    <row r="1027" spans="1:10" ht="13.5">
      <c r="A1027" s="39"/>
      <c r="B1027" s="39"/>
      <c r="C1027" s="39"/>
      <c r="D1027" s="39"/>
      <c r="E1027" s="39"/>
      <c r="F1027" s="39"/>
      <c r="G1027" s="39"/>
      <c r="H1027" s="39"/>
      <c r="I1027" s="39"/>
      <c r="J1027" s="39"/>
    </row>
    <row r="1028" spans="1:10" ht="13.5">
      <c r="A1028" s="39"/>
      <c r="B1028" s="39"/>
      <c r="C1028" s="39"/>
      <c r="D1028" s="39"/>
      <c r="E1028" s="39"/>
      <c r="F1028" s="39"/>
      <c r="G1028" s="39"/>
      <c r="H1028" s="39"/>
      <c r="I1028" s="39"/>
      <c r="J1028" s="39"/>
    </row>
    <row r="1029" spans="1:10" ht="13.5">
      <c r="A1029" s="39"/>
      <c r="B1029" s="39"/>
      <c r="C1029" s="39"/>
      <c r="D1029" s="39"/>
      <c r="E1029" s="39"/>
      <c r="F1029" s="39"/>
      <c r="G1029" s="39"/>
      <c r="H1029" s="39"/>
      <c r="I1029" s="39"/>
      <c r="J1029" s="39"/>
    </row>
    <row r="1030" spans="1:10" ht="13.5">
      <c r="A1030" s="39"/>
      <c r="B1030" s="39"/>
      <c r="C1030" s="39"/>
      <c r="D1030" s="39"/>
      <c r="E1030" s="39"/>
      <c r="F1030" s="39"/>
      <c r="G1030" s="39"/>
      <c r="H1030" s="39"/>
      <c r="I1030" s="39"/>
      <c r="J1030" s="39"/>
    </row>
    <row r="1031" spans="1:10" ht="13.5">
      <c r="A1031" s="39"/>
      <c r="B1031" s="39"/>
      <c r="C1031" s="39"/>
      <c r="D1031" s="39"/>
      <c r="E1031" s="39"/>
      <c r="F1031" s="39"/>
      <c r="G1031" s="39"/>
      <c r="H1031" s="39"/>
      <c r="I1031" s="39"/>
      <c r="J1031" s="39"/>
    </row>
    <row r="1032" spans="1:10" ht="13.5">
      <c r="A1032" s="39"/>
      <c r="B1032" s="39"/>
      <c r="C1032" s="39"/>
      <c r="D1032" s="39"/>
      <c r="E1032" s="39"/>
      <c r="F1032" s="39"/>
      <c r="G1032" s="39"/>
      <c r="H1032" s="39"/>
      <c r="I1032" s="39"/>
      <c r="J1032" s="39"/>
    </row>
    <row r="1033" spans="1:10" ht="13.5">
      <c r="A1033" s="39"/>
      <c r="B1033" s="39"/>
      <c r="C1033" s="39"/>
      <c r="D1033" s="39"/>
      <c r="E1033" s="39"/>
      <c r="F1033" s="39"/>
      <c r="G1033" s="39"/>
      <c r="H1033" s="39"/>
      <c r="I1033" s="39"/>
      <c r="J1033" s="39"/>
    </row>
    <row r="1034" spans="1:10" ht="13.5">
      <c r="A1034" s="39"/>
      <c r="B1034" s="39"/>
      <c r="C1034" s="39"/>
      <c r="D1034" s="39"/>
      <c r="E1034" s="39"/>
      <c r="F1034" s="39"/>
      <c r="G1034" s="39"/>
      <c r="H1034" s="39"/>
      <c r="I1034" s="39"/>
      <c r="J1034" s="39"/>
    </row>
    <row r="1035" spans="1:10" ht="13.5">
      <c r="A1035" s="39"/>
      <c r="B1035" s="39"/>
      <c r="C1035" s="39"/>
      <c r="D1035" s="39"/>
      <c r="E1035" s="39"/>
      <c r="F1035" s="39"/>
      <c r="G1035" s="39"/>
      <c r="H1035" s="39"/>
      <c r="I1035" s="39"/>
      <c r="J1035" s="39"/>
    </row>
    <row r="1036" spans="1:10" ht="13.5">
      <c r="A1036" s="39"/>
      <c r="B1036" s="39"/>
      <c r="C1036" s="39"/>
      <c r="D1036" s="39"/>
      <c r="E1036" s="39"/>
      <c r="F1036" s="39"/>
      <c r="G1036" s="39"/>
      <c r="H1036" s="39"/>
      <c r="I1036" s="39"/>
      <c r="J1036" s="39"/>
    </row>
    <row r="1037" spans="1:10" ht="13.5">
      <c r="A1037" s="39"/>
      <c r="B1037" s="39"/>
      <c r="C1037" s="39"/>
      <c r="D1037" s="39"/>
      <c r="E1037" s="39"/>
      <c r="F1037" s="39"/>
      <c r="G1037" s="39"/>
      <c r="H1037" s="39"/>
      <c r="I1037" s="39"/>
      <c r="J1037" s="39"/>
    </row>
    <row r="1038" spans="1:10" ht="13.5">
      <c r="A1038" s="39"/>
      <c r="B1038" s="39"/>
      <c r="C1038" s="39"/>
      <c r="D1038" s="39"/>
      <c r="E1038" s="39"/>
      <c r="F1038" s="39"/>
      <c r="G1038" s="39"/>
      <c r="H1038" s="39"/>
      <c r="I1038" s="39"/>
      <c r="J1038" s="39"/>
    </row>
    <row r="1039" spans="1:10" ht="13.5">
      <c r="A1039" s="39"/>
      <c r="B1039" s="39"/>
      <c r="C1039" s="39"/>
      <c r="D1039" s="39"/>
      <c r="E1039" s="39"/>
      <c r="F1039" s="39"/>
      <c r="G1039" s="39"/>
      <c r="H1039" s="39"/>
      <c r="I1039" s="39"/>
      <c r="J1039" s="39"/>
    </row>
    <row r="1040" spans="1:10" ht="13.5">
      <c r="A1040" s="39"/>
      <c r="B1040" s="39"/>
      <c r="C1040" s="39"/>
      <c r="D1040" s="39"/>
      <c r="E1040" s="39"/>
      <c r="F1040" s="39"/>
      <c r="G1040" s="39"/>
      <c r="H1040" s="39"/>
      <c r="I1040" s="39"/>
      <c r="J1040" s="39"/>
    </row>
    <row r="1041" spans="1:10" ht="13.5">
      <c r="A1041" s="39"/>
      <c r="B1041" s="39"/>
      <c r="C1041" s="39"/>
      <c r="D1041" s="39"/>
      <c r="E1041" s="39"/>
      <c r="F1041" s="39"/>
      <c r="G1041" s="39"/>
      <c r="H1041" s="39"/>
      <c r="I1041" s="39"/>
      <c r="J1041" s="39"/>
    </row>
    <row r="1042" spans="1:10" ht="13.5">
      <c r="A1042" s="39"/>
      <c r="B1042" s="39"/>
      <c r="C1042" s="39"/>
      <c r="D1042" s="39"/>
      <c r="E1042" s="39"/>
      <c r="F1042" s="39"/>
      <c r="G1042" s="39"/>
      <c r="H1042" s="39"/>
      <c r="I1042" s="39"/>
      <c r="J1042" s="39"/>
    </row>
    <row r="1043" spans="1:10" ht="13.5">
      <c r="A1043" s="39"/>
      <c r="B1043" s="39"/>
      <c r="C1043" s="39"/>
      <c r="D1043" s="39"/>
      <c r="E1043" s="39"/>
      <c r="F1043" s="39"/>
      <c r="G1043" s="39"/>
      <c r="H1043" s="39"/>
      <c r="I1043" s="39"/>
      <c r="J1043" s="39"/>
    </row>
    <row r="1044" spans="1:10" ht="13.5">
      <c r="A1044" s="39"/>
      <c r="B1044" s="39"/>
      <c r="C1044" s="39"/>
      <c r="D1044" s="39"/>
      <c r="E1044" s="39"/>
      <c r="F1044" s="39"/>
      <c r="G1044" s="39"/>
      <c r="H1044" s="39"/>
      <c r="I1044" s="39"/>
      <c r="J1044" s="39"/>
    </row>
    <row r="1045" spans="1:10" ht="13.5">
      <c r="A1045" s="39"/>
      <c r="B1045" s="39"/>
      <c r="C1045" s="39"/>
      <c r="D1045" s="39"/>
      <c r="E1045" s="39"/>
      <c r="F1045" s="39"/>
      <c r="G1045" s="39"/>
      <c r="H1045" s="39"/>
      <c r="I1045" s="39"/>
      <c r="J1045" s="39"/>
    </row>
    <row r="1046" spans="1:10" ht="13.5">
      <c r="A1046" s="39"/>
      <c r="B1046" s="39"/>
      <c r="C1046" s="39"/>
      <c r="D1046" s="39"/>
      <c r="E1046" s="39"/>
      <c r="F1046" s="39"/>
      <c r="G1046" s="39"/>
      <c r="H1046" s="39"/>
      <c r="I1046" s="39"/>
      <c r="J1046" s="39"/>
    </row>
    <row r="1047" spans="1:10" ht="13.5">
      <c r="A1047" s="39"/>
      <c r="B1047" s="39"/>
      <c r="C1047" s="39"/>
      <c r="D1047" s="39"/>
      <c r="E1047" s="39"/>
      <c r="F1047" s="39"/>
      <c r="G1047" s="39"/>
      <c r="H1047" s="39"/>
      <c r="I1047" s="39"/>
      <c r="J1047" s="39"/>
    </row>
    <row r="1048" spans="1:10" ht="13.5">
      <c r="A1048" s="39"/>
      <c r="B1048" s="39"/>
      <c r="C1048" s="39"/>
      <c r="D1048" s="39"/>
      <c r="E1048" s="39"/>
      <c r="F1048" s="39"/>
      <c r="G1048" s="39"/>
      <c r="H1048" s="39"/>
      <c r="I1048" s="39"/>
      <c r="J1048" s="39"/>
    </row>
    <row r="1049" spans="1:10" ht="13.5">
      <c r="A1049" s="39"/>
      <c r="B1049" s="39"/>
      <c r="C1049" s="39"/>
      <c r="D1049" s="39"/>
      <c r="E1049" s="39"/>
      <c r="F1049" s="39"/>
      <c r="G1049" s="39"/>
      <c r="H1049" s="39"/>
      <c r="I1049" s="39"/>
      <c r="J1049" s="39"/>
    </row>
    <row r="1050" spans="1:10" ht="13.5">
      <c r="A1050" s="39"/>
      <c r="B1050" s="39"/>
      <c r="C1050" s="39"/>
      <c r="D1050" s="39"/>
      <c r="E1050" s="39"/>
      <c r="F1050" s="39"/>
      <c r="G1050" s="39"/>
      <c r="H1050" s="39"/>
      <c r="I1050" s="39"/>
      <c r="J1050" s="39"/>
    </row>
    <row r="1051" spans="1:10" ht="13.5">
      <c r="A1051" s="39"/>
      <c r="B1051" s="39"/>
      <c r="C1051" s="39"/>
      <c r="D1051" s="39"/>
      <c r="E1051" s="39"/>
      <c r="F1051" s="39"/>
      <c r="G1051" s="39"/>
      <c r="H1051" s="39"/>
      <c r="I1051" s="39"/>
      <c r="J1051" s="39"/>
    </row>
    <row r="1052" spans="1:10" ht="13.5">
      <c r="A1052" s="39"/>
      <c r="B1052" s="39"/>
      <c r="C1052" s="39"/>
      <c r="D1052" s="39"/>
      <c r="E1052" s="39"/>
      <c r="F1052" s="39"/>
      <c r="G1052" s="39"/>
      <c r="H1052" s="39"/>
      <c r="I1052" s="39"/>
      <c r="J1052" s="39"/>
    </row>
    <row r="1053" spans="1:10" ht="13.5">
      <c r="A1053" s="39"/>
      <c r="B1053" s="39"/>
      <c r="C1053" s="39"/>
      <c r="D1053" s="39"/>
      <c r="E1053" s="39"/>
      <c r="F1053" s="39"/>
      <c r="G1053" s="39"/>
      <c r="H1053" s="39"/>
      <c r="I1053" s="39"/>
      <c r="J1053" s="39"/>
    </row>
    <row r="1054" spans="1:10" ht="13.5">
      <c r="A1054" s="39"/>
      <c r="B1054" s="39"/>
      <c r="C1054" s="39"/>
      <c r="D1054" s="39"/>
      <c r="E1054" s="39"/>
      <c r="F1054" s="39"/>
      <c r="G1054" s="39"/>
      <c r="H1054" s="39"/>
      <c r="I1054" s="39"/>
      <c r="J1054" s="39"/>
    </row>
    <row r="1055" spans="1:10" ht="13.5">
      <c r="A1055" s="39"/>
      <c r="B1055" s="39"/>
      <c r="C1055" s="39"/>
      <c r="D1055" s="39"/>
      <c r="E1055" s="39"/>
      <c r="F1055" s="39"/>
      <c r="G1055" s="39"/>
      <c r="H1055" s="39"/>
      <c r="I1055" s="39"/>
      <c r="J1055" s="39"/>
    </row>
    <row r="1056" spans="1:10" ht="13.5">
      <c r="A1056" s="39"/>
      <c r="B1056" s="39"/>
      <c r="C1056" s="39"/>
      <c r="D1056" s="39"/>
      <c r="E1056" s="39"/>
      <c r="F1056" s="39"/>
      <c r="G1056" s="39"/>
      <c r="H1056" s="39"/>
      <c r="I1056" s="39"/>
      <c r="J1056" s="39"/>
    </row>
    <row r="1057" spans="1:10" ht="13.5">
      <c r="A1057" s="39"/>
      <c r="B1057" s="39"/>
      <c r="C1057" s="39"/>
      <c r="D1057" s="39"/>
      <c r="E1057" s="39"/>
      <c r="F1057" s="39"/>
      <c r="G1057" s="39"/>
      <c r="H1057" s="39"/>
      <c r="I1057" s="39"/>
      <c r="J1057" s="39"/>
    </row>
    <row r="1058" spans="1:10" ht="13.5">
      <c r="A1058" s="39"/>
      <c r="B1058" s="39"/>
      <c r="C1058" s="39"/>
      <c r="D1058" s="39"/>
      <c r="E1058" s="39"/>
      <c r="F1058" s="39"/>
      <c r="G1058" s="39"/>
      <c r="H1058" s="39"/>
      <c r="I1058" s="39"/>
      <c r="J1058" s="39"/>
    </row>
    <row r="1059" spans="1:10" ht="13.5">
      <c r="A1059" s="39"/>
      <c r="B1059" s="39"/>
      <c r="C1059" s="39"/>
      <c r="D1059" s="39"/>
      <c r="E1059" s="39"/>
      <c r="F1059" s="39"/>
      <c r="G1059" s="39"/>
      <c r="H1059" s="39"/>
      <c r="I1059" s="39"/>
      <c r="J1059" s="39"/>
    </row>
    <row r="1060" spans="1:10" ht="13.5">
      <c r="A1060" s="39"/>
      <c r="B1060" s="39"/>
      <c r="C1060" s="39"/>
      <c r="D1060" s="39"/>
      <c r="E1060" s="39"/>
      <c r="F1060" s="39"/>
      <c r="G1060" s="39"/>
      <c r="H1060" s="39"/>
      <c r="I1060" s="39"/>
      <c r="J1060" s="39"/>
    </row>
    <row r="1061" spans="1:10" ht="13.5">
      <c r="A1061" s="39"/>
      <c r="B1061" s="39"/>
      <c r="C1061" s="39"/>
      <c r="D1061" s="39"/>
      <c r="E1061" s="39"/>
      <c r="F1061" s="39"/>
      <c r="G1061" s="39"/>
      <c r="H1061" s="39"/>
      <c r="I1061" s="39"/>
      <c r="J1061" s="39"/>
    </row>
    <row r="1062" spans="1:10" ht="13.5">
      <c r="A1062" s="39"/>
      <c r="B1062" s="39"/>
      <c r="C1062" s="39"/>
      <c r="D1062" s="39"/>
      <c r="E1062" s="39"/>
      <c r="F1062" s="39"/>
      <c r="G1062" s="39"/>
      <c r="H1062" s="39"/>
      <c r="I1062" s="39"/>
      <c r="J1062" s="39"/>
    </row>
    <row r="1063" spans="1:10" ht="13.5">
      <c r="A1063" s="39"/>
      <c r="B1063" s="39"/>
      <c r="C1063" s="39"/>
      <c r="D1063" s="39"/>
      <c r="E1063" s="39"/>
      <c r="F1063" s="39"/>
      <c r="G1063" s="39"/>
      <c r="H1063" s="39"/>
      <c r="I1063" s="39"/>
      <c r="J1063" s="39"/>
    </row>
    <row r="1064" spans="1:10" ht="13.5">
      <c r="A1064" s="39"/>
      <c r="B1064" s="39"/>
      <c r="C1064" s="39"/>
      <c r="D1064" s="39"/>
      <c r="E1064" s="39"/>
      <c r="F1064" s="39"/>
      <c r="G1064" s="39"/>
      <c r="H1064" s="39"/>
      <c r="I1064" s="39"/>
      <c r="J1064" s="39"/>
    </row>
    <row r="1065" spans="1:10" ht="13.5">
      <c r="A1065" s="39"/>
      <c r="B1065" s="39"/>
      <c r="C1065" s="39"/>
      <c r="D1065" s="39"/>
      <c r="E1065" s="39"/>
      <c r="F1065" s="39"/>
      <c r="G1065" s="39"/>
      <c r="H1065" s="39"/>
      <c r="I1065" s="39"/>
      <c r="J1065" s="39"/>
    </row>
    <row r="1066" spans="1:10" ht="13.5">
      <c r="A1066" s="39"/>
      <c r="B1066" s="39"/>
      <c r="C1066" s="39"/>
      <c r="D1066" s="39"/>
      <c r="E1066" s="39"/>
      <c r="F1066" s="39"/>
      <c r="G1066" s="39"/>
      <c r="H1066" s="39"/>
      <c r="I1066" s="39"/>
      <c r="J1066" s="39"/>
    </row>
    <row r="1067" spans="1:10" ht="13.5">
      <c r="A1067" s="39"/>
      <c r="B1067" s="39"/>
      <c r="C1067" s="39"/>
      <c r="D1067" s="39"/>
      <c r="E1067" s="39"/>
      <c r="F1067" s="39"/>
      <c r="G1067" s="39"/>
      <c r="H1067" s="39"/>
      <c r="I1067" s="39"/>
      <c r="J1067" s="39"/>
    </row>
    <row r="1068" spans="1:10" ht="13.5">
      <c r="A1068" s="39"/>
      <c r="B1068" s="39"/>
      <c r="C1068" s="39"/>
      <c r="D1068" s="39"/>
      <c r="E1068" s="39"/>
      <c r="F1068" s="39"/>
      <c r="G1068" s="39"/>
      <c r="H1068" s="39"/>
      <c r="I1068" s="39"/>
      <c r="J1068" s="39"/>
    </row>
    <row r="1069" spans="1:10" ht="13.5">
      <c r="A1069" s="39"/>
      <c r="B1069" s="39"/>
      <c r="C1069" s="39"/>
      <c r="D1069" s="39"/>
      <c r="E1069" s="39"/>
      <c r="F1069" s="39"/>
      <c r="G1069" s="39"/>
      <c r="H1069" s="39"/>
      <c r="I1069" s="39"/>
      <c r="J1069" s="39"/>
    </row>
    <row r="1070" spans="1:10" ht="13.5">
      <c r="A1070" s="39"/>
      <c r="B1070" s="39"/>
      <c r="C1070" s="39"/>
      <c r="D1070" s="39"/>
      <c r="E1070" s="39"/>
      <c r="F1070" s="39"/>
      <c r="G1070" s="39"/>
      <c r="H1070" s="39"/>
      <c r="I1070" s="39"/>
      <c r="J1070" s="39"/>
    </row>
    <row r="1071" spans="1:10" ht="13.5">
      <c r="A1071" s="39"/>
      <c r="B1071" s="39"/>
      <c r="C1071" s="39"/>
      <c r="D1071" s="39"/>
      <c r="E1071" s="39"/>
      <c r="F1071" s="39"/>
      <c r="G1071" s="39"/>
      <c r="H1071" s="39"/>
      <c r="I1071" s="39"/>
      <c r="J1071" s="39"/>
    </row>
    <row r="1072" spans="1:10" ht="13.5">
      <c r="A1072" s="39"/>
      <c r="B1072" s="39"/>
      <c r="C1072" s="39"/>
      <c r="D1072" s="39"/>
      <c r="E1072" s="39"/>
      <c r="F1072" s="39"/>
      <c r="G1072" s="39"/>
      <c r="H1072" s="39"/>
      <c r="I1072" s="39"/>
      <c r="J1072" s="39"/>
    </row>
    <row r="1073" spans="1:10" ht="13.5">
      <c r="A1073" s="39"/>
      <c r="B1073" s="39"/>
      <c r="C1073" s="39"/>
      <c r="D1073" s="39"/>
      <c r="E1073" s="39"/>
      <c r="F1073" s="39"/>
      <c r="G1073" s="39"/>
      <c r="H1073" s="39"/>
      <c r="I1073" s="39"/>
      <c r="J1073" s="39"/>
    </row>
    <row r="1074" spans="1:10" ht="13.5">
      <c r="A1074" s="39"/>
      <c r="B1074" s="39"/>
      <c r="C1074" s="39"/>
      <c r="D1074" s="39"/>
      <c r="E1074" s="39"/>
      <c r="F1074" s="39"/>
      <c r="G1074" s="39"/>
      <c r="H1074" s="39"/>
      <c r="I1074" s="39"/>
      <c r="J1074" s="39"/>
    </row>
    <row r="1075" spans="1:10" ht="13.5">
      <c r="A1075" s="39"/>
      <c r="B1075" s="39"/>
      <c r="C1075" s="39"/>
      <c r="D1075" s="39"/>
      <c r="E1075" s="39"/>
      <c r="F1075" s="39"/>
      <c r="G1075" s="39"/>
      <c r="H1075" s="39"/>
      <c r="I1075" s="39"/>
      <c r="J1075" s="39"/>
    </row>
    <row r="1076" spans="1:10" ht="13.5">
      <c r="A1076" s="39"/>
      <c r="B1076" s="39"/>
      <c r="C1076" s="39"/>
      <c r="D1076" s="39"/>
      <c r="E1076" s="39"/>
      <c r="F1076" s="39"/>
      <c r="G1076" s="39"/>
      <c r="H1076" s="39"/>
      <c r="I1076" s="39"/>
      <c r="J1076" s="39"/>
    </row>
    <row r="1077" spans="1:10" ht="13.5">
      <c r="A1077" s="39"/>
      <c r="B1077" s="39"/>
      <c r="C1077" s="39"/>
      <c r="D1077" s="39"/>
      <c r="E1077" s="39"/>
      <c r="F1077" s="39"/>
      <c r="G1077" s="39"/>
      <c r="H1077" s="39"/>
      <c r="I1077" s="39"/>
      <c r="J1077" s="39"/>
    </row>
    <row r="1078" spans="1:10" ht="13.5">
      <c r="A1078" s="39"/>
      <c r="B1078" s="39"/>
      <c r="C1078" s="39"/>
      <c r="D1078" s="39"/>
      <c r="E1078" s="39"/>
      <c r="F1078" s="39"/>
      <c r="G1078" s="39"/>
      <c r="H1078" s="39"/>
      <c r="I1078" s="39"/>
      <c r="J1078" s="39"/>
    </row>
    <row r="1079" spans="1:10" ht="13.5">
      <c r="A1079" s="39"/>
      <c r="B1079" s="39"/>
      <c r="C1079" s="39"/>
      <c r="D1079" s="39"/>
      <c r="E1079" s="39"/>
      <c r="F1079" s="39"/>
      <c r="G1079" s="39"/>
      <c r="H1079" s="39"/>
      <c r="I1079" s="39"/>
      <c r="J1079" s="39"/>
    </row>
    <row r="1080" spans="1:10" ht="13.5">
      <c r="A1080" s="39"/>
      <c r="B1080" s="39"/>
      <c r="C1080" s="39"/>
      <c r="D1080" s="39"/>
      <c r="E1080" s="39"/>
      <c r="F1080" s="39"/>
      <c r="G1080" s="39"/>
      <c r="H1080" s="39"/>
      <c r="I1080" s="39"/>
      <c r="J1080" s="39"/>
    </row>
    <row r="1081" spans="1:10" ht="13.5">
      <c r="A1081" s="39"/>
      <c r="B1081" s="39"/>
      <c r="C1081" s="39"/>
      <c r="D1081" s="39"/>
      <c r="E1081" s="39"/>
      <c r="F1081" s="39"/>
      <c r="G1081" s="39"/>
      <c r="H1081" s="39"/>
      <c r="I1081" s="39"/>
      <c r="J1081" s="39"/>
    </row>
    <row r="1082" spans="1:10" ht="13.5">
      <c r="A1082" s="39"/>
      <c r="B1082" s="39"/>
      <c r="C1082" s="39"/>
      <c r="D1082" s="39"/>
      <c r="E1082" s="39"/>
      <c r="F1082" s="39"/>
      <c r="G1082" s="39"/>
      <c r="H1082" s="39"/>
      <c r="I1082" s="39"/>
      <c r="J1082" s="39"/>
    </row>
    <row r="1083" spans="1:10" ht="13.5">
      <c r="A1083" s="39"/>
      <c r="B1083" s="39"/>
      <c r="C1083" s="39"/>
      <c r="D1083" s="39"/>
      <c r="E1083" s="39"/>
      <c r="F1083" s="39"/>
      <c r="G1083" s="39"/>
      <c r="H1083" s="39"/>
      <c r="I1083" s="39"/>
      <c r="J1083" s="39"/>
    </row>
    <row r="1084" spans="1:10" ht="13.5">
      <c r="A1084" s="39"/>
      <c r="B1084" s="39"/>
      <c r="C1084" s="39"/>
      <c r="D1084" s="39"/>
      <c r="E1084" s="39"/>
      <c r="F1084" s="39"/>
      <c r="G1084" s="39"/>
      <c r="H1084" s="39"/>
      <c r="I1084" s="39"/>
      <c r="J1084" s="39"/>
    </row>
    <row r="1085" spans="1:10" ht="13.5">
      <c r="A1085" s="39"/>
      <c r="B1085" s="39"/>
      <c r="C1085" s="39"/>
      <c r="D1085" s="39"/>
      <c r="E1085" s="39"/>
      <c r="F1085" s="39"/>
      <c r="G1085" s="39"/>
      <c r="H1085" s="39"/>
      <c r="I1085" s="39"/>
      <c r="J1085" s="39"/>
    </row>
    <row r="1086" spans="1:10" ht="13.5">
      <c r="A1086" s="39"/>
      <c r="B1086" s="39"/>
      <c r="C1086" s="39"/>
      <c r="D1086" s="39"/>
      <c r="E1086" s="39"/>
      <c r="F1086" s="39"/>
      <c r="G1086" s="39"/>
      <c r="H1086" s="39"/>
      <c r="I1086" s="39"/>
      <c r="J1086" s="39"/>
    </row>
    <row r="1087" spans="1:10" ht="13.5">
      <c r="A1087" s="39"/>
      <c r="B1087" s="39"/>
      <c r="C1087" s="39"/>
      <c r="D1087" s="39"/>
      <c r="E1087" s="39"/>
      <c r="F1087" s="39"/>
      <c r="G1087" s="39"/>
      <c r="H1087" s="39"/>
      <c r="I1087" s="39"/>
      <c r="J1087" s="39"/>
    </row>
    <row r="1088" spans="1:10" ht="13.5">
      <c r="A1088" s="39"/>
      <c r="B1088" s="39"/>
      <c r="C1088" s="39"/>
      <c r="D1088" s="39"/>
      <c r="E1088" s="39"/>
      <c r="F1088" s="39"/>
      <c r="G1088" s="39"/>
      <c r="H1088" s="39"/>
      <c r="I1088" s="39"/>
      <c r="J1088" s="39"/>
    </row>
    <row r="1089" spans="1:10" ht="13.5">
      <c r="A1089" s="39"/>
      <c r="B1089" s="39"/>
      <c r="C1089" s="39"/>
      <c r="D1089" s="39"/>
      <c r="E1089" s="39"/>
      <c r="F1089" s="39"/>
      <c r="G1089" s="39"/>
      <c r="H1089" s="39"/>
      <c r="I1089" s="39"/>
      <c r="J1089" s="39"/>
    </row>
    <row r="1090" spans="1:10" ht="13.5">
      <c r="A1090" s="39"/>
      <c r="B1090" s="39"/>
      <c r="C1090" s="39"/>
      <c r="D1090" s="39"/>
      <c r="E1090" s="39"/>
      <c r="F1090" s="39"/>
      <c r="G1090" s="39"/>
      <c r="H1090" s="39"/>
      <c r="I1090" s="39"/>
      <c r="J1090" s="39"/>
    </row>
    <row r="1091" spans="1:10" ht="13.5">
      <c r="A1091" s="39"/>
      <c r="B1091" s="39"/>
      <c r="C1091" s="39"/>
      <c r="D1091" s="39"/>
      <c r="E1091" s="39"/>
      <c r="F1091" s="39"/>
      <c r="G1091" s="39"/>
      <c r="H1091" s="39"/>
      <c r="I1091" s="39"/>
      <c r="J1091" s="39"/>
    </row>
    <row r="1092" spans="1:10" ht="13.5">
      <c r="A1092" s="39"/>
      <c r="B1092" s="39"/>
      <c r="C1092" s="39"/>
      <c r="D1092" s="39"/>
      <c r="E1092" s="39"/>
      <c r="F1092" s="39"/>
      <c r="G1092" s="39"/>
      <c r="H1092" s="39"/>
      <c r="I1092" s="39"/>
      <c r="J1092" s="39"/>
    </row>
    <row r="1093" spans="1:10" ht="13.5">
      <c r="A1093" s="39"/>
      <c r="B1093" s="39"/>
      <c r="C1093" s="39"/>
      <c r="D1093" s="39"/>
      <c r="E1093" s="39"/>
      <c r="F1093" s="39"/>
      <c r="G1093" s="39"/>
      <c r="H1093" s="39"/>
      <c r="I1093" s="39"/>
      <c r="J1093" s="39"/>
    </row>
    <row r="1094" spans="1:10" ht="13.5">
      <c r="A1094" s="39"/>
      <c r="B1094" s="39"/>
      <c r="C1094" s="39"/>
      <c r="D1094" s="39"/>
      <c r="E1094" s="39"/>
      <c r="F1094" s="39"/>
      <c r="G1094" s="39"/>
      <c r="H1094" s="39"/>
      <c r="I1094" s="39"/>
      <c r="J1094" s="39"/>
    </row>
    <row r="1095" spans="1:10" ht="13.5">
      <c r="A1095" s="39"/>
      <c r="B1095" s="39"/>
      <c r="C1095" s="39"/>
      <c r="D1095" s="39"/>
      <c r="E1095" s="39"/>
      <c r="F1095" s="39"/>
      <c r="G1095" s="39"/>
      <c r="H1095" s="39"/>
      <c r="I1095" s="39"/>
      <c r="J1095" s="39"/>
    </row>
    <row r="1096" spans="1:10" ht="13.5">
      <c r="A1096" s="39"/>
      <c r="B1096" s="39"/>
      <c r="C1096" s="39"/>
      <c r="D1096" s="39"/>
      <c r="E1096" s="39"/>
      <c r="F1096" s="39"/>
      <c r="G1096" s="39"/>
      <c r="H1096" s="39"/>
      <c r="I1096" s="39"/>
      <c r="J1096" s="39"/>
    </row>
    <row r="1097" spans="1:10" ht="13.5">
      <c r="A1097" s="39"/>
      <c r="B1097" s="39"/>
      <c r="C1097" s="39"/>
      <c r="D1097" s="39"/>
      <c r="E1097" s="39"/>
      <c r="F1097" s="39"/>
      <c r="G1097" s="39"/>
      <c r="H1097" s="39"/>
      <c r="I1097" s="39"/>
      <c r="J1097" s="39"/>
    </row>
    <row r="1098" spans="1:10" ht="13.5">
      <c r="A1098" s="39"/>
      <c r="B1098" s="39"/>
      <c r="C1098" s="39"/>
      <c r="D1098" s="39"/>
      <c r="E1098" s="39"/>
      <c r="F1098" s="39"/>
      <c r="G1098" s="39"/>
      <c r="H1098" s="39"/>
      <c r="I1098" s="39"/>
      <c r="J1098" s="39"/>
    </row>
    <row r="1099" spans="1:10" ht="13.5">
      <c r="A1099" s="39"/>
      <c r="B1099" s="39"/>
      <c r="C1099" s="39"/>
      <c r="D1099" s="39"/>
      <c r="E1099" s="39"/>
      <c r="F1099" s="39"/>
      <c r="G1099" s="39"/>
      <c r="H1099" s="39"/>
      <c r="I1099" s="39"/>
      <c r="J1099" s="39"/>
    </row>
    <row r="1100" spans="1:10" ht="13.5">
      <c r="A1100" s="39"/>
      <c r="B1100" s="39"/>
      <c r="C1100" s="39"/>
      <c r="D1100" s="39"/>
      <c r="E1100" s="39"/>
      <c r="F1100" s="39"/>
      <c r="G1100" s="39"/>
      <c r="H1100" s="39"/>
      <c r="I1100" s="39"/>
      <c r="J1100" s="39"/>
    </row>
    <row r="1101" spans="1:10" ht="13.5">
      <c r="A1101" s="39"/>
      <c r="B1101" s="39"/>
      <c r="C1101" s="39"/>
      <c r="D1101" s="39"/>
      <c r="E1101" s="39"/>
      <c r="F1101" s="39"/>
      <c r="G1101" s="39"/>
      <c r="H1101" s="39"/>
      <c r="I1101" s="39"/>
      <c r="J1101" s="39"/>
    </row>
    <row r="1102" spans="1:10" ht="13.5">
      <c r="A1102" s="39"/>
      <c r="B1102" s="39"/>
      <c r="C1102" s="39"/>
      <c r="D1102" s="39"/>
      <c r="E1102" s="39"/>
      <c r="F1102" s="39"/>
      <c r="G1102" s="39"/>
      <c r="H1102" s="39"/>
      <c r="I1102" s="39"/>
      <c r="J1102" s="39"/>
    </row>
    <row r="1103" spans="1:10" ht="13.5">
      <c r="A1103" s="39"/>
      <c r="B1103" s="39"/>
      <c r="C1103" s="39"/>
      <c r="D1103" s="39"/>
      <c r="E1103" s="39"/>
      <c r="F1103" s="39"/>
      <c r="G1103" s="39"/>
      <c r="H1103" s="39"/>
      <c r="I1103" s="39"/>
      <c r="J1103" s="39"/>
    </row>
    <row r="1104" spans="1:10" ht="13.5">
      <c r="A1104" s="39"/>
      <c r="B1104" s="39"/>
      <c r="C1104" s="39"/>
      <c r="D1104" s="39"/>
      <c r="E1104" s="39"/>
      <c r="F1104" s="39"/>
      <c r="G1104" s="39"/>
      <c r="H1104" s="39"/>
      <c r="I1104" s="39"/>
      <c r="J1104" s="39"/>
    </row>
    <row r="1105" spans="1:10" ht="13.5">
      <c r="A1105" s="39"/>
      <c r="B1105" s="39"/>
      <c r="C1105" s="39"/>
      <c r="D1105" s="39"/>
      <c r="E1105" s="39"/>
      <c r="F1105" s="39"/>
      <c r="G1105" s="39"/>
      <c r="H1105" s="39"/>
      <c r="I1105" s="39"/>
      <c r="J1105" s="39"/>
    </row>
    <row r="1106" spans="1:10" ht="13.5">
      <c r="A1106" s="39"/>
      <c r="B1106" s="39"/>
      <c r="C1106" s="39"/>
      <c r="D1106" s="39"/>
      <c r="E1106" s="39"/>
      <c r="F1106" s="39"/>
      <c r="G1106" s="39"/>
      <c r="H1106" s="39"/>
      <c r="I1106" s="39"/>
      <c r="J1106" s="39"/>
    </row>
    <row r="1107" spans="1:10" ht="13.5">
      <c r="A1107" s="39"/>
      <c r="B1107" s="39"/>
      <c r="C1107" s="39"/>
      <c r="D1107" s="39"/>
      <c r="E1107" s="39"/>
      <c r="F1107" s="39"/>
      <c r="G1107" s="39"/>
      <c r="H1107" s="39"/>
      <c r="I1107" s="39"/>
      <c r="J1107" s="39"/>
    </row>
    <row r="1108" spans="1:10" ht="13.5">
      <c r="A1108" s="39"/>
      <c r="B1108" s="39"/>
      <c r="C1108" s="39"/>
      <c r="D1108" s="39"/>
      <c r="E1108" s="39"/>
      <c r="F1108" s="39"/>
      <c r="G1108" s="39"/>
      <c r="H1108" s="39"/>
      <c r="I1108" s="39"/>
      <c r="J1108" s="39"/>
    </row>
    <row r="1109" spans="1:10" ht="13.5">
      <c r="A1109" s="39"/>
      <c r="B1109" s="39"/>
      <c r="C1109" s="39"/>
      <c r="D1109" s="39"/>
      <c r="E1109" s="39"/>
      <c r="F1109" s="39"/>
      <c r="G1109" s="39"/>
      <c r="H1109" s="39"/>
      <c r="I1109" s="39"/>
      <c r="J1109" s="39"/>
    </row>
    <row r="1110" spans="1:10" ht="13.5">
      <c r="A1110" s="39"/>
      <c r="B1110" s="39"/>
      <c r="C1110" s="39"/>
      <c r="D1110" s="39"/>
      <c r="E1110" s="39"/>
      <c r="F1110" s="39"/>
      <c r="G1110" s="39"/>
      <c r="H1110" s="39"/>
      <c r="I1110" s="39"/>
      <c r="J1110" s="39"/>
    </row>
    <row r="1111" spans="1:10" ht="13.5">
      <c r="A1111" s="39"/>
      <c r="B1111" s="39"/>
      <c r="C1111" s="39"/>
      <c r="D1111" s="39"/>
      <c r="E1111" s="39"/>
      <c r="F1111" s="39"/>
      <c r="G1111" s="39"/>
      <c r="H1111" s="39"/>
      <c r="I1111" s="39"/>
      <c r="J1111" s="39"/>
    </row>
    <row r="1112" spans="1:10" ht="13.5">
      <c r="A1112" s="39"/>
      <c r="B1112" s="39"/>
      <c r="C1112" s="39"/>
      <c r="D1112" s="39"/>
      <c r="E1112" s="39"/>
      <c r="F1112" s="39"/>
      <c r="G1112" s="39"/>
      <c r="H1112" s="39"/>
      <c r="I1112" s="39"/>
      <c r="J1112" s="39"/>
    </row>
    <row r="1113" spans="1:10" ht="13.5">
      <c r="A1113" s="39"/>
      <c r="B1113" s="39"/>
      <c r="C1113" s="39"/>
      <c r="D1113" s="39"/>
      <c r="E1113" s="39"/>
      <c r="F1113" s="39"/>
      <c r="G1113" s="39"/>
      <c r="H1113" s="39"/>
      <c r="I1113" s="39"/>
      <c r="J1113" s="39"/>
    </row>
    <row r="1114" spans="1:10" ht="13.5">
      <c r="A1114" s="39"/>
      <c r="B1114" s="39"/>
      <c r="C1114" s="39"/>
      <c r="D1114" s="39"/>
      <c r="E1114" s="39"/>
      <c r="F1114" s="39"/>
      <c r="G1114" s="39"/>
      <c r="H1114" s="39"/>
      <c r="I1114" s="39"/>
      <c r="J1114" s="39"/>
    </row>
    <row r="1115" spans="1:10" ht="13.5">
      <c r="A1115" s="39"/>
      <c r="B1115" s="39"/>
      <c r="C1115" s="39"/>
      <c r="D1115" s="39"/>
      <c r="E1115" s="39"/>
      <c r="F1115" s="39"/>
      <c r="G1115" s="39"/>
      <c r="H1115" s="39"/>
      <c r="I1115" s="39"/>
      <c r="J1115" s="39"/>
    </row>
    <row r="1116" spans="1:10" ht="13.5">
      <c r="A1116" s="39"/>
      <c r="B1116" s="39"/>
      <c r="C1116" s="39"/>
      <c r="D1116" s="39"/>
      <c r="E1116" s="39"/>
      <c r="F1116" s="39"/>
      <c r="G1116" s="39"/>
      <c r="H1116" s="39"/>
      <c r="I1116" s="39"/>
      <c r="J1116" s="39"/>
    </row>
    <row r="1117" spans="1:10" ht="13.5">
      <c r="A1117" s="39"/>
      <c r="B1117" s="39"/>
      <c r="C1117" s="39"/>
      <c r="D1117" s="39"/>
      <c r="E1117" s="39"/>
      <c r="F1117" s="39"/>
      <c r="G1117" s="39"/>
      <c r="H1117" s="39"/>
      <c r="I1117" s="39"/>
      <c r="J1117" s="39"/>
    </row>
    <row r="1118" spans="1:10" ht="13.5">
      <c r="A1118" s="39"/>
      <c r="B1118" s="39"/>
      <c r="C1118" s="39"/>
      <c r="D1118" s="39"/>
      <c r="E1118" s="39"/>
      <c r="F1118" s="39"/>
      <c r="G1118" s="39"/>
      <c r="H1118" s="39"/>
      <c r="I1118" s="39"/>
      <c r="J1118" s="39"/>
    </row>
    <row r="1119" spans="1:10" ht="13.5">
      <c r="A1119" s="39"/>
      <c r="B1119" s="39"/>
      <c r="C1119" s="39"/>
      <c r="D1119" s="39"/>
      <c r="E1119" s="39"/>
      <c r="F1119" s="39"/>
      <c r="G1119" s="39"/>
      <c r="H1119" s="39"/>
      <c r="I1119" s="39"/>
      <c r="J1119" s="39"/>
    </row>
    <row r="1120" spans="1:10" ht="13.5">
      <c r="A1120" s="39"/>
      <c r="B1120" s="39"/>
      <c r="C1120" s="39"/>
      <c r="D1120" s="39"/>
      <c r="E1120" s="39"/>
      <c r="F1120" s="39"/>
      <c r="G1120" s="39"/>
      <c r="H1120" s="39"/>
      <c r="I1120" s="39"/>
      <c r="J1120" s="39"/>
    </row>
    <row r="1121" spans="1:10" ht="13.5">
      <c r="A1121" s="39"/>
      <c r="B1121" s="39"/>
      <c r="C1121" s="39"/>
      <c r="D1121" s="39"/>
      <c r="E1121" s="39"/>
      <c r="F1121" s="39"/>
      <c r="G1121" s="39"/>
      <c r="H1121" s="39"/>
      <c r="I1121" s="39"/>
      <c r="J1121" s="39"/>
    </row>
    <row r="1122" spans="1:10" ht="13.5">
      <c r="A1122" s="39"/>
      <c r="B1122" s="39"/>
      <c r="C1122" s="39"/>
      <c r="D1122" s="39"/>
      <c r="E1122" s="39"/>
      <c r="F1122" s="39"/>
      <c r="G1122" s="39"/>
      <c r="H1122" s="39"/>
      <c r="I1122" s="39"/>
      <c r="J1122" s="39"/>
    </row>
    <row r="1123" spans="1:10" ht="13.5">
      <c r="A1123" s="39"/>
      <c r="B1123" s="39"/>
      <c r="C1123" s="39"/>
      <c r="D1123" s="39"/>
      <c r="E1123" s="39"/>
      <c r="F1123" s="39"/>
      <c r="G1123" s="39"/>
      <c r="H1123" s="39"/>
      <c r="I1123" s="39"/>
      <c r="J1123" s="39"/>
    </row>
    <row r="1124" spans="1:10" ht="13.5">
      <c r="A1124" s="39"/>
      <c r="B1124" s="39"/>
      <c r="C1124" s="39"/>
      <c r="D1124" s="39"/>
      <c r="E1124" s="39"/>
      <c r="F1124" s="39"/>
      <c r="G1124" s="39"/>
      <c r="H1124" s="39"/>
      <c r="I1124" s="39"/>
      <c r="J1124" s="39"/>
    </row>
    <row r="1125" spans="1:10" ht="13.5">
      <c r="A1125" s="39"/>
      <c r="B1125" s="39"/>
      <c r="C1125" s="39"/>
      <c r="D1125" s="39"/>
      <c r="E1125" s="39"/>
      <c r="F1125" s="39"/>
      <c r="G1125" s="39"/>
      <c r="H1125" s="39"/>
      <c r="I1125" s="39"/>
      <c r="J1125" s="39"/>
    </row>
    <row r="1126" spans="1:10" ht="13.5">
      <c r="A1126" s="39"/>
      <c r="B1126" s="39"/>
      <c r="C1126" s="39"/>
      <c r="D1126" s="39"/>
      <c r="E1126" s="39"/>
      <c r="F1126" s="39"/>
      <c r="G1126" s="39"/>
      <c r="H1126" s="39"/>
      <c r="I1126" s="39"/>
      <c r="J1126" s="39"/>
    </row>
    <row r="1127" spans="1:10" ht="13.5">
      <c r="A1127" s="39"/>
      <c r="B1127" s="39"/>
      <c r="C1127" s="39"/>
      <c r="D1127" s="39"/>
      <c r="E1127" s="39"/>
      <c r="F1127" s="39"/>
      <c r="G1127" s="39"/>
      <c r="H1127" s="39"/>
      <c r="I1127" s="39"/>
      <c r="J1127" s="39"/>
    </row>
    <row r="1128" spans="1:10" ht="13.5">
      <c r="A1128" s="39"/>
      <c r="B1128" s="39"/>
      <c r="C1128" s="39"/>
      <c r="D1128" s="39"/>
      <c r="E1128" s="39"/>
      <c r="F1128" s="39"/>
      <c r="G1128" s="39"/>
      <c r="H1128" s="39"/>
      <c r="I1128" s="39"/>
      <c r="J1128" s="39"/>
    </row>
    <row r="1129" spans="1:10" ht="13.5">
      <c r="A1129" s="39"/>
      <c r="B1129" s="39"/>
      <c r="C1129" s="39"/>
      <c r="D1129" s="39"/>
      <c r="E1129" s="39"/>
      <c r="F1129" s="39"/>
      <c r="G1129" s="39"/>
      <c r="H1129" s="39"/>
      <c r="I1129" s="39"/>
      <c r="J1129" s="39"/>
    </row>
    <row r="1130" spans="1:10" ht="13.5">
      <c r="A1130" s="39"/>
      <c r="B1130" s="39"/>
      <c r="C1130" s="39"/>
      <c r="D1130" s="39"/>
      <c r="E1130" s="39"/>
      <c r="F1130" s="39"/>
      <c r="G1130" s="39"/>
      <c r="H1130" s="39"/>
      <c r="I1130" s="39"/>
      <c r="J1130" s="39"/>
    </row>
    <row r="1131" spans="1:10" ht="13.5">
      <c r="A1131" s="39"/>
      <c r="B1131" s="39"/>
      <c r="C1131" s="39"/>
      <c r="D1131" s="39"/>
      <c r="E1131" s="39"/>
      <c r="F1131" s="39"/>
      <c r="G1131" s="39"/>
      <c r="H1131" s="39"/>
      <c r="I1131" s="39"/>
      <c r="J1131" s="39"/>
    </row>
    <row r="1132" spans="1:10" ht="13.5">
      <c r="A1132" s="39"/>
      <c r="B1132" s="39"/>
      <c r="C1132" s="39"/>
      <c r="D1132" s="39"/>
      <c r="E1132" s="39"/>
      <c r="F1132" s="39"/>
      <c r="G1132" s="39"/>
      <c r="H1132" s="39"/>
      <c r="I1132" s="39"/>
      <c r="J1132" s="39"/>
    </row>
    <row r="1133" spans="1:10" ht="13.5">
      <c r="A1133" s="39"/>
      <c r="B1133" s="39"/>
      <c r="C1133" s="39"/>
      <c r="D1133" s="39"/>
      <c r="E1133" s="39"/>
      <c r="F1133" s="39"/>
      <c r="G1133" s="39"/>
      <c r="H1133" s="39"/>
      <c r="I1133" s="39"/>
      <c r="J1133" s="39"/>
    </row>
    <row r="1134" spans="1:10" ht="13.5">
      <c r="A1134" s="39"/>
      <c r="B1134" s="39"/>
      <c r="C1134" s="39"/>
      <c r="D1134" s="39"/>
      <c r="E1134" s="39"/>
      <c r="F1134" s="39"/>
      <c r="G1134" s="39"/>
      <c r="H1134" s="39"/>
      <c r="I1134" s="39"/>
      <c r="J1134" s="39"/>
    </row>
    <row r="1135" spans="1:10" ht="13.5">
      <c r="A1135" s="39"/>
      <c r="B1135" s="39"/>
      <c r="C1135" s="39"/>
      <c r="D1135" s="39"/>
      <c r="E1135" s="39"/>
      <c r="F1135" s="39"/>
      <c r="G1135" s="39"/>
      <c r="H1135" s="39"/>
      <c r="I1135" s="39"/>
      <c r="J1135" s="39"/>
    </row>
    <row r="1136" spans="1:10" ht="13.5">
      <c r="A1136" s="39"/>
      <c r="B1136" s="39"/>
      <c r="C1136" s="39"/>
      <c r="D1136" s="39"/>
      <c r="E1136" s="39"/>
      <c r="F1136" s="39"/>
      <c r="G1136" s="39"/>
      <c r="H1136" s="39"/>
      <c r="I1136" s="39"/>
      <c r="J1136" s="39"/>
    </row>
    <row r="1137" spans="1:10" ht="13.5">
      <c r="A1137" s="39"/>
      <c r="B1137" s="39"/>
      <c r="C1137" s="39"/>
      <c r="D1137" s="39"/>
      <c r="E1137" s="39"/>
      <c r="F1137" s="39"/>
      <c r="G1137" s="39"/>
      <c r="H1137" s="39"/>
      <c r="I1137" s="39"/>
      <c r="J1137" s="39"/>
    </row>
    <row r="1138" spans="1:10" ht="13.5">
      <c r="A1138" s="39"/>
      <c r="B1138" s="39"/>
      <c r="C1138" s="39"/>
      <c r="D1138" s="39"/>
      <c r="E1138" s="39"/>
      <c r="F1138" s="39"/>
      <c r="G1138" s="39"/>
      <c r="H1138" s="39"/>
      <c r="I1138" s="39"/>
      <c r="J1138" s="39"/>
    </row>
    <row r="1139" spans="1:10" ht="13.5">
      <c r="A1139" s="39"/>
      <c r="B1139" s="39"/>
      <c r="C1139" s="39"/>
      <c r="D1139" s="39"/>
      <c r="E1139" s="39"/>
      <c r="F1139" s="39"/>
      <c r="G1139" s="39"/>
      <c r="H1139" s="39"/>
      <c r="I1139" s="39"/>
      <c r="J1139" s="39"/>
    </row>
    <row r="1140" spans="1:10" ht="13.5">
      <c r="A1140" s="39"/>
      <c r="B1140" s="39"/>
      <c r="C1140" s="39"/>
      <c r="D1140" s="39"/>
      <c r="E1140" s="39"/>
      <c r="F1140" s="39"/>
      <c r="G1140" s="39"/>
      <c r="H1140" s="39"/>
      <c r="I1140" s="39"/>
      <c r="J1140" s="39"/>
    </row>
    <row r="1141" spans="1:10" ht="13.5">
      <c r="A1141" s="39"/>
      <c r="B1141" s="39"/>
      <c r="C1141" s="39"/>
      <c r="D1141" s="39"/>
      <c r="E1141" s="39"/>
      <c r="F1141" s="39"/>
      <c r="G1141" s="39"/>
      <c r="H1141" s="39"/>
      <c r="I1141" s="39"/>
      <c r="J1141" s="39"/>
    </row>
    <row r="1142" spans="1:10" ht="13.5">
      <c r="A1142" s="39"/>
      <c r="B1142" s="39"/>
      <c r="C1142" s="39"/>
      <c r="D1142" s="39"/>
      <c r="E1142" s="39"/>
      <c r="F1142" s="39"/>
      <c r="G1142" s="39"/>
      <c r="H1142" s="39"/>
      <c r="I1142" s="39"/>
      <c r="J1142" s="39"/>
    </row>
    <row r="1143" spans="1:10" ht="13.5">
      <c r="A1143" s="39"/>
      <c r="B1143" s="39"/>
      <c r="C1143" s="39"/>
      <c r="D1143" s="39"/>
      <c r="E1143" s="39"/>
      <c r="F1143" s="39"/>
      <c r="G1143" s="39"/>
      <c r="H1143" s="39"/>
      <c r="I1143" s="39"/>
      <c r="J1143" s="39"/>
    </row>
    <row r="1144" spans="1:10" ht="13.5">
      <c r="A1144" s="39"/>
      <c r="B1144" s="39"/>
      <c r="C1144" s="39"/>
      <c r="D1144" s="39"/>
      <c r="E1144" s="39"/>
      <c r="F1144" s="39"/>
      <c r="G1144" s="39"/>
      <c r="H1144" s="39"/>
      <c r="I1144" s="39"/>
      <c r="J1144" s="39"/>
    </row>
    <row r="1145" spans="1:10" ht="13.5">
      <c r="A1145" s="39"/>
      <c r="B1145" s="39"/>
      <c r="C1145" s="39"/>
      <c r="D1145" s="39"/>
      <c r="E1145" s="39"/>
      <c r="F1145" s="39"/>
      <c r="G1145" s="39"/>
      <c r="H1145" s="39"/>
      <c r="I1145" s="39"/>
      <c r="J1145" s="39"/>
    </row>
    <row r="1146" spans="1:10" ht="13.5">
      <c r="A1146" s="39"/>
      <c r="B1146" s="39"/>
      <c r="C1146" s="39"/>
      <c r="D1146" s="39"/>
      <c r="E1146" s="39"/>
      <c r="F1146" s="39"/>
      <c r="G1146" s="39"/>
      <c r="H1146" s="39"/>
      <c r="I1146" s="39"/>
      <c r="J1146" s="39"/>
    </row>
    <row r="1147" spans="1:10" ht="13.5">
      <c r="A1147" s="39"/>
      <c r="B1147" s="39"/>
      <c r="C1147" s="39"/>
      <c r="D1147" s="39"/>
      <c r="E1147" s="39"/>
      <c r="F1147" s="39"/>
      <c r="G1147" s="39"/>
      <c r="H1147" s="39"/>
      <c r="I1147" s="39"/>
      <c r="J1147" s="39"/>
    </row>
    <row r="1148" spans="1:10" ht="13.5">
      <c r="A1148" s="39"/>
      <c r="B1148" s="39"/>
      <c r="C1148" s="39"/>
      <c r="D1148" s="39"/>
      <c r="E1148" s="39"/>
      <c r="F1148" s="39"/>
      <c r="G1148" s="39"/>
      <c r="H1148" s="39"/>
      <c r="I1148" s="39"/>
      <c r="J1148" s="39"/>
    </row>
    <row r="1149" spans="1:10" ht="13.5">
      <c r="A1149" s="39"/>
      <c r="B1149" s="39"/>
      <c r="C1149" s="39"/>
      <c r="D1149" s="39"/>
      <c r="E1149" s="39"/>
      <c r="F1149" s="39"/>
      <c r="G1149" s="39"/>
      <c r="H1149" s="39"/>
      <c r="I1149" s="39"/>
      <c r="J1149" s="39"/>
    </row>
    <row r="1150" spans="1:10" ht="13.5">
      <c r="A1150" s="39"/>
      <c r="B1150" s="39"/>
      <c r="C1150" s="39"/>
      <c r="D1150" s="39"/>
      <c r="E1150" s="39"/>
      <c r="F1150" s="39"/>
      <c r="G1150" s="39"/>
      <c r="H1150" s="39"/>
      <c r="I1150" s="39"/>
      <c r="J1150" s="39"/>
    </row>
    <row r="1151" spans="1:10" ht="13.5">
      <c r="A1151" s="39"/>
      <c r="B1151" s="39"/>
      <c r="C1151" s="39"/>
      <c r="D1151" s="39"/>
      <c r="E1151" s="39"/>
      <c r="F1151" s="39"/>
      <c r="G1151" s="39"/>
      <c r="H1151" s="39"/>
      <c r="I1151" s="39"/>
      <c r="J1151" s="39"/>
    </row>
    <row r="1152" spans="1:10" ht="13.5">
      <c r="A1152" s="39"/>
      <c r="B1152" s="39"/>
      <c r="C1152" s="39"/>
      <c r="D1152" s="39"/>
      <c r="E1152" s="39"/>
      <c r="F1152" s="39"/>
      <c r="G1152" s="39"/>
      <c r="H1152" s="39"/>
      <c r="I1152" s="39"/>
      <c r="J1152" s="39"/>
    </row>
    <row r="1153" spans="1:10" ht="13.5">
      <c r="A1153" s="39"/>
      <c r="B1153" s="39"/>
      <c r="C1153" s="39"/>
      <c r="D1153" s="39"/>
      <c r="E1153" s="39"/>
      <c r="F1153" s="39"/>
      <c r="G1153" s="39"/>
      <c r="H1153" s="39"/>
      <c r="I1153" s="39"/>
      <c r="J1153" s="39"/>
    </row>
    <row r="1154" spans="1:10" ht="13.5">
      <c r="A1154" s="39"/>
      <c r="B1154" s="39"/>
      <c r="C1154" s="39"/>
      <c r="D1154" s="39"/>
      <c r="E1154" s="39"/>
      <c r="F1154" s="39"/>
      <c r="G1154" s="39"/>
      <c r="H1154" s="39"/>
      <c r="I1154" s="39"/>
      <c r="J1154" s="39"/>
    </row>
    <row r="1155" spans="1:10" ht="13.5">
      <c r="A1155" s="39"/>
      <c r="B1155" s="39"/>
      <c r="C1155" s="39"/>
      <c r="D1155" s="39"/>
      <c r="E1155" s="39"/>
      <c r="F1155" s="39"/>
      <c r="G1155" s="39"/>
      <c r="H1155" s="39"/>
      <c r="I1155" s="39"/>
      <c r="J1155" s="39"/>
    </row>
    <row r="1156" spans="1:10" ht="13.5">
      <c r="A1156" s="39"/>
      <c r="B1156" s="39"/>
      <c r="C1156" s="39"/>
      <c r="D1156" s="39"/>
      <c r="E1156" s="39"/>
      <c r="F1156" s="39"/>
      <c r="G1156" s="39"/>
      <c r="H1156" s="39"/>
      <c r="I1156" s="39"/>
      <c r="J1156" s="39"/>
    </row>
    <row r="1157" spans="1:10" ht="13.5">
      <c r="A1157" s="39"/>
      <c r="B1157" s="39"/>
      <c r="C1157" s="39"/>
      <c r="D1157" s="39"/>
      <c r="E1157" s="39"/>
      <c r="F1157" s="39"/>
      <c r="G1157" s="39"/>
      <c r="H1157" s="39"/>
      <c r="I1157" s="39"/>
      <c r="J1157" s="39"/>
    </row>
    <row r="1158" spans="1:10" ht="13.5">
      <c r="A1158" s="39"/>
      <c r="B1158" s="39"/>
      <c r="C1158" s="39"/>
      <c r="D1158" s="39"/>
      <c r="E1158" s="39"/>
      <c r="F1158" s="39"/>
      <c r="G1158" s="39"/>
      <c r="H1158" s="39"/>
      <c r="I1158" s="39"/>
      <c r="J1158" s="39"/>
    </row>
    <row r="1159" spans="1:10" ht="13.5">
      <c r="A1159" s="39"/>
      <c r="B1159" s="39"/>
      <c r="C1159" s="39"/>
      <c r="D1159" s="39"/>
      <c r="E1159" s="39"/>
      <c r="F1159" s="39"/>
      <c r="G1159" s="39"/>
      <c r="H1159" s="39"/>
      <c r="I1159" s="39"/>
      <c r="J1159" s="39"/>
    </row>
    <row r="1160" spans="1:10" ht="13.5">
      <c r="A1160" s="39"/>
      <c r="B1160" s="39"/>
      <c r="C1160" s="39"/>
      <c r="D1160" s="39"/>
      <c r="E1160" s="39"/>
      <c r="F1160" s="39"/>
      <c r="G1160" s="39"/>
      <c r="H1160" s="39"/>
      <c r="I1160" s="39"/>
      <c r="J1160" s="39"/>
    </row>
    <row r="1161" spans="1:10" ht="13.5">
      <c r="A1161" s="39"/>
      <c r="B1161" s="39"/>
      <c r="C1161" s="39"/>
      <c r="D1161" s="39"/>
      <c r="E1161" s="39"/>
      <c r="F1161" s="39"/>
      <c r="G1161" s="39"/>
      <c r="H1161" s="39"/>
      <c r="I1161" s="39"/>
      <c r="J1161" s="39"/>
    </row>
    <row r="1162" spans="1:10" ht="13.5">
      <c r="A1162" s="39"/>
      <c r="B1162" s="39"/>
      <c r="C1162" s="39"/>
      <c r="D1162" s="39"/>
      <c r="E1162" s="39"/>
      <c r="F1162" s="39"/>
      <c r="G1162" s="39"/>
      <c r="H1162" s="39"/>
      <c r="I1162" s="39"/>
      <c r="J1162" s="39"/>
    </row>
    <row r="1163" spans="1:10" ht="13.5">
      <c r="A1163" s="39"/>
      <c r="B1163" s="39"/>
      <c r="C1163" s="39"/>
      <c r="D1163" s="39"/>
      <c r="E1163" s="39"/>
      <c r="F1163" s="39"/>
      <c r="G1163" s="39"/>
      <c r="H1163" s="39"/>
      <c r="I1163" s="39"/>
      <c r="J1163" s="39"/>
    </row>
    <row r="1164" spans="1:10" ht="13.5">
      <c r="A1164" s="39"/>
      <c r="B1164" s="39"/>
      <c r="C1164" s="39"/>
      <c r="D1164" s="39"/>
      <c r="E1164" s="39"/>
      <c r="F1164" s="39"/>
      <c r="G1164" s="39"/>
      <c r="H1164" s="39"/>
      <c r="I1164" s="39"/>
      <c r="J1164" s="39"/>
    </row>
    <row r="1165" spans="1:10" ht="13.5">
      <c r="A1165" s="39"/>
      <c r="B1165" s="39"/>
      <c r="C1165" s="39"/>
      <c r="D1165" s="39"/>
      <c r="E1165" s="39"/>
      <c r="F1165" s="39"/>
      <c r="G1165" s="39"/>
      <c r="H1165" s="39"/>
      <c r="I1165" s="39"/>
      <c r="J1165" s="39"/>
    </row>
    <row r="1166" spans="1:10" ht="13.5">
      <c r="A1166" s="39"/>
      <c r="B1166" s="39"/>
      <c r="C1166" s="39"/>
      <c r="D1166" s="39"/>
      <c r="E1166" s="39"/>
      <c r="F1166" s="39"/>
      <c r="G1166" s="39"/>
      <c r="H1166" s="39"/>
      <c r="I1166" s="39"/>
      <c r="J1166" s="39"/>
    </row>
    <row r="1167" spans="1:10" ht="13.5">
      <c r="A1167" s="39"/>
      <c r="B1167" s="39"/>
      <c r="C1167" s="39"/>
      <c r="D1167" s="39"/>
      <c r="E1167" s="39"/>
      <c r="F1167" s="39"/>
      <c r="G1167" s="39"/>
      <c r="H1167" s="39"/>
      <c r="I1167" s="39"/>
      <c r="J1167" s="39"/>
    </row>
    <row r="1168" spans="1:10" ht="13.5">
      <c r="A1168" s="39"/>
      <c r="B1168" s="39"/>
      <c r="C1168" s="39"/>
      <c r="D1168" s="39"/>
      <c r="E1168" s="39"/>
      <c r="F1168" s="39"/>
      <c r="G1168" s="39"/>
      <c r="H1168" s="39"/>
      <c r="I1168" s="39"/>
      <c r="J1168" s="39"/>
    </row>
    <row r="1169" spans="1:10" ht="13.5">
      <c r="A1169" s="39"/>
      <c r="B1169" s="39"/>
      <c r="C1169" s="39"/>
      <c r="D1169" s="39"/>
      <c r="E1169" s="39"/>
      <c r="F1169" s="39"/>
      <c r="G1169" s="39"/>
      <c r="H1169" s="39"/>
      <c r="I1169" s="39"/>
      <c r="J1169" s="39"/>
    </row>
    <row r="1170" spans="1:10" ht="13.5">
      <c r="A1170" s="39"/>
      <c r="B1170" s="39"/>
      <c r="C1170" s="39"/>
      <c r="D1170" s="39"/>
      <c r="E1170" s="39"/>
      <c r="F1170" s="39"/>
      <c r="G1170" s="39"/>
      <c r="H1170" s="39"/>
      <c r="I1170" s="39"/>
      <c r="J1170" s="39"/>
    </row>
    <row r="1171" spans="1:10" ht="13.5">
      <c r="A1171" s="39"/>
      <c r="B1171" s="39"/>
      <c r="C1171" s="39"/>
      <c r="D1171" s="39"/>
      <c r="E1171" s="39"/>
      <c r="F1171" s="39"/>
      <c r="G1171" s="39"/>
      <c r="H1171" s="39"/>
      <c r="I1171" s="39"/>
      <c r="J1171" s="39"/>
    </row>
    <row r="1172" spans="1:10" ht="13.5">
      <c r="A1172" s="39"/>
      <c r="B1172" s="39"/>
      <c r="C1172" s="39"/>
      <c r="D1172" s="39"/>
      <c r="E1172" s="39"/>
      <c r="F1172" s="39"/>
      <c r="G1172" s="39"/>
      <c r="H1172" s="39"/>
      <c r="I1172" s="39"/>
      <c r="J1172" s="39"/>
    </row>
    <row r="1173" spans="1:10" ht="13.5">
      <c r="A1173" s="39"/>
      <c r="B1173" s="39"/>
      <c r="C1173" s="39"/>
      <c r="D1173" s="39"/>
      <c r="E1173" s="39"/>
      <c r="F1173" s="39"/>
      <c r="G1173" s="39"/>
      <c r="H1173" s="39"/>
      <c r="I1173" s="39"/>
      <c r="J1173" s="39"/>
    </row>
    <row r="1174" spans="1:10" ht="13.5">
      <c r="A1174" s="39"/>
      <c r="B1174" s="39"/>
      <c r="C1174" s="39"/>
      <c r="D1174" s="39"/>
      <c r="E1174" s="39"/>
      <c r="F1174" s="39"/>
      <c r="G1174" s="39"/>
      <c r="H1174" s="39"/>
      <c r="I1174" s="39"/>
      <c r="J1174" s="39"/>
    </row>
    <row r="1175" spans="1:10" ht="13.5">
      <c r="A1175" s="39"/>
      <c r="B1175" s="39"/>
      <c r="C1175" s="39"/>
      <c r="D1175" s="39"/>
      <c r="E1175" s="39"/>
      <c r="F1175" s="39"/>
      <c r="G1175" s="39"/>
      <c r="H1175" s="39"/>
      <c r="I1175" s="39"/>
      <c r="J1175" s="39"/>
    </row>
    <row r="1176" spans="1:10" ht="13.5">
      <c r="A1176" s="39"/>
      <c r="B1176" s="39"/>
      <c r="C1176" s="39"/>
      <c r="D1176" s="39"/>
      <c r="E1176" s="39"/>
      <c r="F1176" s="39"/>
      <c r="G1176" s="39"/>
      <c r="H1176" s="39"/>
      <c r="I1176" s="39"/>
      <c r="J1176" s="39"/>
    </row>
    <row r="1177" spans="1:10" ht="13.5">
      <c r="A1177" s="39"/>
      <c r="B1177" s="39"/>
      <c r="C1177" s="39"/>
      <c r="D1177" s="39"/>
      <c r="E1177" s="39"/>
      <c r="F1177" s="39"/>
      <c r="G1177" s="39"/>
      <c r="H1177" s="39"/>
      <c r="I1177" s="39"/>
      <c r="J1177" s="39"/>
    </row>
    <row r="1178" spans="1:10" ht="13.5">
      <c r="A1178" s="39"/>
      <c r="B1178" s="39"/>
      <c r="C1178" s="39"/>
      <c r="D1178" s="39"/>
      <c r="E1178" s="39"/>
      <c r="F1178" s="39"/>
      <c r="G1178" s="39"/>
      <c r="H1178" s="39"/>
      <c r="I1178" s="39"/>
      <c r="J1178" s="39"/>
    </row>
    <row r="1179" spans="1:10" ht="13.5">
      <c r="A1179" s="39"/>
      <c r="B1179" s="39"/>
      <c r="C1179" s="39"/>
      <c r="D1179" s="39"/>
      <c r="E1179" s="39"/>
      <c r="F1179" s="39"/>
      <c r="G1179" s="39"/>
      <c r="H1179" s="39"/>
      <c r="I1179" s="39"/>
      <c r="J1179" s="39"/>
    </row>
    <row r="1180" spans="1:10" ht="13.5">
      <c r="A1180" s="39"/>
      <c r="B1180" s="39"/>
      <c r="C1180" s="39"/>
      <c r="D1180" s="39"/>
      <c r="E1180" s="39"/>
      <c r="F1180" s="39"/>
      <c r="G1180" s="39"/>
      <c r="H1180" s="39"/>
      <c r="I1180" s="39"/>
      <c r="J1180" s="39"/>
    </row>
    <row r="1181" spans="1:10" ht="13.5">
      <c r="A1181" s="39"/>
      <c r="B1181" s="39"/>
      <c r="C1181" s="39"/>
      <c r="D1181" s="39"/>
      <c r="E1181" s="39"/>
      <c r="F1181" s="39"/>
      <c r="G1181" s="39"/>
      <c r="H1181" s="39"/>
      <c r="I1181" s="39"/>
      <c r="J1181" s="39"/>
    </row>
    <row r="1182" spans="1:10" ht="13.5">
      <c r="A1182" s="39"/>
      <c r="B1182" s="39"/>
      <c r="C1182" s="39"/>
      <c r="D1182" s="39"/>
      <c r="E1182" s="39"/>
      <c r="F1182" s="39"/>
      <c r="G1182" s="39"/>
      <c r="H1182" s="39"/>
      <c r="I1182" s="39"/>
      <c r="J1182" s="39"/>
    </row>
    <row r="1183" spans="1:10" ht="13.5">
      <c r="A1183" s="39"/>
      <c r="B1183" s="39"/>
      <c r="C1183" s="39"/>
      <c r="D1183" s="39"/>
      <c r="E1183" s="39"/>
      <c r="F1183" s="39"/>
      <c r="G1183" s="39"/>
      <c r="H1183" s="39"/>
      <c r="I1183" s="39"/>
      <c r="J1183" s="39"/>
    </row>
    <row r="1184" spans="1:10" ht="13.5">
      <c r="A1184" s="39"/>
      <c r="B1184" s="39"/>
      <c r="C1184" s="39"/>
      <c r="D1184" s="39"/>
      <c r="E1184" s="39"/>
      <c r="F1184" s="39"/>
      <c r="G1184" s="39"/>
      <c r="H1184" s="39"/>
      <c r="I1184" s="39"/>
      <c r="J1184" s="39"/>
    </row>
    <row r="1185" spans="1:10" ht="13.5">
      <c r="A1185" s="39"/>
      <c r="B1185" s="39"/>
      <c r="C1185" s="39"/>
      <c r="D1185" s="39"/>
      <c r="E1185" s="39"/>
      <c r="F1185" s="39"/>
      <c r="G1185" s="39"/>
      <c r="H1185" s="39"/>
      <c r="I1185" s="39"/>
      <c r="J1185" s="39"/>
    </row>
    <row r="1186" spans="1:10" ht="13.5">
      <c r="A1186" s="39"/>
      <c r="B1186" s="39"/>
      <c r="C1186" s="39"/>
      <c r="D1186" s="39"/>
      <c r="E1186" s="39"/>
      <c r="F1186" s="39"/>
      <c r="G1186" s="39"/>
      <c r="H1186" s="39"/>
      <c r="I1186" s="39"/>
      <c r="J1186" s="39"/>
    </row>
    <row r="1187" spans="1:10" ht="13.5">
      <c r="A1187" s="39"/>
      <c r="B1187" s="39"/>
      <c r="C1187" s="39"/>
      <c r="D1187" s="39"/>
      <c r="E1187" s="39"/>
      <c r="F1187" s="39"/>
      <c r="G1187" s="39"/>
      <c r="H1187" s="39"/>
      <c r="I1187" s="39"/>
      <c r="J1187" s="39"/>
    </row>
    <row r="1188" spans="1:10" ht="13.5">
      <c r="A1188" s="39"/>
      <c r="B1188" s="39"/>
      <c r="C1188" s="39"/>
      <c r="D1188" s="39"/>
      <c r="E1188" s="39"/>
      <c r="F1188" s="39"/>
      <c r="G1188" s="39"/>
      <c r="H1188" s="39"/>
      <c r="I1188" s="39"/>
      <c r="J1188" s="39"/>
    </row>
    <row r="1189" spans="1:10" ht="13.5">
      <c r="A1189" s="39"/>
      <c r="B1189" s="39"/>
      <c r="C1189" s="39"/>
      <c r="D1189" s="39"/>
      <c r="E1189" s="39"/>
      <c r="F1189" s="39"/>
      <c r="G1189" s="39"/>
      <c r="H1189" s="39"/>
      <c r="I1189" s="39"/>
      <c r="J1189" s="39"/>
    </row>
    <row r="1190" spans="1:10" ht="13.5">
      <c r="A1190" s="39"/>
      <c r="B1190" s="39"/>
      <c r="C1190" s="39"/>
      <c r="D1190" s="39"/>
      <c r="E1190" s="39"/>
      <c r="F1190" s="39"/>
      <c r="G1190" s="39"/>
      <c r="H1190" s="39"/>
      <c r="I1190" s="39"/>
      <c r="J1190" s="39"/>
    </row>
    <row r="1191" spans="1:10" ht="13.5">
      <c r="A1191" s="39"/>
      <c r="B1191" s="39"/>
      <c r="C1191" s="39"/>
      <c r="D1191" s="39"/>
      <c r="E1191" s="39"/>
      <c r="F1191" s="39"/>
      <c r="G1191" s="39"/>
      <c r="H1191" s="39"/>
      <c r="I1191" s="39"/>
      <c r="J1191" s="39"/>
    </row>
    <row r="1192" spans="1:10" ht="13.5">
      <c r="A1192" s="39"/>
      <c r="B1192" s="39"/>
      <c r="C1192" s="39"/>
      <c r="D1192" s="39"/>
      <c r="E1192" s="39"/>
      <c r="F1192" s="39"/>
      <c r="G1192" s="39"/>
      <c r="H1192" s="39"/>
      <c r="I1192" s="39"/>
      <c r="J1192" s="39"/>
    </row>
    <row r="1193" spans="1:10" ht="13.5">
      <c r="A1193" s="39"/>
      <c r="B1193" s="39"/>
      <c r="C1193" s="39"/>
      <c r="D1193" s="39"/>
      <c r="E1193" s="39"/>
      <c r="F1193" s="39"/>
      <c r="G1193" s="39"/>
      <c r="H1193" s="39"/>
      <c r="I1193" s="39"/>
      <c r="J1193" s="39"/>
    </row>
    <row r="1194" spans="1:10" ht="13.5">
      <c r="A1194" s="39"/>
      <c r="B1194" s="39"/>
      <c r="C1194" s="39"/>
      <c r="D1194" s="39"/>
      <c r="E1194" s="39"/>
      <c r="F1194" s="39"/>
      <c r="G1194" s="39"/>
      <c r="H1194" s="39"/>
      <c r="I1194" s="39"/>
      <c r="J1194" s="39"/>
    </row>
    <row r="1195" spans="1:10" ht="13.5">
      <c r="A1195" s="39"/>
      <c r="B1195" s="39"/>
      <c r="C1195" s="39"/>
      <c r="D1195" s="39"/>
      <c r="E1195" s="39"/>
      <c r="F1195" s="39"/>
      <c r="G1195" s="39"/>
      <c r="H1195" s="39"/>
      <c r="I1195" s="39"/>
      <c r="J1195" s="39"/>
    </row>
    <row r="1196" spans="1:10" ht="13.5">
      <c r="A1196" s="39"/>
      <c r="B1196" s="39"/>
      <c r="C1196" s="39"/>
      <c r="D1196" s="39"/>
      <c r="E1196" s="39"/>
      <c r="F1196" s="39"/>
      <c r="G1196" s="39"/>
      <c r="H1196" s="39"/>
      <c r="I1196" s="39"/>
      <c r="J1196" s="39"/>
    </row>
    <row r="1197" spans="1:10" ht="13.5">
      <c r="A1197" s="39"/>
      <c r="B1197" s="39"/>
      <c r="C1197" s="39"/>
      <c r="D1197" s="39"/>
      <c r="E1197" s="39"/>
      <c r="F1197" s="39"/>
      <c r="G1197" s="39"/>
      <c r="H1197" s="39"/>
      <c r="I1197" s="39"/>
      <c r="J1197" s="39"/>
    </row>
    <row r="1198" spans="1:10" ht="13.5">
      <c r="A1198" s="39"/>
      <c r="B1198" s="39"/>
      <c r="C1198" s="39"/>
      <c r="D1198" s="39"/>
      <c r="E1198" s="39"/>
      <c r="F1198" s="39"/>
      <c r="G1198" s="39"/>
      <c r="H1198" s="39"/>
      <c r="I1198" s="39"/>
      <c r="J1198" s="39"/>
    </row>
    <row r="1199" spans="1:10" ht="13.5">
      <c r="A1199" s="39"/>
      <c r="B1199" s="39"/>
      <c r="C1199" s="39"/>
      <c r="D1199" s="39"/>
      <c r="E1199" s="39"/>
      <c r="F1199" s="39"/>
      <c r="G1199" s="39"/>
      <c r="H1199" s="39"/>
      <c r="I1199" s="39"/>
      <c r="J1199" s="39"/>
    </row>
    <row r="1200" spans="1:10" ht="13.5">
      <c r="A1200" s="39"/>
      <c r="B1200" s="39"/>
      <c r="C1200" s="39"/>
      <c r="D1200" s="39"/>
      <c r="E1200" s="39"/>
      <c r="F1200" s="39"/>
      <c r="G1200" s="39"/>
      <c r="H1200" s="39"/>
      <c r="I1200" s="39"/>
      <c r="J1200" s="39"/>
    </row>
    <row r="1201" spans="1:10" ht="13.5">
      <c r="A1201" s="39"/>
      <c r="B1201" s="39"/>
      <c r="C1201" s="39"/>
      <c r="D1201" s="39"/>
      <c r="E1201" s="39"/>
      <c r="F1201" s="39"/>
      <c r="G1201" s="39"/>
      <c r="H1201" s="39"/>
      <c r="I1201" s="39"/>
      <c r="J1201" s="39"/>
    </row>
    <row r="1202" spans="1:10" ht="13.5">
      <c r="A1202" s="39"/>
      <c r="B1202" s="39"/>
      <c r="C1202" s="39"/>
      <c r="D1202" s="39"/>
      <c r="E1202" s="39"/>
      <c r="F1202" s="39"/>
      <c r="G1202" s="39"/>
      <c r="H1202" s="39"/>
      <c r="I1202" s="39"/>
      <c r="J1202" s="39"/>
    </row>
    <row r="1203" spans="1:10" ht="13.5">
      <c r="A1203" s="39"/>
      <c r="B1203" s="39"/>
      <c r="C1203" s="39"/>
      <c r="D1203" s="39"/>
      <c r="E1203" s="39"/>
      <c r="F1203" s="39"/>
      <c r="G1203" s="39"/>
      <c r="H1203" s="39"/>
      <c r="I1203" s="39"/>
      <c r="J1203" s="39"/>
    </row>
    <row r="1204" spans="1:10" ht="13.5">
      <c r="A1204" s="39"/>
      <c r="B1204" s="39"/>
      <c r="C1204" s="39"/>
      <c r="D1204" s="39"/>
      <c r="E1204" s="39"/>
      <c r="F1204" s="39"/>
      <c r="G1204" s="39"/>
      <c r="H1204" s="39"/>
      <c r="I1204" s="39"/>
      <c r="J1204" s="39"/>
    </row>
    <row r="1205" spans="1:10" ht="13.5">
      <c r="A1205" s="39"/>
      <c r="B1205" s="39"/>
      <c r="C1205" s="39"/>
      <c r="D1205" s="39"/>
      <c r="E1205" s="39"/>
      <c r="F1205" s="39"/>
      <c r="G1205" s="39"/>
      <c r="H1205" s="39"/>
      <c r="I1205" s="39"/>
      <c r="J1205" s="39"/>
    </row>
    <row r="1206" spans="1:10" ht="13.5">
      <c r="A1206" s="39"/>
      <c r="B1206" s="39"/>
      <c r="C1206" s="39"/>
      <c r="D1206" s="39"/>
      <c r="E1206" s="39"/>
      <c r="F1206" s="39"/>
      <c r="G1206" s="39"/>
      <c r="H1206" s="39"/>
      <c r="I1206" s="39"/>
      <c r="J1206" s="39"/>
    </row>
    <row r="1207" spans="1:10" ht="13.5">
      <c r="A1207" s="39"/>
      <c r="B1207" s="39"/>
      <c r="C1207" s="39"/>
      <c r="D1207" s="39"/>
      <c r="E1207" s="39"/>
      <c r="F1207" s="39"/>
      <c r="G1207" s="39"/>
      <c r="H1207" s="39"/>
      <c r="I1207" s="39"/>
      <c r="J1207" s="39"/>
    </row>
    <row r="1208" spans="1:10" ht="13.5">
      <c r="A1208" s="39"/>
      <c r="B1208" s="39"/>
      <c r="C1208" s="39"/>
      <c r="D1208" s="39"/>
      <c r="E1208" s="39"/>
      <c r="F1208" s="39"/>
      <c r="G1208" s="39"/>
      <c r="H1208" s="39"/>
      <c r="I1208" s="39"/>
      <c r="J1208" s="39"/>
    </row>
    <row r="1209" spans="1:10" ht="13.5">
      <c r="A1209" s="39"/>
      <c r="B1209" s="39"/>
      <c r="C1209" s="39"/>
      <c r="D1209" s="39"/>
      <c r="E1209" s="39"/>
      <c r="F1209" s="39"/>
      <c r="G1209" s="39"/>
      <c r="H1209" s="39"/>
      <c r="I1209" s="39"/>
      <c r="J1209" s="39"/>
    </row>
    <row r="1210" spans="1:10" ht="13.5">
      <c r="A1210" s="39"/>
      <c r="B1210" s="39"/>
      <c r="C1210" s="39"/>
      <c r="D1210" s="39"/>
      <c r="E1210" s="39"/>
      <c r="F1210" s="39"/>
      <c r="G1210" s="39"/>
      <c r="H1210" s="39"/>
      <c r="I1210" s="39"/>
      <c r="J1210" s="39"/>
    </row>
    <row r="1211" spans="1:10" ht="13.5">
      <c r="A1211" s="39"/>
      <c r="B1211" s="39"/>
      <c r="C1211" s="39"/>
      <c r="D1211" s="39"/>
      <c r="E1211" s="39"/>
      <c r="F1211" s="39"/>
      <c r="G1211" s="39"/>
      <c r="H1211" s="39"/>
      <c r="I1211" s="39"/>
      <c r="J1211" s="39"/>
    </row>
    <row r="1212" spans="1:10" ht="13.5">
      <c r="A1212" s="39"/>
      <c r="B1212" s="39"/>
      <c r="C1212" s="39"/>
      <c r="D1212" s="39"/>
      <c r="E1212" s="39"/>
      <c r="F1212" s="39"/>
      <c r="G1212" s="39"/>
      <c r="H1212" s="39"/>
      <c r="I1212" s="39"/>
      <c r="J1212" s="39"/>
    </row>
    <row r="1213" spans="1:10" ht="13.5">
      <c r="A1213" s="39"/>
      <c r="B1213" s="39"/>
      <c r="C1213" s="39"/>
      <c r="D1213" s="39"/>
      <c r="E1213" s="39"/>
      <c r="F1213" s="39"/>
      <c r="G1213" s="39"/>
      <c r="H1213" s="39"/>
      <c r="I1213" s="39"/>
      <c r="J1213" s="39"/>
    </row>
    <row r="1214" spans="1:10" ht="13.5">
      <c r="A1214" s="39"/>
      <c r="B1214" s="39"/>
      <c r="C1214" s="39"/>
      <c r="D1214" s="39"/>
      <c r="E1214" s="39"/>
      <c r="F1214" s="39"/>
      <c r="G1214" s="39"/>
      <c r="H1214" s="39"/>
      <c r="I1214" s="39"/>
      <c r="J1214" s="39"/>
    </row>
    <row r="1215" spans="1:10" ht="13.5">
      <c r="A1215" s="39"/>
      <c r="B1215" s="39"/>
      <c r="C1215" s="39"/>
      <c r="D1215" s="39"/>
      <c r="E1215" s="39"/>
      <c r="F1215" s="39"/>
      <c r="G1215" s="39"/>
      <c r="H1215" s="39"/>
      <c r="I1215" s="39"/>
      <c r="J1215" s="39"/>
    </row>
    <row r="1216" spans="1:10" ht="13.5">
      <c r="A1216" s="39"/>
      <c r="B1216" s="39"/>
      <c r="C1216" s="39"/>
      <c r="D1216" s="39"/>
      <c r="E1216" s="39"/>
      <c r="F1216" s="39"/>
      <c r="G1216" s="39"/>
      <c r="H1216" s="39"/>
      <c r="I1216" s="39"/>
      <c r="J1216" s="39"/>
    </row>
    <row r="1217" spans="1:10" ht="13.5">
      <c r="A1217" s="39"/>
      <c r="B1217" s="39"/>
      <c r="C1217" s="39"/>
      <c r="D1217" s="39"/>
      <c r="E1217" s="39"/>
      <c r="F1217" s="39"/>
      <c r="G1217" s="39"/>
      <c r="H1217" s="39"/>
      <c r="I1217" s="39"/>
      <c r="J1217" s="39"/>
    </row>
    <row r="1218" spans="1:10" ht="13.5">
      <c r="A1218" s="39"/>
      <c r="B1218" s="39"/>
      <c r="C1218" s="39"/>
      <c r="D1218" s="39"/>
      <c r="E1218" s="39"/>
      <c r="F1218" s="39"/>
      <c r="G1218" s="39"/>
      <c r="H1218" s="39"/>
      <c r="I1218" s="39"/>
      <c r="J1218" s="39"/>
    </row>
    <row r="1219" spans="1:10" ht="13.5">
      <c r="A1219" s="39"/>
      <c r="B1219" s="39"/>
      <c r="C1219" s="39"/>
      <c r="D1219" s="39"/>
      <c r="E1219" s="39"/>
      <c r="F1219" s="39"/>
      <c r="G1219" s="39"/>
      <c r="H1219" s="39"/>
      <c r="I1219" s="39"/>
      <c r="J1219" s="39"/>
    </row>
    <row r="1220" spans="1:10" ht="13.5">
      <c r="A1220" s="39"/>
      <c r="B1220" s="39"/>
      <c r="C1220" s="39"/>
      <c r="D1220" s="39"/>
      <c r="E1220" s="39"/>
      <c r="F1220" s="39"/>
      <c r="G1220" s="39"/>
      <c r="H1220" s="39"/>
      <c r="I1220" s="39"/>
      <c r="J1220" s="39"/>
    </row>
    <row r="1221" spans="1:10" ht="13.5">
      <c r="A1221" s="39"/>
      <c r="B1221" s="39"/>
      <c r="C1221" s="39"/>
      <c r="D1221" s="39"/>
      <c r="E1221" s="39"/>
      <c r="F1221" s="39"/>
      <c r="G1221" s="39"/>
      <c r="H1221" s="39"/>
      <c r="I1221" s="39"/>
      <c r="J1221" s="39"/>
    </row>
    <row r="1222" spans="1:10" ht="13.5">
      <c r="A1222" s="39"/>
      <c r="B1222" s="39"/>
      <c r="C1222" s="39"/>
      <c r="D1222" s="39"/>
      <c r="E1222" s="39"/>
      <c r="F1222" s="39"/>
      <c r="G1222" s="39"/>
      <c r="H1222" s="39"/>
      <c r="I1222" s="39"/>
      <c r="J1222" s="39"/>
    </row>
    <row r="1223" spans="1:10" ht="13.5">
      <c r="A1223" s="39"/>
      <c r="B1223" s="39"/>
      <c r="C1223" s="39"/>
      <c r="D1223" s="39"/>
      <c r="E1223" s="39"/>
      <c r="F1223" s="39"/>
      <c r="G1223" s="39"/>
      <c r="H1223" s="39"/>
      <c r="I1223" s="39"/>
      <c r="J1223" s="39"/>
    </row>
    <row r="1224" spans="1:10" ht="13.5">
      <c r="A1224" s="39"/>
      <c r="B1224" s="39"/>
      <c r="C1224" s="39"/>
      <c r="D1224" s="39"/>
      <c r="E1224" s="39"/>
      <c r="F1224" s="39"/>
      <c r="G1224" s="39"/>
      <c r="H1224" s="39"/>
      <c r="I1224" s="39"/>
      <c r="J1224" s="39"/>
    </row>
    <row r="1225" spans="1:10" ht="13.5">
      <c r="A1225" s="39"/>
      <c r="B1225" s="39"/>
      <c r="C1225" s="39"/>
      <c r="D1225" s="39"/>
      <c r="E1225" s="39"/>
      <c r="F1225" s="39"/>
      <c r="G1225" s="39"/>
      <c r="H1225" s="39"/>
      <c r="I1225" s="39"/>
      <c r="J1225" s="39"/>
    </row>
    <row r="1226" spans="1:10" ht="13.5">
      <c r="A1226" s="39"/>
      <c r="B1226" s="39"/>
      <c r="C1226" s="39"/>
      <c r="D1226" s="39"/>
      <c r="E1226" s="39"/>
      <c r="F1226" s="39"/>
      <c r="G1226" s="39"/>
      <c r="H1226" s="39"/>
      <c r="I1226" s="39"/>
      <c r="J1226" s="39"/>
    </row>
    <row r="1227" spans="1:10" ht="13.5">
      <c r="A1227" s="39"/>
      <c r="B1227" s="39"/>
      <c r="C1227" s="39"/>
      <c r="D1227" s="39"/>
      <c r="E1227" s="39"/>
      <c r="F1227" s="39"/>
      <c r="G1227" s="39"/>
      <c r="H1227" s="39"/>
      <c r="I1227" s="39"/>
      <c r="J1227" s="39"/>
    </row>
    <row r="1228" spans="1:10" ht="13.5">
      <c r="A1228" s="39"/>
      <c r="B1228" s="39"/>
      <c r="C1228" s="39"/>
      <c r="D1228" s="39"/>
      <c r="E1228" s="39"/>
      <c r="F1228" s="39"/>
      <c r="G1228" s="39"/>
      <c r="H1228" s="39"/>
      <c r="I1228" s="39"/>
      <c r="J1228" s="39"/>
    </row>
    <row r="1229" spans="1:10" ht="13.5">
      <c r="A1229" s="39"/>
      <c r="B1229" s="39"/>
      <c r="C1229" s="39"/>
      <c r="D1229" s="39"/>
      <c r="E1229" s="39"/>
      <c r="F1229" s="39"/>
      <c r="G1229" s="39"/>
      <c r="H1229" s="39"/>
      <c r="I1229" s="39"/>
      <c r="J1229" s="39"/>
    </row>
    <row r="1230" spans="1:10" ht="13.5">
      <c r="A1230" s="39"/>
      <c r="B1230" s="39"/>
      <c r="C1230" s="39"/>
      <c r="D1230" s="39"/>
      <c r="E1230" s="39"/>
      <c r="F1230" s="39"/>
      <c r="G1230" s="39"/>
      <c r="H1230" s="39"/>
      <c r="I1230" s="39"/>
      <c r="J1230" s="39"/>
    </row>
    <row r="1231" spans="1:10" ht="13.5">
      <c r="A1231" s="39"/>
      <c r="B1231" s="39"/>
      <c r="C1231" s="39"/>
      <c r="D1231" s="39"/>
      <c r="E1231" s="39"/>
      <c r="F1231" s="39"/>
      <c r="G1231" s="39"/>
      <c r="H1231" s="39"/>
      <c r="I1231" s="39"/>
      <c r="J1231" s="39"/>
    </row>
    <row r="1232" spans="1:10" ht="13.5">
      <c r="A1232" s="39"/>
      <c r="B1232" s="39"/>
      <c r="C1232" s="39"/>
      <c r="D1232" s="39"/>
      <c r="E1232" s="39"/>
      <c r="F1232" s="39"/>
      <c r="G1232" s="39"/>
      <c r="H1232" s="39"/>
      <c r="I1232" s="39"/>
      <c r="J1232" s="39"/>
    </row>
    <row r="1233" spans="1:10" ht="13.5">
      <c r="A1233" s="39"/>
      <c r="B1233" s="39"/>
      <c r="C1233" s="39"/>
      <c r="D1233" s="39"/>
      <c r="E1233" s="39"/>
      <c r="F1233" s="39"/>
      <c r="G1233" s="39"/>
      <c r="H1233" s="39"/>
      <c r="I1233" s="39"/>
      <c r="J1233" s="39"/>
    </row>
    <row r="1234" spans="1:10" ht="13.5">
      <c r="A1234" s="39"/>
      <c r="B1234" s="39"/>
      <c r="C1234" s="39"/>
      <c r="D1234" s="39"/>
      <c r="E1234" s="39"/>
      <c r="F1234" s="39"/>
      <c r="G1234" s="39"/>
      <c r="H1234" s="39"/>
      <c r="I1234" s="39"/>
      <c r="J1234" s="39"/>
    </row>
    <row r="1235" spans="1:10" ht="13.5">
      <c r="A1235" s="39"/>
      <c r="B1235" s="39"/>
      <c r="C1235" s="39"/>
      <c r="D1235" s="39"/>
      <c r="E1235" s="39"/>
      <c r="F1235" s="39"/>
      <c r="G1235" s="39"/>
      <c r="H1235" s="39"/>
      <c r="I1235" s="39"/>
      <c r="J1235" s="39"/>
    </row>
    <row r="1236" spans="1:10" ht="13.5">
      <c r="A1236" s="39"/>
      <c r="B1236" s="39"/>
      <c r="C1236" s="39"/>
      <c r="D1236" s="39"/>
      <c r="E1236" s="39"/>
      <c r="F1236" s="39"/>
      <c r="G1236" s="39"/>
      <c r="H1236" s="39"/>
      <c r="I1236" s="39"/>
      <c r="J1236" s="39"/>
    </row>
    <row r="1237" spans="1:10" ht="13.5">
      <c r="A1237" s="39"/>
      <c r="B1237" s="39"/>
      <c r="C1237" s="39"/>
      <c r="D1237" s="39"/>
      <c r="E1237" s="39"/>
      <c r="F1237" s="39"/>
      <c r="G1237" s="39"/>
      <c r="H1237" s="39"/>
      <c r="I1237" s="39"/>
      <c r="J1237" s="39"/>
    </row>
    <row r="1238" spans="1:10" ht="13.5">
      <c r="A1238" s="39"/>
      <c r="B1238" s="39"/>
      <c r="C1238" s="39"/>
      <c r="D1238" s="39"/>
      <c r="E1238" s="39"/>
      <c r="F1238" s="39"/>
      <c r="G1238" s="39"/>
      <c r="H1238" s="39"/>
      <c r="I1238" s="39"/>
      <c r="J1238" s="39"/>
    </row>
    <row r="1239" spans="1:10" ht="13.5">
      <c r="A1239" s="39"/>
      <c r="B1239" s="39"/>
      <c r="C1239" s="39"/>
      <c r="D1239" s="39"/>
      <c r="E1239" s="39"/>
      <c r="F1239" s="39"/>
      <c r="G1239" s="39"/>
      <c r="H1239" s="39"/>
      <c r="I1239" s="39"/>
      <c r="J1239" s="39"/>
    </row>
    <row r="1240" spans="1:10" ht="13.5">
      <c r="A1240" s="39"/>
      <c r="B1240" s="39"/>
      <c r="C1240" s="39"/>
      <c r="D1240" s="39"/>
      <c r="E1240" s="39"/>
      <c r="F1240" s="39"/>
      <c r="G1240" s="39"/>
      <c r="H1240" s="39"/>
      <c r="I1240" s="39"/>
      <c r="J1240" s="39"/>
    </row>
    <row r="1241" spans="1:10" ht="13.5">
      <c r="A1241" s="39"/>
      <c r="B1241" s="39"/>
      <c r="C1241" s="39"/>
      <c r="D1241" s="39"/>
      <c r="E1241" s="39"/>
      <c r="F1241" s="39"/>
      <c r="G1241" s="39"/>
      <c r="H1241" s="39"/>
      <c r="I1241" s="39"/>
      <c r="J1241" s="39"/>
    </row>
    <row r="1242" spans="1:10" ht="13.5">
      <c r="A1242" s="39"/>
      <c r="B1242" s="39"/>
      <c r="C1242" s="39"/>
      <c r="D1242" s="39"/>
      <c r="E1242" s="39"/>
      <c r="F1242" s="39"/>
      <c r="G1242" s="39"/>
      <c r="H1242" s="39"/>
      <c r="I1242" s="39"/>
      <c r="J1242" s="39"/>
    </row>
    <row r="1243" spans="1:10" ht="13.5">
      <c r="A1243" s="39"/>
      <c r="B1243" s="39"/>
      <c r="C1243" s="39"/>
      <c r="D1243" s="39"/>
      <c r="E1243" s="39"/>
      <c r="F1243" s="39"/>
      <c r="G1243" s="39"/>
      <c r="H1243" s="39"/>
      <c r="I1243" s="39"/>
      <c r="J1243" s="39"/>
    </row>
    <row r="1244" spans="1:10" ht="13.5">
      <c r="A1244" s="39"/>
      <c r="B1244" s="39"/>
      <c r="C1244" s="39"/>
      <c r="D1244" s="39"/>
      <c r="E1244" s="39"/>
      <c r="F1244" s="39"/>
      <c r="G1244" s="39"/>
      <c r="H1244" s="39"/>
      <c r="I1244" s="39"/>
      <c r="J1244" s="39"/>
    </row>
    <row r="1245" spans="1:10" ht="13.5">
      <c r="A1245" s="39"/>
      <c r="B1245" s="39"/>
      <c r="C1245" s="39"/>
      <c r="D1245" s="39"/>
      <c r="E1245" s="39"/>
      <c r="F1245" s="39"/>
      <c r="G1245" s="39"/>
      <c r="H1245" s="39"/>
      <c r="I1245" s="39"/>
      <c r="J1245" s="39"/>
    </row>
    <row r="1246" spans="1:10" ht="13.5">
      <c r="A1246" s="39"/>
      <c r="B1246" s="39"/>
      <c r="C1246" s="39"/>
      <c r="D1246" s="39"/>
      <c r="E1246" s="39"/>
      <c r="F1246" s="39"/>
      <c r="G1246" s="39"/>
      <c r="H1246" s="39"/>
      <c r="I1246" s="39"/>
      <c r="J1246" s="39"/>
    </row>
    <row r="1247" spans="1:10" ht="13.5">
      <c r="A1247" s="39"/>
      <c r="B1247" s="39"/>
      <c r="C1247" s="39"/>
      <c r="D1247" s="39"/>
      <c r="E1247" s="39"/>
      <c r="F1247" s="39"/>
      <c r="G1247" s="39"/>
      <c r="H1247" s="39"/>
      <c r="I1247" s="39"/>
      <c r="J1247" s="39"/>
    </row>
    <row r="1248" spans="1:10" ht="13.5">
      <c r="A1248" s="39"/>
      <c r="B1248" s="39"/>
      <c r="C1248" s="39"/>
      <c r="D1248" s="39"/>
      <c r="E1248" s="39"/>
      <c r="F1248" s="39"/>
      <c r="G1248" s="39"/>
      <c r="H1248" s="39"/>
      <c r="I1248" s="39"/>
      <c r="J1248" s="39"/>
    </row>
    <row r="1249" spans="1:10" ht="13.5">
      <c r="A1249" s="39"/>
      <c r="B1249" s="39"/>
      <c r="C1249" s="39"/>
      <c r="D1249" s="39"/>
      <c r="E1249" s="39"/>
      <c r="F1249" s="39"/>
      <c r="G1249" s="39"/>
      <c r="H1249" s="39"/>
      <c r="I1249" s="39"/>
      <c r="J1249" s="39"/>
    </row>
    <row r="1250" spans="1:10" ht="13.5">
      <c r="A1250" s="39"/>
      <c r="B1250" s="39"/>
      <c r="C1250" s="39"/>
      <c r="D1250" s="39"/>
      <c r="E1250" s="39"/>
      <c r="F1250" s="39"/>
      <c r="G1250" s="39"/>
      <c r="H1250" s="39"/>
      <c r="I1250" s="39"/>
      <c r="J1250" s="39"/>
    </row>
    <row r="1251" spans="1:10" ht="13.5">
      <c r="A1251" s="39"/>
      <c r="B1251" s="39"/>
      <c r="C1251" s="39"/>
      <c r="D1251" s="39"/>
      <c r="E1251" s="39"/>
      <c r="F1251" s="39"/>
      <c r="G1251" s="39"/>
      <c r="H1251" s="39"/>
      <c r="I1251" s="39"/>
      <c r="J1251" s="39"/>
    </row>
    <row r="1252" spans="1:10" ht="13.5">
      <c r="A1252" s="39"/>
      <c r="B1252" s="39"/>
      <c r="C1252" s="39"/>
      <c r="D1252" s="39"/>
      <c r="E1252" s="39"/>
      <c r="F1252" s="39"/>
      <c r="G1252" s="39"/>
      <c r="H1252" s="39"/>
      <c r="I1252" s="39"/>
      <c r="J1252" s="39"/>
    </row>
    <row r="1253" spans="1:10" ht="13.5">
      <c r="A1253" s="39"/>
      <c r="B1253" s="39"/>
      <c r="C1253" s="39"/>
      <c r="D1253" s="39"/>
      <c r="E1253" s="39"/>
      <c r="F1253" s="39"/>
      <c r="G1253" s="39"/>
      <c r="H1253" s="39"/>
      <c r="I1253" s="39"/>
      <c r="J1253" s="39"/>
    </row>
    <row r="1254" spans="1:10" ht="13.5">
      <c r="A1254" s="39"/>
      <c r="B1254" s="39"/>
      <c r="C1254" s="39"/>
      <c r="D1254" s="39"/>
      <c r="E1254" s="39"/>
      <c r="F1254" s="39"/>
      <c r="G1254" s="39"/>
      <c r="H1254" s="39"/>
      <c r="I1254" s="39"/>
      <c r="J1254" s="39"/>
    </row>
    <row r="1255" spans="1:10" ht="13.5">
      <c r="A1255" s="39"/>
      <c r="B1255" s="39"/>
      <c r="C1255" s="39"/>
      <c r="D1255" s="39"/>
      <c r="E1255" s="39"/>
      <c r="F1255" s="39"/>
      <c r="G1255" s="39"/>
      <c r="H1255" s="39"/>
      <c r="I1255" s="39"/>
      <c r="J1255" s="39"/>
    </row>
    <row r="1256" spans="1:10" ht="13.5">
      <c r="A1256" s="39"/>
      <c r="B1256" s="39"/>
      <c r="C1256" s="39"/>
      <c r="D1256" s="39"/>
      <c r="E1256" s="39"/>
      <c r="F1256" s="39"/>
      <c r="G1256" s="39"/>
      <c r="H1256" s="39"/>
      <c r="I1256" s="39"/>
      <c r="J1256" s="39"/>
    </row>
    <row r="1257" spans="1:10" ht="13.5">
      <c r="A1257" s="39"/>
      <c r="B1257" s="39"/>
      <c r="C1257" s="39"/>
      <c r="D1257" s="39"/>
      <c r="E1257" s="39"/>
      <c r="F1257" s="39"/>
      <c r="G1257" s="39"/>
      <c r="H1257" s="39"/>
      <c r="I1257" s="39"/>
      <c r="J1257" s="39"/>
    </row>
    <row r="1258" spans="1:10" ht="13.5">
      <c r="A1258" s="39"/>
      <c r="B1258" s="39"/>
      <c r="C1258" s="39"/>
      <c r="D1258" s="39"/>
      <c r="E1258" s="39"/>
      <c r="F1258" s="39"/>
      <c r="G1258" s="39"/>
      <c r="H1258" s="39"/>
      <c r="I1258" s="39"/>
      <c r="J1258" s="39"/>
    </row>
    <row r="1259" spans="1:10" ht="13.5">
      <c r="A1259" s="39"/>
      <c r="B1259" s="39"/>
      <c r="C1259" s="39"/>
      <c r="D1259" s="39"/>
      <c r="E1259" s="39"/>
      <c r="F1259" s="39"/>
      <c r="G1259" s="39"/>
      <c r="H1259" s="39"/>
      <c r="I1259" s="39"/>
      <c r="J1259" s="39"/>
    </row>
    <row r="1260" spans="1:10" ht="13.5">
      <c r="A1260" s="39"/>
      <c r="B1260" s="39"/>
      <c r="C1260" s="39"/>
      <c r="D1260" s="39"/>
      <c r="E1260" s="39"/>
      <c r="F1260" s="39"/>
      <c r="G1260" s="39"/>
      <c r="H1260" s="39"/>
      <c r="I1260" s="39"/>
      <c r="J1260" s="39"/>
    </row>
    <row r="1261" spans="1:10" ht="13.5">
      <c r="A1261" s="39"/>
      <c r="B1261" s="39"/>
      <c r="C1261" s="39"/>
      <c r="D1261" s="39"/>
      <c r="E1261" s="39"/>
      <c r="F1261" s="39"/>
      <c r="G1261" s="39"/>
      <c r="H1261" s="39"/>
      <c r="I1261" s="39"/>
      <c r="J1261" s="39"/>
    </row>
    <row r="1262" spans="1:10" ht="13.5">
      <c r="A1262" s="39"/>
      <c r="B1262" s="39"/>
      <c r="C1262" s="39"/>
      <c r="D1262" s="39"/>
      <c r="E1262" s="39"/>
      <c r="F1262" s="39"/>
      <c r="G1262" s="39"/>
      <c r="H1262" s="39"/>
      <c r="I1262" s="39"/>
      <c r="J1262" s="39"/>
    </row>
    <row r="1263" spans="1:10" ht="13.5">
      <c r="A1263" s="39"/>
      <c r="B1263" s="39"/>
      <c r="C1263" s="39"/>
      <c r="D1263" s="39"/>
      <c r="E1263" s="39"/>
      <c r="F1263" s="39"/>
      <c r="G1263" s="39"/>
      <c r="H1263" s="39"/>
      <c r="I1263" s="39"/>
      <c r="J1263" s="39"/>
    </row>
    <row r="1264" spans="1:10" ht="13.5">
      <c r="A1264" s="39"/>
      <c r="B1264" s="39"/>
      <c r="C1264" s="39"/>
      <c r="D1264" s="39"/>
      <c r="E1264" s="39"/>
      <c r="F1264" s="39"/>
      <c r="G1264" s="39"/>
      <c r="H1264" s="39"/>
      <c r="I1264" s="39"/>
      <c r="J1264" s="39"/>
    </row>
    <row r="1265" spans="1:10" ht="13.5">
      <c r="A1265" s="39"/>
      <c r="B1265" s="39"/>
      <c r="C1265" s="39"/>
      <c r="D1265" s="39"/>
      <c r="E1265" s="39"/>
      <c r="F1265" s="39"/>
      <c r="G1265" s="39"/>
      <c r="H1265" s="39"/>
      <c r="I1265" s="39"/>
      <c r="J1265" s="39"/>
    </row>
    <row r="1266" spans="1:10" ht="13.5">
      <c r="A1266" s="39"/>
      <c r="B1266" s="39"/>
      <c r="C1266" s="39"/>
      <c r="D1266" s="39"/>
      <c r="E1266" s="39"/>
      <c r="F1266" s="39"/>
      <c r="G1266" s="39"/>
      <c r="H1266" s="39"/>
      <c r="I1266" s="39"/>
      <c r="J1266" s="39"/>
    </row>
    <row r="1267" spans="1:10" ht="13.5">
      <c r="A1267" s="39"/>
      <c r="B1267" s="39"/>
      <c r="C1267" s="39"/>
      <c r="D1267" s="39"/>
      <c r="E1267" s="39"/>
      <c r="F1267" s="39"/>
      <c r="G1267" s="39"/>
      <c r="H1267" s="39"/>
      <c r="I1267" s="39"/>
      <c r="J1267" s="39"/>
    </row>
    <row r="1268" spans="1:10" ht="13.5">
      <c r="A1268" s="39"/>
      <c r="B1268" s="39"/>
      <c r="C1268" s="39"/>
      <c r="D1268" s="39"/>
      <c r="E1268" s="39"/>
      <c r="F1268" s="39"/>
      <c r="G1268" s="39"/>
      <c r="H1268" s="39"/>
      <c r="I1268" s="39"/>
      <c r="J1268" s="39"/>
    </row>
    <row r="1269" spans="1:10" ht="13.5">
      <c r="A1269" s="39"/>
      <c r="B1269" s="39"/>
      <c r="C1269" s="39"/>
      <c r="D1269" s="39"/>
      <c r="E1269" s="39"/>
      <c r="F1269" s="39"/>
      <c r="G1269" s="39"/>
      <c r="H1269" s="39"/>
      <c r="I1269" s="39"/>
      <c r="J1269" s="39"/>
    </row>
    <row r="1270" spans="1:10" ht="13.5">
      <c r="A1270" s="39"/>
      <c r="B1270" s="39"/>
      <c r="C1270" s="39"/>
      <c r="D1270" s="39"/>
      <c r="E1270" s="39"/>
      <c r="F1270" s="39"/>
      <c r="G1270" s="39"/>
      <c r="H1270" s="39"/>
      <c r="I1270" s="39"/>
      <c r="J1270" s="39"/>
    </row>
    <row r="1271" spans="1:10" ht="13.5">
      <c r="A1271" s="39"/>
      <c r="B1271" s="39"/>
      <c r="C1271" s="39"/>
      <c r="D1271" s="39"/>
      <c r="E1271" s="39"/>
      <c r="F1271" s="39"/>
      <c r="G1271" s="39"/>
      <c r="H1271" s="39"/>
      <c r="I1271" s="39"/>
      <c r="J1271" s="39"/>
    </row>
    <row r="1272" spans="1:10" ht="13.5">
      <c r="A1272" s="39"/>
      <c r="B1272" s="39"/>
      <c r="C1272" s="39"/>
      <c r="D1272" s="39"/>
      <c r="E1272" s="39"/>
      <c r="F1272" s="39"/>
      <c r="G1272" s="39"/>
      <c r="H1272" s="39"/>
      <c r="I1272" s="39"/>
      <c r="J1272" s="39"/>
    </row>
    <row r="1273" spans="1:10" ht="13.5">
      <c r="A1273" s="39"/>
      <c r="B1273" s="39"/>
      <c r="C1273" s="39"/>
      <c r="D1273" s="39"/>
      <c r="E1273" s="39"/>
      <c r="F1273" s="39"/>
      <c r="G1273" s="39"/>
      <c r="H1273" s="39"/>
      <c r="I1273" s="39"/>
      <c r="J1273" s="39"/>
    </row>
    <row r="1274" spans="1:10" ht="13.5">
      <c r="A1274" s="39"/>
      <c r="B1274" s="39"/>
      <c r="C1274" s="39"/>
      <c r="D1274" s="39"/>
      <c r="E1274" s="39"/>
      <c r="F1274" s="39"/>
      <c r="G1274" s="39"/>
      <c r="H1274" s="39"/>
      <c r="I1274" s="39"/>
      <c r="J1274" s="39"/>
    </row>
    <row r="1275" spans="1:10" ht="13.5">
      <c r="A1275" s="39"/>
      <c r="B1275" s="39"/>
      <c r="C1275" s="39"/>
      <c r="D1275" s="39"/>
      <c r="E1275" s="39"/>
      <c r="F1275" s="39"/>
      <c r="G1275" s="39"/>
      <c r="H1275" s="39"/>
      <c r="I1275" s="39"/>
      <c r="J1275" s="39"/>
    </row>
    <row r="1276" spans="1:10" ht="13.5">
      <c r="A1276" s="39"/>
      <c r="B1276" s="39"/>
      <c r="C1276" s="39"/>
      <c r="D1276" s="39"/>
      <c r="E1276" s="39"/>
      <c r="F1276" s="39"/>
      <c r="G1276" s="39"/>
      <c r="H1276" s="39"/>
      <c r="I1276" s="39"/>
      <c r="J1276" s="39"/>
    </row>
    <row r="1277" spans="1:10" ht="13.5">
      <c r="A1277" s="39"/>
      <c r="B1277" s="39"/>
      <c r="C1277" s="39"/>
      <c r="D1277" s="39"/>
      <c r="E1277" s="39"/>
      <c r="F1277" s="39"/>
      <c r="G1277" s="39"/>
      <c r="H1277" s="39"/>
      <c r="I1277" s="39"/>
      <c r="J1277" s="39"/>
    </row>
    <row r="1278" spans="1:10" ht="13.5">
      <c r="A1278" s="39"/>
      <c r="B1278" s="39"/>
      <c r="C1278" s="39"/>
      <c r="D1278" s="39"/>
      <c r="E1278" s="39"/>
      <c r="F1278" s="39"/>
      <c r="G1278" s="39"/>
      <c r="H1278" s="39"/>
      <c r="I1278" s="39"/>
      <c r="J1278" s="39"/>
    </row>
    <row r="1279" spans="1:10" ht="13.5">
      <c r="A1279" s="39"/>
      <c r="B1279" s="39"/>
      <c r="C1279" s="39"/>
      <c r="D1279" s="39"/>
      <c r="E1279" s="39"/>
      <c r="F1279" s="39"/>
      <c r="G1279" s="39"/>
      <c r="H1279" s="39"/>
      <c r="I1279" s="39"/>
      <c r="J1279" s="39"/>
    </row>
    <row r="1280" spans="1:10" ht="13.5">
      <c r="A1280" s="39"/>
      <c r="B1280" s="39"/>
      <c r="C1280" s="39"/>
      <c r="D1280" s="39"/>
      <c r="E1280" s="39"/>
      <c r="F1280" s="39"/>
      <c r="G1280" s="39"/>
      <c r="H1280" s="39"/>
      <c r="I1280" s="39"/>
      <c r="J1280" s="39"/>
    </row>
    <row r="1281" spans="1:10" ht="13.5">
      <c r="A1281" s="39"/>
      <c r="B1281" s="39"/>
      <c r="C1281" s="39"/>
      <c r="D1281" s="39"/>
      <c r="E1281" s="39"/>
      <c r="F1281" s="39"/>
      <c r="G1281" s="39"/>
      <c r="H1281" s="39"/>
      <c r="I1281" s="39"/>
      <c r="J1281" s="39"/>
    </row>
    <row r="1282" spans="1:10" ht="13.5">
      <c r="A1282" s="39"/>
      <c r="B1282" s="39"/>
      <c r="C1282" s="39"/>
      <c r="D1282" s="39"/>
      <c r="E1282" s="39"/>
      <c r="F1282" s="39"/>
      <c r="G1282" s="39"/>
      <c r="H1282" s="39"/>
      <c r="I1282" s="39"/>
      <c r="J1282" s="39"/>
    </row>
    <row r="1283" spans="1:10" ht="13.5">
      <c r="A1283" s="39"/>
      <c r="B1283" s="39"/>
      <c r="C1283" s="39"/>
      <c r="D1283" s="39"/>
      <c r="E1283" s="39"/>
      <c r="F1283" s="39"/>
      <c r="G1283" s="39"/>
      <c r="H1283" s="39"/>
      <c r="I1283" s="39"/>
      <c r="J1283" s="39"/>
    </row>
    <row r="1284" spans="1:10" ht="13.5">
      <c r="A1284" s="39"/>
      <c r="B1284" s="39"/>
      <c r="C1284" s="39"/>
      <c r="D1284" s="39"/>
      <c r="E1284" s="39"/>
      <c r="F1284" s="39"/>
      <c r="G1284" s="39"/>
      <c r="H1284" s="39"/>
      <c r="I1284" s="39"/>
      <c r="J1284" s="39"/>
    </row>
    <row r="1285" spans="1:10" ht="13.5">
      <c r="A1285" s="39"/>
      <c r="B1285" s="39"/>
      <c r="C1285" s="39"/>
      <c r="D1285" s="39"/>
      <c r="E1285" s="39"/>
      <c r="F1285" s="39"/>
      <c r="G1285" s="39"/>
      <c r="H1285" s="39"/>
      <c r="I1285" s="39"/>
      <c r="J1285" s="39"/>
    </row>
    <row r="1286" spans="1:10" ht="13.5">
      <c r="A1286" s="39"/>
      <c r="B1286" s="39"/>
      <c r="C1286" s="39"/>
      <c r="D1286" s="39"/>
      <c r="E1286" s="39"/>
      <c r="F1286" s="39"/>
      <c r="G1286" s="39"/>
      <c r="H1286" s="39"/>
      <c r="I1286" s="39"/>
      <c r="J1286" s="39"/>
    </row>
    <row r="1287" spans="1:10" ht="13.5">
      <c r="A1287" s="39"/>
      <c r="B1287" s="39"/>
      <c r="C1287" s="39"/>
      <c r="D1287" s="39"/>
      <c r="E1287" s="39"/>
      <c r="F1287" s="39"/>
      <c r="G1287" s="39"/>
      <c r="H1287" s="39"/>
      <c r="I1287" s="39"/>
      <c r="J1287" s="39"/>
    </row>
    <row r="1288" spans="1:10" ht="13.5">
      <c r="A1288" s="39"/>
      <c r="B1288" s="39"/>
      <c r="C1288" s="39"/>
      <c r="D1288" s="39"/>
      <c r="E1288" s="39"/>
      <c r="F1288" s="39"/>
      <c r="G1288" s="39"/>
      <c r="H1288" s="39"/>
      <c r="I1288" s="39"/>
      <c r="J1288" s="39"/>
    </row>
    <row r="1289" spans="1:10" ht="13.5">
      <c r="A1289" s="39"/>
      <c r="B1289" s="39"/>
      <c r="C1289" s="39"/>
      <c r="D1289" s="39"/>
      <c r="E1289" s="39"/>
      <c r="F1289" s="39"/>
      <c r="G1289" s="39"/>
      <c r="H1289" s="39"/>
      <c r="I1289" s="39"/>
      <c r="J1289" s="39"/>
    </row>
    <row r="1290" spans="1:10" ht="13.5">
      <c r="A1290" s="39"/>
      <c r="B1290" s="39"/>
      <c r="C1290" s="39"/>
      <c r="D1290" s="39"/>
      <c r="E1290" s="39"/>
      <c r="F1290" s="39"/>
      <c r="G1290" s="39"/>
      <c r="H1290" s="39"/>
      <c r="I1290" s="39"/>
      <c r="J1290" s="39"/>
    </row>
    <row r="1291" spans="1:10" ht="13.5">
      <c r="A1291" s="39"/>
      <c r="B1291" s="39"/>
      <c r="C1291" s="39"/>
      <c r="D1291" s="39"/>
      <c r="E1291" s="39"/>
      <c r="F1291" s="39"/>
      <c r="G1291" s="39"/>
      <c r="H1291" s="39"/>
      <c r="I1291" s="39"/>
      <c r="J1291" s="39"/>
    </row>
    <row r="1292" spans="1:10" ht="13.5">
      <c r="A1292" s="39"/>
      <c r="B1292" s="39"/>
      <c r="C1292" s="39"/>
      <c r="D1292" s="39"/>
      <c r="E1292" s="39"/>
      <c r="F1292" s="39"/>
      <c r="G1292" s="39"/>
      <c r="H1292" s="39"/>
      <c r="I1292" s="39"/>
      <c r="J1292" s="39"/>
    </row>
    <row r="1293" spans="1:10" ht="13.5">
      <c r="A1293" s="39"/>
      <c r="B1293" s="39"/>
      <c r="C1293" s="39"/>
      <c r="D1293" s="39"/>
      <c r="E1293" s="39"/>
      <c r="F1293" s="39"/>
      <c r="G1293" s="39"/>
      <c r="H1293" s="39"/>
      <c r="I1293" s="39"/>
      <c r="J1293" s="39"/>
    </row>
    <row r="1294" spans="1:10" ht="13.5">
      <c r="A1294" s="39"/>
      <c r="B1294" s="39"/>
      <c r="C1294" s="39"/>
      <c r="D1294" s="39"/>
      <c r="E1294" s="39"/>
      <c r="F1294" s="39"/>
      <c r="G1294" s="39"/>
      <c r="H1294" s="39"/>
      <c r="I1294" s="39"/>
      <c r="J1294" s="39"/>
    </row>
    <row r="1295" spans="1:10" ht="13.5">
      <c r="A1295" s="39"/>
      <c r="B1295" s="39"/>
      <c r="C1295" s="39"/>
      <c r="D1295" s="39"/>
      <c r="E1295" s="39"/>
      <c r="F1295" s="39"/>
      <c r="G1295" s="39"/>
      <c r="H1295" s="39"/>
      <c r="I1295" s="39"/>
      <c r="J1295" s="39"/>
    </row>
    <row r="1296" spans="1:10" ht="13.5">
      <c r="A1296" s="39"/>
      <c r="B1296" s="39"/>
      <c r="C1296" s="39"/>
      <c r="D1296" s="39"/>
      <c r="E1296" s="39"/>
      <c r="F1296" s="39"/>
      <c r="G1296" s="39"/>
      <c r="H1296" s="39"/>
      <c r="I1296" s="39"/>
      <c r="J1296" s="39"/>
    </row>
    <row r="1297" spans="1:10" ht="13.5">
      <c r="A1297" s="39"/>
      <c r="B1297" s="39"/>
      <c r="C1297" s="39"/>
      <c r="D1297" s="39"/>
      <c r="E1297" s="39"/>
      <c r="F1297" s="39"/>
      <c r="G1297" s="39"/>
      <c r="H1297" s="39"/>
      <c r="I1297" s="39"/>
      <c r="J1297" s="39"/>
    </row>
    <row r="1298" spans="1:10" ht="13.5">
      <c r="A1298" s="39"/>
      <c r="B1298" s="39"/>
      <c r="C1298" s="39"/>
      <c r="D1298" s="39"/>
      <c r="E1298" s="39"/>
      <c r="F1298" s="39"/>
      <c r="G1298" s="39"/>
      <c r="H1298" s="39"/>
      <c r="I1298" s="39"/>
      <c r="J1298" s="39"/>
    </row>
    <row r="1299" spans="1:10" ht="13.5">
      <c r="A1299" s="39"/>
      <c r="B1299" s="39"/>
      <c r="C1299" s="39"/>
      <c r="D1299" s="39"/>
      <c r="E1299" s="39"/>
      <c r="F1299" s="39"/>
      <c r="G1299" s="39"/>
      <c r="H1299" s="39"/>
      <c r="I1299" s="39"/>
      <c r="J1299" s="39"/>
    </row>
    <row r="1300" spans="1:10" ht="13.5">
      <c r="A1300" s="39"/>
      <c r="B1300" s="39"/>
      <c r="C1300" s="39"/>
      <c r="D1300" s="39"/>
      <c r="E1300" s="39"/>
      <c r="F1300" s="39"/>
      <c r="G1300" s="39"/>
      <c r="H1300" s="39"/>
      <c r="I1300" s="39"/>
      <c r="J1300" s="39"/>
    </row>
    <row r="1301" spans="1:10" ht="13.5">
      <c r="A1301" s="39"/>
      <c r="B1301" s="39"/>
      <c r="C1301" s="39"/>
      <c r="D1301" s="39"/>
      <c r="E1301" s="39"/>
      <c r="F1301" s="39"/>
      <c r="G1301" s="39"/>
      <c r="H1301" s="39"/>
      <c r="I1301" s="39"/>
      <c r="J1301" s="39"/>
    </row>
    <row r="1302" spans="1:10" ht="13.5">
      <c r="A1302" s="39"/>
      <c r="B1302" s="39"/>
      <c r="C1302" s="39"/>
      <c r="D1302" s="39"/>
      <c r="E1302" s="39"/>
      <c r="F1302" s="39"/>
      <c r="G1302" s="39"/>
      <c r="H1302" s="39"/>
      <c r="I1302" s="39"/>
      <c r="J1302" s="39"/>
    </row>
    <row r="1303" spans="1:10" ht="13.5">
      <c r="A1303" s="39"/>
      <c r="B1303" s="39"/>
      <c r="C1303" s="39"/>
      <c r="D1303" s="39"/>
      <c r="E1303" s="39"/>
      <c r="F1303" s="39"/>
      <c r="G1303" s="39"/>
      <c r="H1303" s="39"/>
      <c r="I1303" s="39"/>
      <c r="J1303" s="39"/>
    </row>
    <row r="1304" spans="1:10" ht="13.5">
      <c r="A1304" s="39"/>
      <c r="B1304" s="39"/>
      <c r="C1304" s="39"/>
      <c r="D1304" s="39"/>
      <c r="E1304" s="39"/>
      <c r="F1304" s="39"/>
      <c r="G1304" s="39"/>
      <c r="H1304" s="39"/>
      <c r="I1304" s="39"/>
      <c r="J1304" s="39"/>
    </row>
    <row r="1305" spans="1:10" ht="13.5">
      <c r="A1305" s="39"/>
      <c r="B1305" s="39"/>
      <c r="C1305" s="39"/>
      <c r="D1305" s="39"/>
      <c r="E1305" s="39"/>
      <c r="F1305" s="39"/>
      <c r="G1305" s="39"/>
      <c r="H1305" s="39"/>
      <c r="I1305" s="39"/>
      <c r="J1305" s="39"/>
    </row>
    <row r="1306" spans="1:10" ht="13.5">
      <c r="A1306" s="39"/>
      <c r="B1306" s="39"/>
      <c r="C1306" s="39"/>
      <c r="D1306" s="39"/>
      <c r="E1306" s="39"/>
      <c r="F1306" s="39"/>
      <c r="G1306" s="39"/>
      <c r="H1306" s="39"/>
      <c r="I1306" s="39"/>
      <c r="J1306" s="39"/>
    </row>
    <row r="1307" spans="1:10" ht="13.5">
      <c r="A1307" s="39"/>
      <c r="B1307" s="39"/>
      <c r="C1307" s="39"/>
      <c r="D1307" s="39"/>
      <c r="E1307" s="39"/>
      <c r="F1307" s="39"/>
      <c r="G1307" s="39"/>
      <c r="H1307" s="39"/>
      <c r="I1307" s="39"/>
      <c r="J1307" s="39"/>
    </row>
    <row r="1308" spans="1:10" ht="13.5">
      <c r="A1308" s="39"/>
      <c r="B1308" s="39"/>
      <c r="C1308" s="39"/>
      <c r="D1308" s="39"/>
      <c r="E1308" s="39"/>
      <c r="F1308" s="39"/>
      <c r="G1308" s="39"/>
      <c r="H1308" s="39"/>
      <c r="I1308" s="39"/>
      <c r="J1308" s="39"/>
    </row>
    <row r="1309" spans="1:10" ht="13.5">
      <c r="A1309" s="39"/>
      <c r="B1309" s="39"/>
      <c r="C1309" s="39"/>
      <c r="D1309" s="39"/>
      <c r="E1309" s="39"/>
      <c r="F1309" s="39"/>
      <c r="G1309" s="39"/>
      <c r="H1309" s="39"/>
      <c r="I1309" s="39"/>
      <c r="J1309" s="39"/>
    </row>
    <row r="1310" spans="1:10" ht="13.5">
      <c r="A1310" s="39"/>
      <c r="B1310" s="39"/>
      <c r="C1310" s="39"/>
      <c r="D1310" s="39"/>
      <c r="E1310" s="39"/>
      <c r="F1310" s="39"/>
      <c r="G1310" s="39"/>
      <c r="H1310" s="39"/>
      <c r="I1310" s="39"/>
      <c r="J1310" s="39"/>
    </row>
    <row r="1311" spans="1:10" ht="13.5">
      <c r="A1311" s="39"/>
      <c r="B1311" s="39"/>
      <c r="C1311" s="39"/>
      <c r="D1311" s="39"/>
      <c r="E1311" s="39"/>
      <c r="F1311" s="39"/>
      <c r="G1311" s="39"/>
      <c r="H1311" s="39"/>
      <c r="I1311" s="39"/>
      <c r="J1311" s="39"/>
    </row>
    <row r="1312" spans="1:10" ht="13.5">
      <c r="A1312" s="39"/>
      <c r="B1312" s="39"/>
      <c r="C1312" s="39"/>
      <c r="D1312" s="39"/>
      <c r="E1312" s="39"/>
      <c r="F1312" s="39"/>
      <c r="G1312" s="39"/>
      <c r="H1312" s="39"/>
      <c r="I1312" s="39"/>
      <c r="J1312" s="39"/>
    </row>
    <row r="1313" spans="1:10" ht="13.5">
      <c r="A1313" s="39"/>
      <c r="B1313" s="39"/>
      <c r="C1313" s="39"/>
      <c r="D1313" s="39"/>
      <c r="E1313" s="39"/>
      <c r="F1313" s="39"/>
      <c r="G1313" s="39"/>
      <c r="H1313" s="39"/>
      <c r="I1313" s="39"/>
      <c r="J1313" s="39"/>
    </row>
    <row r="1314" spans="1:10" ht="13.5">
      <c r="A1314" s="39"/>
      <c r="B1314" s="39"/>
      <c r="C1314" s="39"/>
      <c r="D1314" s="39"/>
      <c r="E1314" s="39"/>
      <c r="F1314" s="39"/>
      <c r="G1314" s="39"/>
      <c r="H1314" s="39"/>
      <c r="I1314" s="39"/>
      <c r="J1314" s="39"/>
    </row>
    <row r="1315" spans="1:10" ht="13.5">
      <c r="A1315" s="39"/>
      <c r="B1315" s="39"/>
      <c r="C1315" s="39"/>
      <c r="D1315" s="39"/>
      <c r="E1315" s="39"/>
      <c r="F1315" s="39"/>
      <c r="G1315" s="39"/>
      <c r="H1315" s="39"/>
      <c r="I1315" s="39"/>
      <c r="J1315" s="39"/>
    </row>
    <row r="1316" spans="1:10" ht="13.5">
      <c r="A1316" s="39"/>
      <c r="B1316" s="39"/>
      <c r="C1316" s="39"/>
      <c r="D1316" s="39"/>
      <c r="E1316" s="39"/>
      <c r="F1316" s="39"/>
      <c r="G1316" s="39"/>
      <c r="H1316" s="39"/>
      <c r="I1316" s="39"/>
      <c r="J1316" s="39"/>
    </row>
    <row r="1317" spans="1:10" ht="13.5">
      <c r="A1317" s="39"/>
      <c r="B1317" s="39"/>
      <c r="C1317" s="39"/>
      <c r="D1317" s="39"/>
      <c r="E1317" s="39"/>
      <c r="F1317" s="39"/>
      <c r="G1317" s="39"/>
      <c r="H1317" s="39"/>
      <c r="I1317" s="39"/>
      <c r="J1317" s="39"/>
    </row>
    <row r="1318" spans="1:10" ht="13.5">
      <c r="A1318" s="39"/>
      <c r="B1318" s="39"/>
      <c r="C1318" s="39"/>
      <c r="D1318" s="39"/>
      <c r="E1318" s="39"/>
      <c r="F1318" s="39"/>
      <c r="G1318" s="39"/>
      <c r="H1318" s="39"/>
      <c r="I1318" s="39"/>
      <c r="J1318" s="39"/>
    </row>
    <row r="1319" spans="1:10" ht="13.5">
      <c r="A1319" s="39"/>
      <c r="B1319" s="39"/>
      <c r="C1319" s="39"/>
      <c r="D1319" s="39"/>
      <c r="E1319" s="39"/>
      <c r="F1319" s="39"/>
      <c r="G1319" s="39"/>
      <c r="H1319" s="39"/>
      <c r="I1319" s="39"/>
      <c r="J1319" s="39"/>
    </row>
    <row r="1320" spans="1:10" ht="13.5">
      <c r="A1320" s="39"/>
      <c r="B1320" s="39"/>
      <c r="C1320" s="39"/>
      <c r="D1320" s="39"/>
      <c r="E1320" s="39"/>
      <c r="F1320" s="39"/>
      <c r="G1320" s="39"/>
      <c r="H1320" s="39"/>
      <c r="I1320" s="39"/>
      <c r="J1320" s="39"/>
    </row>
    <row r="1321" spans="1:10" ht="13.5">
      <c r="A1321" s="39"/>
      <c r="B1321" s="39"/>
      <c r="C1321" s="39"/>
      <c r="D1321" s="39"/>
      <c r="E1321" s="39"/>
      <c r="F1321" s="39"/>
      <c r="G1321" s="39"/>
      <c r="H1321" s="39"/>
      <c r="I1321" s="39"/>
      <c r="J1321" s="39"/>
    </row>
    <row r="1322" spans="1:10" ht="13.5">
      <c r="A1322" s="39"/>
      <c r="B1322" s="39"/>
      <c r="C1322" s="39"/>
      <c r="D1322" s="39"/>
      <c r="E1322" s="39"/>
      <c r="F1322" s="39"/>
      <c r="G1322" s="39"/>
      <c r="H1322" s="39"/>
      <c r="I1322" s="39"/>
      <c r="J1322" s="39"/>
    </row>
    <row r="1323" spans="1:10" ht="13.5">
      <c r="A1323" s="39"/>
      <c r="B1323" s="39"/>
      <c r="C1323" s="39"/>
      <c r="D1323" s="39"/>
      <c r="E1323" s="39"/>
      <c r="F1323" s="39"/>
      <c r="G1323" s="39"/>
      <c r="H1323" s="39"/>
      <c r="I1323" s="39"/>
      <c r="J1323" s="39"/>
    </row>
    <row r="1324" spans="1:10" ht="13.5">
      <c r="A1324" s="39"/>
      <c r="B1324" s="39"/>
      <c r="C1324" s="39"/>
      <c r="D1324" s="39"/>
      <c r="E1324" s="39"/>
      <c r="F1324" s="39"/>
      <c r="G1324" s="39"/>
      <c r="H1324" s="39"/>
      <c r="I1324" s="39"/>
      <c r="J1324" s="39"/>
    </row>
    <row r="1325" spans="1:10" ht="13.5">
      <c r="A1325" s="39"/>
      <c r="B1325" s="39"/>
      <c r="C1325" s="39"/>
      <c r="D1325" s="39"/>
      <c r="E1325" s="39"/>
      <c r="F1325" s="39"/>
      <c r="G1325" s="39"/>
      <c r="H1325" s="39"/>
      <c r="I1325" s="39"/>
      <c r="J1325" s="39"/>
    </row>
    <row r="1326" spans="1:10" ht="13.5">
      <c r="A1326" s="39"/>
      <c r="B1326" s="39"/>
      <c r="C1326" s="39"/>
      <c r="D1326" s="39"/>
      <c r="E1326" s="39"/>
      <c r="F1326" s="39"/>
      <c r="G1326" s="39"/>
      <c r="H1326" s="39"/>
      <c r="I1326" s="39"/>
      <c r="J1326" s="39"/>
    </row>
    <row r="1327" spans="1:10" ht="13.5">
      <c r="A1327" s="39"/>
      <c r="B1327" s="39"/>
      <c r="C1327" s="39"/>
      <c r="D1327" s="39"/>
      <c r="E1327" s="39"/>
      <c r="F1327" s="39"/>
      <c r="G1327" s="39"/>
      <c r="H1327" s="39"/>
      <c r="I1327" s="39"/>
      <c r="J1327" s="39"/>
    </row>
    <row r="1328" spans="1:10" ht="13.5">
      <c r="A1328" s="39"/>
      <c r="B1328" s="39"/>
      <c r="C1328" s="39"/>
      <c r="D1328" s="39"/>
      <c r="E1328" s="39"/>
      <c r="F1328" s="39"/>
      <c r="G1328" s="39"/>
      <c r="H1328" s="39"/>
      <c r="I1328" s="39"/>
      <c r="J1328" s="39"/>
    </row>
    <row r="1329" spans="1:10" ht="13.5">
      <c r="A1329" s="39"/>
      <c r="B1329" s="39"/>
      <c r="C1329" s="39"/>
      <c r="D1329" s="39"/>
      <c r="E1329" s="39"/>
      <c r="F1329" s="39"/>
      <c r="G1329" s="39"/>
      <c r="H1329" s="39"/>
      <c r="I1329" s="39"/>
      <c r="J1329" s="39"/>
    </row>
    <row r="1330" spans="1:10" ht="13.5">
      <c r="A1330" s="39"/>
      <c r="B1330" s="39"/>
      <c r="C1330" s="39"/>
      <c r="D1330" s="39"/>
      <c r="E1330" s="39"/>
      <c r="F1330" s="39"/>
      <c r="G1330" s="39"/>
      <c r="H1330" s="39"/>
      <c r="I1330" s="39"/>
      <c r="J1330" s="39"/>
    </row>
    <row r="1331" spans="1:10" ht="13.5">
      <c r="A1331" s="39"/>
      <c r="B1331" s="39"/>
      <c r="C1331" s="39"/>
      <c r="D1331" s="39"/>
      <c r="E1331" s="39"/>
      <c r="F1331" s="39"/>
      <c r="G1331" s="39"/>
      <c r="H1331" s="39"/>
      <c r="I1331" s="39"/>
      <c r="J1331" s="39"/>
    </row>
    <row r="1332" spans="1:10" ht="13.5">
      <c r="A1332" s="39"/>
      <c r="B1332" s="39"/>
      <c r="C1332" s="39"/>
      <c r="D1332" s="39"/>
      <c r="E1332" s="39"/>
      <c r="F1332" s="39"/>
      <c r="G1332" s="39"/>
      <c r="H1332" s="39"/>
      <c r="I1332" s="39"/>
      <c r="J1332" s="39"/>
    </row>
    <row r="1333" spans="1:10" ht="13.5">
      <c r="A1333" s="39"/>
      <c r="B1333" s="39"/>
      <c r="C1333" s="39"/>
      <c r="D1333" s="39"/>
      <c r="E1333" s="39"/>
      <c r="F1333" s="39"/>
      <c r="G1333" s="39"/>
      <c r="H1333" s="39"/>
      <c r="I1333" s="39"/>
      <c r="J1333" s="39"/>
    </row>
    <row r="1334" spans="1:10" ht="13.5">
      <c r="A1334" s="39"/>
      <c r="B1334" s="39"/>
      <c r="C1334" s="39"/>
      <c r="D1334" s="39"/>
      <c r="E1334" s="39"/>
      <c r="F1334" s="39"/>
      <c r="G1334" s="39"/>
      <c r="H1334" s="39"/>
      <c r="I1334" s="39"/>
      <c r="J1334" s="39"/>
    </row>
    <row r="1335" spans="1:10" ht="13.5">
      <c r="A1335" s="39"/>
      <c r="B1335" s="39"/>
      <c r="C1335" s="39"/>
      <c r="D1335" s="39"/>
      <c r="E1335" s="39"/>
      <c r="F1335" s="39"/>
      <c r="G1335" s="39"/>
      <c r="H1335" s="39"/>
      <c r="I1335" s="39"/>
      <c r="J1335" s="39"/>
    </row>
    <row r="1336" spans="1:10" ht="13.5">
      <c r="A1336" s="39"/>
      <c r="B1336" s="39"/>
      <c r="C1336" s="39"/>
      <c r="D1336" s="39"/>
      <c r="E1336" s="39"/>
      <c r="F1336" s="39"/>
      <c r="G1336" s="39"/>
      <c r="H1336" s="39"/>
      <c r="I1336" s="39"/>
      <c r="J1336" s="39"/>
    </row>
    <row r="1337" spans="1:10" ht="13.5">
      <c r="A1337" s="39"/>
      <c r="B1337" s="39"/>
      <c r="C1337" s="39"/>
      <c r="D1337" s="39"/>
      <c r="E1337" s="39"/>
      <c r="F1337" s="39"/>
      <c r="G1337" s="39"/>
      <c r="H1337" s="39"/>
      <c r="I1337" s="39"/>
      <c r="J1337" s="39"/>
    </row>
    <row r="1338" spans="1:10" ht="13.5">
      <c r="A1338" s="39"/>
      <c r="B1338" s="39"/>
      <c r="C1338" s="39"/>
      <c r="D1338" s="39"/>
      <c r="E1338" s="39"/>
      <c r="F1338" s="39"/>
      <c r="G1338" s="39"/>
      <c r="H1338" s="39"/>
      <c r="I1338" s="39"/>
      <c r="J1338" s="39"/>
    </row>
    <row r="1339" spans="1:10" ht="13.5">
      <c r="A1339" s="39"/>
      <c r="B1339" s="39"/>
      <c r="C1339" s="39"/>
      <c r="D1339" s="39"/>
      <c r="E1339" s="39"/>
      <c r="F1339" s="39"/>
      <c r="G1339" s="39"/>
      <c r="H1339" s="39"/>
      <c r="I1339" s="39"/>
      <c r="J1339" s="39"/>
    </row>
    <row r="1340" spans="1:10" ht="13.5">
      <c r="A1340" s="39"/>
      <c r="B1340" s="39"/>
      <c r="C1340" s="39"/>
      <c r="D1340" s="39"/>
      <c r="E1340" s="39"/>
      <c r="F1340" s="39"/>
      <c r="G1340" s="39"/>
      <c r="H1340" s="39"/>
      <c r="I1340" s="39"/>
      <c r="J1340" s="39"/>
    </row>
    <row r="1341" spans="1:10" ht="13.5">
      <c r="A1341" s="39"/>
      <c r="B1341" s="39"/>
      <c r="C1341" s="39"/>
      <c r="D1341" s="39"/>
      <c r="E1341" s="39"/>
      <c r="F1341" s="39"/>
      <c r="G1341" s="39"/>
      <c r="H1341" s="39"/>
      <c r="I1341" s="39"/>
      <c r="J1341" s="39"/>
    </row>
    <row r="1342" spans="1:10" ht="13.5">
      <c r="A1342" s="39"/>
      <c r="B1342" s="39"/>
      <c r="C1342" s="39"/>
      <c r="D1342" s="39"/>
      <c r="E1342" s="39"/>
      <c r="F1342" s="39"/>
      <c r="G1342" s="39"/>
      <c r="H1342" s="39"/>
      <c r="I1342" s="39"/>
      <c r="J1342" s="39"/>
    </row>
    <row r="1343" spans="1:10" ht="13.5">
      <c r="A1343" s="39"/>
      <c r="B1343" s="39"/>
      <c r="C1343" s="39"/>
      <c r="D1343" s="39"/>
      <c r="E1343" s="39"/>
      <c r="F1343" s="39"/>
      <c r="G1343" s="39"/>
      <c r="H1343" s="39"/>
      <c r="I1343" s="39"/>
      <c r="J1343" s="39"/>
    </row>
    <row r="1344" spans="1:10" ht="13.5">
      <c r="A1344" s="39"/>
      <c r="B1344" s="39"/>
      <c r="C1344" s="39"/>
      <c r="D1344" s="39"/>
      <c r="E1344" s="39"/>
      <c r="F1344" s="39"/>
      <c r="G1344" s="39"/>
      <c r="H1344" s="39"/>
      <c r="I1344" s="39"/>
      <c r="J1344" s="39"/>
    </row>
    <row r="1345" spans="1:10" ht="13.5">
      <c r="A1345" s="39"/>
      <c r="B1345" s="39"/>
      <c r="C1345" s="39"/>
      <c r="D1345" s="39"/>
      <c r="E1345" s="39"/>
      <c r="F1345" s="39"/>
      <c r="G1345" s="39"/>
      <c r="H1345" s="39"/>
      <c r="I1345" s="39"/>
      <c r="J1345" s="39"/>
    </row>
    <row r="1346" spans="1:10" ht="13.5">
      <c r="A1346" s="39"/>
      <c r="B1346" s="39"/>
      <c r="C1346" s="39"/>
      <c r="D1346" s="39"/>
      <c r="E1346" s="39"/>
      <c r="F1346" s="39"/>
      <c r="G1346" s="39"/>
      <c r="H1346" s="39"/>
      <c r="I1346" s="39"/>
      <c r="J1346" s="39"/>
    </row>
    <row r="1347" spans="1:10" ht="13.5">
      <c r="A1347" s="39"/>
      <c r="B1347" s="39"/>
      <c r="C1347" s="39"/>
      <c r="D1347" s="39"/>
      <c r="E1347" s="39"/>
      <c r="F1347" s="39"/>
      <c r="G1347" s="39"/>
      <c r="H1347" s="39"/>
      <c r="I1347" s="39"/>
      <c r="J1347" s="39"/>
    </row>
    <row r="1348" spans="1:10" ht="13.5">
      <c r="A1348" s="39"/>
      <c r="B1348" s="39"/>
      <c r="C1348" s="39"/>
      <c r="D1348" s="39"/>
      <c r="E1348" s="39"/>
      <c r="F1348" s="39"/>
      <c r="G1348" s="39"/>
      <c r="H1348" s="39"/>
      <c r="I1348" s="39"/>
      <c r="J1348" s="39"/>
    </row>
    <row r="1349" spans="1:10" ht="13.5">
      <c r="A1349" s="39"/>
      <c r="B1349" s="39"/>
      <c r="C1349" s="39"/>
      <c r="D1349" s="39"/>
      <c r="E1349" s="39"/>
      <c r="F1349" s="39"/>
      <c r="G1349" s="39"/>
      <c r="H1349" s="39"/>
      <c r="I1349" s="39"/>
      <c r="J1349" s="39"/>
    </row>
    <row r="1350" spans="1:10" ht="13.5">
      <c r="A1350" s="39"/>
      <c r="B1350" s="39"/>
      <c r="C1350" s="39"/>
      <c r="D1350" s="39"/>
      <c r="E1350" s="39"/>
      <c r="F1350" s="39"/>
      <c r="G1350" s="39"/>
      <c r="H1350" s="39"/>
      <c r="I1350" s="39"/>
      <c r="J1350" s="39"/>
    </row>
    <row r="1351" spans="1:10" ht="13.5">
      <c r="A1351" s="39"/>
      <c r="B1351" s="39"/>
      <c r="C1351" s="39"/>
      <c r="D1351" s="39"/>
      <c r="E1351" s="39"/>
      <c r="F1351" s="39"/>
      <c r="G1351" s="39"/>
      <c r="H1351" s="39"/>
      <c r="I1351" s="39"/>
      <c r="J1351" s="39"/>
    </row>
    <row r="1352" spans="1:10" ht="13.5">
      <c r="A1352" s="39"/>
      <c r="B1352" s="39"/>
      <c r="C1352" s="39"/>
      <c r="D1352" s="39"/>
      <c r="E1352" s="39"/>
      <c r="F1352" s="39"/>
      <c r="G1352" s="39"/>
      <c r="H1352" s="39"/>
      <c r="I1352" s="39"/>
      <c r="J1352" s="39"/>
    </row>
    <row r="1353" spans="1:10" ht="13.5">
      <c r="A1353" s="39"/>
      <c r="B1353" s="39"/>
      <c r="C1353" s="39"/>
      <c r="D1353" s="39"/>
      <c r="E1353" s="39"/>
      <c r="F1353" s="39"/>
      <c r="G1353" s="39"/>
      <c r="H1353" s="39"/>
      <c r="I1353" s="39"/>
      <c r="J1353" s="39"/>
    </row>
    <row r="1354" spans="1:10" ht="13.5">
      <c r="A1354" s="39"/>
      <c r="B1354" s="39"/>
      <c r="C1354" s="39"/>
      <c r="D1354" s="39"/>
      <c r="E1354" s="39"/>
      <c r="F1354" s="39"/>
      <c r="G1354" s="39"/>
      <c r="H1354" s="39"/>
      <c r="I1354" s="39"/>
      <c r="J1354" s="39"/>
    </row>
    <row r="1355" spans="1:10" ht="13.5">
      <c r="A1355" s="39"/>
      <c r="B1355" s="39"/>
      <c r="C1355" s="39"/>
      <c r="D1355" s="39"/>
      <c r="E1355" s="39"/>
      <c r="F1355" s="39"/>
      <c r="G1355" s="39"/>
      <c r="H1355" s="39"/>
      <c r="I1355" s="39"/>
      <c r="J1355" s="39"/>
    </row>
    <row r="1356" spans="1:10" ht="13.5">
      <c r="A1356" s="39"/>
      <c r="B1356" s="39"/>
      <c r="C1356" s="39"/>
      <c r="D1356" s="39"/>
      <c r="E1356" s="39"/>
      <c r="F1356" s="39"/>
      <c r="G1356" s="39"/>
      <c r="H1356" s="39"/>
      <c r="I1356" s="39"/>
      <c r="J1356" s="39"/>
    </row>
    <row r="1357" spans="1:10" ht="13.5">
      <c r="A1357" s="39"/>
      <c r="B1357" s="39"/>
      <c r="C1357" s="39"/>
      <c r="D1357" s="39"/>
      <c r="E1357" s="39"/>
      <c r="F1357" s="39"/>
      <c r="G1357" s="39"/>
      <c r="H1357" s="39"/>
      <c r="I1357" s="39"/>
      <c r="J1357" s="39"/>
    </row>
    <row r="1358" spans="1:10" ht="13.5">
      <c r="A1358" s="39"/>
      <c r="B1358" s="39"/>
      <c r="C1358" s="39"/>
      <c r="D1358" s="39"/>
      <c r="E1358" s="39"/>
      <c r="F1358" s="39"/>
      <c r="G1358" s="39"/>
      <c r="H1358" s="39"/>
      <c r="I1358" s="39"/>
      <c r="J1358" s="39"/>
    </row>
    <row r="1359" spans="1:10" ht="13.5">
      <c r="A1359" s="39"/>
      <c r="B1359" s="39"/>
      <c r="C1359" s="39"/>
      <c r="D1359" s="39"/>
      <c r="E1359" s="39"/>
      <c r="F1359" s="39"/>
      <c r="G1359" s="39"/>
      <c r="H1359" s="39"/>
      <c r="I1359" s="39"/>
      <c r="J1359" s="39"/>
    </row>
    <row r="1360" spans="1:10" ht="13.5">
      <c r="A1360" s="39"/>
      <c r="B1360" s="39"/>
      <c r="C1360" s="39"/>
      <c r="D1360" s="39"/>
      <c r="E1360" s="39"/>
      <c r="F1360" s="39"/>
      <c r="G1360" s="39"/>
      <c r="H1360" s="39"/>
      <c r="I1360" s="39"/>
      <c r="J1360" s="39"/>
    </row>
    <row r="1361" spans="1:10" ht="13.5">
      <c r="A1361" s="39"/>
      <c r="B1361" s="39"/>
      <c r="C1361" s="39"/>
      <c r="D1361" s="39"/>
      <c r="E1361" s="39"/>
      <c r="F1361" s="39"/>
      <c r="G1361" s="39"/>
      <c r="H1361" s="39"/>
      <c r="I1361" s="39"/>
      <c r="J1361" s="39"/>
    </row>
    <row r="1362" spans="1:10" ht="13.5">
      <c r="A1362" s="39"/>
      <c r="B1362" s="39"/>
      <c r="C1362" s="39"/>
      <c r="D1362" s="39"/>
      <c r="E1362" s="39"/>
      <c r="F1362" s="39"/>
      <c r="G1362" s="39"/>
      <c r="H1362" s="39"/>
      <c r="I1362" s="39"/>
      <c r="J1362" s="39"/>
    </row>
    <row r="1363" spans="1:10" ht="13.5">
      <c r="A1363" s="39"/>
      <c r="B1363" s="39"/>
      <c r="C1363" s="39"/>
      <c r="D1363" s="39"/>
      <c r="E1363" s="39"/>
      <c r="F1363" s="39"/>
      <c r="G1363" s="39"/>
      <c r="H1363" s="39"/>
      <c r="I1363" s="39"/>
      <c r="J1363" s="39"/>
    </row>
    <row r="1364" spans="1:10" ht="13.5">
      <c r="A1364" s="39"/>
      <c r="B1364" s="39"/>
      <c r="C1364" s="39"/>
      <c r="D1364" s="39"/>
      <c r="E1364" s="39"/>
      <c r="F1364" s="39"/>
      <c r="G1364" s="39"/>
      <c r="H1364" s="39"/>
      <c r="I1364" s="39"/>
      <c r="J1364" s="39"/>
    </row>
    <row r="1365" spans="1:10" ht="13.5">
      <c r="A1365" s="39"/>
      <c r="B1365" s="39"/>
      <c r="C1365" s="39"/>
      <c r="D1365" s="39"/>
      <c r="E1365" s="39"/>
      <c r="F1365" s="39"/>
      <c r="G1365" s="39"/>
      <c r="H1365" s="39"/>
      <c r="I1365" s="39"/>
      <c r="J1365" s="39"/>
    </row>
    <row r="1366" spans="1:10" ht="13.5">
      <c r="A1366" s="39"/>
      <c r="B1366" s="39"/>
      <c r="C1366" s="39"/>
      <c r="D1366" s="39"/>
      <c r="E1366" s="39"/>
      <c r="F1366" s="39"/>
      <c r="G1366" s="39"/>
      <c r="H1366" s="39"/>
      <c r="I1366" s="39"/>
      <c r="J1366" s="39"/>
    </row>
    <row r="1367" spans="1:10" ht="13.5">
      <c r="A1367" s="39"/>
      <c r="B1367" s="39"/>
      <c r="C1367" s="39"/>
      <c r="D1367" s="39"/>
      <c r="E1367" s="39"/>
      <c r="F1367" s="39"/>
      <c r="G1367" s="39"/>
      <c r="H1367" s="39"/>
      <c r="I1367" s="39"/>
      <c r="J1367" s="39"/>
    </row>
    <row r="1368" spans="1:10" ht="13.5">
      <c r="A1368" s="39"/>
      <c r="B1368" s="39"/>
      <c r="C1368" s="39"/>
      <c r="D1368" s="39"/>
      <c r="E1368" s="39"/>
      <c r="F1368" s="39"/>
      <c r="G1368" s="39"/>
      <c r="H1368" s="39"/>
      <c r="I1368" s="39"/>
      <c r="J1368" s="39"/>
    </row>
    <row r="1369" spans="1:10" ht="13.5">
      <c r="A1369" s="39"/>
      <c r="B1369" s="39"/>
      <c r="C1369" s="39"/>
      <c r="D1369" s="39"/>
      <c r="E1369" s="39"/>
      <c r="F1369" s="39"/>
      <c r="G1369" s="39"/>
      <c r="H1369" s="39"/>
      <c r="I1369" s="39"/>
      <c r="J1369" s="39"/>
    </row>
    <row r="1370" spans="1:10" ht="13.5">
      <c r="A1370" s="39"/>
      <c r="B1370" s="39"/>
      <c r="C1370" s="39"/>
      <c r="D1370" s="39"/>
      <c r="E1370" s="39"/>
      <c r="F1370" s="39"/>
      <c r="G1370" s="39"/>
      <c r="H1370" s="39"/>
      <c r="I1370" s="39"/>
      <c r="J1370" s="39"/>
    </row>
    <row r="1371" spans="1:10" ht="13.5">
      <c r="A1371" s="39"/>
      <c r="B1371" s="39"/>
      <c r="C1371" s="39"/>
      <c r="D1371" s="39"/>
      <c r="E1371" s="39"/>
      <c r="F1371" s="39"/>
      <c r="G1371" s="39"/>
      <c r="H1371" s="39"/>
      <c r="I1371" s="39"/>
      <c r="J1371" s="39"/>
    </row>
    <row r="1372" spans="1:10" ht="13.5">
      <c r="A1372" s="39"/>
      <c r="B1372" s="39"/>
      <c r="C1372" s="39"/>
      <c r="D1372" s="39"/>
      <c r="E1372" s="39"/>
      <c r="F1372" s="39"/>
      <c r="G1372" s="39"/>
      <c r="H1372" s="39"/>
      <c r="I1372" s="39"/>
      <c r="J1372" s="39"/>
    </row>
    <row r="1373" spans="1:10" ht="13.5">
      <c r="A1373" s="39"/>
      <c r="B1373" s="39"/>
      <c r="C1373" s="39"/>
      <c r="D1373" s="39"/>
      <c r="E1373" s="39"/>
      <c r="F1373" s="39"/>
      <c r="G1373" s="39"/>
      <c r="H1373" s="39"/>
      <c r="I1373" s="39"/>
      <c r="J1373" s="39"/>
    </row>
    <row r="1374" spans="1:10" ht="13.5">
      <c r="A1374" s="39"/>
      <c r="B1374" s="39"/>
      <c r="C1374" s="39"/>
      <c r="D1374" s="39"/>
      <c r="E1374" s="39"/>
      <c r="F1374" s="39"/>
      <c r="G1374" s="39"/>
      <c r="H1374" s="39"/>
      <c r="I1374" s="39"/>
      <c r="J1374" s="39"/>
    </row>
    <row r="1375" spans="1:10" ht="13.5">
      <c r="A1375" s="39"/>
      <c r="B1375" s="39"/>
      <c r="C1375" s="39"/>
      <c r="D1375" s="39"/>
      <c r="E1375" s="39"/>
      <c r="F1375" s="39"/>
      <c r="G1375" s="39"/>
      <c r="H1375" s="39"/>
      <c r="I1375" s="39"/>
      <c r="J1375" s="39"/>
    </row>
    <row r="1376" spans="1:10" ht="13.5">
      <c r="A1376" s="39"/>
      <c r="B1376" s="39"/>
      <c r="C1376" s="39"/>
      <c r="D1376" s="39"/>
      <c r="E1376" s="39"/>
      <c r="F1376" s="39"/>
      <c r="G1376" s="39"/>
      <c r="H1376" s="39"/>
      <c r="I1376" s="39"/>
      <c r="J1376" s="39"/>
    </row>
    <row r="1377" spans="1:10" ht="13.5">
      <c r="A1377" s="39"/>
      <c r="B1377" s="39"/>
      <c r="C1377" s="39"/>
      <c r="D1377" s="39"/>
      <c r="E1377" s="39"/>
      <c r="F1377" s="39"/>
      <c r="G1377" s="39"/>
      <c r="H1377" s="39"/>
      <c r="I1377" s="39"/>
      <c r="J1377" s="39"/>
    </row>
    <row r="1378" spans="1:10" ht="13.5">
      <c r="A1378" s="39"/>
      <c r="B1378" s="39"/>
      <c r="C1378" s="39"/>
      <c r="D1378" s="39"/>
      <c r="E1378" s="39"/>
      <c r="F1378" s="39"/>
      <c r="G1378" s="39"/>
      <c r="H1378" s="39"/>
      <c r="I1378" s="39"/>
      <c r="J1378" s="39"/>
    </row>
    <row r="1379" spans="1:10" ht="13.5">
      <c r="A1379" s="39"/>
      <c r="B1379" s="39"/>
      <c r="C1379" s="39"/>
      <c r="D1379" s="39"/>
      <c r="E1379" s="39"/>
      <c r="F1379" s="39"/>
      <c r="G1379" s="39"/>
      <c r="H1379" s="39"/>
      <c r="I1379" s="39"/>
      <c r="J1379" s="39"/>
    </row>
    <row r="1380" spans="1:10" ht="13.5">
      <c r="A1380" s="39"/>
      <c r="B1380" s="39"/>
      <c r="C1380" s="39"/>
      <c r="D1380" s="39"/>
      <c r="E1380" s="39"/>
      <c r="F1380" s="39"/>
      <c r="G1380" s="39"/>
      <c r="H1380" s="39"/>
      <c r="I1380" s="39"/>
      <c r="J1380" s="39"/>
    </row>
    <row r="1381" spans="1:10" ht="13.5">
      <c r="A1381" s="39"/>
      <c r="B1381" s="39"/>
      <c r="C1381" s="39"/>
      <c r="D1381" s="39"/>
      <c r="E1381" s="39"/>
      <c r="F1381" s="39"/>
      <c r="G1381" s="39"/>
      <c r="H1381" s="39"/>
      <c r="I1381" s="39"/>
      <c r="J1381" s="39"/>
    </row>
    <row r="1382" spans="1:10" ht="13.5">
      <c r="A1382" s="39"/>
      <c r="B1382" s="39"/>
      <c r="C1382" s="39"/>
      <c r="D1382" s="39"/>
      <c r="E1382" s="39"/>
      <c r="F1382" s="39"/>
      <c r="G1382" s="39"/>
      <c r="H1382" s="39"/>
      <c r="I1382" s="39"/>
      <c r="J1382" s="39"/>
    </row>
    <row r="1383" spans="1:10" ht="13.5">
      <c r="A1383" s="39"/>
      <c r="B1383" s="39"/>
      <c r="C1383" s="39"/>
      <c r="D1383" s="39"/>
      <c r="E1383" s="39"/>
      <c r="F1383" s="39"/>
      <c r="G1383" s="39"/>
      <c r="H1383" s="39"/>
      <c r="I1383" s="39"/>
      <c r="J1383" s="39"/>
    </row>
    <row r="1384" spans="1:10" ht="13.5">
      <c r="A1384" s="39"/>
      <c r="B1384" s="39"/>
      <c r="C1384" s="39"/>
      <c r="D1384" s="39"/>
      <c r="E1384" s="39"/>
      <c r="F1384" s="39"/>
      <c r="G1384" s="39"/>
      <c r="H1384" s="39"/>
      <c r="I1384" s="39"/>
      <c r="J1384" s="39"/>
    </row>
    <row r="1385" spans="1:10" ht="13.5">
      <c r="A1385" s="39"/>
      <c r="B1385" s="39"/>
      <c r="C1385" s="39"/>
      <c r="D1385" s="39"/>
      <c r="E1385" s="39"/>
      <c r="F1385" s="39"/>
      <c r="G1385" s="39"/>
      <c r="H1385" s="39"/>
      <c r="I1385" s="39"/>
      <c r="J1385" s="39"/>
    </row>
    <row r="1386" spans="1:10" ht="13.5">
      <c r="A1386" s="39"/>
      <c r="B1386" s="39"/>
      <c r="C1386" s="39"/>
      <c r="D1386" s="39"/>
      <c r="E1386" s="39"/>
      <c r="F1386" s="39"/>
      <c r="G1386" s="39"/>
      <c r="H1386" s="39"/>
      <c r="I1386" s="39"/>
      <c r="J1386" s="39"/>
    </row>
    <row r="1387" spans="1:10" ht="13.5">
      <c r="A1387" s="39"/>
      <c r="B1387" s="39"/>
      <c r="C1387" s="39"/>
      <c r="D1387" s="39"/>
      <c r="E1387" s="39"/>
      <c r="F1387" s="39"/>
      <c r="G1387" s="39"/>
      <c r="H1387" s="39"/>
      <c r="I1387" s="39"/>
      <c r="J1387" s="39"/>
    </row>
    <row r="1388" spans="1:10" ht="13.5">
      <c r="A1388" s="39"/>
      <c r="B1388" s="39"/>
      <c r="C1388" s="39"/>
      <c r="D1388" s="39"/>
      <c r="E1388" s="39"/>
      <c r="F1388" s="39"/>
      <c r="G1388" s="39"/>
      <c r="H1388" s="39"/>
      <c r="I1388" s="39"/>
      <c r="J1388" s="39"/>
    </row>
    <row r="1389" spans="1:10" ht="13.5">
      <c r="A1389" s="39"/>
      <c r="B1389" s="39"/>
      <c r="C1389" s="39"/>
      <c r="D1389" s="39"/>
      <c r="E1389" s="39"/>
      <c r="F1389" s="39"/>
      <c r="G1389" s="39"/>
      <c r="H1389" s="39"/>
      <c r="I1389" s="39"/>
      <c r="J1389" s="39"/>
    </row>
    <row r="1390" spans="1:10" ht="13.5">
      <c r="A1390" s="39"/>
      <c r="B1390" s="39"/>
      <c r="C1390" s="39"/>
      <c r="D1390" s="39"/>
      <c r="E1390" s="39"/>
      <c r="F1390" s="39"/>
      <c r="G1390" s="39"/>
      <c r="H1390" s="39"/>
      <c r="I1390" s="39"/>
      <c r="J1390" s="39"/>
    </row>
    <row r="1391" spans="1:10" ht="13.5">
      <c r="A1391" s="39"/>
      <c r="B1391" s="39"/>
      <c r="C1391" s="39"/>
      <c r="D1391" s="39"/>
      <c r="E1391" s="39"/>
      <c r="F1391" s="39"/>
      <c r="G1391" s="39"/>
      <c r="H1391" s="39"/>
      <c r="I1391" s="39"/>
      <c r="J1391" s="39"/>
    </row>
    <row r="1392" spans="1:10" ht="13.5">
      <c r="A1392" s="39"/>
      <c r="B1392" s="39"/>
      <c r="C1392" s="39"/>
      <c r="D1392" s="39"/>
      <c r="E1392" s="39"/>
      <c r="F1392" s="39"/>
      <c r="G1392" s="39"/>
      <c r="H1392" s="39"/>
      <c r="I1392" s="39"/>
      <c r="J1392" s="39"/>
    </row>
    <row r="1393" spans="1:10" ht="13.5">
      <c r="A1393" s="39"/>
      <c r="B1393" s="39"/>
      <c r="C1393" s="39"/>
      <c r="D1393" s="39"/>
      <c r="E1393" s="39"/>
      <c r="F1393" s="39"/>
      <c r="G1393" s="39"/>
      <c r="H1393" s="39"/>
      <c r="I1393" s="39"/>
      <c r="J1393" s="39"/>
    </row>
    <row r="1394" spans="1:10" ht="13.5">
      <c r="A1394" s="39"/>
      <c r="B1394" s="39"/>
      <c r="C1394" s="39"/>
      <c r="D1394" s="39"/>
      <c r="E1394" s="39"/>
      <c r="F1394" s="39"/>
      <c r="G1394" s="39"/>
      <c r="H1394" s="39"/>
      <c r="I1394" s="39"/>
      <c r="J1394" s="39"/>
    </row>
    <row r="1395" spans="1:10" ht="13.5">
      <c r="A1395" s="39"/>
      <c r="B1395" s="39"/>
      <c r="C1395" s="39"/>
      <c r="D1395" s="39"/>
      <c r="E1395" s="39"/>
      <c r="F1395" s="39"/>
      <c r="G1395" s="39"/>
      <c r="H1395" s="39"/>
      <c r="I1395" s="39"/>
      <c r="J1395" s="39"/>
    </row>
    <row r="1396" spans="1:10" ht="13.5">
      <c r="A1396" s="39"/>
      <c r="B1396" s="39"/>
      <c r="C1396" s="39"/>
      <c r="D1396" s="39"/>
      <c r="E1396" s="39"/>
      <c r="F1396" s="39"/>
      <c r="G1396" s="39"/>
      <c r="H1396" s="39"/>
      <c r="I1396" s="39"/>
      <c r="J1396" s="39"/>
    </row>
    <row r="1397" spans="1:10" ht="13.5">
      <c r="A1397" s="39"/>
      <c r="B1397" s="39"/>
      <c r="C1397" s="39"/>
      <c r="D1397" s="39"/>
      <c r="E1397" s="39"/>
      <c r="F1397" s="39"/>
      <c r="G1397" s="39"/>
      <c r="H1397" s="39"/>
      <c r="I1397" s="39"/>
      <c r="J1397" s="39"/>
    </row>
    <row r="1398" spans="1:10" ht="13.5">
      <c r="A1398" s="39"/>
      <c r="B1398" s="39"/>
      <c r="C1398" s="39"/>
      <c r="D1398" s="39"/>
      <c r="E1398" s="39"/>
      <c r="F1398" s="39"/>
      <c r="G1398" s="39"/>
      <c r="H1398" s="39"/>
      <c r="I1398" s="39"/>
      <c r="J1398" s="39"/>
    </row>
    <row r="1399" spans="1:10" ht="13.5">
      <c r="A1399" s="39"/>
      <c r="B1399" s="39"/>
      <c r="C1399" s="39"/>
      <c r="D1399" s="39"/>
      <c r="E1399" s="39"/>
      <c r="F1399" s="39"/>
      <c r="G1399" s="39"/>
      <c r="H1399" s="39"/>
      <c r="I1399" s="39"/>
      <c r="J1399" s="39"/>
    </row>
    <row r="1400" spans="1:10" ht="13.5">
      <c r="A1400" s="39"/>
      <c r="B1400" s="39"/>
      <c r="C1400" s="39"/>
      <c r="D1400" s="39"/>
      <c r="E1400" s="39"/>
      <c r="F1400" s="39"/>
      <c r="G1400" s="39"/>
      <c r="H1400" s="39"/>
      <c r="I1400" s="39"/>
      <c r="J1400" s="39"/>
    </row>
    <row r="1401" spans="1:10" ht="13.5">
      <c r="A1401" s="39"/>
      <c r="B1401" s="39"/>
      <c r="C1401" s="39"/>
      <c r="D1401" s="39"/>
      <c r="E1401" s="39"/>
      <c r="F1401" s="39"/>
      <c r="G1401" s="39"/>
      <c r="H1401" s="39"/>
      <c r="I1401" s="39"/>
      <c r="J1401" s="39"/>
    </row>
    <row r="1402" spans="1:10" ht="13.5">
      <c r="A1402" s="39"/>
      <c r="B1402" s="39"/>
      <c r="C1402" s="39"/>
      <c r="D1402" s="39"/>
      <c r="E1402" s="39"/>
      <c r="F1402" s="39"/>
      <c r="G1402" s="39"/>
      <c r="H1402" s="39"/>
      <c r="I1402" s="39"/>
      <c r="J1402" s="39"/>
    </row>
    <row r="1403" spans="1:10" ht="13.5">
      <c r="A1403" s="39"/>
      <c r="B1403" s="39"/>
      <c r="C1403" s="39"/>
      <c r="D1403" s="39"/>
      <c r="E1403" s="39"/>
      <c r="F1403" s="39"/>
      <c r="G1403" s="39"/>
      <c r="H1403" s="39"/>
      <c r="I1403" s="39"/>
      <c r="J1403" s="39"/>
    </row>
    <row r="1404" spans="1:10" ht="13.5">
      <c r="A1404" s="39"/>
      <c r="B1404" s="39"/>
      <c r="C1404" s="39"/>
      <c r="D1404" s="39"/>
      <c r="E1404" s="39"/>
      <c r="F1404" s="39"/>
      <c r="G1404" s="39"/>
      <c r="H1404" s="39"/>
      <c r="I1404" s="39"/>
      <c r="J1404" s="39"/>
    </row>
    <row r="1405" spans="1:10" ht="13.5">
      <c r="A1405" s="39"/>
      <c r="B1405" s="39"/>
      <c r="C1405" s="39"/>
      <c r="D1405" s="39"/>
      <c r="E1405" s="39"/>
      <c r="F1405" s="39"/>
      <c r="G1405" s="39"/>
      <c r="H1405" s="39"/>
      <c r="I1405" s="39"/>
      <c r="J1405" s="39"/>
    </row>
    <row r="1406" spans="1:10" ht="13.5">
      <c r="A1406" s="39"/>
      <c r="B1406" s="39"/>
      <c r="C1406" s="39"/>
      <c r="D1406" s="39"/>
      <c r="E1406" s="39"/>
      <c r="F1406" s="39"/>
      <c r="G1406" s="39"/>
      <c r="H1406" s="39"/>
      <c r="I1406" s="39"/>
      <c r="J1406" s="39"/>
    </row>
    <row r="1407" spans="1:10" ht="13.5">
      <c r="A1407" s="39"/>
      <c r="B1407" s="39"/>
      <c r="C1407" s="39"/>
      <c r="D1407" s="39"/>
      <c r="E1407" s="39"/>
      <c r="F1407" s="39"/>
      <c r="G1407" s="39"/>
      <c r="H1407" s="39"/>
      <c r="I1407" s="39"/>
      <c r="J1407" s="39"/>
    </row>
    <row r="1408" spans="1:10" ht="13.5">
      <c r="A1408" s="39"/>
      <c r="B1408" s="39"/>
      <c r="C1408" s="39"/>
      <c r="D1408" s="39"/>
      <c r="E1408" s="39"/>
      <c r="F1408" s="39"/>
      <c r="G1408" s="39"/>
      <c r="H1408" s="39"/>
      <c r="I1408" s="39"/>
      <c r="J1408" s="39"/>
    </row>
    <row r="1409" spans="1:10" ht="13.5">
      <c r="A1409" s="39"/>
      <c r="B1409" s="39"/>
      <c r="C1409" s="39"/>
      <c r="D1409" s="39"/>
      <c r="E1409" s="39"/>
      <c r="F1409" s="39"/>
      <c r="G1409" s="39"/>
      <c r="H1409" s="39"/>
      <c r="I1409" s="39"/>
      <c r="J1409" s="39"/>
    </row>
    <row r="1410" spans="1:10" ht="13.5">
      <c r="A1410" s="39"/>
      <c r="B1410" s="39"/>
      <c r="C1410" s="39"/>
      <c r="D1410" s="39"/>
      <c r="E1410" s="39"/>
      <c r="F1410" s="39"/>
      <c r="G1410" s="39"/>
      <c r="H1410" s="39"/>
      <c r="I1410" s="39"/>
      <c r="J1410" s="39"/>
    </row>
    <row r="1411" spans="1:10" ht="13.5">
      <c r="A1411" s="39"/>
      <c r="B1411" s="39"/>
      <c r="C1411" s="39"/>
      <c r="D1411" s="39"/>
      <c r="E1411" s="39"/>
      <c r="F1411" s="39"/>
      <c r="G1411" s="39"/>
      <c r="H1411" s="39"/>
      <c r="I1411" s="39"/>
      <c r="J1411" s="39"/>
    </row>
    <row r="1412" spans="1:10" ht="13.5">
      <c r="A1412" s="39"/>
      <c r="B1412" s="39"/>
      <c r="C1412" s="39"/>
      <c r="D1412" s="39"/>
      <c r="E1412" s="39"/>
      <c r="F1412" s="39"/>
      <c r="G1412" s="39"/>
      <c r="H1412" s="39"/>
      <c r="I1412" s="39"/>
      <c r="J1412" s="39"/>
    </row>
    <row r="1413" spans="1:10" ht="13.5">
      <c r="A1413" s="39"/>
      <c r="B1413" s="39"/>
      <c r="C1413" s="39"/>
      <c r="D1413" s="39"/>
      <c r="E1413" s="39"/>
      <c r="F1413" s="39"/>
      <c r="G1413" s="39"/>
      <c r="H1413" s="39"/>
      <c r="I1413" s="39"/>
      <c r="J1413" s="39"/>
    </row>
    <row r="1414" spans="1:10" ht="13.5">
      <c r="A1414" s="39"/>
      <c r="B1414" s="39"/>
      <c r="C1414" s="39"/>
      <c r="D1414" s="39"/>
      <c r="E1414" s="39"/>
      <c r="F1414" s="39"/>
      <c r="G1414" s="39"/>
      <c r="H1414" s="39"/>
      <c r="I1414" s="39"/>
      <c r="J1414" s="39"/>
    </row>
    <row r="1415" spans="1:10" ht="13.5">
      <c r="A1415" s="39"/>
      <c r="B1415" s="39"/>
      <c r="C1415" s="39"/>
      <c r="D1415" s="39"/>
      <c r="E1415" s="39"/>
      <c r="F1415" s="39"/>
      <c r="G1415" s="39"/>
      <c r="H1415" s="39"/>
      <c r="I1415" s="39"/>
      <c r="J1415" s="39"/>
    </row>
    <row r="1416" spans="1:10" ht="13.5">
      <c r="A1416" s="39"/>
      <c r="B1416" s="39"/>
      <c r="C1416" s="39"/>
      <c r="D1416" s="39"/>
      <c r="E1416" s="39"/>
      <c r="F1416" s="39"/>
      <c r="G1416" s="39"/>
      <c r="H1416" s="39"/>
      <c r="I1416" s="39"/>
      <c r="J1416" s="39"/>
    </row>
    <row r="1417" spans="1:10" ht="13.5">
      <c r="A1417" s="39"/>
      <c r="B1417" s="39"/>
      <c r="C1417" s="39"/>
      <c r="D1417" s="39"/>
      <c r="E1417" s="39"/>
      <c r="F1417" s="39"/>
      <c r="G1417" s="39"/>
      <c r="H1417" s="39"/>
      <c r="I1417" s="39"/>
      <c r="J1417" s="39"/>
    </row>
    <row r="1418" spans="1:10" ht="13.5">
      <c r="A1418" s="39"/>
      <c r="B1418" s="39"/>
      <c r="C1418" s="39"/>
      <c r="D1418" s="39"/>
      <c r="E1418" s="39"/>
      <c r="F1418" s="39"/>
      <c r="G1418" s="39"/>
      <c r="H1418" s="39"/>
      <c r="I1418" s="39"/>
      <c r="J1418" s="39"/>
    </row>
    <row r="1419" spans="1:10" ht="13.5">
      <c r="A1419" s="39"/>
      <c r="B1419" s="39"/>
      <c r="C1419" s="39"/>
      <c r="D1419" s="39"/>
      <c r="E1419" s="39"/>
      <c r="F1419" s="39"/>
      <c r="G1419" s="39"/>
      <c r="H1419" s="39"/>
      <c r="I1419" s="39"/>
      <c r="J1419" s="39"/>
    </row>
    <row r="1420" spans="1:10" ht="13.5">
      <c r="A1420" s="39"/>
      <c r="B1420" s="39"/>
      <c r="C1420" s="39"/>
      <c r="D1420" s="39"/>
      <c r="E1420" s="39"/>
      <c r="F1420" s="39"/>
      <c r="G1420" s="39"/>
      <c r="H1420" s="39"/>
      <c r="I1420" s="39"/>
      <c r="J1420" s="39"/>
    </row>
    <row r="1421" spans="1:10" ht="13.5">
      <c r="A1421" s="39"/>
      <c r="B1421" s="39"/>
      <c r="C1421" s="39"/>
      <c r="D1421" s="39"/>
      <c r="E1421" s="39"/>
      <c r="F1421" s="39"/>
      <c r="G1421" s="39"/>
      <c r="H1421" s="39"/>
      <c r="I1421" s="39"/>
      <c r="J1421" s="39"/>
    </row>
    <row r="1422" spans="1:10" ht="13.5">
      <c r="A1422" s="39"/>
      <c r="B1422" s="39"/>
      <c r="C1422" s="39"/>
      <c r="D1422" s="39"/>
      <c r="E1422" s="39"/>
      <c r="F1422" s="39"/>
      <c r="G1422" s="39"/>
      <c r="H1422" s="39"/>
      <c r="I1422" s="39"/>
      <c r="J1422" s="39"/>
    </row>
    <row r="1423" spans="1:10" ht="13.5">
      <c r="A1423" s="39"/>
      <c r="B1423" s="39"/>
      <c r="C1423" s="39"/>
      <c r="D1423" s="39"/>
      <c r="E1423" s="39"/>
      <c r="F1423" s="39"/>
      <c r="G1423" s="39"/>
      <c r="H1423" s="39"/>
      <c r="I1423" s="39"/>
      <c r="J1423" s="39"/>
    </row>
    <row r="1424" spans="1:10" ht="13.5">
      <c r="A1424" s="39"/>
      <c r="B1424" s="39"/>
      <c r="C1424" s="39"/>
      <c r="D1424" s="39"/>
      <c r="E1424" s="39"/>
      <c r="F1424" s="39"/>
      <c r="G1424" s="39"/>
      <c r="H1424" s="39"/>
      <c r="I1424" s="39"/>
      <c r="J1424" s="39"/>
    </row>
    <row r="1425" spans="1:10" ht="13.5">
      <c r="A1425" s="39"/>
      <c r="B1425" s="39"/>
      <c r="C1425" s="39"/>
      <c r="D1425" s="39"/>
      <c r="E1425" s="39"/>
      <c r="F1425" s="39"/>
      <c r="G1425" s="39"/>
      <c r="H1425" s="39"/>
      <c r="I1425" s="39"/>
      <c r="J1425" s="39"/>
    </row>
    <row r="1426" spans="1:10" ht="13.5">
      <c r="A1426" s="39"/>
      <c r="B1426" s="39"/>
      <c r="C1426" s="39"/>
      <c r="D1426" s="39"/>
      <c r="E1426" s="39"/>
      <c r="F1426" s="39"/>
      <c r="G1426" s="39"/>
      <c r="H1426" s="39"/>
      <c r="I1426" s="39"/>
      <c r="J1426" s="39"/>
    </row>
    <row r="1427" spans="1:10" ht="13.5">
      <c r="A1427" s="39"/>
      <c r="B1427" s="39"/>
      <c r="C1427" s="39"/>
      <c r="D1427" s="39"/>
      <c r="E1427" s="39"/>
      <c r="F1427" s="39"/>
      <c r="G1427" s="39"/>
      <c r="H1427" s="39"/>
      <c r="I1427" s="39"/>
      <c r="J1427" s="39"/>
    </row>
    <row r="1428" spans="1:10" ht="13.5">
      <c r="A1428" s="39"/>
      <c r="B1428" s="39"/>
      <c r="C1428" s="39"/>
      <c r="D1428" s="39"/>
      <c r="E1428" s="39"/>
      <c r="F1428" s="39"/>
      <c r="G1428" s="39"/>
      <c r="H1428" s="39"/>
      <c r="I1428" s="39"/>
      <c r="J1428" s="39"/>
    </row>
    <row r="1429" spans="1:10" ht="13.5">
      <c r="A1429" s="39"/>
      <c r="B1429" s="39"/>
      <c r="C1429" s="39"/>
      <c r="D1429" s="39"/>
      <c r="E1429" s="39"/>
      <c r="F1429" s="39"/>
      <c r="G1429" s="39"/>
      <c r="H1429" s="39"/>
      <c r="I1429" s="39"/>
      <c r="J1429" s="39"/>
    </row>
    <row r="1430" spans="1:10" ht="13.5">
      <c r="A1430" s="39"/>
      <c r="B1430" s="39"/>
      <c r="C1430" s="39"/>
      <c r="D1430" s="39"/>
      <c r="E1430" s="39"/>
      <c r="F1430" s="39"/>
      <c r="G1430" s="39"/>
      <c r="H1430" s="39"/>
      <c r="I1430" s="39"/>
      <c r="J1430" s="39"/>
    </row>
    <row r="1431" spans="1:10" ht="13.5">
      <c r="A1431" s="39"/>
      <c r="B1431" s="39"/>
      <c r="C1431" s="39"/>
      <c r="D1431" s="39"/>
      <c r="E1431" s="39"/>
      <c r="F1431" s="39"/>
      <c r="G1431" s="39"/>
      <c r="H1431" s="39"/>
      <c r="I1431" s="39"/>
      <c r="J1431" s="39"/>
    </row>
    <row r="1432" spans="1:10" ht="13.5">
      <c r="A1432" s="39"/>
      <c r="B1432" s="39"/>
      <c r="C1432" s="39"/>
      <c r="D1432" s="39"/>
      <c r="E1432" s="39"/>
      <c r="F1432" s="39"/>
      <c r="G1432" s="39"/>
      <c r="H1432" s="39"/>
      <c r="I1432" s="39"/>
      <c r="J1432" s="39"/>
    </row>
    <row r="1433" spans="1:10" ht="13.5">
      <c r="A1433" s="39"/>
      <c r="B1433" s="39"/>
      <c r="C1433" s="39"/>
      <c r="D1433" s="39"/>
      <c r="E1433" s="39"/>
      <c r="F1433" s="39"/>
      <c r="G1433" s="39"/>
      <c r="H1433" s="39"/>
      <c r="I1433" s="39"/>
      <c r="J1433" s="39"/>
    </row>
    <row r="1434" spans="1:10" ht="13.5">
      <c r="A1434" s="39"/>
      <c r="B1434" s="39"/>
      <c r="C1434" s="39"/>
      <c r="D1434" s="39"/>
      <c r="E1434" s="39"/>
      <c r="F1434" s="39"/>
      <c r="G1434" s="39"/>
      <c r="H1434" s="39"/>
      <c r="I1434" s="39"/>
      <c r="J1434" s="39"/>
    </row>
    <row r="1435" spans="1:10" ht="13.5">
      <c r="A1435" s="39"/>
      <c r="B1435" s="39"/>
      <c r="C1435" s="39"/>
      <c r="D1435" s="39"/>
      <c r="E1435" s="39"/>
      <c r="F1435" s="39"/>
      <c r="G1435" s="39"/>
      <c r="H1435" s="39"/>
      <c r="I1435" s="39"/>
      <c r="J1435" s="39"/>
    </row>
    <row r="1436" spans="1:10" ht="13.5">
      <c r="A1436" s="39"/>
      <c r="B1436" s="39"/>
      <c r="C1436" s="39"/>
      <c r="D1436" s="39"/>
      <c r="E1436" s="39"/>
      <c r="F1436" s="39"/>
      <c r="G1436" s="39"/>
      <c r="H1436" s="39"/>
      <c r="I1436" s="39"/>
      <c r="J1436" s="39"/>
    </row>
    <row r="1437" spans="1:10" ht="13.5">
      <c r="A1437" s="39"/>
      <c r="B1437" s="39"/>
      <c r="C1437" s="39"/>
      <c r="D1437" s="39"/>
      <c r="E1437" s="39"/>
      <c r="F1437" s="39"/>
      <c r="G1437" s="39"/>
      <c r="H1437" s="39"/>
      <c r="I1437" s="39"/>
      <c r="J1437" s="39"/>
    </row>
    <row r="1438" spans="1:10" ht="13.5">
      <c r="A1438" s="39"/>
      <c r="B1438" s="39"/>
      <c r="C1438" s="39"/>
      <c r="D1438" s="39"/>
      <c r="E1438" s="39"/>
      <c r="F1438" s="39"/>
      <c r="G1438" s="39"/>
      <c r="H1438" s="39"/>
      <c r="I1438" s="39"/>
      <c r="J1438" s="39"/>
    </row>
    <row r="1439" spans="1:10" ht="13.5">
      <c r="A1439" s="39"/>
      <c r="B1439" s="39"/>
      <c r="C1439" s="39"/>
      <c r="D1439" s="39"/>
      <c r="E1439" s="39"/>
      <c r="F1439" s="39"/>
      <c r="G1439" s="39"/>
      <c r="H1439" s="39"/>
      <c r="I1439" s="39"/>
      <c r="J1439" s="39"/>
    </row>
    <row r="1440" spans="1:10" ht="13.5">
      <c r="A1440" s="39"/>
      <c r="B1440" s="39"/>
      <c r="C1440" s="39"/>
      <c r="D1440" s="39"/>
      <c r="E1440" s="39"/>
      <c r="F1440" s="39"/>
      <c r="G1440" s="39"/>
      <c r="H1440" s="39"/>
      <c r="I1440" s="39"/>
      <c r="J1440" s="39"/>
    </row>
    <row r="1441" spans="1:10" ht="13.5">
      <c r="A1441" s="39"/>
      <c r="B1441" s="39"/>
      <c r="C1441" s="39"/>
      <c r="D1441" s="39"/>
      <c r="E1441" s="39"/>
      <c r="F1441" s="39"/>
      <c r="G1441" s="39"/>
      <c r="H1441" s="39"/>
      <c r="I1441" s="39"/>
      <c r="J1441" s="39"/>
    </row>
    <row r="1442" spans="1:10" ht="13.5">
      <c r="A1442" s="39"/>
      <c r="B1442" s="39"/>
      <c r="C1442" s="39"/>
      <c r="D1442" s="39"/>
      <c r="E1442" s="39"/>
      <c r="F1442" s="39"/>
      <c r="G1442" s="39"/>
      <c r="H1442" s="39"/>
      <c r="I1442" s="39"/>
      <c r="J1442" s="39"/>
    </row>
    <row r="1443" spans="1:10" ht="13.5">
      <c r="A1443" s="39"/>
      <c r="B1443" s="39"/>
      <c r="C1443" s="39"/>
      <c r="D1443" s="39"/>
      <c r="E1443" s="39"/>
      <c r="F1443" s="39"/>
      <c r="G1443" s="39"/>
      <c r="H1443" s="39"/>
      <c r="I1443" s="39"/>
      <c r="J1443" s="39"/>
    </row>
    <row r="1444" spans="1:10" ht="13.5">
      <c r="A1444" s="39"/>
      <c r="B1444" s="39"/>
      <c r="C1444" s="39"/>
      <c r="D1444" s="39"/>
      <c r="E1444" s="39"/>
      <c r="F1444" s="39"/>
      <c r="G1444" s="39"/>
      <c r="H1444" s="39"/>
      <c r="I1444" s="39"/>
      <c r="J1444" s="39"/>
    </row>
    <row r="1445" spans="1:10" ht="13.5">
      <c r="A1445" s="39"/>
      <c r="B1445" s="39"/>
      <c r="C1445" s="39"/>
      <c r="D1445" s="39"/>
      <c r="E1445" s="39"/>
      <c r="F1445" s="39"/>
      <c r="G1445" s="39"/>
      <c r="H1445" s="39"/>
      <c r="I1445" s="39"/>
      <c r="J1445" s="39"/>
    </row>
    <row r="1446" spans="1:10" ht="13.5">
      <c r="A1446" s="39"/>
      <c r="B1446" s="39"/>
      <c r="C1446" s="39"/>
      <c r="D1446" s="39"/>
      <c r="E1446" s="39"/>
      <c r="F1446" s="39"/>
      <c r="G1446" s="39"/>
      <c r="H1446" s="39"/>
      <c r="I1446" s="39"/>
      <c r="J1446" s="39"/>
    </row>
    <row r="1447" spans="1:10" ht="13.5">
      <c r="A1447" s="39"/>
      <c r="B1447" s="39"/>
      <c r="C1447" s="39"/>
      <c r="D1447" s="39"/>
      <c r="E1447" s="39"/>
      <c r="F1447" s="39"/>
      <c r="G1447" s="39"/>
      <c r="H1447" s="39"/>
      <c r="I1447" s="39"/>
      <c r="J1447" s="39"/>
    </row>
    <row r="1448" spans="1:10" ht="13.5">
      <c r="A1448" s="39"/>
      <c r="B1448" s="39"/>
      <c r="C1448" s="39"/>
      <c r="D1448" s="39"/>
      <c r="E1448" s="39"/>
      <c r="F1448" s="39"/>
      <c r="G1448" s="39"/>
      <c r="H1448" s="39"/>
      <c r="I1448" s="39"/>
      <c r="J1448" s="39"/>
    </row>
    <row r="1449" spans="1:10" ht="13.5">
      <c r="A1449" s="39"/>
      <c r="B1449" s="39"/>
      <c r="C1449" s="39"/>
      <c r="D1449" s="39"/>
      <c r="E1449" s="39"/>
      <c r="F1449" s="39"/>
      <c r="G1449" s="39"/>
      <c r="H1449" s="39"/>
      <c r="I1449" s="39"/>
      <c r="J1449" s="39"/>
    </row>
    <row r="1450" spans="1:10" ht="13.5">
      <c r="A1450" s="39"/>
      <c r="B1450" s="39"/>
      <c r="C1450" s="39"/>
      <c r="D1450" s="39"/>
      <c r="E1450" s="39"/>
      <c r="F1450" s="39"/>
      <c r="G1450" s="39"/>
      <c r="H1450" s="39"/>
      <c r="I1450" s="39"/>
      <c r="J1450" s="39"/>
    </row>
    <row r="1451" spans="1:10" ht="13.5">
      <c r="A1451" s="39"/>
      <c r="B1451" s="39"/>
      <c r="C1451" s="39"/>
      <c r="D1451" s="39"/>
      <c r="E1451" s="39"/>
      <c r="F1451" s="39"/>
      <c r="G1451" s="39"/>
      <c r="H1451" s="39"/>
      <c r="I1451" s="39"/>
      <c r="J1451" s="39"/>
    </row>
    <row r="1452" spans="1:10" ht="13.5">
      <c r="A1452" s="39"/>
      <c r="B1452" s="39"/>
      <c r="C1452" s="39"/>
      <c r="D1452" s="39"/>
      <c r="E1452" s="39"/>
      <c r="F1452" s="39"/>
      <c r="G1452" s="39"/>
      <c r="H1452" s="39"/>
      <c r="I1452" s="39"/>
      <c r="J1452" s="39"/>
    </row>
    <row r="1453" spans="1:10" ht="13.5">
      <c r="A1453" s="39"/>
      <c r="B1453" s="39"/>
      <c r="C1453" s="39"/>
      <c r="D1453" s="39"/>
      <c r="E1453" s="39"/>
      <c r="F1453" s="39"/>
      <c r="G1453" s="39"/>
      <c r="H1453" s="39"/>
      <c r="I1453" s="39"/>
      <c r="J1453" s="39"/>
    </row>
    <row r="1454" spans="1:10" ht="13.5">
      <c r="A1454" s="39"/>
      <c r="B1454" s="39"/>
      <c r="C1454" s="39"/>
      <c r="D1454" s="39"/>
      <c r="E1454" s="39"/>
      <c r="F1454" s="39"/>
      <c r="G1454" s="39"/>
      <c r="H1454" s="39"/>
      <c r="I1454" s="39"/>
      <c r="J1454" s="39"/>
    </row>
    <row r="1455" spans="1:10" ht="13.5">
      <c r="A1455" s="39"/>
      <c r="B1455" s="39"/>
      <c r="C1455" s="39"/>
      <c r="D1455" s="39"/>
      <c r="E1455" s="39"/>
      <c r="F1455" s="39"/>
      <c r="G1455" s="39"/>
      <c r="H1455" s="39"/>
      <c r="I1455" s="39"/>
      <c r="J1455" s="39"/>
    </row>
    <row r="1456" spans="1:10" ht="13.5">
      <c r="A1456" s="39"/>
      <c r="B1456" s="39"/>
      <c r="C1456" s="39"/>
      <c r="D1456" s="39"/>
      <c r="E1456" s="39"/>
      <c r="F1456" s="39"/>
      <c r="G1456" s="39"/>
      <c r="H1456" s="39"/>
      <c r="I1456" s="39"/>
      <c r="J1456" s="39"/>
    </row>
    <row r="1457" spans="1:10" ht="13.5">
      <c r="A1457" s="39"/>
      <c r="B1457" s="39"/>
      <c r="C1457" s="39"/>
      <c r="D1457" s="39"/>
      <c r="E1457" s="39"/>
      <c r="F1457" s="39"/>
      <c r="G1457" s="39"/>
      <c r="H1457" s="39"/>
      <c r="I1457" s="39"/>
      <c r="J1457" s="39"/>
    </row>
    <row r="1458" spans="1:10" ht="13.5">
      <c r="A1458" s="39"/>
      <c r="B1458" s="39"/>
      <c r="C1458" s="39"/>
      <c r="D1458" s="39"/>
      <c r="E1458" s="39"/>
      <c r="F1458" s="39"/>
      <c r="G1458" s="39"/>
      <c r="H1458" s="39"/>
      <c r="I1458" s="39"/>
      <c r="J1458" s="39"/>
    </row>
    <row r="1459" spans="1:10" ht="13.5">
      <c r="A1459" s="39"/>
      <c r="B1459" s="39"/>
      <c r="C1459" s="39"/>
      <c r="D1459" s="39"/>
      <c r="E1459" s="39"/>
      <c r="F1459" s="39"/>
      <c r="G1459" s="39"/>
      <c r="H1459" s="39"/>
      <c r="I1459" s="39"/>
      <c r="J1459" s="39"/>
    </row>
    <row r="1460" spans="1:10" ht="13.5">
      <c r="A1460" s="39"/>
      <c r="B1460" s="39"/>
      <c r="C1460" s="39"/>
      <c r="D1460" s="39"/>
      <c r="E1460" s="39"/>
      <c r="F1460" s="39"/>
      <c r="G1460" s="39"/>
      <c r="H1460" s="39"/>
      <c r="I1460" s="39"/>
      <c r="J1460" s="39"/>
    </row>
    <row r="1461" spans="1:10" ht="13.5">
      <c r="A1461" s="39"/>
      <c r="B1461" s="39"/>
      <c r="C1461" s="39"/>
      <c r="D1461" s="39"/>
      <c r="E1461" s="39"/>
      <c r="F1461" s="39"/>
      <c r="G1461" s="39"/>
      <c r="H1461" s="39"/>
      <c r="I1461" s="39"/>
      <c r="J1461" s="39"/>
    </row>
    <row r="1462" spans="1:10" ht="13.5">
      <c r="A1462" s="39"/>
      <c r="B1462" s="39"/>
      <c r="C1462" s="39"/>
      <c r="D1462" s="39"/>
      <c r="E1462" s="39"/>
      <c r="F1462" s="39"/>
      <c r="G1462" s="39"/>
      <c r="H1462" s="39"/>
      <c r="I1462" s="39"/>
      <c r="J1462" s="39"/>
    </row>
    <row r="1463" spans="1:10" ht="13.5">
      <c r="A1463" s="39"/>
      <c r="B1463" s="39"/>
      <c r="C1463" s="39"/>
      <c r="D1463" s="39"/>
      <c r="E1463" s="39"/>
      <c r="F1463" s="39"/>
      <c r="G1463" s="39"/>
      <c r="H1463" s="39"/>
      <c r="I1463" s="39"/>
      <c r="J1463" s="39"/>
    </row>
    <row r="1464" spans="1:10" ht="13.5">
      <c r="A1464" s="39"/>
      <c r="B1464" s="39"/>
      <c r="C1464" s="39"/>
      <c r="D1464" s="39"/>
      <c r="E1464" s="39"/>
      <c r="F1464" s="39"/>
      <c r="G1464" s="39"/>
      <c r="H1464" s="39"/>
      <c r="I1464" s="39"/>
      <c r="J1464" s="39"/>
    </row>
    <row r="1465" spans="1:10" ht="13.5">
      <c r="A1465" s="39"/>
      <c r="B1465" s="39"/>
      <c r="C1465" s="39"/>
      <c r="D1465" s="39"/>
      <c r="E1465" s="39"/>
      <c r="F1465" s="39"/>
      <c r="G1465" s="39"/>
      <c r="H1465" s="39"/>
      <c r="I1465" s="39"/>
      <c r="J1465" s="39"/>
    </row>
    <row r="1466" spans="1:10" ht="13.5">
      <c r="A1466" s="39"/>
      <c r="B1466" s="39"/>
      <c r="C1466" s="39"/>
      <c r="D1466" s="39"/>
      <c r="E1466" s="39"/>
      <c r="F1466" s="39"/>
      <c r="G1466" s="39"/>
      <c r="H1466" s="39"/>
      <c r="I1466" s="39"/>
      <c r="J1466" s="39"/>
    </row>
    <row r="1467" spans="1:10" ht="13.5">
      <c r="A1467" s="39"/>
      <c r="B1467" s="39"/>
      <c r="C1467" s="39"/>
      <c r="D1467" s="39"/>
      <c r="E1467" s="39"/>
      <c r="F1467" s="39"/>
      <c r="G1467" s="39"/>
      <c r="H1467" s="39"/>
      <c r="I1467" s="39"/>
      <c r="J1467" s="39"/>
    </row>
    <row r="1468" spans="1:10" ht="13.5">
      <c r="A1468" s="39"/>
      <c r="B1468" s="39"/>
      <c r="C1468" s="39"/>
      <c r="D1468" s="39"/>
      <c r="E1468" s="39"/>
      <c r="F1468" s="39"/>
      <c r="G1468" s="39"/>
      <c r="H1468" s="39"/>
      <c r="I1468" s="39"/>
      <c r="J1468" s="39"/>
    </row>
    <row r="1469" spans="1:10" ht="13.5">
      <c r="A1469" s="39"/>
      <c r="B1469" s="39"/>
      <c r="C1469" s="39"/>
      <c r="D1469" s="39"/>
      <c r="E1469" s="39"/>
      <c r="F1469" s="39"/>
      <c r="G1469" s="39"/>
      <c r="H1469" s="39"/>
      <c r="I1469" s="39"/>
      <c r="J1469" s="39"/>
    </row>
    <row r="1470" spans="1:10" ht="13.5">
      <c r="A1470" s="39"/>
      <c r="B1470" s="39"/>
      <c r="C1470" s="39"/>
      <c r="D1470" s="39"/>
      <c r="E1470" s="39"/>
      <c r="F1470" s="39"/>
      <c r="G1470" s="39"/>
      <c r="H1470" s="39"/>
      <c r="I1470" s="39"/>
      <c r="J1470" s="39"/>
    </row>
    <row r="1471" spans="1:10" ht="13.5">
      <c r="A1471" s="39"/>
      <c r="B1471" s="39"/>
      <c r="C1471" s="39"/>
      <c r="D1471" s="39"/>
      <c r="E1471" s="39"/>
      <c r="F1471" s="39"/>
      <c r="G1471" s="39"/>
      <c r="H1471" s="39"/>
      <c r="I1471" s="39"/>
      <c r="J1471" s="39"/>
    </row>
    <row r="1472" spans="1:10" ht="13.5">
      <c r="A1472" s="39"/>
      <c r="B1472" s="39"/>
      <c r="C1472" s="39"/>
      <c r="D1472" s="39"/>
      <c r="E1472" s="39"/>
      <c r="F1472" s="39"/>
      <c r="G1472" s="39"/>
      <c r="H1472" s="39"/>
      <c r="I1472" s="39"/>
      <c r="J1472" s="39"/>
    </row>
    <row r="1473" spans="1:10" ht="13.5">
      <c r="A1473" s="39"/>
      <c r="B1473" s="39"/>
      <c r="C1473" s="39"/>
      <c r="D1473" s="39"/>
      <c r="E1473" s="39"/>
      <c r="F1473" s="39"/>
      <c r="G1473" s="39"/>
      <c r="H1473" s="39"/>
      <c r="I1473" s="39"/>
      <c r="J1473" s="39"/>
    </row>
    <row r="1474" spans="1:10" ht="13.5">
      <c r="A1474" s="39"/>
      <c r="B1474" s="39"/>
      <c r="C1474" s="39"/>
      <c r="D1474" s="39"/>
      <c r="E1474" s="39"/>
      <c r="F1474" s="39"/>
      <c r="G1474" s="39"/>
      <c r="H1474" s="39"/>
      <c r="I1474" s="39"/>
      <c r="J1474" s="39"/>
    </row>
    <row r="1475" spans="1:10" ht="13.5">
      <c r="A1475" s="39"/>
      <c r="B1475" s="39"/>
      <c r="C1475" s="39"/>
      <c r="D1475" s="39"/>
      <c r="E1475" s="39"/>
      <c r="F1475" s="39"/>
      <c r="G1475" s="39"/>
      <c r="H1475" s="39"/>
      <c r="I1475" s="39"/>
      <c r="J1475" s="39"/>
    </row>
    <row r="1476" spans="1:10" ht="13.5">
      <c r="A1476" s="39"/>
      <c r="B1476" s="39"/>
      <c r="C1476" s="39"/>
      <c r="D1476" s="39"/>
      <c r="E1476" s="39"/>
      <c r="F1476" s="39"/>
      <c r="G1476" s="39"/>
      <c r="H1476" s="39"/>
      <c r="I1476" s="39"/>
      <c r="J1476" s="39"/>
    </row>
    <row r="1477" spans="1:10" ht="13.5">
      <c r="A1477" s="39"/>
      <c r="B1477" s="39"/>
      <c r="C1477" s="39"/>
      <c r="D1477" s="39"/>
      <c r="E1477" s="39"/>
      <c r="F1477" s="39"/>
      <c r="G1477" s="39"/>
      <c r="H1477" s="39"/>
      <c r="I1477" s="39"/>
      <c r="J1477" s="39"/>
    </row>
    <row r="1478" spans="1:10" ht="13.5">
      <c r="A1478" s="39"/>
      <c r="B1478" s="39"/>
      <c r="C1478" s="39"/>
      <c r="D1478" s="39"/>
      <c r="E1478" s="39"/>
      <c r="F1478" s="39"/>
      <c r="G1478" s="39"/>
      <c r="H1478" s="39"/>
      <c r="I1478" s="39"/>
      <c r="J1478" s="39"/>
    </row>
    <row r="1479" spans="1:10" ht="13.5">
      <c r="A1479" s="39"/>
      <c r="B1479" s="39"/>
      <c r="C1479" s="39"/>
      <c r="D1479" s="39"/>
      <c r="E1479" s="39"/>
      <c r="F1479" s="39"/>
      <c r="G1479" s="39"/>
      <c r="H1479" s="39"/>
      <c r="I1479" s="39"/>
      <c r="J1479" s="39"/>
    </row>
    <row r="1480" spans="1:10" ht="13.5">
      <c r="A1480" s="39"/>
      <c r="B1480" s="39"/>
      <c r="C1480" s="39"/>
      <c r="D1480" s="39"/>
      <c r="E1480" s="39"/>
      <c r="F1480" s="39"/>
      <c r="G1480" s="39"/>
      <c r="H1480" s="39"/>
      <c r="I1480" s="39"/>
      <c r="J1480" s="39"/>
    </row>
    <row r="1481" spans="1:10" ht="13.5">
      <c r="A1481" s="39"/>
      <c r="B1481" s="39"/>
      <c r="C1481" s="39"/>
      <c r="D1481" s="39"/>
      <c r="E1481" s="39"/>
      <c r="F1481" s="39"/>
      <c r="G1481" s="39"/>
      <c r="H1481" s="39"/>
      <c r="I1481" s="39"/>
      <c r="J1481" s="39"/>
    </row>
    <row r="1482" spans="1:10" ht="13.5">
      <c r="A1482" s="39"/>
      <c r="B1482" s="39"/>
      <c r="C1482" s="39"/>
      <c r="D1482" s="39"/>
      <c r="E1482" s="39"/>
      <c r="F1482" s="39"/>
      <c r="G1482" s="39"/>
      <c r="H1482" s="39"/>
      <c r="I1482" s="39"/>
      <c r="J1482" s="39"/>
    </row>
    <row r="1483" spans="1:10" ht="13.5">
      <c r="A1483" s="39"/>
      <c r="B1483" s="39"/>
      <c r="C1483" s="39"/>
      <c r="D1483" s="39"/>
      <c r="E1483" s="39"/>
      <c r="F1483" s="39"/>
      <c r="G1483" s="39"/>
      <c r="H1483" s="39"/>
      <c r="I1483" s="39"/>
      <c r="J1483" s="39"/>
    </row>
    <row r="1484" spans="1:10" ht="13.5">
      <c r="A1484" s="39"/>
      <c r="B1484" s="39"/>
      <c r="C1484" s="39"/>
      <c r="D1484" s="39"/>
      <c r="E1484" s="39"/>
      <c r="F1484" s="39"/>
      <c r="G1484" s="39"/>
      <c r="H1484" s="39"/>
      <c r="I1484" s="39"/>
      <c r="J1484" s="39"/>
    </row>
    <row r="1485" spans="1:10" ht="13.5">
      <c r="A1485" s="39"/>
      <c r="B1485" s="39"/>
      <c r="C1485" s="39"/>
      <c r="D1485" s="39"/>
      <c r="E1485" s="39"/>
      <c r="F1485" s="39"/>
      <c r="G1485" s="39"/>
      <c r="H1485" s="39"/>
      <c r="I1485" s="39"/>
      <c r="J1485" s="39"/>
    </row>
    <row r="1486" spans="1:10" ht="13.5">
      <c r="A1486" s="39"/>
      <c r="B1486" s="39"/>
      <c r="C1486" s="39"/>
      <c r="D1486" s="39"/>
      <c r="E1486" s="39"/>
      <c r="F1486" s="39"/>
      <c r="G1486" s="39"/>
      <c r="H1486" s="39"/>
      <c r="I1486" s="39"/>
      <c r="J1486" s="39"/>
    </row>
    <row r="1487" spans="1:10" ht="13.5">
      <c r="A1487" s="39"/>
      <c r="B1487" s="39"/>
      <c r="C1487" s="39"/>
      <c r="D1487" s="39"/>
      <c r="E1487" s="39"/>
      <c r="F1487" s="39"/>
      <c r="G1487" s="39"/>
      <c r="H1487" s="39"/>
      <c r="I1487" s="39"/>
      <c r="J1487" s="39"/>
    </row>
    <row r="1488" spans="1:10" ht="13.5">
      <c r="A1488" s="39"/>
      <c r="B1488" s="39"/>
      <c r="C1488" s="39"/>
      <c r="D1488" s="39"/>
      <c r="E1488" s="39"/>
      <c r="F1488" s="39"/>
      <c r="G1488" s="39"/>
      <c r="H1488" s="39"/>
      <c r="I1488" s="39"/>
      <c r="J1488" s="39"/>
    </row>
    <row r="1489" spans="1:10" ht="13.5">
      <c r="A1489" s="39"/>
      <c r="B1489" s="39"/>
      <c r="C1489" s="39"/>
      <c r="D1489" s="39"/>
      <c r="E1489" s="39"/>
      <c r="F1489" s="39"/>
      <c r="G1489" s="39"/>
      <c r="H1489" s="39"/>
      <c r="I1489" s="39"/>
      <c r="J1489" s="39"/>
    </row>
    <row r="1490" spans="1:10" ht="13.5">
      <c r="A1490" s="39"/>
      <c r="B1490" s="39"/>
      <c r="C1490" s="39"/>
      <c r="D1490" s="39"/>
      <c r="E1490" s="39"/>
      <c r="F1490" s="39"/>
      <c r="G1490" s="39"/>
      <c r="H1490" s="39"/>
      <c r="I1490" s="39"/>
      <c r="J1490" s="39"/>
    </row>
    <row r="1491" spans="1:10" ht="13.5">
      <c r="A1491" s="39"/>
      <c r="B1491" s="39"/>
      <c r="C1491" s="39"/>
      <c r="D1491" s="39"/>
      <c r="E1491" s="39"/>
      <c r="F1491" s="39"/>
      <c r="G1491" s="39"/>
      <c r="H1491" s="39"/>
      <c r="I1491" s="39"/>
      <c r="J1491" s="39"/>
    </row>
    <row r="1492" spans="1:10" ht="13.5">
      <c r="A1492" s="39"/>
      <c r="B1492" s="39"/>
      <c r="C1492" s="39"/>
      <c r="D1492" s="39"/>
      <c r="E1492" s="39"/>
      <c r="F1492" s="39"/>
      <c r="G1492" s="39"/>
      <c r="H1492" s="39"/>
      <c r="I1492" s="39"/>
      <c r="J1492" s="39"/>
    </row>
    <row r="1493" spans="1:10" ht="13.5">
      <c r="A1493" s="39"/>
      <c r="B1493" s="39"/>
      <c r="C1493" s="39"/>
      <c r="D1493" s="39"/>
      <c r="E1493" s="39"/>
      <c r="F1493" s="39"/>
      <c r="G1493" s="39"/>
      <c r="H1493" s="39"/>
      <c r="I1493" s="39"/>
      <c r="J1493" s="39"/>
    </row>
    <row r="1494" spans="1:10" ht="13.5">
      <c r="A1494" s="39"/>
      <c r="B1494" s="39"/>
      <c r="C1494" s="39"/>
      <c r="D1494" s="39"/>
      <c r="E1494" s="39"/>
      <c r="F1494" s="39"/>
      <c r="G1494" s="39"/>
      <c r="H1494" s="39"/>
      <c r="I1494" s="39"/>
      <c r="J1494" s="39"/>
    </row>
    <row r="1495" spans="1:10" ht="13.5">
      <c r="A1495" s="39"/>
      <c r="B1495" s="39"/>
      <c r="C1495" s="39"/>
      <c r="D1495" s="39"/>
      <c r="E1495" s="39"/>
      <c r="F1495" s="39"/>
      <c r="G1495" s="39"/>
      <c r="H1495" s="39"/>
      <c r="I1495" s="39"/>
      <c r="J1495" s="39"/>
    </row>
    <row r="1496" spans="1:10" ht="13.5">
      <c r="A1496" s="39"/>
      <c r="B1496" s="39"/>
      <c r="C1496" s="39"/>
      <c r="D1496" s="39"/>
      <c r="E1496" s="39"/>
      <c r="F1496" s="39"/>
      <c r="G1496" s="39"/>
      <c r="H1496" s="39"/>
      <c r="I1496" s="39"/>
      <c r="J1496" s="39"/>
    </row>
    <row r="1497" spans="1:10" ht="13.5">
      <c r="A1497" s="39"/>
      <c r="B1497" s="39"/>
      <c r="C1497" s="39"/>
      <c r="D1497" s="39"/>
      <c r="E1497" s="39"/>
      <c r="F1497" s="39"/>
      <c r="G1497" s="39"/>
      <c r="H1497" s="39"/>
      <c r="I1497" s="39"/>
      <c r="J1497" s="39"/>
    </row>
    <row r="1498" spans="1:10" ht="13.5">
      <c r="A1498" s="39"/>
      <c r="B1498" s="39"/>
      <c r="C1498" s="39"/>
      <c r="D1498" s="39"/>
      <c r="E1498" s="39"/>
      <c r="F1498" s="39"/>
      <c r="G1498" s="39"/>
      <c r="H1498" s="39"/>
      <c r="I1498" s="39"/>
      <c r="J1498" s="39"/>
    </row>
    <row r="1499" spans="1:10" ht="13.5">
      <c r="A1499" s="39"/>
      <c r="B1499" s="39"/>
      <c r="C1499" s="39"/>
      <c r="D1499" s="39"/>
      <c r="E1499" s="39"/>
      <c r="F1499" s="39"/>
      <c r="G1499" s="39"/>
      <c r="H1499" s="39"/>
      <c r="I1499" s="39"/>
      <c r="J1499" s="39"/>
    </row>
    <row r="1500" spans="1:10" ht="13.5">
      <c r="A1500" s="39"/>
      <c r="B1500" s="39"/>
      <c r="C1500" s="39"/>
      <c r="D1500" s="39"/>
      <c r="E1500" s="39"/>
      <c r="F1500" s="39"/>
      <c r="G1500" s="39"/>
      <c r="H1500" s="39"/>
      <c r="I1500" s="39"/>
      <c r="J1500" s="39"/>
    </row>
    <row r="1501" spans="1:10" ht="13.5">
      <c r="A1501" s="39"/>
      <c r="B1501" s="39"/>
      <c r="C1501" s="39"/>
      <c r="D1501" s="39"/>
      <c r="E1501" s="39"/>
      <c r="F1501" s="39"/>
      <c r="G1501" s="39"/>
      <c r="H1501" s="39"/>
      <c r="I1501" s="39"/>
      <c r="J1501" s="39"/>
    </row>
    <row r="1502" spans="1:10" ht="13.5">
      <c r="A1502" s="39"/>
      <c r="B1502" s="39"/>
      <c r="C1502" s="39"/>
      <c r="D1502" s="39"/>
      <c r="E1502" s="39"/>
      <c r="F1502" s="39"/>
      <c r="G1502" s="39"/>
      <c r="H1502" s="39"/>
      <c r="I1502" s="39"/>
      <c r="J1502" s="39"/>
    </row>
    <row r="1503" spans="1:10" ht="13.5">
      <c r="A1503" s="39"/>
      <c r="B1503" s="39"/>
      <c r="C1503" s="39"/>
      <c r="D1503" s="39"/>
      <c r="E1503" s="39"/>
      <c r="F1503" s="39"/>
      <c r="G1503" s="39"/>
      <c r="H1503" s="39"/>
      <c r="I1503" s="39"/>
      <c r="J1503" s="39"/>
    </row>
    <row r="1504" spans="1:10" ht="13.5">
      <c r="A1504" s="39"/>
      <c r="B1504" s="39"/>
      <c r="C1504" s="39"/>
      <c r="D1504" s="39"/>
      <c r="E1504" s="39"/>
      <c r="F1504" s="39"/>
      <c r="G1504" s="39"/>
      <c r="H1504" s="39"/>
      <c r="I1504" s="39"/>
      <c r="J1504" s="39"/>
    </row>
    <row r="1505" spans="1:10" ht="13.5">
      <c r="A1505" s="39"/>
      <c r="B1505" s="39"/>
      <c r="C1505" s="39"/>
      <c r="D1505" s="39"/>
      <c r="E1505" s="39"/>
      <c r="F1505" s="39"/>
      <c r="G1505" s="39"/>
      <c r="H1505" s="39"/>
      <c r="I1505" s="39"/>
      <c r="J1505" s="39"/>
    </row>
    <row r="1506" spans="1:10" ht="13.5">
      <c r="A1506" s="39"/>
      <c r="B1506" s="39"/>
      <c r="C1506" s="39"/>
      <c r="D1506" s="39"/>
      <c r="E1506" s="39"/>
      <c r="F1506" s="39"/>
      <c r="G1506" s="39"/>
      <c r="H1506" s="39"/>
      <c r="I1506" s="39"/>
      <c r="J1506" s="39"/>
    </row>
    <row r="1507" spans="1:10" ht="13.5">
      <c r="A1507" s="39"/>
      <c r="B1507" s="39"/>
      <c r="C1507" s="39"/>
      <c r="D1507" s="39"/>
      <c r="E1507" s="39"/>
      <c r="F1507" s="39"/>
      <c r="G1507" s="39"/>
      <c r="H1507" s="39"/>
      <c r="I1507" s="39"/>
      <c r="J1507" s="39"/>
    </row>
    <row r="1508" spans="1:10" ht="13.5">
      <c r="A1508" s="39"/>
      <c r="B1508" s="39"/>
      <c r="C1508" s="39"/>
      <c r="D1508" s="39"/>
      <c r="E1508" s="39"/>
      <c r="F1508" s="39"/>
      <c r="G1508" s="39"/>
      <c r="H1508" s="39"/>
      <c r="I1508" s="39"/>
      <c r="J1508" s="39"/>
    </row>
    <row r="1509" spans="1:10" ht="13.5">
      <c r="A1509" s="39"/>
      <c r="B1509" s="39"/>
      <c r="C1509" s="39"/>
      <c r="D1509" s="39"/>
      <c r="E1509" s="39"/>
      <c r="F1509" s="39"/>
      <c r="G1509" s="39"/>
      <c r="H1509" s="39"/>
      <c r="I1509" s="39"/>
      <c r="J1509" s="39"/>
    </row>
    <row r="1510" spans="1:10" ht="13.5">
      <c r="A1510" s="39"/>
      <c r="B1510" s="39"/>
      <c r="C1510" s="39"/>
      <c r="D1510" s="39"/>
      <c r="E1510" s="39"/>
      <c r="F1510" s="39"/>
      <c r="G1510" s="39"/>
      <c r="H1510" s="39"/>
      <c r="I1510" s="39"/>
      <c r="J1510" s="39"/>
    </row>
    <row r="1511" spans="1:10" ht="13.5">
      <c r="A1511" s="39"/>
      <c r="B1511" s="39"/>
      <c r="C1511" s="39"/>
      <c r="D1511" s="39"/>
      <c r="E1511" s="39"/>
      <c r="F1511" s="39"/>
      <c r="G1511" s="39"/>
      <c r="H1511" s="39"/>
      <c r="I1511" s="39"/>
      <c r="J1511" s="39"/>
    </row>
    <row r="1512" spans="1:10" ht="13.5">
      <c r="A1512" s="39"/>
      <c r="B1512" s="39"/>
      <c r="C1512" s="39"/>
      <c r="D1512" s="39"/>
      <c r="E1512" s="39"/>
      <c r="F1512" s="39"/>
      <c r="G1512" s="39"/>
      <c r="H1512" s="39"/>
      <c r="I1512" s="39"/>
      <c r="J1512" s="39"/>
    </row>
    <row r="1513" spans="1:10" ht="13.5">
      <c r="A1513" s="39"/>
      <c r="B1513" s="39"/>
      <c r="C1513" s="39"/>
      <c r="D1513" s="39"/>
      <c r="E1513" s="39"/>
      <c r="F1513" s="39"/>
      <c r="G1513" s="39"/>
      <c r="H1513" s="39"/>
      <c r="I1513" s="39"/>
      <c r="J1513" s="39"/>
    </row>
    <row r="1514" spans="1:10" ht="13.5">
      <c r="A1514" s="39"/>
      <c r="B1514" s="39"/>
      <c r="C1514" s="39"/>
      <c r="D1514" s="39"/>
      <c r="E1514" s="39"/>
      <c r="F1514" s="39"/>
      <c r="G1514" s="39"/>
      <c r="H1514" s="39"/>
      <c r="I1514" s="39"/>
      <c r="J1514" s="39"/>
    </row>
    <row r="1515" spans="1:10" ht="13.5">
      <c r="A1515" s="39"/>
      <c r="B1515" s="39"/>
      <c r="C1515" s="39"/>
      <c r="D1515" s="39"/>
      <c r="E1515" s="39"/>
      <c r="F1515" s="39"/>
      <c r="G1515" s="39"/>
      <c r="H1515" s="39"/>
      <c r="I1515" s="39"/>
      <c r="J1515" s="39"/>
    </row>
    <row r="1516" spans="1:10" ht="13.5">
      <c r="A1516" s="39"/>
      <c r="B1516" s="39"/>
      <c r="C1516" s="39"/>
      <c r="D1516" s="39"/>
      <c r="E1516" s="39"/>
      <c r="F1516" s="39"/>
      <c r="G1516" s="39"/>
      <c r="H1516" s="39"/>
      <c r="I1516" s="39"/>
      <c r="J1516" s="39"/>
    </row>
    <row r="1517" spans="1:10" ht="13.5">
      <c r="A1517" s="39"/>
      <c r="B1517" s="39"/>
      <c r="C1517" s="39"/>
      <c r="D1517" s="39"/>
      <c r="E1517" s="39"/>
      <c r="F1517" s="39"/>
      <c r="G1517" s="39"/>
      <c r="H1517" s="39"/>
      <c r="I1517" s="39"/>
      <c r="J1517" s="39"/>
    </row>
    <row r="1518" spans="1:10" ht="13.5">
      <c r="A1518" s="39"/>
      <c r="B1518" s="39"/>
      <c r="C1518" s="39"/>
      <c r="D1518" s="39"/>
      <c r="E1518" s="39"/>
      <c r="F1518" s="39"/>
      <c r="G1518" s="39"/>
      <c r="H1518" s="39"/>
      <c r="I1518" s="39"/>
      <c r="J1518" s="39"/>
    </row>
    <row r="1519" spans="1:10" ht="13.5">
      <c r="A1519" s="39"/>
      <c r="B1519" s="39"/>
      <c r="C1519" s="39"/>
      <c r="D1519" s="39"/>
      <c r="E1519" s="39"/>
      <c r="F1519" s="39"/>
      <c r="G1519" s="39"/>
      <c r="H1519" s="39"/>
      <c r="I1519" s="39"/>
      <c r="J1519" s="39"/>
    </row>
    <row r="1520" spans="1:10" ht="13.5">
      <c r="A1520" s="39"/>
      <c r="B1520" s="39"/>
      <c r="C1520" s="39"/>
      <c r="D1520" s="39"/>
      <c r="E1520" s="39"/>
      <c r="F1520" s="39"/>
      <c r="G1520" s="39"/>
      <c r="H1520" s="39"/>
      <c r="I1520" s="39"/>
      <c r="J1520" s="39"/>
    </row>
    <row r="1521" spans="1:10" ht="13.5">
      <c r="A1521" s="39"/>
      <c r="B1521" s="39"/>
      <c r="C1521" s="39"/>
      <c r="D1521" s="39"/>
      <c r="E1521" s="39"/>
      <c r="F1521" s="39"/>
      <c r="G1521" s="39"/>
      <c r="H1521" s="39"/>
      <c r="I1521" s="39"/>
      <c r="J1521" s="39"/>
    </row>
    <row r="1522" spans="1:10" ht="13.5">
      <c r="A1522" s="39"/>
      <c r="B1522" s="39"/>
      <c r="C1522" s="39"/>
      <c r="D1522" s="39"/>
      <c r="E1522" s="39"/>
      <c r="F1522" s="39"/>
      <c r="G1522" s="39"/>
      <c r="H1522" s="39"/>
      <c r="I1522" s="39"/>
      <c r="J1522" s="39"/>
    </row>
    <row r="1523" spans="1:10" ht="13.5">
      <c r="A1523" s="39"/>
      <c r="B1523" s="39"/>
      <c r="C1523" s="39"/>
      <c r="D1523" s="39"/>
      <c r="E1523" s="39"/>
      <c r="F1523" s="39"/>
      <c r="G1523" s="39"/>
      <c r="H1523" s="39"/>
      <c r="I1523" s="39"/>
      <c r="J1523" s="39"/>
    </row>
    <row r="1524" spans="1:10" ht="13.5">
      <c r="A1524" s="39"/>
      <c r="B1524" s="39"/>
      <c r="C1524" s="39"/>
      <c r="D1524" s="39"/>
      <c r="E1524" s="39"/>
      <c r="F1524" s="39"/>
      <c r="G1524" s="39"/>
      <c r="H1524" s="39"/>
      <c r="I1524" s="39"/>
      <c r="J1524" s="39"/>
    </row>
    <row r="1525" spans="1:10" ht="13.5">
      <c r="A1525" s="39"/>
      <c r="B1525" s="39"/>
      <c r="C1525" s="39"/>
      <c r="D1525" s="39"/>
      <c r="E1525" s="39"/>
      <c r="F1525" s="39"/>
      <c r="G1525" s="39"/>
      <c r="H1525" s="39"/>
      <c r="I1525" s="39"/>
      <c r="J1525" s="39"/>
    </row>
    <row r="1526" spans="1:10" ht="13.5">
      <c r="A1526" s="39"/>
      <c r="B1526" s="39"/>
      <c r="C1526" s="39"/>
      <c r="D1526" s="39"/>
      <c r="E1526" s="39"/>
      <c r="F1526" s="39"/>
      <c r="G1526" s="39"/>
      <c r="H1526" s="39"/>
      <c r="I1526" s="39"/>
      <c r="J1526" s="39"/>
    </row>
    <row r="1527" spans="1:10" ht="13.5">
      <c r="A1527" s="39"/>
      <c r="B1527" s="39"/>
      <c r="C1527" s="39"/>
      <c r="D1527" s="39"/>
      <c r="E1527" s="39"/>
      <c r="F1527" s="39"/>
      <c r="G1527" s="39"/>
      <c r="H1527" s="39"/>
      <c r="I1527" s="39"/>
      <c r="J1527" s="39"/>
    </row>
    <row r="1528" spans="1:10" ht="13.5">
      <c r="A1528" s="39"/>
      <c r="B1528" s="39"/>
      <c r="C1528" s="39"/>
      <c r="D1528" s="39"/>
      <c r="E1528" s="39"/>
      <c r="F1528" s="39"/>
      <c r="G1528" s="39"/>
      <c r="H1528" s="39"/>
      <c r="I1528" s="39"/>
      <c r="J1528" s="39"/>
    </row>
    <row r="1529" spans="1:10" ht="13.5">
      <c r="A1529" s="39"/>
      <c r="B1529" s="39"/>
      <c r="C1529" s="39"/>
      <c r="D1529" s="39"/>
      <c r="E1529" s="39"/>
      <c r="F1529" s="39"/>
      <c r="G1529" s="39"/>
      <c r="H1529" s="39"/>
      <c r="I1529" s="39"/>
      <c r="J1529" s="39"/>
    </row>
    <row r="1530" spans="1:10" ht="13.5">
      <c r="A1530" s="39"/>
      <c r="B1530" s="39"/>
      <c r="C1530" s="39"/>
      <c r="D1530" s="39"/>
      <c r="E1530" s="39"/>
      <c r="F1530" s="39"/>
      <c r="G1530" s="39"/>
      <c r="H1530" s="39"/>
      <c r="I1530" s="39"/>
      <c r="J1530" s="39"/>
    </row>
    <row r="1531" spans="1:10" ht="13.5">
      <c r="A1531" s="39"/>
      <c r="B1531" s="39"/>
      <c r="C1531" s="39"/>
      <c r="D1531" s="39"/>
      <c r="E1531" s="39"/>
      <c r="F1531" s="39"/>
      <c r="G1531" s="39"/>
      <c r="H1531" s="39"/>
      <c r="I1531" s="39"/>
      <c r="J1531" s="39"/>
    </row>
    <row r="1532" spans="1:10" ht="13.5">
      <c r="A1532" s="39"/>
      <c r="B1532" s="39"/>
      <c r="C1532" s="39"/>
      <c r="D1532" s="39"/>
      <c r="E1532" s="39"/>
      <c r="F1532" s="39"/>
      <c r="G1532" s="39"/>
      <c r="H1532" s="39"/>
      <c r="I1532" s="39"/>
      <c r="J1532" s="39"/>
    </row>
    <row r="1533" spans="1:10" ht="13.5">
      <c r="A1533" s="39"/>
      <c r="B1533" s="39"/>
      <c r="C1533" s="39"/>
      <c r="D1533" s="39"/>
      <c r="E1533" s="39"/>
      <c r="F1533" s="39"/>
      <c r="G1533" s="39"/>
      <c r="H1533" s="39"/>
      <c r="I1533" s="39"/>
      <c r="J1533" s="39"/>
    </row>
    <row r="1534" spans="1:10" ht="13.5">
      <c r="A1534" s="39"/>
      <c r="B1534" s="39"/>
      <c r="C1534" s="39"/>
      <c r="D1534" s="39"/>
      <c r="E1534" s="39"/>
      <c r="F1534" s="39"/>
      <c r="G1534" s="39"/>
      <c r="H1534" s="39"/>
      <c r="I1534" s="39"/>
      <c r="J1534" s="39"/>
    </row>
    <row r="1535" spans="1:10" ht="13.5">
      <c r="A1535" s="39"/>
      <c r="B1535" s="39"/>
      <c r="C1535" s="39"/>
      <c r="D1535" s="39"/>
      <c r="E1535" s="39"/>
      <c r="F1535" s="39"/>
      <c r="G1535" s="39"/>
      <c r="H1535" s="39"/>
      <c r="I1535" s="39"/>
      <c r="J1535" s="39"/>
    </row>
    <row r="1536" spans="1:10" ht="13.5">
      <c r="A1536" s="39"/>
      <c r="B1536" s="39"/>
      <c r="C1536" s="39"/>
      <c r="D1536" s="39"/>
      <c r="E1536" s="39"/>
      <c r="F1536" s="39"/>
      <c r="G1536" s="39"/>
      <c r="H1536" s="39"/>
      <c r="I1536" s="39"/>
      <c r="J1536" s="39"/>
    </row>
    <row r="1537" spans="1:10" ht="13.5">
      <c r="A1537" s="39"/>
      <c r="B1537" s="39"/>
      <c r="C1537" s="39"/>
      <c r="D1537" s="39"/>
      <c r="E1537" s="39"/>
      <c r="F1537" s="39"/>
      <c r="G1537" s="39"/>
      <c r="H1537" s="39"/>
      <c r="I1537" s="39"/>
      <c r="J1537" s="39"/>
    </row>
    <row r="1538" spans="1:10" ht="13.5">
      <c r="A1538" s="39"/>
      <c r="B1538" s="39"/>
      <c r="C1538" s="39"/>
      <c r="D1538" s="39"/>
      <c r="E1538" s="39"/>
      <c r="F1538" s="39"/>
      <c r="G1538" s="39"/>
      <c r="H1538" s="39"/>
      <c r="I1538" s="39"/>
      <c r="J1538" s="39"/>
    </row>
    <row r="1539" spans="1:10" ht="13.5">
      <c r="A1539" s="39"/>
      <c r="B1539" s="39"/>
      <c r="C1539" s="39"/>
      <c r="D1539" s="39"/>
      <c r="E1539" s="39"/>
      <c r="F1539" s="39"/>
      <c r="G1539" s="39"/>
      <c r="H1539" s="39"/>
      <c r="I1539" s="39"/>
      <c r="J1539" s="39"/>
    </row>
    <row r="1540" spans="1:10" ht="13.5">
      <c r="A1540" s="39"/>
      <c r="B1540" s="39"/>
      <c r="C1540" s="39"/>
      <c r="D1540" s="39"/>
      <c r="E1540" s="39"/>
      <c r="F1540" s="39"/>
      <c r="G1540" s="39"/>
      <c r="H1540" s="39"/>
      <c r="I1540" s="39"/>
      <c r="J1540" s="39"/>
    </row>
    <row r="1541" spans="1:10" ht="13.5">
      <c r="A1541" s="39"/>
      <c r="B1541" s="39"/>
      <c r="C1541" s="39"/>
      <c r="D1541" s="39"/>
      <c r="E1541" s="39"/>
      <c r="F1541" s="39"/>
      <c r="G1541" s="39"/>
      <c r="H1541" s="39"/>
      <c r="I1541" s="39"/>
      <c r="J1541" s="39"/>
    </row>
    <row r="1542" spans="1:10" ht="13.5">
      <c r="A1542" s="39"/>
      <c r="B1542" s="39"/>
      <c r="C1542" s="39"/>
      <c r="D1542" s="39"/>
      <c r="E1542" s="39"/>
      <c r="F1542" s="39"/>
      <c r="G1542" s="39"/>
      <c r="H1542" s="39"/>
      <c r="I1542" s="39"/>
      <c r="J1542" s="39"/>
    </row>
    <row r="1543" spans="1:10" ht="13.5">
      <c r="A1543" s="39"/>
      <c r="B1543" s="39"/>
      <c r="C1543" s="39"/>
      <c r="D1543" s="39"/>
      <c r="E1543" s="39"/>
      <c r="F1543" s="39"/>
      <c r="G1543" s="39"/>
      <c r="H1543" s="39"/>
      <c r="I1543" s="39"/>
      <c r="J1543" s="39"/>
    </row>
    <row r="1544" spans="1:10" ht="13.5">
      <c r="A1544" s="39"/>
      <c r="B1544" s="39"/>
      <c r="C1544" s="39"/>
      <c r="D1544" s="39"/>
      <c r="E1544" s="39"/>
      <c r="F1544" s="39"/>
      <c r="G1544" s="39"/>
      <c r="H1544" s="39"/>
      <c r="I1544" s="39"/>
      <c r="J1544" s="39"/>
    </row>
    <row r="1545" spans="1:10" ht="13.5">
      <c r="A1545" s="39"/>
      <c r="B1545" s="39"/>
      <c r="C1545" s="39"/>
      <c r="D1545" s="39"/>
      <c r="E1545" s="39"/>
      <c r="F1545" s="39"/>
      <c r="G1545" s="39"/>
      <c r="H1545" s="39"/>
      <c r="I1545" s="39"/>
      <c r="J1545" s="39"/>
    </row>
    <row r="1546" spans="1:10" ht="13.5">
      <c r="A1546" s="39"/>
      <c r="B1546" s="39"/>
      <c r="C1546" s="39"/>
      <c r="D1546" s="39"/>
      <c r="E1546" s="39"/>
      <c r="F1546" s="39"/>
      <c r="G1546" s="39"/>
      <c r="H1546" s="39"/>
      <c r="I1546" s="39"/>
      <c r="J1546" s="39"/>
    </row>
    <row r="1547" spans="1:10" ht="13.5">
      <c r="A1547" s="39"/>
      <c r="B1547" s="39"/>
      <c r="C1547" s="39"/>
      <c r="D1547" s="39"/>
      <c r="E1547" s="39"/>
      <c r="F1547" s="39"/>
      <c r="G1547" s="39"/>
      <c r="H1547" s="39"/>
      <c r="I1547" s="39"/>
      <c r="J1547" s="39"/>
    </row>
    <row r="1548" spans="1:10" ht="13.5">
      <c r="A1548" s="39"/>
      <c r="B1548" s="39"/>
      <c r="C1548" s="39"/>
      <c r="D1548" s="39"/>
      <c r="E1548" s="39"/>
      <c r="F1548" s="39"/>
      <c r="G1548" s="39"/>
      <c r="H1548" s="39"/>
      <c r="I1548" s="39"/>
      <c r="J1548" s="39"/>
    </row>
    <row r="1549" spans="1:10" ht="13.5">
      <c r="A1549" s="39"/>
      <c r="B1549" s="39"/>
      <c r="C1549" s="39"/>
      <c r="D1549" s="39"/>
      <c r="E1549" s="39"/>
      <c r="F1549" s="39"/>
      <c r="G1549" s="39"/>
      <c r="H1549" s="39"/>
      <c r="I1549" s="39"/>
      <c r="J1549" s="39"/>
    </row>
    <row r="1550" spans="1:10" ht="13.5">
      <c r="A1550" s="39"/>
      <c r="B1550" s="39"/>
      <c r="C1550" s="39"/>
      <c r="D1550" s="39"/>
      <c r="E1550" s="39"/>
      <c r="F1550" s="39"/>
      <c r="G1550" s="39"/>
      <c r="H1550" s="39"/>
      <c r="I1550" s="39"/>
      <c r="J1550" s="39"/>
    </row>
    <row r="1551" spans="1:10" ht="13.5">
      <c r="A1551" s="39"/>
      <c r="B1551" s="39"/>
      <c r="C1551" s="39"/>
      <c r="D1551" s="39"/>
      <c r="E1551" s="39"/>
      <c r="F1551" s="39"/>
      <c r="G1551" s="39"/>
      <c r="H1551" s="39"/>
      <c r="I1551" s="39"/>
      <c r="J1551" s="39"/>
    </row>
    <row r="1552" spans="1:10" ht="13.5">
      <c r="A1552" s="39"/>
      <c r="B1552" s="39"/>
      <c r="C1552" s="39"/>
      <c r="D1552" s="39"/>
      <c r="E1552" s="39"/>
      <c r="F1552" s="39"/>
      <c r="G1552" s="39"/>
      <c r="H1552" s="39"/>
      <c r="I1552" s="39"/>
      <c r="J1552" s="39"/>
    </row>
    <row r="1553" spans="1:10" ht="13.5">
      <c r="A1553" s="39"/>
      <c r="B1553" s="39"/>
      <c r="C1553" s="39"/>
      <c r="D1553" s="39"/>
      <c r="E1553" s="39"/>
      <c r="F1553" s="39"/>
      <c r="G1553" s="39"/>
      <c r="H1553" s="39"/>
      <c r="I1553" s="39"/>
      <c r="J1553" s="39"/>
    </row>
    <row r="1554" spans="1:10" ht="13.5">
      <c r="A1554" s="39"/>
      <c r="B1554" s="39"/>
      <c r="C1554" s="39"/>
      <c r="D1554" s="39"/>
      <c r="E1554" s="39"/>
      <c r="F1554" s="39"/>
      <c r="G1554" s="39"/>
      <c r="H1554" s="39"/>
      <c r="I1554" s="39"/>
      <c r="J1554" s="39"/>
    </row>
    <row r="1555" spans="1:10" ht="13.5">
      <c r="A1555" s="39"/>
      <c r="B1555" s="39"/>
      <c r="C1555" s="39"/>
      <c r="D1555" s="39"/>
      <c r="E1555" s="39"/>
      <c r="F1555" s="39"/>
      <c r="G1555" s="39"/>
      <c r="H1555" s="39"/>
      <c r="I1555" s="39"/>
      <c r="J1555" s="39"/>
    </row>
    <row r="1556" spans="1:10" ht="13.5">
      <c r="A1556" s="39"/>
      <c r="B1556" s="39"/>
      <c r="C1556" s="39"/>
      <c r="D1556" s="39"/>
      <c r="E1556" s="39"/>
      <c r="F1556" s="39"/>
      <c r="G1556" s="39"/>
      <c r="H1556" s="39"/>
      <c r="I1556" s="39"/>
      <c r="J1556" s="39"/>
    </row>
    <row r="1557" spans="1:10" ht="13.5">
      <c r="A1557" s="39"/>
      <c r="B1557" s="39"/>
      <c r="C1557" s="39"/>
      <c r="D1557" s="39"/>
      <c r="E1557" s="39"/>
      <c r="F1557" s="39"/>
      <c r="G1557" s="39"/>
      <c r="H1557" s="39"/>
      <c r="I1557" s="39"/>
      <c r="J1557" s="39"/>
    </row>
    <row r="1558" spans="1:10" ht="13.5">
      <c r="A1558" s="39"/>
      <c r="B1558" s="39"/>
      <c r="C1558" s="39"/>
      <c r="D1558" s="39"/>
      <c r="E1558" s="39"/>
      <c r="F1558" s="39"/>
      <c r="G1558" s="39"/>
      <c r="H1558" s="39"/>
      <c r="I1558" s="39"/>
      <c r="J1558" s="39"/>
    </row>
    <row r="1559" spans="1:10" ht="13.5">
      <c r="A1559" s="39"/>
      <c r="B1559" s="39"/>
      <c r="C1559" s="39"/>
      <c r="D1559" s="39"/>
      <c r="E1559" s="39"/>
      <c r="F1559" s="39"/>
      <c r="G1559" s="39"/>
      <c r="H1559" s="39"/>
      <c r="I1559" s="39"/>
      <c r="J1559" s="39"/>
    </row>
    <row r="1560" spans="1:10" ht="13.5">
      <c r="A1560" s="39"/>
      <c r="B1560" s="39"/>
      <c r="C1560" s="39"/>
      <c r="D1560" s="39"/>
      <c r="E1560" s="39"/>
      <c r="F1560" s="39"/>
      <c r="G1560" s="39"/>
      <c r="H1560" s="39"/>
      <c r="I1560" s="39"/>
      <c r="J1560" s="39"/>
    </row>
    <row r="1561" spans="1:10" ht="13.5">
      <c r="A1561" s="39"/>
      <c r="B1561" s="39"/>
      <c r="C1561" s="39"/>
      <c r="D1561" s="39"/>
      <c r="E1561" s="39"/>
      <c r="F1561" s="39"/>
      <c r="G1561" s="39"/>
      <c r="H1561" s="39"/>
      <c r="I1561" s="39"/>
      <c r="J1561" s="39"/>
    </row>
    <row r="1562" spans="1:10" ht="13.5">
      <c r="A1562" s="39"/>
      <c r="B1562" s="39"/>
      <c r="C1562" s="39"/>
      <c r="D1562" s="39"/>
      <c r="E1562" s="39"/>
      <c r="F1562" s="39"/>
      <c r="G1562" s="39"/>
      <c r="H1562" s="39"/>
      <c r="I1562" s="39"/>
      <c r="J1562" s="39"/>
    </row>
    <row r="1563" spans="1:10" ht="13.5">
      <c r="A1563" s="39"/>
      <c r="B1563" s="39"/>
      <c r="C1563" s="39"/>
      <c r="D1563" s="39"/>
      <c r="E1563" s="39"/>
      <c r="F1563" s="39"/>
      <c r="G1563" s="39"/>
      <c r="H1563" s="39"/>
      <c r="I1563" s="39"/>
      <c r="J1563" s="39"/>
    </row>
    <row r="1564" spans="1:10" ht="13.5">
      <c r="A1564" s="39"/>
      <c r="B1564" s="39"/>
      <c r="C1564" s="39"/>
      <c r="D1564" s="39"/>
      <c r="E1564" s="39"/>
      <c r="F1564" s="39"/>
      <c r="G1564" s="39"/>
      <c r="H1564" s="39"/>
      <c r="I1564" s="39"/>
      <c r="J1564" s="39"/>
    </row>
    <row r="1565" spans="1:10" ht="13.5">
      <c r="A1565" s="39"/>
      <c r="B1565" s="39"/>
      <c r="C1565" s="39"/>
      <c r="D1565" s="39"/>
      <c r="E1565" s="39"/>
      <c r="F1565" s="39"/>
      <c r="G1565" s="39"/>
      <c r="H1565" s="39"/>
      <c r="I1565" s="39"/>
      <c r="J1565" s="39"/>
    </row>
    <row r="1566" spans="1:10" ht="13.5">
      <c r="A1566" s="39"/>
      <c r="B1566" s="39"/>
      <c r="C1566" s="39"/>
      <c r="D1566" s="39"/>
      <c r="E1566" s="39"/>
      <c r="F1566" s="39"/>
      <c r="G1566" s="39"/>
      <c r="H1566" s="39"/>
      <c r="I1566" s="39"/>
      <c r="J1566" s="39"/>
    </row>
    <row r="1567" spans="1:10" ht="13.5">
      <c r="A1567" s="39"/>
      <c r="B1567" s="39"/>
      <c r="C1567" s="39"/>
      <c r="D1567" s="39"/>
      <c r="E1567" s="39"/>
      <c r="F1567" s="39"/>
      <c r="G1567" s="39"/>
      <c r="H1567" s="39"/>
      <c r="I1567" s="39"/>
      <c r="J1567" s="39"/>
    </row>
    <row r="1568" spans="1:10" ht="13.5">
      <c r="A1568" s="39"/>
      <c r="B1568" s="39"/>
      <c r="C1568" s="39"/>
      <c r="D1568" s="39"/>
      <c r="E1568" s="39"/>
      <c r="F1568" s="39"/>
      <c r="G1568" s="39"/>
      <c r="H1568" s="39"/>
      <c r="I1568" s="39"/>
      <c r="J1568" s="39"/>
    </row>
    <row r="1569" spans="1:10" ht="13.5">
      <c r="A1569" s="39"/>
      <c r="B1569" s="39"/>
      <c r="C1569" s="39"/>
      <c r="D1569" s="39"/>
      <c r="E1569" s="39"/>
      <c r="F1569" s="39"/>
      <c r="G1569" s="39"/>
      <c r="H1569" s="39"/>
      <c r="I1569" s="39"/>
      <c r="J1569" s="39"/>
    </row>
    <row r="1570" spans="1:10" ht="13.5">
      <c r="A1570" s="39"/>
      <c r="B1570" s="39"/>
      <c r="C1570" s="39"/>
      <c r="D1570" s="39"/>
      <c r="E1570" s="39"/>
      <c r="F1570" s="39"/>
      <c r="G1570" s="39"/>
      <c r="H1570" s="39"/>
      <c r="I1570" s="39"/>
      <c r="J1570" s="39"/>
    </row>
    <row r="1571" spans="1:10" ht="13.5">
      <c r="A1571" s="39"/>
      <c r="B1571" s="39"/>
      <c r="C1571" s="39"/>
      <c r="D1571" s="39"/>
      <c r="E1571" s="39"/>
      <c r="F1571" s="39"/>
      <c r="G1571" s="39"/>
      <c r="H1571" s="39"/>
      <c r="I1571" s="39"/>
      <c r="J1571" s="39"/>
    </row>
    <row r="1572" spans="1:10" ht="13.5">
      <c r="A1572" s="39"/>
      <c r="B1572" s="39"/>
      <c r="C1572" s="39"/>
      <c r="D1572" s="39"/>
      <c r="E1572" s="39"/>
      <c r="F1572" s="39"/>
      <c r="G1572" s="39"/>
      <c r="H1572" s="39"/>
      <c r="I1572" s="39"/>
      <c r="J1572" s="39"/>
    </row>
    <row r="1573" spans="1:10" ht="13.5">
      <c r="A1573" s="39"/>
      <c r="B1573" s="39"/>
      <c r="C1573" s="39"/>
      <c r="D1573" s="39"/>
      <c r="E1573" s="39"/>
      <c r="F1573" s="39"/>
      <c r="G1573" s="39"/>
      <c r="H1573" s="39"/>
      <c r="I1573" s="39"/>
      <c r="J1573" s="39"/>
    </row>
    <row r="1574" spans="1:10" ht="13.5">
      <c r="A1574" s="39"/>
      <c r="B1574" s="39"/>
      <c r="C1574" s="39"/>
      <c r="D1574" s="39"/>
      <c r="E1574" s="39"/>
      <c r="F1574" s="39"/>
      <c r="G1574" s="39"/>
      <c r="H1574" s="39"/>
      <c r="I1574" s="39"/>
      <c r="J1574" s="39"/>
    </row>
    <row r="1575" spans="1:10" ht="13.5">
      <c r="A1575" s="39"/>
      <c r="B1575" s="39"/>
      <c r="C1575" s="39"/>
      <c r="D1575" s="39"/>
      <c r="E1575" s="39"/>
      <c r="F1575" s="39"/>
      <c r="G1575" s="39"/>
      <c r="H1575" s="39"/>
      <c r="I1575" s="39"/>
      <c r="J1575" s="39"/>
    </row>
    <row r="1576" spans="1:10" ht="13.5">
      <c r="A1576" s="39"/>
      <c r="B1576" s="39"/>
      <c r="C1576" s="39"/>
      <c r="D1576" s="39"/>
      <c r="E1576" s="39"/>
      <c r="F1576" s="39"/>
      <c r="G1576" s="39"/>
      <c r="H1576" s="39"/>
      <c r="I1576" s="39"/>
      <c r="J1576" s="39"/>
    </row>
    <row r="1577" spans="1:10" ht="13.5">
      <c r="A1577" s="39"/>
      <c r="B1577" s="39"/>
      <c r="C1577" s="39"/>
      <c r="D1577" s="39"/>
      <c r="E1577" s="39"/>
      <c r="F1577" s="39"/>
      <c r="G1577" s="39"/>
      <c r="H1577" s="39"/>
      <c r="I1577" s="39"/>
      <c r="J1577" s="39"/>
    </row>
    <row r="1578" spans="1:10" ht="13.5">
      <c r="A1578" s="39"/>
      <c r="B1578" s="39"/>
      <c r="C1578" s="39"/>
      <c r="D1578" s="39"/>
      <c r="E1578" s="39"/>
      <c r="F1578" s="39"/>
      <c r="G1578" s="39"/>
      <c r="H1578" s="39"/>
      <c r="I1578" s="39"/>
      <c r="J1578" s="39"/>
    </row>
    <row r="1579" spans="1:10" ht="13.5">
      <c r="A1579" s="39"/>
      <c r="B1579" s="39"/>
      <c r="C1579" s="39"/>
      <c r="D1579" s="39"/>
      <c r="E1579" s="39"/>
      <c r="F1579" s="39"/>
      <c r="G1579" s="39"/>
      <c r="H1579" s="39"/>
      <c r="I1579" s="39"/>
      <c r="J1579" s="39"/>
    </row>
    <row r="1580" spans="1:10" ht="13.5">
      <c r="A1580" s="39"/>
      <c r="B1580" s="39"/>
      <c r="C1580" s="39"/>
      <c r="D1580" s="39"/>
      <c r="E1580" s="39"/>
      <c r="F1580" s="39"/>
      <c r="G1580" s="39"/>
      <c r="H1580" s="39"/>
      <c r="I1580" s="39"/>
      <c r="J1580" s="39"/>
    </row>
    <row r="1581" spans="1:10" ht="13.5">
      <c r="A1581" s="39"/>
      <c r="B1581" s="39"/>
      <c r="C1581" s="39"/>
      <c r="D1581" s="39"/>
      <c r="E1581" s="39"/>
      <c r="F1581" s="39"/>
      <c r="G1581" s="39"/>
      <c r="H1581" s="39"/>
      <c r="I1581" s="39"/>
      <c r="J1581" s="39"/>
    </row>
    <row r="1582" spans="1:10" ht="13.5">
      <c r="A1582" s="39"/>
      <c r="B1582" s="39"/>
      <c r="C1582" s="39"/>
      <c r="D1582" s="39"/>
      <c r="E1582" s="39"/>
      <c r="F1582" s="39"/>
      <c r="G1582" s="39"/>
      <c r="H1582" s="39"/>
      <c r="I1582" s="39"/>
      <c r="J1582" s="39"/>
    </row>
    <row r="1583" spans="1:10" ht="13.5">
      <c r="A1583" s="39"/>
      <c r="B1583" s="39"/>
      <c r="C1583" s="39"/>
      <c r="D1583" s="39"/>
      <c r="E1583" s="39"/>
      <c r="F1583" s="39"/>
      <c r="G1583" s="39"/>
      <c r="H1583" s="39"/>
      <c r="I1583" s="39"/>
      <c r="J1583" s="39"/>
    </row>
    <row r="1584" spans="1:10" ht="13.5">
      <c r="A1584" s="39"/>
      <c r="B1584" s="39"/>
      <c r="C1584" s="39"/>
      <c r="D1584" s="39"/>
      <c r="E1584" s="39"/>
      <c r="F1584" s="39"/>
      <c r="G1584" s="39"/>
      <c r="H1584" s="39"/>
      <c r="I1584" s="39"/>
      <c r="J1584" s="39"/>
    </row>
    <row r="1585" spans="1:10" ht="13.5">
      <c r="A1585" s="39"/>
      <c r="B1585" s="39"/>
      <c r="C1585" s="39"/>
      <c r="D1585" s="39"/>
      <c r="E1585" s="39"/>
      <c r="F1585" s="39"/>
      <c r="G1585" s="39"/>
      <c r="H1585" s="39"/>
      <c r="I1585" s="39"/>
      <c r="J1585" s="39"/>
    </row>
    <row r="1586" spans="1:10" ht="13.5">
      <c r="A1586" s="39"/>
      <c r="B1586" s="39"/>
      <c r="C1586" s="39"/>
      <c r="D1586" s="39"/>
      <c r="E1586" s="39"/>
      <c r="F1586" s="39"/>
      <c r="G1586" s="39"/>
      <c r="H1586" s="39"/>
      <c r="I1586" s="39"/>
      <c r="J1586" s="39"/>
    </row>
    <row r="1587" spans="1:10" ht="13.5">
      <c r="A1587" s="39"/>
      <c r="B1587" s="39"/>
      <c r="C1587" s="39"/>
      <c r="D1587" s="39"/>
      <c r="E1587" s="39"/>
      <c r="F1587" s="39"/>
      <c r="G1587" s="39"/>
      <c r="H1587" s="39"/>
      <c r="I1587" s="39"/>
      <c r="J1587" s="39"/>
    </row>
    <row r="1588" spans="1:10" ht="13.5">
      <c r="A1588" s="39"/>
      <c r="B1588" s="39"/>
      <c r="C1588" s="39"/>
      <c r="D1588" s="39"/>
      <c r="E1588" s="39"/>
      <c r="F1588" s="39"/>
      <c r="G1588" s="39"/>
      <c r="H1588" s="39"/>
      <c r="I1588" s="39"/>
      <c r="J1588" s="39"/>
    </row>
    <row r="1589" spans="1:10" ht="13.5">
      <c r="A1589" s="39"/>
      <c r="B1589" s="39"/>
      <c r="C1589" s="39"/>
      <c r="D1589" s="39"/>
      <c r="E1589" s="39"/>
      <c r="F1589" s="39"/>
      <c r="G1589" s="39"/>
      <c r="H1589" s="39"/>
      <c r="I1589" s="39"/>
      <c r="J1589" s="39"/>
    </row>
    <row r="1590" spans="1:10" ht="13.5">
      <c r="A1590" s="39"/>
      <c r="B1590" s="39"/>
      <c r="C1590" s="39"/>
      <c r="D1590" s="39"/>
      <c r="E1590" s="39"/>
      <c r="F1590" s="39"/>
      <c r="G1590" s="39"/>
      <c r="H1590" s="39"/>
      <c r="I1590" s="39"/>
      <c r="J1590" s="39"/>
    </row>
    <row r="1591" spans="1:10" ht="13.5">
      <c r="A1591" s="39"/>
      <c r="B1591" s="39"/>
      <c r="C1591" s="39"/>
      <c r="D1591" s="39"/>
      <c r="E1591" s="39"/>
      <c r="F1591" s="39"/>
      <c r="G1591" s="39"/>
      <c r="H1591" s="39"/>
      <c r="I1591" s="39"/>
      <c r="J1591" s="39"/>
    </row>
    <row r="1592" spans="1:10" ht="13.5">
      <c r="A1592" s="39"/>
      <c r="B1592" s="39"/>
      <c r="C1592" s="39"/>
      <c r="D1592" s="39"/>
      <c r="E1592" s="39"/>
      <c r="F1592" s="39"/>
      <c r="G1592" s="39"/>
      <c r="H1592" s="39"/>
      <c r="I1592" s="39"/>
      <c r="J1592" s="39"/>
    </row>
    <row r="1593" spans="1:10" ht="13.5">
      <c r="A1593" s="39"/>
      <c r="B1593" s="39"/>
      <c r="C1593" s="39"/>
      <c r="D1593" s="39"/>
      <c r="E1593" s="39"/>
      <c r="F1593" s="39"/>
      <c r="G1593" s="39"/>
      <c r="H1593" s="39"/>
      <c r="I1593" s="39"/>
      <c r="J1593" s="39"/>
    </row>
    <row r="1594" spans="1:10" ht="13.5">
      <c r="A1594" s="39"/>
      <c r="B1594" s="39"/>
      <c r="C1594" s="39"/>
      <c r="D1594" s="39"/>
      <c r="E1594" s="39"/>
      <c r="F1594" s="39"/>
      <c r="G1594" s="39"/>
      <c r="H1594" s="39"/>
      <c r="I1594" s="39"/>
      <c r="J1594" s="39"/>
    </row>
    <row r="1595" spans="1:10" ht="13.5">
      <c r="A1595" s="39"/>
      <c r="B1595" s="39"/>
      <c r="C1595" s="39"/>
      <c r="D1595" s="39"/>
      <c r="E1595" s="39"/>
      <c r="F1595" s="39"/>
      <c r="G1595" s="39"/>
      <c r="H1595" s="39"/>
      <c r="I1595" s="39"/>
      <c r="J1595" s="39"/>
    </row>
    <row r="1596" spans="1:10" ht="13.5">
      <c r="A1596" s="39"/>
      <c r="B1596" s="39"/>
      <c r="C1596" s="39"/>
      <c r="D1596" s="39"/>
      <c r="E1596" s="39"/>
      <c r="F1596" s="39"/>
      <c r="G1596" s="39"/>
      <c r="H1596" s="39"/>
      <c r="I1596" s="39"/>
      <c r="J1596" s="39"/>
    </row>
    <row r="1597" spans="1:10" ht="13.5">
      <c r="A1597" s="39"/>
      <c r="B1597" s="39"/>
      <c r="C1597" s="39"/>
      <c r="D1597" s="39"/>
      <c r="E1597" s="39"/>
      <c r="F1597" s="39"/>
      <c r="G1597" s="39"/>
      <c r="H1597" s="39"/>
      <c r="I1597" s="39"/>
      <c r="J1597" s="39"/>
    </row>
    <row r="1598" spans="1:10" ht="13.5">
      <c r="A1598" s="39"/>
      <c r="B1598" s="39"/>
      <c r="C1598" s="39"/>
      <c r="D1598" s="39"/>
      <c r="E1598" s="39"/>
      <c r="F1598" s="39"/>
      <c r="G1598" s="39"/>
      <c r="H1598" s="39"/>
      <c r="I1598" s="39"/>
      <c r="J1598" s="39"/>
    </row>
    <row r="1599" spans="1:10" ht="13.5">
      <c r="A1599" s="39"/>
      <c r="B1599" s="39"/>
      <c r="C1599" s="39"/>
      <c r="D1599" s="39"/>
      <c r="E1599" s="39"/>
      <c r="F1599" s="39"/>
      <c r="G1599" s="39"/>
      <c r="H1599" s="39"/>
      <c r="I1599" s="39"/>
      <c r="J1599" s="39"/>
    </row>
    <row r="1600" spans="1:10" ht="13.5">
      <c r="A1600" s="39"/>
      <c r="B1600" s="39"/>
      <c r="C1600" s="39"/>
      <c r="D1600" s="39"/>
      <c r="E1600" s="39"/>
      <c r="F1600" s="39"/>
      <c r="G1600" s="39"/>
      <c r="H1600" s="39"/>
      <c r="I1600" s="39"/>
      <c r="J1600" s="39"/>
    </row>
    <row r="1601" spans="1:10" ht="13.5">
      <c r="A1601" s="39"/>
      <c r="B1601" s="39"/>
      <c r="C1601" s="39"/>
      <c r="D1601" s="39"/>
      <c r="E1601" s="39"/>
      <c r="F1601" s="39"/>
      <c r="G1601" s="39"/>
      <c r="H1601" s="39"/>
      <c r="I1601" s="39"/>
      <c r="J1601" s="39"/>
    </row>
    <row r="1602" spans="1:10" ht="13.5">
      <c r="A1602" s="39"/>
      <c r="B1602" s="39"/>
      <c r="C1602" s="39"/>
      <c r="D1602" s="39"/>
      <c r="E1602" s="39"/>
      <c r="F1602" s="39"/>
      <c r="G1602" s="39"/>
      <c r="H1602" s="39"/>
      <c r="I1602" s="39"/>
      <c r="J1602" s="39"/>
    </row>
    <row r="1603" spans="1:10" ht="13.5">
      <c r="A1603" s="39"/>
      <c r="B1603" s="39"/>
      <c r="C1603" s="39"/>
      <c r="D1603" s="39"/>
      <c r="E1603" s="39"/>
      <c r="F1603" s="39"/>
      <c r="G1603" s="39"/>
      <c r="H1603" s="39"/>
      <c r="I1603" s="39"/>
      <c r="J1603" s="39"/>
    </row>
    <row r="1604" spans="1:10" ht="13.5">
      <c r="A1604" s="39"/>
      <c r="B1604" s="39"/>
      <c r="C1604" s="39"/>
      <c r="D1604" s="39"/>
      <c r="E1604" s="39"/>
      <c r="F1604" s="39"/>
      <c r="G1604" s="39"/>
      <c r="H1604" s="39"/>
      <c r="I1604" s="39"/>
      <c r="J1604" s="39"/>
    </row>
    <row r="1605" spans="1:10" ht="13.5">
      <c r="A1605" s="39"/>
      <c r="B1605" s="39"/>
      <c r="C1605" s="39"/>
      <c r="D1605" s="39"/>
      <c r="E1605" s="39"/>
      <c r="F1605" s="39"/>
      <c r="G1605" s="39"/>
      <c r="H1605" s="39"/>
      <c r="I1605" s="39"/>
      <c r="J1605" s="39"/>
    </row>
    <row r="1606" spans="1:10" ht="13.5">
      <c r="A1606" s="39"/>
      <c r="B1606" s="39"/>
      <c r="C1606" s="39"/>
      <c r="D1606" s="39"/>
      <c r="E1606" s="39"/>
      <c r="F1606" s="39"/>
      <c r="G1606" s="39"/>
      <c r="H1606" s="39"/>
      <c r="I1606" s="39"/>
      <c r="J1606" s="39"/>
    </row>
    <row r="1607" spans="1:10" ht="13.5">
      <c r="A1607" s="39"/>
      <c r="B1607" s="39"/>
      <c r="C1607" s="39"/>
      <c r="D1607" s="39"/>
      <c r="E1607" s="39"/>
      <c r="F1607" s="39"/>
      <c r="G1607" s="39"/>
      <c r="H1607" s="39"/>
      <c r="I1607" s="39"/>
      <c r="J1607" s="39"/>
    </row>
    <row r="1608" spans="1:10" ht="13.5">
      <c r="A1608" s="39"/>
      <c r="B1608" s="39"/>
      <c r="C1608" s="39"/>
      <c r="D1608" s="39"/>
      <c r="E1608" s="39"/>
      <c r="F1608" s="39"/>
      <c r="G1608" s="39"/>
      <c r="H1608" s="39"/>
      <c r="I1608" s="39"/>
      <c r="J1608" s="39"/>
    </row>
    <row r="1609" spans="1:10" ht="13.5">
      <c r="A1609" s="39"/>
      <c r="B1609" s="39"/>
      <c r="C1609" s="39"/>
      <c r="D1609" s="39"/>
      <c r="E1609" s="39"/>
      <c r="F1609" s="39"/>
      <c r="G1609" s="39"/>
      <c r="H1609" s="39"/>
      <c r="I1609" s="39"/>
      <c r="J1609" s="39"/>
    </row>
    <row r="1610" spans="1:10" ht="13.5">
      <c r="A1610" s="39"/>
      <c r="B1610" s="39"/>
      <c r="C1610" s="39"/>
      <c r="D1610" s="39"/>
      <c r="E1610" s="39"/>
      <c r="F1610" s="39"/>
      <c r="G1610" s="39"/>
      <c r="H1610" s="39"/>
      <c r="I1610" s="39"/>
      <c r="J1610" s="39"/>
    </row>
    <row r="1611" spans="1:10" ht="13.5">
      <c r="A1611" s="39"/>
      <c r="B1611" s="39"/>
      <c r="C1611" s="39"/>
      <c r="D1611" s="39"/>
      <c r="E1611" s="39"/>
      <c r="F1611" s="39"/>
      <c r="G1611" s="39"/>
      <c r="H1611" s="39"/>
      <c r="I1611" s="39"/>
      <c r="J1611" s="39"/>
    </row>
    <row r="1612" spans="1:10" ht="13.5">
      <c r="A1612" s="39"/>
      <c r="B1612" s="39"/>
      <c r="C1612" s="39"/>
      <c r="D1612" s="39"/>
      <c r="E1612" s="39"/>
      <c r="F1612" s="39"/>
      <c r="G1612" s="39"/>
      <c r="H1612" s="39"/>
      <c r="I1612" s="39"/>
      <c r="J1612" s="39"/>
    </row>
    <row r="1613" spans="1:10" ht="13.5">
      <c r="A1613" s="39"/>
      <c r="B1613" s="39"/>
      <c r="C1613" s="39"/>
      <c r="D1613" s="39"/>
      <c r="E1613" s="39"/>
      <c r="F1613" s="39"/>
      <c r="G1613" s="39"/>
      <c r="H1613" s="39"/>
      <c r="I1613" s="39"/>
      <c r="J1613" s="39"/>
    </row>
    <row r="1614" spans="1:10" ht="13.5">
      <c r="A1614" s="39"/>
      <c r="B1614" s="39"/>
      <c r="C1614" s="39"/>
      <c r="D1614" s="39"/>
      <c r="E1614" s="39"/>
      <c r="F1614" s="39"/>
      <c r="G1614" s="39"/>
      <c r="H1614" s="39"/>
      <c r="I1614" s="39"/>
      <c r="J1614" s="39"/>
    </row>
    <row r="1615" spans="1:10" ht="13.5">
      <c r="A1615" s="39"/>
      <c r="B1615" s="39"/>
      <c r="C1615" s="39"/>
      <c r="D1615" s="39"/>
      <c r="E1615" s="39"/>
      <c r="F1615" s="39"/>
      <c r="G1615" s="39"/>
      <c r="H1615" s="39"/>
      <c r="I1615" s="39"/>
      <c r="J1615" s="39"/>
    </row>
    <row r="1616" spans="1:10" ht="13.5">
      <c r="A1616" s="39"/>
      <c r="B1616" s="39"/>
      <c r="C1616" s="39"/>
      <c r="D1616" s="39"/>
      <c r="E1616" s="39"/>
      <c r="F1616" s="39"/>
      <c r="G1616" s="39"/>
      <c r="H1616" s="39"/>
      <c r="I1616" s="39"/>
      <c r="J1616" s="39"/>
    </row>
    <row r="1617" spans="1:10" ht="13.5">
      <c r="A1617" s="39"/>
      <c r="B1617" s="39"/>
      <c r="C1617" s="39"/>
      <c r="D1617" s="39"/>
      <c r="E1617" s="39"/>
      <c r="F1617" s="39"/>
      <c r="G1617" s="39"/>
      <c r="H1617" s="39"/>
      <c r="I1617" s="39"/>
      <c r="J1617" s="39"/>
    </row>
    <row r="1618" spans="1:10" ht="13.5">
      <c r="A1618" s="39"/>
      <c r="B1618" s="39"/>
      <c r="C1618" s="39"/>
      <c r="D1618" s="39"/>
      <c r="E1618" s="39"/>
      <c r="F1618" s="39"/>
      <c r="G1618" s="39"/>
      <c r="H1618" s="39"/>
      <c r="I1618" s="39"/>
      <c r="J1618" s="39"/>
    </row>
    <row r="1619" spans="1:10" ht="13.5">
      <c r="A1619" s="39"/>
      <c r="B1619" s="39"/>
      <c r="C1619" s="39"/>
      <c r="D1619" s="39"/>
      <c r="E1619" s="39"/>
      <c r="F1619" s="39"/>
      <c r="G1619" s="39"/>
      <c r="H1619" s="39"/>
      <c r="I1619" s="39"/>
      <c r="J1619" s="39"/>
    </row>
    <row r="1620" spans="1:10" ht="13.5">
      <c r="A1620" s="39"/>
      <c r="B1620" s="39"/>
      <c r="C1620" s="39"/>
      <c r="D1620" s="39"/>
      <c r="E1620" s="39"/>
      <c r="F1620" s="39"/>
      <c r="G1620" s="39"/>
      <c r="H1620" s="39"/>
      <c r="I1620" s="39"/>
      <c r="J1620" s="39"/>
    </row>
    <row r="1621" spans="1:10" ht="13.5">
      <c r="A1621" s="39"/>
      <c r="B1621" s="39"/>
      <c r="C1621" s="39"/>
      <c r="D1621" s="39"/>
      <c r="E1621" s="39"/>
      <c r="F1621" s="39"/>
      <c r="G1621" s="39"/>
      <c r="H1621" s="39"/>
      <c r="I1621" s="39"/>
      <c r="J1621" s="39"/>
    </row>
    <row r="1622" spans="1:10" ht="13.5">
      <c r="A1622" s="39"/>
      <c r="B1622" s="39"/>
      <c r="C1622" s="39"/>
      <c r="D1622" s="39"/>
      <c r="E1622" s="39"/>
      <c r="F1622" s="39"/>
      <c r="G1622" s="39"/>
      <c r="H1622" s="39"/>
      <c r="I1622" s="39"/>
      <c r="J1622" s="39"/>
    </row>
    <row r="1623" spans="1:10" ht="13.5">
      <c r="A1623" s="39"/>
      <c r="B1623" s="39"/>
      <c r="C1623" s="39"/>
      <c r="D1623" s="39"/>
      <c r="E1623" s="39"/>
      <c r="F1623" s="39"/>
      <c r="G1623" s="39"/>
      <c r="H1623" s="39"/>
      <c r="I1623" s="39"/>
      <c r="J1623" s="39"/>
    </row>
    <row r="1624" spans="1:10" ht="13.5">
      <c r="A1624" s="39"/>
      <c r="B1624" s="39"/>
      <c r="C1624" s="39"/>
      <c r="D1624" s="39"/>
      <c r="E1624" s="39"/>
      <c r="F1624" s="39"/>
      <c r="G1624" s="39"/>
      <c r="H1624" s="39"/>
      <c r="I1624" s="39"/>
      <c r="J1624" s="39"/>
    </row>
    <row r="1625" spans="1:10" ht="13.5">
      <c r="A1625" s="39"/>
      <c r="B1625" s="39"/>
      <c r="C1625" s="39"/>
      <c r="D1625" s="39"/>
      <c r="E1625" s="39"/>
      <c r="F1625" s="39"/>
      <c r="G1625" s="39"/>
      <c r="H1625" s="39"/>
      <c r="I1625" s="39"/>
      <c r="J1625" s="39"/>
    </row>
    <row r="1626" spans="1:10" ht="13.5">
      <c r="A1626" s="39"/>
      <c r="B1626" s="39"/>
      <c r="C1626" s="39"/>
      <c r="D1626" s="39"/>
      <c r="E1626" s="39"/>
      <c r="F1626" s="39"/>
      <c r="G1626" s="39"/>
      <c r="H1626" s="39"/>
      <c r="I1626" s="39"/>
      <c r="J1626" s="39"/>
    </row>
    <row r="1627" spans="1:10" ht="13.5">
      <c r="A1627" s="39"/>
      <c r="B1627" s="39"/>
      <c r="C1627" s="39"/>
      <c r="D1627" s="39"/>
      <c r="E1627" s="39"/>
      <c r="F1627" s="39"/>
      <c r="G1627" s="39"/>
      <c r="H1627" s="39"/>
      <c r="I1627" s="39"/>
      <c r="J1627" s="39"/>
    </row>
    <row r="1628" spans="1:10" ht="13.5">
      <c r="A1628" s="39"/>
      <c r="B1628" s="39"/>
      <c r="C1628" s="39"/>
      <c r="D1628" s="39"/>
      <c r="E1628" s="39"/>
      <c r="F1628" s="39"/>
      <c r="G1628" s="39"/>
      <c r="H1628" s="39"/>
      <c r="I1628" s="39"/>
      <c r="J1628" s="39"/>
    </row>
    <row r="1629" spans="1:10" ht="13.5">
      <c r="A1629" s="39"/>
      <c r="B1629" s="39"/>
      <c r="C1629" s="39"/>
      <c r="D1629" s="39"/>
      <c r="E1629" s="39"/>
      <c r="F1629" s="39"/>
      <c r="G1629" s="39"/>
      <c r="H1629" s="39"/>
      <c r="I1629" s="39"/>
      <c r="J1629" s="39"/>
    </row>
    <row r="1630" spans="1:10" ht="13.5">
      <c r="A1630" s="39"/>
      <c r="B1630" s="39"/>
      <c r="C1630" s="39"/>
      <c r="D1630" s="39"/>
      <c r="E1630" s="39"/>
      <c r="F1630" s="39"/>
      <c r="G1630" s="39"/>
      <c r="H1630" s="39"/>
      <c r="I1630" s="39"/>
      <c r="J1630" s="39"/>
    </row>
    <row r="1631" spans="1:10" ht="13.5">
      <c r="A1631" s="39"/>
      <c r="B1631" s="39"/>
      <c r="C1631" s="39"/>
      <c r="D1631" s="39"/>
      <c r="E1631" s="39"/>
      <c r="F1631" s="39"/>
      <c r="G1631" s="39"/>
      <c r="H1631" s="39"/>
      <c r="I1631" s="39"/>
      <c r="J1631" s="39"/>
    </row>
    <row r="1632" spans="1:10" ht="13.5">
      <c r="A1632" s="39"/>
      <c r="B1632" s="39"/>
      <c r="C1632" s="39"/>
      <c r="D1632" s="39"/>
      <c r="E1632" s="39"/>
      <c r="F1632" s="39"/>
      <c r="G1632" s="39"/>
      <c r="H1632" s="39"/>
      <c r="I1632" s="39"/>
      <c r="J1632" s="39"/>
    </row>
    <row r="1633" spans="1:10" ht="13.5">
      <c r="A1633" s="39"/>
      <c r="B1633" s="39"/>
      <c r="C1633" s="39"/>
      <c r="D1633" s="39"/>
      <c r="E1633" s="39"/>
      <c r="F1633" s="39"/>
      <c r="G1633" s="39"/>
      <c r="H1633" s="39"/>
      <c r="I1633" s="39"/>
      <c r="J1633" s="39"/>
    </row>
    <row r="1634" spans="1:10" ht="13.5">
      <c r="A1634" s="39"/>
      <c r="B1634" s="39"/>
      <c r="C1634" s="39"/>
      <c r="D1634" s="39"/>
      <c r="E1634" s="39"/>
      <c r="F1634" s="39"/>
      <c r="G1634" s="39"/>
      <c r="H1634" s="39"/>
      <c r="I1634" s="39"/>
      <c r="J1634" s="39"/>
    </row>
    <row r="1635" spans="1:10" ht="13.5">
      <c r="A1635" s="39"/>
      <c r="B1635" s="39"/>
      <c r="C1635" s="39"/>
      <c r="D1635" s="39"/>
      <c r="E1635" s="39"/>
      <c r="F1635" s="39"/>
      <c r="G1635" s="39"/>
      <c r="H1635" s="39"/>
      <c r="I1635" s="39"/>
      <c r="J1635" s="39"/>
    </row>
    <row r="1636" spans="1:10" ht="13.5">
      <c r="A1636" s="39"/>
      <c r="B1636" s="39"/>
      <c r="C1636" s="39"/>
      <c r="D1636" s="39"/>
      <c r="E1636" s="39"/>
      <c r="F1636" s="39"/>
      <c r="G1636" s="39"/>
      <c r="H1636" s="39"/>
      <c r="I1636" s="39"/>
      <c r="J1636" s="39"/>
    </row>
    <row r="1637" spans="1:10" ht="13.5">
      <c r="A1637" s="39"/>
      <c r="B1637" s="39"/>
      <c r="C1637" s="39"/>
      <c r="D1637" s="39"/>
      <c r="E1637" s="39"/>
      <c r="F1637" s="39"/>
      <c r="G1637" s="39"/>
      <c r="H1637" s="39"/>
      <c r="I1637" s="39"/>
      <c r="J1637" s="39"/>
    </row>
    <row r="1638" spans="1:10" ht="13.5">
      <c r="A1638" s="39"/>
      <c r="B1638" s="39"/>
      <c r="C1638" s="39"/>
      <c r="D1638" s="39"/>
      <c r="E1638" s="39"/>
      <c r="F1638" s="39"/>
      <c r="G1638" s="39"/>
      <c r="H1638" s="39"/>
      <c r="I1638" s="39"/>
      <c r="J1638" s="39"/>
    </row>
    <row r="1639" spans="1:10" ht="13.5">
      <c r="A1639" s="39"/>
      <c r="B1639" s="39"/>
      <c r="C1639" s="39"/>
      <c r="D1639" s="39"/>
      <c r="E1639" s="39"/>
      <c r="F1639" s="39"/>
      <c r="G1639" s="39"/>
      <c r="H1639" s="39"/>
      <c r="I1639" s="39"/>
      <c r="J1639" s="39"/>
    </row>
    <row r="1640" spans="1:10" ht="13.5">
      <c r="A1640" s="39"/>
      <c r="B1640" s="39"/>
      <c r="C1640" s="39"/>
      <c r="D1640" s="39"/>
      <c r="E1640" s="39"/>
      <c r="F1640" s="39"/>
      <c r="G1640" s="39"/>
      <c r="H1640" s="39"/>
      <c r="I1640" s="39"/>
      <c r="J1640" s="39"/>
    </row>
    <row r="1641" spans="1:10" ht="13.5">
      <c r="A1641" s="39"/>
      <c r="B1641" s="39"/>
      <c r="C1641" s="39"/>
      <c r="D1641" s="39"/>
      <c r="E1641" s="39"/>
      <c r="F1641" s="39"/>
      <c r="G1641" s="39"/>
      <c r="H1641" s="39"/>
      <c r="I1641" s="39"/>
      <c r="J1641" s="39"/>
    </row>
    <row r="1642" spans="1:10" ht="13.5">
      <c r="A1642" s="39"/>
      <c r="B1642" s="39"/>
      <c r="C1642" s="39"/>
      <c r="D1642" s="39"/>
      <c r="E1642" s="39"/>
      <c r="F1642" s="39"/>
      <c r="G1642" s="39"/>
      <c r="H1642" s="39"/>
      <c r="I1642" s="39"/>
      <c r="J1642" s="39"/>
    </row>
    <row r="1643" spans="1:10" ht="13.5">
      <c r="A1643" s="39"/>
      <c r="B1643" s="39"/>
      <c r="C1643" s="39"/>
      <c r="D1643" s="39"/>
      <c r="E1643" s="39"/>
      <c r="F1643" s="39"/>
      <c r="G1643" s="39"/>
      <c r="H1643" s="39"/>
      <c r="I1643" s="39"/>
      <c r="J1643" s="39"/>
    </row>
    <row r="1644" spans="1:10" ht="13.5">
      <c r="A1644" s="39"/>
      <c r="B1644" s="39"/>
      <c r="C1644" s="39"/>
      <c r="D1644" s="39"/>
      <c r="E1644" s="39"/>
      <c r="F1644" s="39"/>
      <c r="G1644" s="39"/>
      <c r="H1644" s="39"/>
      <c r="I1644" s="39"/>
      <c r="J1644" s="39"/>
    </row>
    <row r="1645" spans="1:10" ht="13.5">
      <c r="A1645" s="39"/>
      <c r="B1645" s="39"/>
      <c r="C1645" s="39"/>
      <c r="D1645" s="39"/>
      <c r="E1645" s="39"/>
      <c r="F1645" s="39"/>
      <c r="G1645" s="39"/>
      <c r="H1645" s="39"/>
      <c r="I1645" s="39"/>
      <c r="J1645" s="39"/>
    </row>
    <row r="1646" spans="1:10" ht="13.5">
      <c r="A1646" s="39"/>
      <c r="B1646" s="39"/>
      <c r="C1646" s="39"/>
      <c r="D1646" s="39"/>
      <c r="E1646" s="39"/>
      <c r="F1646" s="39"/>
      <c r="G1646" s="39"/>
      <c r="H1646" s="39"/>
      <c r="I1646" s="39"/>
      <c r="J1646" s="39"/>
    </row>
    <row r="1647" spans="1:10" ht="13.5">
      <c r="A1647" s="39"/>
      <c r="B1647" s="39"/>
      <c r="C1647" s="39"/>
      <c r="D1647" s="39"/>
      <c r="E1647" s="39"/>
      <c r="F1647" s="39"/>
      <c r="G1647" s="39"/>
      <c r="H1647" s="39"/>
      <c r="I1647" s="39"/>
      <c r="J1647" s="39"/>
    </row>
    <row r="1648" spans="1:10" ht="13.5">
      <c r="A1648" s="39"/>
      <c r="B1648" s="39"/>
      <c r="C1648" s="39"/>
      <c r="D1648" s="39"/>
      <c r="E1648" s="39"/>
      <c r="F1648" s="39"/>
      <c r="G1648" s="39"/>
      <c r="H1648" s="39"/>
      <c r="I1648" s="39"/>
      <c r="J1648" s="39"/>
    </row>
    <row r="1649" spans="1:10" ht="13.5">
      <c r="A1649" s="39"/>
      <c r="B1649" s="39"/>
      <c r="C1649" s="39"/>
      <c r="D1649" s="39"/>
      <c r="E1649" s="39"/>
      <c r="F1649" s="39"/>
      <c r="G1649" s="39"/>
      <c r="H1649" s="39"/>
      <c r="I1649" s="39"/>
      <c r="J1649" s="39"/>
    </row>
    <row r="1650" spans="1:10" ht="13.5">
      <c r="A1650" s="39"/>
      <c r="B1650" s="39"/>
      <c r="C1650" s="39"/>
      <c r="D1650" s="39"/>
      <c r="E1650" s="39"/>
      <c r="F1650" s="39"/>
      <c r="G1650" s="39"/>
      <c r="H1650" s="39"/>
      <c r="I1650" s="39"/>
      <c r="J1650" s="39"/>
    </row>
    <row r="1651" spans="1:10" ht="13.5">
      <c r="A1651" s="39"/>
      <c r="B1651" s="39"/>
      <c r="C1651" s="39"/>
      <c r="D1651" s="39"/>
      <c r="E1651" s="39"/>
      <c r="F1651" s="39"/>
      <c r="G1651" s="39"/>
      <c r="H1651" s="39"/>
      <c r="I1651" s="39"/>
      <c r="J1651" s="39"/>
    </row>
    <row r="1652" spans="1:10" ht="13.5">
      <c r="A1652" s="39"/>
      <c r="B1652" s="39"/>
      <c r="C1652" s="39"/>
      <c r="D1652" s="39"/>
      <c r="E1652" s="39"/>
      <c r="F1652" s="39"/>
      <c r="G1652" s="39"/>
      <c r="H1652" s="39"/>
      <c r="I1652" s="39"/>
      <c r="J1652" s="39"/>
    </row>
    <row r="1653" spans="1:10" ht="13.5">
      <c r="A1653" s="39"/>
      <c r="B1653" s="39"/>
      <c r="C1653" s="39"/>
      <c r="D1653" s="39"/>
      <c r="E1653" s="39"/>
      <c r="F1653" s="39"/>
      <c r="G1653" s="39"/>
      <c r="H1653" s="39"/>
      <c r="I1653" s="39"/>
      <c r="J1653" s="39"/>
    </row>
    <row r="1654" spans="1:10" ht="13.5">
      <c r="A1654" s="39"/>
      <c r="B1654" s="39"/>
      <c r="C1654" s="39"/>
      <c r="D1654" s="39"/>
      <c r="E1654" s="39"/>
      <c r="F1654" s="39"/>
      <c r="G1654" s="39"/>
      <c r="H1654" s="39"/>
      <c r="I1654" s="39"/>
      <c r="J1654" s="39"/>
    </row>
    <row r="1655" spans="1:10" ht="13.5">
      <c r="A1655" s="39"/>
      <c r="B1655" s="39"/>
      <c r="C1655" s="39"/>
      <c r="D1655" s="39"/>
      <c r="E1655" s="39"/>
      <c r="F1655" s="39"/>
      <c r="G1655" s="39"/>
      <c r="H1655" s="39"/>
      <c r="I1655" s="39"/>
      <c r="J1655" s="39"/>
    </row>
    <row r="1656" spans="1:10" ht="13.5">
      <c r="A1656" s="39"/>
      <c r="B1656" s="39"/>
      <c r="C1656" s="39"/>
      <c r="D1656" s="39"/>
      <c r="E1656" s="39"/>
      <c r="F1656" s="39"/>
      <c r="G1656" s="39"/>
      <c r="H1656" s="39"/>
      <c r="I1656" s="39"/>
      <c r="J1656" s="39"/>
    </row>
    <row r="1657" spans="1:10" ht="13.5">
      <c r="A1657" s="39"/>
      <c r="B1657" s="39"/>
      <c r="C1657" s="39"/>
      <c r="D1657" s="39"/>
      <c r="E1657" s="39"/>
      <c r="F1657" s="39"/>
      <c r="G1657" s="39"/>
      <c r="H1657" s="39"/>
      <c r="I1657" s="39"/>
      <c r="J1657" s="39"/>
    </row>
    <row r="1658" spans="1:10" ht="13.5">
      <c r="A1658" s="39"/>
      <c r="B1658" s="39"/>
      <c r="C1658" s="39"/>
      <c r="D1658" s="39"/>
      <c r="E1658" s="39"/>
      <c r="F1658" s="39"/>
      <c r="G1658" s="39"/>
      <c r="H1658" s="39"/>
      <c r="I1658" s="39"/>
      <c r="J1658" s="39"/>
    </row>
    <row r="1659" spans="1:10" ht="13.5">
      <c r="A1659" s="39"/>
      <c r="B1659" s="39"/>
      <c r="C1659" s="39"/>
      <c r="D1659" s="39"/>
      <c r="E1659" s="39"/>
      <c r="F1659" s="39"/>
      <c r="G1659" s="39"/>
      <c r="H1659" s="39"/>
      <c r="I1659" s="39"/>
      <c r="J1659" s="39"/>
    </row>
    <row r="1660" spans="1:10" ht="13.5">
      <c r="A1660" s="39"/>
      <c r="B1660" s="39"/>
      <c r="C1660" s="39"/>
      <c r="D1660" s="39"/>
      <c r="E1660" s="39"/>
      <c r="F1660" s="39"/>
      <c r="G1660" s="39"/>
      <c r="H1660" s="39"/>
      <c r="I1660" s="39"/>
      <c r="J1660" s="39"/>
    </row>
    <row r="1661" spans="1:10" ht="13.5">
      <c r="A1661" s="39"/>
      <c r="B1661" s="39"/>
      <c r="C1661" s="39"/>
      <c r="D1661" s="39"/>
      <c r="E1661" s="39"/>
      <c r="F1661" s="39"/>
      <c r="G1661" s="39"/>
      <c r="H1661" s="39"/>
      <c r="I1661" s="39"/>
      <c r="J1661" s="39"/>
    </row>
    <row r="1662" spans="1:10" ht="13.5">
      <c r="A1662" s="39"/>
      <c r="B1662" s="39"/>
      <c r="C1662" s="39"/>
      <c r="D1662" s="39"/>
      <c r="E1662" s="39"/>
      <c r="F1662" s="39"/>
      <c r="G1662" s="39"/>
      <c r="H1662" s="39"/>
      <c r="I1662" s="39"/>
      <c r="J1662" s="39"/>
    </row>
    <row r="1663" spans="1:10" ht="13.5">
      <c r="A1663" s="39"/>
      <c r="B1663" s="39"/>
      <c r="C1663" s="39"/>
      <c r="D1663" s="39"/>
      <c r="E1663" s="39"/>
      <c r="F1663" s="39"/>
      <c r="G1663" s="39"/>
      <c r="H1663" s="39"/>
      <c r="I1663" s="39"/>
      <c r="J1663" s="39"/>
    </row>
    <row r="1664" spans="1:10" ht="13.5">
      <c r="A1664" s="39"/>
      <c r="B1664" s="39"/>
      <c r="C1664" s="39"/>
      <c r="D1664" s="39"/>
      <c r="E1664" s="39"/>
      <c r="F1664" s="39"/>
      <c r="G1664" s="39"/>
      <c r="H1664" s="39"/>
      <c r="I1664" s="39"/>
      <c r="J1664" s="39"/>
    </row>
    <row r="1665" spans="1:10" ht="13.5">
      <c r="A1665" s="39"/>
      <c r="B1665" s="39"/>
      <c r="C1665" s="39"/>
      <c r="D1665" s="39"/>
      <c r="E1665" s="39"/>
      <c r="F1665" s="39"/>
      <c r="G1665" s="39"/>
      <c r="H1665" s="39"/>
      <c r="I1665" s="39"/>
      <c r="J1665" s="39"/>
    </row>
    <row r="1666" spans="1:10" ht="13.5">
      <c r="A1666" s="39"/>
      <c r="B1666" s="39"/>
      <c r="C1666" s="39"/>
      <c r="D1666" s="39"/>
      <c r="E1666" s="39"/>
      <c r="F1666" s="39"/>
      <c r="G1666" s="39"/>
      <c r="H1666" s="39"/>
      <c r="I1666" s="39"/>
      <c r="J1666" s="39"/>
    </row>
    <row r="1667" spans="1:10" ht="13.5">
      <c r="A1667" s="39"/>
      <c r="B1667" s="39"/>
      <c r="C1667" s="39"/>
      <c r="D1667" s="39"/>
      <c r="E1667" s="39"/>
      <c r="F1667" s="39"/>
      <c r="G1667" s="39"/>
      <c r="H1667" s="39"/>
      <c r="I1667" s="39"/>
      <c r="J1667" s="39"/>
    </row>
    <row r="1668" spans="1:10" ht="13.5">
      <c r="A1668" s="39"/>
      <c r="B1668" s="39"/>
      <c r="C1668" s="39"/>
      <c r="D1668" s="39"/>
      <c r="E1668" s="39"/>
      <c r="F1668" s="39"/>
      <c r="G1668" s="39"/>
      <c r="H1668" s="39"/>
      <c r="I1668" s="39"/>
      <c r="J1668" s="39"/>
    </row>
    <row r="1669" spans="1:10" ht="13.5">
      <c r="A1669" s="39"/>
      <c r="B1669" s="39"/>
      <c r="C1669" s="39"/>
      <c r="D1669" s="39"/>
      <c r="E1669" s="39"/>
      <c r="F1669" s="39"/>
      <c r="G1669" s="39"/>
      <c r="H1669" s="39"/>
      <c r="I1669" s="39"/>
      <c r="J1669" s="39"/>
    </row>
    <row r="1670" spans="1:10" ht="13.5">
      <c r="A1670" s="39"/>
      <c r="B1670" s="39"/>
      <c r="C1670" s="39"/>
      <c r="D1670" s="39"/>
      <c r="E1670" s="39"/>
      <c r="F1670" s="39"/>
      <c r="G1670" s="39"/>
      <c r="H1670" s="39"/>
      <c r="I1670" s="39"/>
      <c r="J1670" s="39"/>
    </row>
    <row r="1671" spans="1:10" ht="13.5">
      <c r="A1671" s="39"/>
      <c r="B1671" s="39"/>
      <c r="C1671" s="39"/>
      <c r="D1671" s="39"/>
      <c r="E1671" s="39"/>
      <c r="F1671" s="39"/>
      <c r="G1671" s="39"/>
      <c r="H1671" s="39"/>
      <c r="I1671" s="39"/>
      <c r="J1671" s="39"/>
    </row>
    <row r="1672" spans="1:10" ht="13.5">
      <c r="A1672" s="39"/>
      <c r="B1672" s="39"/>
      <c r="C1672" s="39"/>
      <c r="D1672" s="39"/>
      <c r="E1672" s="39"/>
      <c r="F1672" s="39"/>
      <c r="G1672" s="39"/>
      <c r="H1672" s="39"/>
      <c r="I1672" s="39"/>
      <c r="J1672" s="39"/>
    </row>
    <row r="1673" spans="1:10" ht="13.5">
      <c r="A1673" s="39"/>
      <c r="B1673" s="39"/>
      <c r="C1673" s="39"/>
      <c r="D1673" s="39"/>
      <c r="E1673" s="39"/>
      <c r="F1673" s="39"/>
      <c r="G1673" s="39"/>
      <c r="H1673" s="39"/>
      <c r="I1673" s="39"/>
      <c r="J1673" s="39"/>
    </row>
    <row r="1674" spans="1:10" ht="13.5">
      <c r="A1674" s="39"/>
      <c r="B1674" s="39"/>
      <c r="C1674" s="39"/>
      <c r="D1674" s="39"/>
      <c r="E1674" s="39"/>
      <c r="F1674" s="39"/>
      <c r="G1674" s="39"/>
      <c r="H1674" s="39"/>
      <c r="I1674" s="39"/>
      <c r="J1674" s="39"/>
    </row>
    <row r="1675" spans="1:10" ht="13.5">
      <c r="A1675" s="39"/>
      <c r="B1675" s="39"/>
      <c r="C1675" s="39"/>
      <c r="D1675" s="39"/>
      <c r="E1675" s="39"/>
      <c r="F1675" s="39"/>
      <c r="G1675" s="39"/>
      <c r="H1675" s="39"/>
      <c r="I1675" s="39"/>
      <c r="J1675" s="39"/>
    </row>
    <row r="1676" spans="1:10" ht="13.5">
      <c r="A1676" s="39"/>
      <c r="B1676" s="39"/>
      <c r="C1676" s="39"/>
      <c r="D1676" s="39"/>
      <c r="E1676" s="39"/>
      <c r="F1676" s="39"/>
      <c r="G1676" s="39"/>
      <c r="H1676" s="39"/>
      <c r="I1676" s="39"/>
      <c r="J1676" s="39"/>
    </row>
    <row r="1677" spans="1:10" ht="13.5">
      <c r="A1677" s="39"/>
      <c r="B1677" s="39"/>
      <c r="C1677" s="39"/>
      <c r="D1677" s="39"/>
      <c r="E1677" s="39"/>
      <c r="F1677" s="39"/>
      <c r="G1677" s="39"/>
      <c r="H1677" s="39"/>
      <c r="I1677" s="39"/>
      <c r="J1677" s="39"/>
    </row>
  </sheetData>
  <mergeCells count="116">
    <mergeCell ref="I39:J39"/>
    <mergeCell ref="A40:B40"/>
    <mergeCell ref="C40:E40"/>
    <mergeCell ref="I40:J40"/>
    <mergeCell ref="A41:B41"/>
    <mergeCell ref="C41:E41"/>
    <mergeCell ref="I41:J41"/>
    <mergeCell ref="A42:B42"/>
    <mergeCell ref="C42:E42"/>
    <mergeCell ref="I42:J42"/>
    <mergeCell ref="A39:B39"/>
    <mergeCell ref="C39:E39"/>
    <mergeCell ref="L105:M105"/>
    <mergeCell ref="L106:M106"/>
    <mergeCell ref="L107:M107"/>
    <mergeCell ref="L108:M108"/>
    <mergeCell ref="A74:B75"/>
    <mergeCell ref="C74:E75"/>
    <mergeCell ref="F74:F75"/>
    <mergeCell ref="G74:G75"/>
    <mergeCell ref="H74:J75"/>
    <mergeCell ref="D77:E77"/>
    <mergeCell ref="F77:H77"/>
    <mergeCell ref="A70:B71"/>
    <mergeCell ref="C70:E71"/>
    <mergeCell ref="F70:F71"/>
    <mergeCell ref="G70:G71"/>
    <mergeCell ref="H70:J71"/>
    <mergeCell ref="A72:B73"/>
    <mergeCell ref="C72:E73"/>
    <mergeCell ref="F72:F73"/>
    <mergeCell ref="G72:G73"/>
    <mergeCell ref="H72:J73"/>
    <mergeCell ref="A66:B67"/>
    <mergeCell ref="C66:E67"/>
    <mergeCell ref="F66:F67"/>
    <mergeCell ref="G66:G67"/>
    <mergeCell ref="H66:J67"/>
    <mergeCell ref="A68:B69"/>
    <mergeCell ref="C68:E69"/>
    <mergeCell ref="F68:F69"/>
    <mergeCell ref="G68:G69"/>
    <mergeCell ref="H68:J69"/>
    <mergeCell ref="A64:B65"/>
    <mergeCell ref="C64:E65"/>
    <mergeCell ref="F64:F65"/>
    <mergeCell ref="G64:G65"/>
    <mergeCell ref="H64:H65"/>
    <mergeCell ref="I64:J65"/>
    <mergeCell ref="A58:B58"/>
    <mergeCell ref="C58:E58"/>
    <mergeCell ref="I58:J58"/>
    <mergeCell ref="A59:B59"/>
    <mergeCell ref="C59:E59"/>
    <mergeCell ref="I59:J59"/>
    <mergeCell ref="A60:B60"/>
    <mergeCell ref="C60:E60"/>
    <mergeCell ref="I60:J60"/>
    <mergeCell ref="A61:B61"/>
    <mergeCell ref="C61:E61"/>
    <mergeCell ref="I61:J61"/>
    <mergeCell ref="A57:B57"/>
    <mergeCell ref="C57:E57"/>
    <mergeCell ref="I57:J57"/>
    <mergeCell ref="A50:B50"/>
    <mergeCell ref="C50:E50"/>
    <mergeCell ref="I50:J50"/>
    <mergeCell ref="A51:B51"/>
    <mergeCell ref="C51:E51"/>
    <mergeCell ref="I51:J51"/>
    <mergeCell ref="A52:B52"/>
    <mergeCell ref="C52:E52"/>
    <mergeCell ref="I52:J52"/>
    <mergeCell ref="A53:B53"/>
    <mergeCell ref="C53:E53"/>
    <mergeCell ref="I53:J53"/>
    <mergeCell ref="A54:B54"/>
    <mergeCell ref="C54:E54"/>
    <mergeCell ref="I54:J54"/>
    <mergeCell ref="A55:B55"/>
    <mergeCell ref="C55:E55"/>
    <mergeCell ref="I55:J55"/>
    <mergeCell ref="A56:B56"/>
    <mergeCell ref="C56:E56"/>
    <mergeCell ref="I56:J56"/>
    <mergeCell ref="A49:B49"/>
    <mergeCell ref="C49:E49"/>
    <mergeCell ref="I49:J49"/>
    <mergeCell ref="A43:B43"/>
    <mergeCell ref="C43:E43"/>
    <mergeCell ref="I43:J43"/>
    <mergeCell ref="A44:B44"/>
    <mergeCell ref="C44:E44"/>
    <mergeCell ref="I44:J44"/>
    <mergeCell ref="A45:B45"/>
    <mergeCell ref="C45:E45"/>
    <mergeCell ref="I45:J45"/>
    <mergeCell ref="A46:B46"/>
    <mergeCell ref="C46:E46"/>
    <mergeCell ref="I46:J46"/>
    <mergeCell ref="A47:B47"/>
    <mergeCell ref="C47:E47"/>
    <mergeCell ref="I47:J47"/>
    <mergeCell ref="A48:B48"/>
    <mergeCell ref="C48:E48"/>
    <mergeCell ref="I48:J48"/>
    <mergeCell ref="B1:J1"/>
    <mergeCell ref="H3:J3"/>
    <mergeCell ref="D13:E13"/>
    <mergeCell ref="F13:H13"/>
    <mergeCell ref="A37:B37"/>
    <mergeCell ref="C37:E37"/>
    <mergeCell ref="I37:J37"/>
    <mergeCell ref="I38:J38"/>
    <mergeCell ref="C38:E38"/>
    <mergeCell ref="A38:B38"/>
  </mergeCells>
  <phoneticPr fontId="2"/>
  <pageMargins left="0.78740157480314965" right="0.70866141732283472" top="0.55118110236220474" bottom="0.55118110236220474"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7">
    <pageSetUpPr fitToPage="1"/>
  </sheetPr>
  <dimension ref="A1:O214"/>
  <sheetViews>
    <sheetView showZeros="0" tabSelected="1" view="pageBreakPreview" zoomScaleNormal="100" zoomScaleSheetLayoutView="100" workbookViewId="0">
      <selection activeCell="H75" sqref="H75"/>
    </sheetView>
  </sheetViews>
  <sheetFormatPr defaultColWidth="9.25" defaultRowHeight="9.6" customHeight="1"/>
  <cols>
    <col min="1" max="1" width="3.875" style="191" customWidth="1"/>
    <col min="2" max="2" width="33.875" style="191" customWidth="1"/>
    <col min="3" max="3" width="25" style="191" customWidth="1"/>
    <col min="4" max="4" width="5.375" style="191" customWidth="1"/>
    <col min="5" max="5" width="7.75" style="249" customWidth="1"/>
    <col min="6" max="6" width="11.25" style="191" customWidth="1"/>
    <col min="7" max="7" width="14.5" style="191" customWidth="1"/>
    <col min="8" max="8" width="9.375" style="191" bestFit="1" customWidth="1"/>
    <col min="9" max="9" width="3.875" style="191" customWidth="1"/>
    <col min="10" max="10" width="33.875" style="191" customWidth="1"/>
    <col min="11" max="11" width="25" style="191" customWidth="1"/>
    <col min="12" max="12" width="5" style="191" customWidth="1"/>
    <col min="13" max="13" width="7.75" style="191" customWidth="1"/>
    <col min="14" max="14" width="11.25" style="191" customWidth="1"/>
    <col min="15" max="15" width="14.5" style="191" customWidth="1"/>
    <col min="16" max="245" width="9.25" style="191"/>
    <col min="246" max="246" width="3.875" style="191" customWidth="1"/>
    <col min="247" max="248" width="30" style="191" customWidth="1"/>
    <col min="249" max="249" width="5" style="191" customWidth="1"/>
    <col min="250" max="250" width="7.75" style="191" customWidth="1"/>
    <col min="251" max="251" width="10" style="191" customWidth="1"/>
    <col min="252" max="252" width="11.125" style="191" customWidth="1"/>
    <col min="253" max="253" width="9.375" style="191" bestFit="1" customWidth="1"/>
    <col min="254" max="254" width="13.625" style="191" customWidth="1"/>
    <col min="255" max="255" width="9.25" style="191"/>
    <col min="256" max="256" width="10.75" style="191" bestFit="1" customWidth="1"/>
    <col min="257" max="257" width="9.625" style="191" bestFit="1" customWidth="1"/>
    <col min="258" max="501" width="9.25" style="191"/>
    <col min="502" max="502" width="3.875" style="191" customWidth="1"/>
    <col min="503" max="504" width="30" style="191" customWidth="1"/>
    <col min="505" max="505" width="5" style="191" customWidth="1"/>
    <col min="506" max="506" width="7.75" style="191" customWidth="1"/>
    <col min="507" max="507" width="10" style="191" customWidth="1"/>
    <col min="508" max="508" width="11.125" style="191" customWidth="1"/>
    <col min="509" max="509" width="9.375" style="191" bestFit="1" customWidth="1"/>
    <col min="510" max="510" width="13.625" style="191" customWidth="1"/>
    <col min="511" max="511" width="9.25" style="191"/>
    <col min="512" max="512" width="10.75" style="191" bestFit="1" customWidth="1"/>
    <col min="513" max="513" width="9.625" style="191" bestFit="1" customWidth="1"/>
    <col min="514" max="757" width="9.25" style="191"/>
    <col min="758" max="758" width="3.875" style="191" customWidth="1"/>
    <col min="759" max="760" width="30" style="191" customWidth="1"/>
    <col min="761" max="761" width="5" style="191" customWidth="1"/>
    <col min="762" max="762" width="7.75" style="191" customWidth="1"/>
    <col min="763" max="763" width="10" style="191" customWidth="1"/>
    <col min="764" max="764" width="11.125" style="191" customWidth="1"/>
    <col min="765" max="765" width="9.375" style="191" bestFit="1" customWidth="1"/>
    <col min="766" max="766" width="13.625" style="191" customWidth="1"/>
    <col min="767" max="767" width="9.25" style="191"/>
    <col min="768" max="768" width="10.75" style="191" bestFit="1" customWidth="1"/>
    <col min="769" max="769" width="9.625" style="191" bestFit="1" customWidth="1"/>
    <col min="770" max="1013" width="9.25" style="191"/>
    <col min="1014" max="1014" width="3.875" style="191" customWidth="1"/>
    <col min="1015" max="1016" width="30" style="191" customWidth="1"/>
    <col min="1017" max="1017" width="5" style="191" customWidth="1"/>
    <col min="1018" max="1018" width="7.75" style="191" customWidth="1"/>
    <col min="1019" max="1019" width="10" style="191" customWidth="1"/>
    <col min="1020" max="1020" width="11.125" style="191" customWidth="1"/>
    <col min="1021" max="1021" width="9.375" style="191" bestFit="1" customWidth="1"/>
    <col min="1022" max="1022" width="13.625" style="191" customWidth="1"/>
    <col min="1023" max="1023" width="9.25" style="191"/>
    <col min="1024" max="1024" width="10.75" style="191" bestFit="1" customWidth="1"/>
    <col min="1025" max="1025" width="9.625" style="191" bestFit="1" customWidth="1"/>
    <col min="1026" max="1269" width="9.25" style="191"/>
    <col min="1270" max="1270" width="3.875" style="191" customWidth="1"/>
    <col min="1271" max="1272" width="30" style="191" customWidth="1"/>
    <col min="1273" max="1273" width="5" style="191" customWidth="1"/>
    <col min="1274" max="1274" width="7.75" style="191" customWidth="1"/>
    <col min="1275" max="1275" width="10" style="191" customWidth="1"/>
    <col min="1276" max="1276" width="11.125" style="191" customWidth="1"/>
    <col min="1277" max="1277" width="9.375" style="191" bestFit="1" customWidth="1"/>
    <col min="1278" max="1278" width="13.625" style="191" customWidth="1"/>
    <col min="1279" max="1279" width="9.25" style="191"/>
    <col min="1280" max="1280" width="10.75" style="191" bestFit="1" customWidth="1"/>
    <col min="1281" max="1281" width="9.625" style="191" bestFit="1" customWidth="1"/>
    <col min="1282" max="1525" width="9.25" style="191"/>
    <col min="1526" max="1526" width="3.875" style="191" customWidth="1"/>
    <col min="1527" max="1528" width="30" style="191" customWidth="1"/>
    <col min="1529" max="1529" width="5" style="191" customWidth="1"/>
    <col min="1530" max="1530" width="7.75" style="191" customWidth="1"/>
    <col min="1531" max="1531" width="10" style="191" customWidth="1"/>
    <col min="1532" max="1532" width="11.125" style="191" customWidth="1"/>
    <col min="1533" max="1533" width="9.375" style="191" bestFit="1" customWidth="1"/>
    <col min="1534" max="1534" width="13.625" style="191" customWidth="1"/>
    <col min="1535" max="1535" width="9.25" style="191"/>
    <col min="1536" max="1536" width="10.75" style="191" bestFit="1" customWidth="1"/>
    <col min="1537" max="1537" width="9.625" style="191" bestFit="1" customWidth="1"/>
    <col min="1538" max="1781" width="9.25" style="191"/>
    <col min="1782" max="1782" width="3.875" style="191" customWidth="1"/>
    <col min="1783" max="1784" width="30" style="191" customWidth="1"/>
    <col min="1785" max="1785" width="5" style="191" customWidth="1"/>
    <col min="1786" max="1786" width="7.75" style="191" customWidth="1"/>
    <col min="1787" max="1787" width="10" style="191" customWidth="1"/>
    <col min="1788" max="1788" width="11.125" style="191" customWidth="1"/>
    <col min="1789" max="1789" width="9.375" style="191" bestFit="1" customWidth="1"/>
    <col min="1790" max="1790" width="13.625" style="191" customWidth="1"/>
    <col min="1791" max="1791" width="9.25" style="191"/>
    <col min="1792" max="1792" width="10.75" style="191" bestFit="1" customWidth="1"/>
    <col min="1793" max="1793" width="9.625" style="191" bestFit="1" customWidth="1"/>
    <col min="1794" max="2037" width="9.25" style="191"/>
    <col min="2038" max="2038" width="3.875" style="191" customWidth="1"/>
    <col min="2039" max="2040" width="30" style="191" customWidth="1"/>
    <col min="2041" max="2041" width="5" style="191" customWidth="1"/>
    <col min="2042" max="2042" width="7.75" style="191" customWidth="1"/>
    <col min="2043" max="2043" width="10" style="191" customWidth="1"/>
    <col min="2044" max="2044" width="11.125" style="191" customWidth="1"/>
    <col min="2045" max="2045" width="9.375" style="191" bestFit="1" customWidth="1"/>
    <col min="2046" max="2046" width="13.625" style="191" customWidth="1"/>
    <col min="2047" max="2047" width="9.25" style="191"/>
    <col min="2048" max="2048" width="10.75" style="191" bestFit="1" customWidth="1"/>
    <col min="2049" max="2049" width="9.625" style="191" bestFit="1" customWidth="1"/>
    <col min="2050" max="2293" width="9.25" style="191"/>
    <col min="2294" max="2294" width="3.875" style="191" customWidth="1"/>
    <col min="2295" max="2296" width="30" style="191" customWidth="1"/>
    <col min="2297" max="2297" width="5" style="191" customWidth="1"/>
    <col min="2298" max="2298" width="7.75" style="191" customWidth="1"/>
    <col min="2299" max="2299" width="10" style="191" customWidth="1"/>
    <col min="2300" max="2300" width="11.125" style="191" customWidth="1"/>
    <col min="2301" max="2301" width="9.375" style="191" bestFit="1" customWidth="1"/>
    <col min="2302" max="2302" width="13.625" style="191" customWidth="1"/>
    <col min="2303" max="2303" width="9.25" style="191"/>
    <col min="2304" max="2304" width="10.75" style="191" bestFit="1" customWidth="1"/>
    <col min="2305" max="2305" width="9.625" style="191" bestFit="1" customWidth="1"/>
    <col min="2306" max="2549" width="9.25" style="191"/>
    <col min="2550" max="2550" width="3.875" style="191" customWidth="1"/>
    <col min="2551" max="2552" width="30" style="191" customWidth="1"/>
    <col min="2553" max="2553" width="5" style="191" customWidth="1"/>
    <col min="2554" max="2554" width="7.75" style="191" customWidth="1"/>
    <col min="2555" max="2555" width="10" style="191" customWidth="1"/>
    <col min="2556" max="2556" width="11.125" style="191" customWidth="1"/>
    <col min="2557" max="2557" width="9.375" style="191" bestFit="1" customWidth="1"/>
    <col min="2558" max="2558" width="13.625" style="191" customWidth="1"/>
    <col min="2559" max="2559" width="9.25" style="191"/>
    <col min="2560" max="2560" width="10.75" style="191" bestFit="1" customWidth="1"/>
    <col min="2561" max="2561" width="9.625" style="191" bestFit="1" customWidth="1"/>
    <col min="2562" max="2805" width="9.25" style="191"/>
    <col min="2806" max="2806" width="3.875" style="191" customWidth="1"/>
    <col min="2807" max="2808" width="30" style="191" customWidth="1"/>
    <col min="2809" max="2809" width="5" style="191" customWidth="1"/>
    <col min="2810" max="2810" width="7.75" style="191" customWidth="1"/>
    <col min="2811" max="2811" width="10" style="191" customWidth="1"/>
    <col min="2812" max="2812" width="11.125" style="191" customWidth="1"/>
    <col min="2813" max="2813" width="9.375" style="191" bestFit="1" customWidth="1"/>
    <col min="2814" max="2814" width="13.625" style="191" customWidth="1"/>
    <col min="2815" max="2815" width="9.25" style="191"/>
    <col min="2816" max="2816" width="10.75" style="191" bestFit="1" customWidth="1"/>
    <col min="2817" max="2817" width="9.625" style="191" bestFit="1" customWidth="1"/>
    <col min="2818" max="3061" width="9.25" style="191"/>
    <col min="3062" max="3062" width="3.875" style="191" customWidth="1"/>
    <col min="3063" max="3064" width="30" style="191" customWidth="1"/>
    <col min="3065" max="3065" width="5" style="191" customWidth="1"/>
    <col min="3066" max="3066" width="7.75" style="191" customWidth="1"/>
    <col min="3067" max="3067" width="10" style="191" customWidth="1"/>
    <col min="3068" max="3068" width="11.125" style="191" customWidth="1"/>
    <col min="3069" max="3069" width="9.375" style="191" bestFit="1" customWidth="1"/>
    <col min="3070" max="3070" width="13.625" style="191" customWidth="1"/>
    <col min="3071" max="3071" width="9.25" style="191"/>
    <col min="3072" max="3072" width="10.75" style="191" bestFit="1" customWidth="1"/>
    <col min="3073" max="3073" width="9.625" style="191" bestFit="1" customWidth="1"/>
    <col min="3074" max="3317" width="9.25" style="191"/>
    <col min="3318" max="3318" width="3.875" style="191" customWidth="1"/>
    <col min="3319" max="3320" width="30" style="191" customWidth="1"/>
    <col min="3321" max="3321" width="5" style="191" customWidth="1"/>
    <col min="3322" max="3322" width="7.75" style="191" customWidth="1"/>
    <col min="3323" max="3323" width="10" style="191" customWidth="1"/>
    <col min="3324" max="3324" width="11.125" style="191" customWidth="1"/>
    <col min="3325" max="3325" width="9.375" style="191" bestFit="1" customWidth="1"/>
    <col min="3326" max="3326" width="13.625" style="191" customWidth="1"/>
    <col min="3327" max="3327" width="9.25" style="191"/>
    <col min="3328" max="3328" width="10.75" style="191" bestFit="1" customWidth="1"/>
    <col min="3329" max="3329" width="9.625" style="191" bestFit="1" customWidth="1"/>
    <col min="3330" max="3573" width="9.25" style="191"/>
    <col min="3574" max="3574" width="3.875" style="191" customWidth="1"/>
    <col min="3575" max="3576" width="30" style="191" customWidth="1"/>
    <col min="3577" max="3577" width="5" style="191" customWidth="1"/>
    <col min="3578" max="3578" width="7.75" style="191" customWidth="1"/>
    <col min="3579" max="3579" width="10" style="191" customWidth="1"/>
    <col min="3580" max="3580" width="11.125" style="191" customWidth="1"/>
    <col min="3581" max="3581" width="9.375" style="191" bestFit="1" customWidth="1"/>
    <col min="3582" max="3582" width="13.625" style="191" customWidth="1"/>
    <col min="3583" max="3583" width="9.25" style="191"/>
    <col min="3584" max="3584" width="10.75" style="191" bestFit="1" customWidth="1"/>
    <col min="3585" max="3585" width="9.625" style="191" bestFit="1" customWidth="1"/>
    <col min="3586" max="3829" width="9.25" style="191"/>
    <col min="3830" max="3830" width="3.875" style="191" customWidth="1"/>
    <col min="3831" max="3832" width="30" style="191" customWidth="1"/>
    <col min="3833" max="3833" width="5" style="191" customWidth="1"/>
    <col min="3834" max="3834" width="7.75" style="191" customWidth="1"/>
    <col min="3835" max="3835" width="10" style="191" customWidth="1"/>
    <col min="3836" max="3836" width="11.125" style="191" customWidth="1"/>
    <col min="3837" max="3837" width="9.375" style="191" bestFit="1" customWidth="1"/>
    <col min="3838" max="3838" width="13.625" style="191" customWidth="1"/>
    <col min="3839" max="3839" width="9.25" style="191"/>
    <col min="3840" max="3840" width="10.75" style="191" bestFit="1" customWidth="1"/>
    <col min="3841" max="3841" width="9.625" style="191" bestFit="1" customWidth="1"/>
    <col min="3842" max="4085" width="9.25" style="191"/>
    <col min="4086" max="4086" width="3.875" style="191" customWidth="1"/>
    <col min="4087" max="4088" width="30" style="191" customWidth="1"/>
    <col min="4089" max="4089" width="5" style="191" customWidth="1"/>
    <col min="4090" max="4090" width="7.75" style="191" customWidth="1"/>
    <col min="4091" max="4091" width="10" style="191" customWidth="1"/>
    <col min="4092" max="4092" width="11.125" style="191" customWidth="1"/>
    <col min="4093" max="4093" width="9.375" style="191" bestFit="1" customWidth="1"/>
    <col min="4094" max="4094" width="13.625" style="191" customWidth="1"/>
    <col min="4095" max="4095" width="9.25" style="191"/>
    <col min="4096" max="4096" width="10.75" style="191" bestFit="1" customWidth="1"/>
    <col min="4097" max="4097" width="9.625" style="191" bestFit="1" customWidth="1"/>
    <col min="4098" max="4341" width="9.25" style="191"/>
    <col min="4342" max="4342" width="3.875" style="191" customWidth="1"/>
    <col min="4343" max="4344" width="30" style="191" customWidth="1"/>
    <col min="4345" max="4345" width="5" style="191" customWidth="1"/>
    <col min="4346" max="4346" width="7.75" style="191" customWidth="1"/>
    <col min="4347" max="4347" width="10" style="191" customWidth="1"/>
    <col min="4348" max="4348" width="11.125" style="191" customWidth="1"/>
    <col min="4349" max="4349" width="9.375" style="191" bestFit="1" customWidth="1"/>
    <col min="4350" max="4350" width="13.625" style="191" customWidth="1"/>
    <col min="4351" max="4351" width="9.25" style="191"/>
    <col min="4352" max="4352" width="10.75" style="191" bestFit="1" customWidth="1"/>
    <col min="4353" max="4353" width="9.625" style="191" bestFit="1" customWidth="1"/>
    <col min="4354" max="4597" width="9.25" style="191"/>
    <col min="4598" max="4598" width="3.875" style="191" customWidth="1"/>
    <col min="4599" max="4600" width="30" style="191" customWidth="1"/>
    <col min="4601" max="4601" width="5" style="191" customWidth="1"/>
    <col min="4602" max="4602" width="7.75" style="191" customWidth="1"/>
    <col min="4603" max="4603" width="10" style="191" customWidth="1"/>
    <col min="4604" max="4604" width="11.125" style="191" customWidth="1"/>
    <col min="4605" max="4605" width="9.375" style="191" bestFit="1" customWidth="1"/>
    <col min="4606" max="4606" width="13.625" style="191" customWidth="1"/>
    <col min="4607" max="4607" width="9.25" style="191"/>
    <col min="4608" max="4608" width="10.75" style="191" bestFit="1" customWidth="1"/>
    <col min="4609" max="4609" width="9.625" style="191" bestFit="1" customWidth="1"/>
    <col min="4610" max="4853" width="9.25" style="191"/>
    <col min="4854" max="4854" width="3.875" style="191" customWidth="1"/>
    <col min="4855" max="4856" width="30" style="191" customWidth="1"/>
    <col min="4857" max="4857" width="5" style="191" customWidth="1"/>
    <col min="4858" max="4858" width="7.75" style="191" customWidth="1"/>
    <col min="4859" max="4859" width="10" style="191" customWidth="1"/>
    <col min="4860" max="4860" width="11.125" style="191" customWidth="1"/>
    <col min="4861" max="4861" width="9.375" style="191" bestFit="1" customWidth="1"/>
    <col min="4862" max="4862" width="13.625" style="191" customWidth="1"/>
    <col min="4863" max="4863" width="9.25" style="191"/>
    <col min="4864" max="4864" width="10.75" style="191" bestFit="1" customWidth="1"/>
    <col min="4865" max="4865" width="9.625" style="191" bestFit="1" customWidth="1"/>
    <col min="4866" max="5109" width="9.25" style="191"/>
    <col min="5110" max="5110" width="3.875" style="191" customWidth="1"/>
    <col min="5111" max="5112" width="30" style="191" customWidth="1"/>
    <col min="5113" max="5113" width="5" style="191" customWidth="1"/>
    <col min="5114" max="5114" width="7.75" style="191" customWidth="1"/>
    <col min="5115" max="5115" width="10" style="191" customWidth="1"/>
    <col min="5116" max="5116" width="11.125" style="191" customWidth="1"/>
    <col min="5117" max="5117" width="9.375" style="191" bestFit="1" customWidth="1"/>
    <col min="5118" max="5118" width="13.625" style="191" customWidth="1"/>
    <col min="5119" max="5119" width="9.25" style="191"/>
    <col min="5120" max="5120" width="10.75" style="191" bestFit="1" customWidth="1"/>
    <col min="5121" max="5121" width="9.625" style="191" bestFit="1" customWidth="1"/>
    <col min="5122" max="5365" width="9.25" style="191"/>
    <col min="5366" max="5366" width="3.875" style="191" customWidth="1"/>
    <col min="5367" max="5368" width="30" style="191" customWidth="1"/>
    <col min="5369" max="5369" width="5" style="191" customWidth="1"/>
    <col min="5370" max="5370" width="7.75" style="191" customWidth="1"/>
    <col min="5371" max="5371" width="10" style="191" customWidth="1"/>
    <col min="5372" max="5372" width="11.125" style="191" customWidth="1"/>
    <col min="5373" max="5373" width="9.375" style="191" bestFit="1" customWidth="1"/>
    <col min="5374" max="5374" width="13.625" style="191" customWidth="1"/>
    <col min="5375" max="5375" width="9.25" style="191"/>
    <col min="5376" max="5376" width="10.75" style="191" bestFit="1" customWidth="1"/>
    <col min="5377" max="5377" width="9.625" style="191" bestFit="1" customWidth="1"/>
    <col min="5378" max="5621" width="9.25" style="191"/>
    <col min="5622" max="5622" width="3.875" style="191" customWidth="1"/>
    <col min="5623" max="5624" width="30" style="191" customWidth="1"/>
    <col min="5625" max="5625" width="5" style="191" customWidth="1"/>
    <col min="5626" max="5626" width="7.75" style="191" customWidth="1"/>
    <col min="5627" max="5627" width="10" style="191" customWidth="1"/>
    <col min="5628" max="5628" width="11.125" style="191" customWidth="1"/>
    <col min="5629" max="5629" width="9.375" style="191" bestFit="1" customWidth="1"/>
    <col min="5630" max="5630" width="13.625" style="191" customWidth="1"/>
    <col min="5631" max="5631" width="9.25" style="191"/>
    <col min="5632" max="5632" width="10.75" style="191" bestFit="1" customWidth="1"/>
    <col min="5633" max="5633" width="9.625" style="191" bestFit="1" customWidth="1"/>
    <col min="5634" max="5877" width="9.25" style="191"/>
    <col min="5878" max="5878" width="3.875" style="191" customWidth="1"/>
    <col min="5879" max="5880" width="30" style="191" customWidth="1"/>
    <col min="5881" max="5881" width="5" style="191" customWidth="1"/>
    <col min="5882" max="5882" width="7.75" style="191" customWidth="1"/>
    <col min="5883" max="5883" width="10" style="191" customWidth="1"/>
    <col min="5884" max="5884" width="11.125" style="191" customWidth="1"/>
    <col min="5885" max="5885" width="9.375" style="191" bestFit="1" customWidth="1"/>
    <col min="5886" max="5886" width="13.625" style="191" customWidth="1"/>
    <col min="5887" max="5887" width="9.25" style="191"/>
    <col min="5888" max="5888" width="10.75" style="191" bestFit="1" customWidth="1"/>
    <col min="5889" max="5889" width="9.625" style="191" bestFit="1" customWidth="1"/>
    <col min="5890" max="6133" width="9.25" style="191"/>
    <col min="6134" max="6134" width="3.875" style="191" customWidth="1"/>
    <col min="6135" max="6136" width="30" style="191" customWidth="1"/>
    <col min="6137" max="6137" width="5" style="191" customWidth="1"/>
    <col min="6138" max="6138" width="7.75" style="191" customWidth="1"/>
    <col min="6139" max="6139" width="10" style="191" customWidth="1"/>
    <col min="6140" max="6140" width="11.125" style="191" customWidth="1"/>
    <col min="6141" max="6141" width="9.375" style="191" bestFit="1" customWidth="1"/>
    <col min="6142" max="6142" width="13.625" style="191" customWidth="1"/>
    <col min="6143" max="6143" width="9.25" style="191"/>
    <col min="6144" max="6144" width="10.75" style="191" bestFit="1" customWidth="1"/>
    <col min="6145" max="6145" width="9.625" style="191" bestFit="1" customWidth="1"/>
    <col min="6146" max="6389" width="9.25" style="191"/>
    <col min="6390" max="6390" width="3.875" style="191" customWidth="1"/>
    <col min="6391" max="6392" width="30" style="191" customWidth="1"/>
    <col min="6393" max="6393" width="5" style="191" customWidth="1"/>
    <col min="6394" max="6394" width="7.75" style="191" customWidth="1"/>
    <col min="6395" max="6395" width="10" style="191" customWidth="1"/>
    <col min="6396" max="6396" width="11.125" style="191" customWidth="1"/>
    <col min="6397" max="6397" width="9.375" style="191" bestFit="1" customWidth="1"/>
    <col min="6398" max="6398" width="13.625" style="191" customWidth="1"/>
    <col min="6399" max="6399" width="9.25" style="191"/>
    <col min="6400" max="6400" width="10.75" style="191" bestFit="1" customWidth="1"/>
    <col min="6401" max="6401" width="9.625" style="191" bestFit="1" customWidth="1"/>
    <col min="6402" max="6645" width="9.25" style="191"/>
    <col min="6646" max="6646" width="3.875" style="191" customWidth="1"/>
    <col min="6647" max="6648" width="30" style="191" customWidth="1"/>
    <col min="6649" max="6649" width="5" style="191" customWidth="1"/>
    <col min="6650" max="6650" width="7.75" style="191" customWidth="1"/>
    <col min="6651" max="6651" width="10" style="191" customWidth="1"/>
    <col min="6652" max="6652" width="11.125" style="191" customWidth="1"/>
    <col min="6653" max="6653" width="9.375" style="191" bestFit="1" customWidth="1"/>
    <col min="6654" max="6654" width="13.625" style="191" customWidth="1"/>
    <col min="6655" max="6655" width="9.25" style="191"/>
    <col min="6656" max="6656" width="10.75" style="191" bestFit="1" customWidth="1"/>
    <col min="6657" max="6657" width="9.625" style="191" bestFit="1" customWidth="1"/>
    <col min="6658" max="6901" width="9.25" style="191"/>
    <col min="6902" max="6902" width="3.875" style="191" customWidth="1"/>
    <col min="6903" max="6904" width="30" style="191" customWidth="1"/>
    <col min="6905" max="6905" width="5" style="191" customWidth="1"/>
    <col min="6906" max="6906" width="7.75" style="191" customWidth="1"/>
    <col min="6907" max="6907" width="10" style="191" customWidth="1"/>
    <col min="6908" max="6908" width="11.125" style="191" customWidth="1"/>
    <col min="6909" max="6909" width="9.375" style="191" bestFit="1" customWidth="1"/>
    <col min="6910" max="6910" width="13.625" style="191" customWidth="1"/>
    <col min="6911" max="6911" width="9.25" style="191"/>
    <col min="6912" max="6912" width="10.75" style="191" bestFit="1" customWidth="1"/>
    <col min="6913" max="6913" width="9.625" style="191" bestFit="1" customWidth="1"/>
    <col min="6914" max="7157" width="9.25" style="191"/>
    <col min="7158" max="7158" width="3.875" style="191" customWidth="1"/>
    <col min="7159" max="7160" width="30" style="191" customWidth="1"/>
    <col min="7161" max="7161" width="5" style="191" customWidth="1"/>
    <col min="7162" max="7162" width="7.75" style="191" customWidth="1"/>
    <col min="7163" max="7163" width="10" style="191" customWidth="1"/>
    <col min="7164" max="7164" width="11.125" style="191" customWidth="1"/>
    <col min="7165" max="7165" width="9.375" style="191" bestFit="1" customWidth="1"/>
    <col min="7166" max="7166" width="13.625" style="191" customWidth="1"/>
    <col min="7167" max="7167" width="9.25" style="191"/>
    <col min="7168" max="7168" width="10.75" style="191" bestFit="1" customWidth="1"/>
    <col min="7169" max="7169" width="9.625" style="191" bestFit="1" customWidth="1"/>
    <col min="7170" max="7413" width="9.25" style="191"/>
    <col min="7414" max="7414" width="3.875" style="191" customWidth="1"/>
    <col min="7415" max="7416" width="30" style="191" customWidth="1"/>
    <col min="7417" max="7417" width="5" style="191" customWidth="1"/>
    <col min="7418" max="7418" width="7.75" style="191" customWidth="1"/>
    <col min="7419" max="7419" width="10" style="191" customWidth="1"/>
    <col min="7420" max="7420" width="11.125" style="191" customWidth="1"/>
    <col min="7421" max="7421" width="9.375" style="191" bestFit="1" customWidth="1"/>
    <col min="7422" max="7422" width="13.625" style="191" customWidth="1"/>
    <col min="7423" max="7423" width="9.25" style="191"/>
    <col min="7424" max="7424" width="10.75" style="191" bestFit="1" customWidth="1"/>
    <col min="7425" max="7425" width="9.625" style="191" bestFit="1" customWidth="1"/>
    <col min="7426" max="7669" width="9.25" style="191"/>
    <col min="7670" max="7670" width="3.875" style="191" customWidth="1"/>
    <col min="7671" max="7672" width="30" style="191" customWidth="1"/>
    <col min="7673" max="7673" width="5" style="191" customWidth="1"/>
    <col min="7674" max="7674" width="7.75" style="191" customWidth="1"/>
    <col min="7675" max="7675" width="10" style="191" customWidth="1"/>
    <col min="7676" max="7676" width="11.125" style="191" customWidth="1"/>
    <col min="7677" max="7677" width="9.375" style="191" bestFit="1" customWidth="1"/>
    <col min="7678" max="7678" width="13.625" style="191" customWidth="1"/>
    <col min="7679" max="7679" width="9.25" style="191"/>
    <col min="7680" max="7680" width="10.75" style="191" bestFit="1" customWidth="1"/>
    <col min="7681" max="7681" width="9.625" style="191" bestFit="1" customWidth="1"/>
    <col min="7682" max="7925" width="9.25" style="191"/>
    <col min="7926" max="7926" width="3.875" style="191" customWidth="1"/>
    <col min="7927" max="7928" width="30" style="191" customWidth="1"/>
    <col min="7929" max="7929" width="5" style="191" customWidth="1"/>
    <col min="7930" max="7930" width="7.75" style="191" customWidth="1"/>
    <col min="7931" max="7931" width="10" style="191" customWidth="1"/>
    <col min="7932" max="7932" width="11.125" style="191" customWidth="1"/>
    <col min="7933" max="7933" width="9.375" style="191" bestFit="1" customWidth="1"/>
    <col min="7934" max="7934" width="13.625" style="191" customWidth="1"/>
    <col min="7935" max="7935" width="9.25" style="191"/>
    <col min="7936" max="7936" width="10.75" style="191" bestFit="1" customWidth="1"/>
    <col min="7937" max="7937" width="9.625" style="191" bestFit="1" customWidth="1"/>
    <col min="7938" max="8181" width="9.25" style="191"/>
    <col min="8182" max="8182" width="3.875" style="191" customWidth="1"/>
    <col min="8183" max="8184" width="30" style="191" customWidth="1"/>
    <col min="8185" max="8185" width="5" style="191" customWidth="1"/>
    <col min="8186" max="8186" width="7.75" style="191" customWidth="1"/>
    <col min="8187" max="8187" width="10" style="191" customWidth="1"/>
    <col min="8188" max="8188" width="11.125" style="191" customWidth="1"/>
    <col min="8189" max="8189" width="9.375" style="191" bestFit="1" customWidth="1"/>
    <col min="8190" max="8190" width="13.625" style="191" customWidth="1"/>
    <col min="8191" max="8191" width="9.25" style="191"/>
    <col min="8192" max="8192" width="10.75" style="191" bestFit="1" customWidth="1"/>
    <col min="8193" max="8193" width="9.625" style="191" bestFit="1" customWidth="1"/>
    <col min="8194" max="8437" width="9.25" style="191"/>
    <col min="8438" max="8438" width="3.875" style="191" customWidth="1"/>
    <col min="8439" max="8440" width="30" style="191" customWidth="1"/>
    <col min="8441" max="8441" width="5" style="191" customWidth="1"/>
    <col min="8442" max="8442" width="7.75" style="191" customWidth="1"/>
    <col min="8443" max="8443" width="10" style="191" customWidth="1"/>
    <col min="8444" max="8444" width="11.125" style="191" customWidth="1"/>
    <col min="8445" max="8445" width="9.375" style="191" bestFit="1" customWidth="1"/>
    <col min="8446" max="8446" width="13.625" style="191" customWidth="1"/>
    <col min="8447" max="8447" width="9.25" style="191"/>
    <col min="8448" max="8448" width="10.75" style="191" bestFit="1" customWidth="1"/>
    <col min="8449" max="8449" width="9.625" style="191" bestFit="1" customWidth="1"/>
    <col min="8450" max="8693" width="9.25" style="191"/>
    <col min="8694" max="8694" width="3.875" style="191" customWidth="1"/>
    <col min="8695" max="8696" width="30" style="191" customWidth="1"/>
    <col min="8697" max="8697" width="5" style="191" customWidth="1"/>
    <col min="8698" max="8698" width="7.75" style="191" customWidth="1"/>
    <col min="8699" max="8699" width="10" style="191" customWidth="1"/>
    <col min="8700" max="8700" width="11.125" style="191" customWidth="1"/>
    <col min="8701" max="8701" width="9.375" style="191" bestFit="1" customWidth="1"/>
    <col min="8702" max="8702" width="13.625" style="191" customWidth="1"/>
    <col min="8703" max="8703" width="9.25" style="191"/>
    <col min="8704" max="8704" width="10.75" style="191" bestFit="1" customWidth="1"/>
    <col min="8705" max="8705" width="9.625" style="191" bestFit="1" customWidth="1"/>
    <col min="8706" max="8949" width="9.25" style="191"/>
    <col min="8950" max="8950" width="3.875" style="191" customWidth="1"/>
    <col min="8951" max="8952" width="30" style="191" customWidth="1"/>
    <col min="8953" max="8953" width="5" style="191" customWidth="1"/>
    <col min="8954" max="8954" width="7.75" style="191" customWidth="1"/>
    <col min="8955" max="8955" width="10" style="191" customWidth="1"/>
    <col min="8956" max="8956" width="11.125" style="191" customWidth="1"/>
    <col min="8957" max="8957" width="9.375" style="191" bestFit="1" customWidth="1"/>
    <col min="8958" max="8958" width="13.625" style="191" customWidth="1"/>
    <col min="8959" max="8959" width="9.25" style="191"/>
    <col min="8960" max="8960" width="10.75" style="191" bestFit="1" customWidth="1"/>
    <col min="8961" max="8961" width="9.625" style="191" bestFit="1" customWidth="1"/>
    <col min="8962" max="9205" width="9.25" style="191"/>
    <col min="9206" max="9206" width="3.875" style="191" customWidth="1"/>
    <col min="9207" max="9208" width="30" style="191" customWidth="1"/>
    <col min="9209" max="9209" width="5" style="191" customWidth="1"/>
    <col min="9210" max="9210" width="7.75" style="191" customWidth="1"/>
    <col min="9211" max="9211" width="10" style="191" customWidth="1"/>
    <col min="9212" max="9212" width="11.125" style="191" customWidth="1"/>
    <col min="9213" max="9213" width="9.375" style="191" bestFit="1" customWidth="1"/>
    <col min="9214" max="9214" width="13.625" style="191" customWidth="1"/>
    <col min="9215" max="9215" width="9.25" style="191"/>
    <col min="9216" max="9216" width="10.75" style="191" bestFit="1" customWidth="1"/>
    <col min="9217" max="9217" width="9.625" style="191" bestFit="1" customWidth="1"/>
    <col min="9218" max="9461" width="9.25" style="191"/>
    <col min="9462" max="9462" width="3.875" style="191" customWidth="1"/>
    <col min="9463" max="9464" width="30" style="191" customWidth="1"/>
    <col min="9465" max="9465" width="5" style="191" customWidth="1"/>
    <col min="9466" max="9466" width="7.75" style="191" customWidth="1"/>
    <col min="9467" max="9467" width="10" style="191" customWidth="1"/>
    <col min="9468" max="9468" width="11.125" style="191" customWidth="1"/>
    <col min="9469" max="9469" width="9.375" style="191" bestFit="1" customWidth="1"/>
    <col min="9470" max="9470" width="13.625" style="191" customWidth="1"/>
    <col min="9471" max="9471" width="9.25" style="191"/>
    <col min="9472" max="9472" width="10.75" style="191" bestFit="1" customWidth="1"/>
    <col min="9473" max="9473" width="9.625" style="191" bestFit="1" customWidth="1"/>
    <col min="9474" max="9717" width="9.25" style="191"/>
    <col min="9718" max="9718" width="3.875" style="191" customWidth="1"/>
    <col min="9719" max="9720" width="30" style="191" customWidth="1"/>
    <col min="9721" max="9721" width="5" style="191" customWidth="1"/>
    <col min="9722" max="9722" width="7.75" style="191" customWidth="1"/>
    <col min="9723" max="9723" width="10" style="191" customWidth="1"/>
    <col min="9724" max="9724" width="11.125" style="191" customWidth="1"/>
    <col min="9725" max="9725" width="9.375" style="191" bestFit="1" customWidth="1"/>
    <col min="9726" max="9726" width="13.625" style="191" customWidth="1"/>
    <col min="9727" max="9727" width="9.25" style="191"/>
    <col min="9728" max="9728" width="10.75" style="191" bestFit="1" customWidth="1"/>
    <col min="9729" max="9729" width="9.625" style="191" bestFit="1" customWidth="1"/>
    <col min="9730" max="9973" width="9.25" style="191"/>
    <col min="9974" max="9974" width="3.875" style="191" customWidth="1"/>
    <col min="9975" max="9976" width="30" style="191" customWidth="1"/>
    <col min="9977" max="9977" width="5" style="191" customWidth="1"/>
    <col min="9978" max="9978" width="7.75" style="191" customWidth="1"/>
    <col min="9979" max="9979" width="10" style="191" customWidth="1"/>
    <col min="9980" max="9980" width="11.125" style="191" customWidth="1"/>
    <col min="9981" max="9981" width="9.375" style="191" bestFit="1" customWidth="1"/>
    <col min="9982" max="9982" width="13.625" style="191" customWidth="1"/>
    <col min="9983" max="9983" width="9.25" style="191"/>
    <col min="9984" max="9984" width="10.75" style="191" bestFit="1" customWidth="1"/>
    <col min="9985" max="9985" width="9.625" style="191" bestFit="1" customWidth="1"/>
    <col min="9986" max="10229" width="9.25" style="191"/>
    <col min="10230" max="10230" width="3.875" style="191" customWidth="1"/>
    <col min="10231" max="10232" width="30" style="191" customWidth="1"/>
    <col min="10233" max="10233" width="5" style="191" customWidth="1"/>
    <col min="10234" max="10234" width="7.75" style="191" customWidth="1"/>
    <col min="10235" max="10235" width="10" style="191" customWidth="1"/>
    <col min="10236" max="10236" width="11.125" style="191" customWidth="1"/>
    <col min="10237" max="10237" width="9.375" style="191" bestFit="1" customWidth="1"/>
    <col min="10238" max="10238" width="13.625" style="191" customWidth="1"/>
    <col min="10239" max="10239" width="9.25" style="191"/>
    <col min="10240" max="10240" width="10.75" style="191" bestFit="1" customWidth="1"/>
    <col min="10241" max="10241" width="9.625" style="191" bestFit="1" customWidth="1"/>
    <col min="10242" max="10485" width="9.25" style="191"/>
    <col min="10486" max="10486" width="3.875" style="191" customWidth="1"/>
    <col min="10487" max="10488" width="30" style="191" customWidth="1"/>
    <col min="10489" max="10489" width="5" style="191" customWidth="1"/>
    <col min="10490" max="10490" width="7.75" style="191" customWidth="1"/>
    <col min="10491" max="10491" width="10" style="191" customWidth="1"/>
    <col min="10492" max="10492" width="11.125" style="191" customWidth="1"/>
    <col min="10493" max="10493" width="9.375" style="191" bestFit="1" customWidth="1"/>
    <col min="10494" max="10494" width="13.625" style="191" customWidth="1"/>
    <col min="10495" max="10495" width="9.25" style="191"/>
    <col min="10496" max="10496" width="10.75" style="191" bestFit="1" customWidth="1"/>
    <col min="10497" max="10497" width="9.625" style="191" bestFit="1" customWidth="1"/>
    <col min="10498" max="10741" width="9.25" style="191"/>
    <col min="10742" max="10742" width="3.875" style="191" customWidth="1"/>
    <col min="10743" max="10744" width="30" style="191" customWidth="1"/>
    <col min="10745" max="10745" width="5" style="191" customWidth="1"/>
    <col min="10746" max="10746" width="7.75" style="191" customWidth="1"/>
    <col min="10747" max="10747" width="10" style="191" customWidth="1"/>
    <col min="10748" max="10748" width="11.125" style="191" customWidth="1"/>
    <col min="10749" max="10749" width="9.375" style="191" bestFit="1" customWidth="1"/>
    <col min="10750" max="10750" width="13.625" style="191" customWidth="1"/>
    <col min="10751" max="10751" width="9.25" style="191"/>
    <col min="10752" max="10752" width="10.75" style="191" bestFit="1" customWidth="1"/>
    <col min="10753" max="10753" width="9.625" style="191" bestFit="1" customWidth="1"/>
    <col min="10754" max="10997" width="9.25" style="191"/>
    <col min="10998" max="10998" width="3.875" style="191" customWidth="1"/>
    <col min="10999" max="11000" width="30" style="191" customWidth="1"/>
    <col min="11001" max="11001" width="5" style="191" customWidth="1"/>
    <col min="11002" max="11002" width="7.75" style="191" customWidth="1"/>
    <col min="11003" max="11003" width="10" style="191" customWidth="1"/>
    <col min="11004" max="11004" width="11.125" style="191" customWidth="1"/>
    <col min="11005" max="11005" width="9.375" style="191" bestFit="1" customWidth="1"/>
    <col min="11006" max="11006" width="13.625" style="191" customWidth="1"/>
    <col min="11007" max="11007" width="9.25" style="191"/>
    <col min="11008" max="11008" width="10.75" style="191" bestFit="1" customWidth="1"/>
    <col min="11009" max="11009" width="9.625" style="191" bestFit="1" customWidth="1"/>
    <col min="11010" max="11253" width="9.25" style="191"/>
    <col min="11254" max="11254" width="3.875" style="191" customWidth="1"/>
    <col min="11255" max="11256" width="30" style="191" customWidth="1"/>
    <col min="11257" max="11257" width="5" style="191" customWidth="1"/>
    <col min="11258" max="11258" width="7.75" style="191" customWidth="1"/>
    <col min="11259" max="11259" width="10" style="191" customWidth="1"/>
    <col min="11260" max="11260" width="11.125" style="191" customWidth="1"/>
    <col min="11261" max="11261" width="9.375" style="191" bestFit="1" customWidth="1"/>
    <col min="11262" max="11262" width="13.625" style="191" customWidth="1"/>
    <col min="11263" max="11263" width="9.25" style="191"/>
    <col min="11264" max="11264" width="10.75" style="191" bestFit="1" customWidth="1"/>
    <col min="11265" max="11265" width="9.625" style="191" bestFit="1" customWidth="1"/>
    <col min="11266" max="11509" width="9.25" style="191"/>
    <col min="11510" max="11510" width="3.875" style="191" customWidth="1"/>
    <col min="11511" max="11512" width="30" style="191" customWidth="1"/>
    <col min="11513" max="11513" width="5" style="191" customWidth="1"/>
    <col min="11514" max="11514" width="7.75" style="191" customWidth="1"/>
    <col min="11515" max="11515" width="10" style="191" customWidth="1"/>
    <col min="11516" max="11516" width="11.125" style="191" customWidth="1"/>
    <col min="11517" max="11517" width="9.375" style="191" bestFit="1" customWidth="1"/>
    <col min="11518" max="11518" width="13.625" style="191" customWidth="1"/>
    <col min="11519" max="11519" width="9.25" style="191"/>
    <col min="11520" max="11520" width="10.75" style="191" bestFit="1" customWidth="1"/>
    <col min="11521" max="11521" width="9.625" style="191" bestFit="1" customWidth="1"/>
    <col min="11522" max="11765" width="9.25" style="191"/>
    <col min="11766" max="11766" width="3.875" style="191" customWidth="1"/>
    <col min="11767" max="11768" width="30" style="191" customWidth="1"/>
    <col min="11769" max="11769" width="5" style="191" customWidth="1"/>
    <col min="11770" max="11770" width="7.75" style="191" customWidth="1"/>
    <col min="11771" max="11771" width="10" style="191" customWidth="1"/>
    <col min="11772" max="11772" width="11.125" style="191" customWidth="1"/>
    <col min="11773" max="11773" width="9.375" style="191" bestFit="1" customWidth="1"/>
    <col min="11774" max="11774" width="13.625" style="191" customWidth="1"/>
    <col min="11775" max="11775" width="9.25" style="191"/>
    <col min="11776" max="11776" width="10.75" style="191" bestFit="1" customWidth="1"/>
    <col min="11777" max="11777" width="9.625" style="191" bestFit="1" customWidth="1"/>
    <col min="11778" max="12021" width="9.25" style="191"/>
    <col min="12022" max="12022" width="3.875" style="191" customWidth="1"/>
    <col min="12023" max="12024" width="30" style="191" customWidth="1"/>
    <col min="12025" max="12025" width="5" style="191" customWidth="1"/>
    <col min="12026" max="12026" width="7.75" style="191" customWidth="1"/>
    <col min="12027" max="12027" width="10" style="191" customWidth="1"/>
    <col min="12028" max="12028" width="11.125" style="191" customWidth="1"/>
    <col min="12029" max="12029" width="9.375" style="191" bestFit="1" customWidth="1"/>
    <col min="12030" max="12030" width="13.625" style="191" customWidth="1"/>
    <col min="12031" max="12031" width="9.25" style="191"/>
    <col min="12032" max="12032" width="10.75" style="191" bestFit="1" customWidth="1"/>
    <col min="12033" max="12033" width="9.625" style="191" bestFit="1" customWidth="1"/>
    <col min="12034" max="12277" width="9.25" style="191"/>
    <col min="12278" max="12278" width="3.875" style="191" customWidth="1"/>
    <col min="12279" max="12280" width="30" style="191" customWidth="1"/>
    <col min="12281" max="12281" width="5" style="191" customWidth="1"/>
    <col min="12282" max="12282" width="7.75" style="191" customWidth="1"/>
    <col min="12283" max="12283" width="10" style="191" customWidth="1"/>
    <col min="12284" max="12284" width="11.125" style="191" customWidth="1"/>
    <col min="12285" max="12285" width="9.375" style="191" bestFit="1" customWidth="1"/>
    <col min="12286" max="12286" width="13.625" style="191" customWidth="1"/>
    <col min="12287" max="12287" width="9.25" style="191"/>
    <col min="12288" max="12288" width="10.75" style="191" bestFit="1" customWidth="1"/>
    <col min="12289" max="12289" width="9.625" style="191" bestFit="1" customWidth="1"/>
    <col min="12290" max="12533" width="9.25" style="191"/>
    <col min="12534" max="12534" width="3.875" style="191" customWidth="1"/>
    <col min="12535" max="12536" width="30" style="191" customWidth="1"/>
    <col min="12537" max="12537" width="5" style="191" customWidth="1"/>
    <col min="12538" max="12538" width="7.75" style="191" customWidth="1"/>
    <col min="12539" max="12539" width="10" style="191" customWidth="1"/>
    <col min="12540" max="12540" width="11.125" style="191" customWidth="1"/>
    <col min="12541" max="12541" width="9.375" style="191" bestFit="1" customWidth="1"/>
    <col min="12542" max="12542" width="13.625" style="191" customWidth="1"/>
    <col min="12543" max="12543" width="9.25" style="191"/>
    <col min="12544" max="12544" width="10.75" style="191" bestFit="1" customWidth="1"/>
    <col min="12545" max="12545" width="9.625" style="191" bestFit="1" customWidth="1"/>
    <col min="12546" max="12789" width="9.25" style="191"/>
    <col min="12790" max="12790" width="3.875" style="191" customWidth="1"/>
    <col min="12791" max="12792" width="30" style="191" customWidth="1"/>
    <col min="12793" max="12793" width="5" style="191" customWidth="1"/>
    <col min="12794" max="12794" width="7.75" style="191" customWidth="1"/>
    <col min="12795" max="12795" width="10" style="191" customWidth="1"/>
    <col min="12796" max="12796" width="11.125" style="191" customWidth="1"/>
    <col min="12797" max="12797" width="9.375" style="191" bestFit="1" customWidth="1"/>
    <col min="12798" max="12798" width="13.625" style="191" customWidth="1"/>
    <col min="12799" max="12799" width="9.25" style="191"/>
    <col min="12800" max="12800" width="10.75" style="191" bestFit="1" customWidth="1"/>
    <col min="12801" max="12801" width="9.625" style="191" bestFit="1" customWidth="1"/>
    <col min="12802" max="13045" width="9.25" style="191"/>
    <col min="13046" max="13046" width="3.875" style="191" customWidth="1"/>
    <col min="13047" max="13048" width="30" style="191" customWidth="1"/>
    <col min="13049" max="13049" width="5" style="191" customWidth="1"/>
    <col min="13050" max="13050" width="7.75" style="191" customWidth="1"/>
    <col min="13051" max="13051" width="10" style="191" customWidth="1"/>
    <col min="13052" max="13052" width="11.125" style="191" customWidth="1"/>
    <col min="13053" max="13053" width="9.375" style="191" bestFit="1" customWidth="1"/>
    <col min="13054" max="13054" width="13.625" style="191" customWidth="1"/>
    <col min="13055" max="13055" width="9.25" style="191"/>
    <col min="13056" max="13056" width="10.75" style="191" bestFit="1" customWidth="1"/>
    <col min="13057" max="13057" width="9.625" style="191" bestFit="1" customWidth="1"/>
    <col min="13058" max="13301" width="9.25" style="191"/>
    <col min="13302" max="13302" width="3.875" style="191" customWidth="1"/>
    <col min="13303" max="13304" width="30" style="191" customWidth="1"/>
    <col min="13305" max="13305" width="5" style="191" customWidth="1"/>
    <col min="13306" max="13306" width="7.75" style="191" customWidth="1"/>
    <col min="13307" max="13307" width="10" style="191" customWidth="1"/>
    <col min="13308" max="13308" width="11.125" style="191" customWidth="1"/>
    <col min="13309" max="13309" width="9.375" style="191" bestFit="1" customWidth="1"/>
    <col min="13310" max="13310" width="13.625" style="191" customWidth="1"/>
    <col min="13311" max="13311" width="9.25" style="191"/>
    <col min="13312" max="13312" width="10.75" style="191" bestFit="1" customWidth="1"/>
    <col min="13313" max="13313" width="9.625" style="191" bestFit="1" customWidth="1"/>
    <col min="13314" max="13557" width="9.25" style="191"/>
    <col min="13558" max="13558" width="3.875" style="191" customWidth="1"/>
    <col min="13559" max="13560" width="30" style="191" customWidth="1"/>
    <col min="13561" max="13561" width="5" style="191" customWidth="1"/>
    <col min="13562" max="13562" width="7.75" style="191" customWidth="1"/>
    <col min="13563" max="13563" width="10" style="191" customWidth="1"/>
    <col min="13564" max="13564" width="11.125" style="191" customWidth="1"/>
    <col min="13565" max="13565" width="9.375" style="191" bestFit="1" customWidth="1"/>
    <col min="13566" max="13566" width="13.625" style="191" customWidth="1"/>
    <col min="13567" max="13567" width="9.25" style="191"/>
    <col min="13568" max="13568" width="10.75" style="191" bestFit="1" customWidth="1"/>
    <col min="13569" max="13569" width="9.625" style="191" bestFit="1" customWidth="1"/>
    <col min="13570" max="13813" width="9.25" style="191"/>
    <col min="13814" max="13814" width="3.875" style="191" customWidth="1"/>
    <col min="13815" max="13816" width="30" style="191" customWidth="1"/>
    <col min="13817" max="13817" width="5" style="191" customWidth="1"/>
    <col min="13818" max="13818" width="7.75" style="191" customWidth="1"/>
    <col min="13819" max="13819" width="10" style="191" customWidth="1"/>
    <col min="13820" max="13820" width="11.125" style="191" customWidth="1"/>
    <col min="13821" max="13821" width="9.375" style="191" bestFit="1" customWidth="1"/>
    <col min="13822" max="13822" width="13.625" style="191" customWidth="1"/>
    <col min="13823" max="13823" width="9.25" style="191"/>
    <col min="13824" max="13824" width="10.75" style="191" bestFit="1" customWidth="1"/>
    <col min="13825" max="13825" width="9.625" style="191" bestFit="1" customWidth="1"/>
    <col min="13826" max="14069" width="9.25" style="191"/>
    <col min="14070" max="14070" width="3.875" style="191" customWidth="1"/>
    <col min="14071" max="14072" width="30" style="191" customWidth="1"/>
    <col min="14073" max="14073" width="5" style="191" customWidth="1"/>
    <col min="14074" max="14074" width="7.75" style="191" customWidth="1"/>
    <col min="14075" max="14075" width="10" style="191" customWidth="1"/>
    <col min="14076" max="14076" width="11.125" style="191" customWidth="1"/>
    <col min="14077" max="14077" width="9.375" style="191" bestFit="1" customWidth="1"/>
    <col min="14078" max="14078" width="13.625" style="191" customWidth="1"/>
    <col min="14079" max="14079" width="9.25" style="191"/>
    <col min="14080" max="14080" width="10.75" style="191" bestFit="1" customWidth="1"/>
    <col min="14081" max="14081" width="9.625" style="191" bestFit="1" customWidth="1"/>
    <col min="14082" max="14325" width="9.25" style="191"/>
    <col min="14326" max="14326" width="3.875" style="191" customWidth="1"/>
    <col min="14327" max="14328" width="30" style="191" customWidth="1"/>
    <col min="14329" max="14329" width="5" style="191" customWidth="1"/>
    <col min="14330" max="14330" width="7.75" style="191" customWidth="1"/>
    <col min="14331" max="14331" width="10" style="191" customWidth="1"/>
    <col min="14332" max="14332" width="11.125" style="191" customWidth="1"/>
    <col min="14333" max="14333" width="9.375" style="191" bestFit="1" customWidth="1"/>
    <col min="14334" max="14334" width="13.625" style="191" customWidth="1"/>
    <col min="14335" max="14335" width="9.25" style="191"/>
    <col min="14336" max="14336" width="10.75" style="191" bestFit="1" customWidth="1"/>
    <col min="14337" max="14337" width="9.625" style="191" bestFit="1" customWidth="1"/>
    <col min="14338" max="14581" width="9.25" style="191"/>
    <col min="14582" max="14582" width="3.875" style="191" customWidth="1"/>
    <col min="14583" max="14584" width="30" style="191" customWidth="1"/>
    <col min="14585" max="14585" width="5" style="191" customWidth="1"/>
    <col min="14586" max="14586" width="7.75" style="191" customWidth="1"/>
    <col min="14587" max="14587" width="10" style="191" customWidth="1"/>
    <col min="14588" max="14588" width="11.125" style="191" customWidth="1"/>
    <col min="14589" max="14589" width="9.375" style="191" bestFit="1" customWidth="1"/>
    <col min="14590" max="14590" width="13.625" style="191" customWidth="1"/>
    <col min="14591" max="14591" width="9.25" style="191"/>
    <col min="14592" max="14592" width="10.75" style="191" bestFit="1" customWidth="1"/>
    <col min="14593" max="14593" width="9.625" style="191" bestFit="1" customWidth="1"/>
    <col min="14594" max="14837" width="9.25" style="191"/>
    <col min="14838" max="14838" width="3.875" style="191" customWidth="1"/>
    <col min="14839" max="14840" width="30" style="191" customWidth="1"/>
    <col min="14841" max="14841" width="5" style="191" customWidth="1"/>
    <col min="14842" max="14842" width="7.75" style="191" customWidth="1"/>
    <col min="14843" max="14843" width="10" style="191" customWidth="1"/>
    <col min="14844" max="14844" width="11.125" style="191" customWidth="1"/>
    <col min="14845" max="14845" width="9.375" style="191" bestFit="1" customWidth="1"/>
    <col min="14846" max="14846" width="13.625" style="191" customWidth="1"/>
    <col min="14847" max="14847" width="9.25" style="191"/>
    <col min="14848" max="14848" width="10.75" style="191" bestFit="1" customWidth="1"/>
    <col min="14849" max="14849" width="9.625" style="191" bestFit="1" customWidth="1"/>
    <col min="14850" max="15093" width="9.25" style="191"/>
    <col min="15094" max="15094" width="3.875" style="191" customWidth="1"/>
    <col min="15095" max="15096" width="30" style="191" customWidth="1"/>
    <col min="15097" max="15097" width="5" style="191" customWidth="1"/>
    <col min="15098" max="15098" width="7.75" style="191" customWidth="1"/>
    <col min="15099" max="15099" width="10" style="191" customWidth="1"/>
    <col min="15100" max="15100" width="11.125" style="191" customWidth="1"/>
    <col min="15101" max="15101" width="9.375" style="191" bestFit="1" customWidth="1"/>
    <col min="15102" max="15102" width="13.625" style="191" customWidth="1"/>
    <col min="15103" max="15103" width="9.25" style="191"/>
    <col min="15104" max="15104" width="10.75" style="191" bestFit="1" customWidth="1"/>
    <col min="15105" max="15105" width="9.625" style="191" bestFit="1" customWidth="1"/>
    <col min="15106" max="15349" width="9.25" style="191"/>
    <col min="15350" max="15350" width="3.875" style="191" customWidth="1"/>
    <col min="15351" max="15352" width="30" style="191" customWidth="1"/>
    <col min="15353" max="15353" width="5" style="191" customWidth="1"/>
    <col min="15354" max="15354" width="7.75" style="191" customWidth="1"/>
    <col min="15355" max="15355" width="10" style="191" customWidth="1"/>
    <col min="15356" max="15356" width="11.125" style="191" customWidth="1"/>
    <col min="15357" max="15357" width="9.375" style="191" bestFit="1" customWidth="1"/>
    <col min="15358" max="15358" width="13.625" style="191" customWidth="1"/>
    <col min="15359" max="15359" width="9.25" style="191"/>
    <col min="15360" max="15360" width="10.75" style="191" bestFit="1" customWidth="1"/>
    <col min="15361" max="15361" width="9.625" style="191" bestFit="1" customWidth="1"/>
    <col min="15362" max="15605" width="9.25" style="191"/>
    <col min="15606" max="15606" width="3.875" style="191" customWidth="1"/>
    <col min="15607" max="15608" width="30" style="191" customWidth="1"/>
    <col min="15609" max="15609" width="5" style="191" customWidth="1"/>
    <col min="15610" max="15610" width="7.75" style="191" customWidth="1"/>
    <col min="15611" max="15611" width="10" style="191" customWidth="1"/>
    <col min="15612" max="15612" width="11.125" style="191" customWidth="1"/>
    <col min="15613" max="15613" width="9.375" style="191" bestFit="1" customWidth="1"/>
    <col min="15614" max="15614" width="13.625" style="191" customWidth="1"/>
    <col min="15615" max="15615" width="9.25" style="191"/>
    <col min="15616" max="15616" width="10.75" style="191" bestFit="1" customWidth="1"/>
    <col min="15617" max="15617" width="9.625" style="191" bestFit="1" customWidth="1"/>
    <col min="15618" max="15861" width="9.25" style="191"/>
    <col min="15862" max="15862" width="3.875" style="191" customWidth="1"/>
    <col min="15863" max="15864" width="30" style="191" customWidth="1"/>
    <col min="15865" max="15865" width="5" style="191" customWidth="1"/>
    <col min="15866" max="15866" width="7.75" style="191" customWidth="1"/>
    <col min="15867" max="15867" width="10" style="191" customWidth="1"/>
    <col min="15868" max="15868" width="11.125" style="191" customWidth="1"/>
    <col min="15869" max="15869" width="9.375" style="191" bestFit="1" customWidth="1"/>
    <col min="15870" max="15870" width="13.625" style="191" customWidth="1"/>
    <col min="15871" max="15871" width="9.25" style="191"/>
    <col min="15872" max="15872" width="10.75" style="191" bestFit="1" customWidth="1"/>
    <col min="15873" max="15873" width="9.625" style="191" bestFit="1" customWidth="1"/>
    <col min="15874" max="16117" width="9.25" style="191"/>
    <col min="16118" max="16118" width="3.875" style="191" customWidth="1"/>
    <col min="16119" max="16120" width="30" style="191" customWidth="1"/>
    <col min="16121" max="16121" width="5" style="191" customWidth="1"/>
    <col min="16122" max="16122" width="7.75" style="191" customWidth="1"/>
    <col min="16123" max="16123" width="10" style="191" customWidth="1"/>
    <col min="16124" max="16124" width="11.125" style="191" customWidth="1"/>
    <col min="16125" max="16125" width="9.375" style="191" bestFit="1" customWidth="1"/>
    <col min="16126" max="16126" width="13.625" style="191" customWidth="1"/>
    <col min="16127" max="16127" width="9.25" style="191"/>
    <col min="16128" max="16128" width="10.75" style="191" bestFit="1" customWidth="1"/>
    <col min="16129" max="16129" width="9.625" style="191" bestFit="1" customWidth="1"/>
    <col min="16130" max="16384" width="9.25" style="191"/>
  </cols>
  <sheetData>
    <row r="1" spans="1:15" ht="15" customHeight="1">
      <c r="A1" s="188"/>
      <c r="B1" s="188"/>
      <c r="C1" s="188"/>
      <c r="D1" s="188"/>
      <c r="E1" s="459" t="s">
        <v>249</v>
      </c>
      <c r="F1" s="459"/>
      <c r="G1" s="459"/>
      <c r="I1" s="343"/>
      <c r="J1" s="343"/>
      <c r="K1" s="343"/>
      <c r="L1" s="343"/>
      <c r="M1" s="343"/>
      <c r="N1" s="343"/>
      <c r="O1" s="343"/>
    </row>
    <row r="2" spans="1:15" ht="15" customHeight="1">
      <c r="A2" s="460" t="s">
        <v>250</v>
      </c>
      <c r="B2" s="460"/>
      <c r="C2" s="460"/>
      <c r="D2" s="460"/>
      <c r="E2" s="460"/>
      <c r="F2" s="460"/>
      <c r="G2" s="460"/>
      <c r="H2" s="191" t="s">
        <v>251</v>
      </c>
      <c r="I2" s="212"/>
      <c r="J2" s="212"/>
      <c r="K2" s="212"/>
      <c r="L2" s="212"/>
      <c r="M2" s="344"/>
      <c r="N2" s="345"/>
      <c r="O2" s="212"/>
    </row>
    <row r="3" spans="1:15" ht="15" customHeight="1">
      <c r="A3" s="192"/>
      <c r="B3" s="192"/>
      <c r="C3" s="192"/>
      <c r="D3" s="192"/>
      <c r="E3" s="192"/>
      <c r="F3" s="192"/>
      <c r="G3" s="192"/>
      <c r="I3" s="346"/>
      <c r="J3" s="347"/>
      <c r="K3" s="348"/>
      <c r="L3" s="349"/>
      <c r="M3" s="350"/>
      <c r="N3" s="309"/>
      <c r="O3" s="214"/>
    </row>
    <row r="4" spans="1:15" ht="15" customHeight="1">
      <c r="A4" s="192"/>
      <c r="B4" s="193" t="s">
        <v>252</v>
      </c>
      <c r="C4" s="192"/>
      <c r="D4" s="192"/>
      <c r="E4" s="192"/>
      <c r="F4" s="192"/>
      <c r="G4" s="192"/>
      <c r="I4" s="346"/>
      <c r="J4" s="351"/>
      <c r="K4" s="352"/>
      <c r="L4" s="353"/>
      <c r="M4" s="354"/>
      <c r="N4" s="309"/>
      <c r="O4" s="214"/>
    </row>
    <row r="5" spans="1:15" ht="15" customHeight="1">
      <c r="A5" s="192"/>
      <c r="B5" s="193" t="s">
        <v>246</v>
      </c>
      <c r="C5" s="192"/>
      <c r="D5" s="192"/>
      <c r="E5" s="192"/>
      <c r="F5" s="192"/>
      <c r="G5" s="192"/>
      <c r="I5" s="346"/>
      <c r="J5" s="351"/>
      <c r="K5" s="352"/>
      <c r="L5" s="353"/>
      <c r="M5" s="354"/>
      <c r="N5" s="309"/>
      <c r="O5" s="214"/>
    </row>
    <row r="6" spans="1:15" ht="15" customHeight="1">
      <c r="A6" s="192"/>
      <c r="B6" s="193" t="s">
        <v>293</v>
      </c>
      <c r="C6" s="192"/>
      <c r="D6" s="192"/>
      <c r="E6" s="192"/>
      <c r="F6" s="192"/>
      <c r="G6" s="192"/>
      <c r="I6" s="346"/>
      <c r="J6" s="351"/>
      <c r="K6" s="352"/>
      <c r="L6" s="353"/>
      <c r="M6" s="354"/>
      <c r="N6" s="309"/>
      <c r="O6" s="214"/>
    </row>
    <row r="7" spans="1:15" ht="15" customHeight="1">
      <c r="A7" s="192"/>
      <c r="B7" s="192"/>
      <c r="C7" s="194" t="s">
        <v>281</v>
      </c>
      <c r="D7" s="462"/>
      <c r="E7" s="462"/>
      <c r="F7" s="462"/>
      <c r="G7" s="462"/>
      <c r="I7" s="346"/>
      <c r="J7" s="351"/>
      <c r="K7" s="352"/>
      <c r="L7" s="353"/>
      <c r="M7" s="354"/>
      <c r="N7" s="309"/>
      <c r="O7" s="214"/>
    </row>
    <row r="8" spans="1:15" ht="15" customHeight="1">
      <c r="A8" s="192"/>
      <c r="B8" s="192"/>
      <c r="C8" s="194" t="s">
        <v>280</v>
      </c>
      <c r="D8" s="462"/>
      <c r="E8" s="462"/>
      <c r="F8" s="462"/>
      <c r="G8" s="462"/>
      <c r="I8" s="346"/>
      <c r="J8" s="351"/>
      <c r="K8" s="352"/>
      <c r="L8" s="353"/>
      <c r="M8" s="354"/>
      <c r="N8" s="309"/>
      <c r="O8" s="214"/>
    </row>
    <row r="9" spans="1:15" ht="15" customHeight="1">
      <c r="A9" s="192"/>
      <c r="B9" s="192"/>
      <c r="C9" s="194" t="s">
        <v>278</v>
      </c>
      <c r="D9" s="462"/>
      <c r="E9" s="462"/>
      <c r="F9" s="462"/>
      <c r="G9" s="462"/>
      <c r="I9" s="346"/>
      <c r="J9" s="355"/>
      <c r="K9" s="356"/>
      <c r="L9" s="357"/>
      <c r="M9" s="326"/>
      <c r="N9" s="309"/>
      <c r="O9" s="214"/>
    </row>
    <row r="10" spans="1:15" ht="15" customHeight="1">
      <c r="A10" s="259"/>
      <c r="B10" s="259"/>
      <c r="C10" s="194" t="s">
        <v>277</v>
      </c>
      <c r="D10" s="462"/>
      <c r="E10" s="462"/>
      <c r="F10" s="462"/>
      <c r="G10" s="462"/>
      <c r="I10" s="346"/>
      <c r="J10" s="347"/>
      <c r="K10" s="348"/>
      <c r="L10" s="349"/>
      <c r="M10" s="350"/>
      <c r="N10" s="309"/>
      <c r="O10" s="214"/>
    </row>
    <row r="11" spans="1:15" ht="15" customHeight="1">
      <c r="A11" s="192"/>
      <c r="B11" s="192"/>
      <c r="C11" s="194" t="s">
        <v>279</v>
      </c>
      <c r="D11" s="462"/>
      <c r="E11" s="462"/>
      <c r="F11" s="462"/>
      <c r="G11" s="462"/>
      <c r="I11" s="346"/>
      <c r="J11" s="351"/>
      <c r="K11" s="352"/>
      <c r="L11" s="353"/>
      <c r="M11" s="354"/>
      <c r="N11" s="309"/>
      <c r="O11" s="214"/>
    </row>
    <row r="12" spans="1:15" ht="15" customHeight="1">
      <c r="A12" s="195" t="s">
        <v>253</v>
      </c>
      <c r="B12" s="461" t="s">
        <v>299</v>
      </c>
      <c r="C12" s="461"/>
      <c r="D12" s="196"/>
      <c r="E12" s="197"/>
      <c r="F12" s="198"/>
      <c r="G12" s="196"/>
      <c r="I12" s="346"/>
      <c r="J12" s="351"/>
      <c r="K12" s="352"/>
      <c r="L12" s="353"/>
      <c r="M12" s="354"/>
      <c r="N12" s="309"/>
      <c r="O12" s="214"/>
    </row>
    <row r="13" spans="1:15" ht="15" customHeight="1" thickBot="1">
      <c r="A13" s="199" t="s">
        <v>254</v>
      </c>
      <c r="B13" s="200" t="s">
        <v>255</v>
      </c>
      <c r="C13" s="201" t="s">
        <v>256</v>
      </c>
      <c r="D13" s="201" t="s">
        <v>9</v>
      </c>
      <c r="E13" s="202" t="s">
        <v>135</v>
      </c>
      <c r="F13" s="203" t="s">
        <v>257</v>
      </c>
      <c r="G13" s="204" t="s">
        <v>258</v>
      </c>
      <c r="I13" s="346"/>
      <c r="J13" s="351"/>
      <c r="K13" s="352"/>
      <c r="L13" s="353"/>
      <c r="M13" s="354"/>
      <c r="N13" s="309"/>
      <c r="O13" s="214"/>
    </row>
    <row r="14" spans="1:15" ht="15" customHeight="1" thickBot="1">
      <c r="A14" s="205">
        <v>1</v>
      </c>
      <c r="B14" s="260" t="s">
        <v>299</v>
      </c>
      <c r="C14" s="330" t="s">
        <v>292</v>
      </c>
      <c r="D14" s="201" t="s">
        <v>259</v>
      </c>
      <c r="E14" s="206">
        <v>1</v>
      </c>
      <c r="F14" s="207"/>
      <c r="G14" s="208"/>
      <c r="I14" s="346"/>
      <c r="J14" s="351"/>
      <c r="K14" s="352"/>
      <c r="L14" s="353"/>
      <c r="M14" s="354"/>
      <c r="N14" s="309"/>
      <c r="O14" s="214"/>
    </row>
    <row r="15" spans="1:15" ht="14.25" customHeight="1">
      <c r="A15" s="209"/>
      <c r="B15" s="324"/>
      <c r="C15" s="331"/>
      <c r="D15" s="465"/>
      <c r="E15" s="465"/>
      <c r="F15" s="214"/>
      <c r="G15" s="215"/>
      <c r="I15" s="346"/>
      <c r="J15" s="351"/>
      <c r="K15" s="352"/>
      <c r="L15" s="353"/>
      <c r="M15" s="354"/>
      <c r="N15" s="309"/>
      <c r="O15" s="214"/>
    </row>
    <row r="16" spans="1:15" ht="15" customHeight="1">
      <c r="A16" s="216"/>
      <c r="B16" s="210"/>
      <c r="C16" s="217"/>
      <c r="D16" s="210"/>
      <c r="E16" s="218"/>
      <c r="F16" s="214"/>
      <c r="G16" s="219"/>
      <c r="I16" s="346"/>
      <c r="J16" s="351"/>
      <c r="K16" s="352"/>
      <c r="L16" s="353"/>
      <c r="M16" s="354"/>
      <c r="N16" s="309"/>
      <c r="O16" s="214"/>
    </row>
    <row r="17" spans="1:15" ht="15" customHeight="1">
      <c r="A17" s="216"/>
      <c r="B17" s="220" t="s">
        <v>287</v>
      </c>
      <c r="C17" s="217"/>
      <c r="D17" s="210"/>
      <c r="E17" s="218"/>
      <c r="F17" s="214"/>
      <c r="G17" s="219"/>
      <c r="I17" s="346"/>
      <c r="J17" s="347"/>
      <c r="K17" s="348"/>
      <c r="L17" s="349"/>
      <c r="M17" s="350"/>
      <c r="N17" s="309"/>
      <c r="O17" s="214"/>
    </row>
    <row r="18" spans="1:15" ht="15" customHeight="1">
      <c r="A18" s="216"/>
      <c r="B18" s="220" t="s">
        <v>260</v>
      </c>
      <c r="C18" s="217"/>
      <c r="D18" s="210"/>
      <c r="E18" s="218"/>
      <c r="F18" s="214"/>
      <c r="G18" s="219"/>
      <c r="I18" s="346"/>
      <c r="J18" s="358"/>
      <c r="K18" s="359"/>
      <c r="L18" s="212"/>
      <c r="M18" s="309"/>
      <c r="N18" s="309"/>
      <c r="O18" s="309"/>
    </row>
    <row r="19" spans="1:15" ht="15" customHeight="1">
      <c r="A19" s="216"/>
      <c r="B19" s="220" t="s">
        <v>313</v>
      </c>
      <c r="C19" s="217"/>
      <c r="D19" s="210"/>
      <c r="E19" s="218"/>
      <c r="F19" s="214"/>
      <c r="G19" s="219"/>
      <c r="I19" s="346"/>
      <c r="J19" s="351"/>
      <c r="K19" s="352"/>
      <c r="L19" s="353"/>
      <c r="M19" s="309"/>
      <c r="N19" s="309"/>
      <c r="O19" s="309"/>
    </row>
    <row r="20" spans="1:15" ht="18" customHeight="1">
      <c r="A20" s="195"/>
      <c r="B20" s="196"/>
      <c r="C20" s="192" t="s">
        <v>261</v>
      </c>
      <c r="D20" s="196"/>
      <c r="E20" s="197"/>
      <c r="F20" s="198"/>
      <c r="G20" s="196"/>
      <c r="H20" s="191" t="s">
        <v>251</v>
      </c>
      <c r="I20" s="343"/>
      <c r="J20" s="343"/>
      <c r="K20" s="343"/>
      <c r="L20" s="343"/>
      <c r="M20" s="343"/>
      <c r="N20" s="343"/>
      <c r="O20" s="343"/>
    </row>
    <row r="21" spans="1:15" ht="24.95" customHeight="1">
      <c r="A21" s="221" t="s">
        <v>254</v>
      </c>
      <c r="B21" s="200" t="s">
        <v>262</v>
      </c>
      <c r="C21" s="275" t="s">
        <v>263</v>
      </c>
      <c r="D21" s="275" t="s">
        <v>264</v>
      </c>
      <c r="E21" s="276" t="s">
        <v>290</v>
      </c>
      <c r="F21" s="298" t="s">
        <v>265</v>
      </c>
      <c r="G21" s="277" t="s">
        <v>266</v>
      </c>
      <c r="H21" s="191" t="s">
        <v>251</v>
      </c>
      <c r="I21" s="346"/>
      <c r="J21" s="360"/>
      <c r="K21" s="361"/>
      <c r="L21" s="362"/>
      <c r="M21" s="363"/>
      <c r="N21" s="309"/>
      <c r="O21" s="325"/>
    </row>
    <row r="22" spans="1:15" ht="14.25" customHeight="1" thickBot="1">
      <c r="A22" s="278">
        <v>1</v>
      </c>
      <c r="B22" s="299" t="s">
        <v>294</v>
      </c>
      <c r="C22" s="300"/>
      <c r="D22" s="223"/>
      <c r="E22" s="301"/>
      <c r="F22" s="306"/>
      <c r="G22" s="288"/>
      <c r="H22" s="191" t="s">
        <v>251</v>
      </c>
      <c r="I22" s="346"/>
      <c r="J22" s="364"/>
      <c r="K22" s="359"/>
      <c r="L22" s="212"/>
      <c r="M22" s="327"/>
      <c r="N22" s="309"/>
      <c r="O22" s="325"/>
    </row>
    <row r="23" spans="1:15" ht="14.25" customHeight="1" thickBot="1">
      <c r="A23" s="281"/>
      <c r="B23" s="305" t="s">
        <v>301</v>
      </c>
      <c r="C23" s="303"/>
      <c r="D23" s="304" t="s">
        <v>305</v>
      </c>
      <c r="E23" s="328">
        <v>100</v>
      </c>
      <c r="F23" s="323"/>
      <c r="G23" s="323"/>
      <c r="I23" s="346"/>
      <c r="J23" s="364"/>
      <c r="K23" s="359"/>
      <c r="L23" s="212"/>
      <c r="M23" s="327"/>
      <c r="N23" s="309"/>
      <c r="O23" s="325"/>
    </row>
    <row r="24" spans="1:15" ht="15.95" customHeight="1" thickBot="1">
      <c r="A24" s="281"/>
      <c r="B24" s="305" t="s">
        <v>302</v>
      </c>
      <c r="C24" s="303"/>
      <c r="D24" s="304" t="s">
        <v>305</v>
      </c>
      <c r="E24" s="328">
        <v>100</v>
      </c>
      <c r="F24" s="323"/>
      <c r="G24" s="323"/>
      <c r="I24" s="346"/>
      <c r="J24" s="364"/>
      <c r="K24" s="359"/>
      <c r="L24" s="212"/>
      <c r="M24" s="327"/>
      <c r="N24" s="309"/>
      <c r="O24" s="325"/>
    </row>
    <row r="25" spans="1:15" ht="15.95" customHeight="1" thickBot="1">
      <c r="A25" s="281"/>
      <c r="B25" s="305" t="s">
        <v>303</v>
      </c>
      <c r="C25" s="303"/>
      <c r="D25" s="304" t="s">
        <v>305</v>
      </c>
      <c r="E25" s="328">
        <v>1</v>
      </c>
      <c r="F25" s="323"/>
      <c r="G25" s="323"/>
      <c r="I25" s="346"/>
      <c r="J25" s="364"/>
      <c r="K25" s="359"/>
      <c r="L25" s="212"/>
      <c r="M25" s="327"/>
      <c r="N25" s="309"/>
      <c r="O25" s="325"/>
    </row>
    <row r="26" spans="1:15" ht="15.95" customHeight="1" thickBot="1">
      <c r="A26" s="281"/>
      <c r="B26" s="305" t="s">
        <v>304</v>
      </c>
      <c r="C26" s="303"/>
      <c r="D26" s="304" t="s">
        <v>305</v>
      </c>
      <c r="E26" s="328">
        <v>1</v>
      </c>
      <c r="F26" s="323"/>
      <c r="G26" s="323"/>
      <c r="I26" s="346"/>
      <c r="J26" s="364"/>
      <c r="K26" s="356"/>
      <c r="L26" s="357"/>
      <c r="M26" s="327"/>
      <c r="N26" s="309"/>
      <c r="O26" s="325"/>
    </row>
    <row r="27" spans="1:15" ht="15.95" customHeight="1" thickBot="1">
      <c r="A27" s="281"/>
      <c r="B27" s="305"/>
      <c r="C27" s="303"/>
      <c r="D27" s="304"/>
      <c r="E27" s="328"/>
      <c r="F27" s="335"/>
      <c r="G27" s="273"/>
      <c r="I27" s="346"/>
      <c r="J27" s="364"/>
      <c r="K27" s="356"/>
      <c r="L27" s="357"/>
      <c r="M27" s="326"/>
      <c r="N27" s="309"/>
      <c r="O27" s="214"/>
    </row>
    <row r="28" spans="1:15" ht="15.95" customHeight="1" thickBot="1">
      <c r="A28" s="281">
        <v>2</v>
      </c>
      <c r="B28" s="305" t="s">
        <v>295</v>
      </c>
      <c r="C28" s="303"/>
      <c r="D28" s="304" t="s">
        <v>296</v>
      </c>
      <c r="E28" s="329"/>
      <c r="F28" s="323"/>
      <c r="G28" s="323"/>
      <c r="I28" s="346"/>
      <c r="J28" s="360"/>
      <c r="K28" s="361"/>
      <c r="L28" s="362"/>
      <c r="M28" s="363"/>
      <c r="N28" s="309"/>
      <c r="O28" s="325"/>
    </row>
    <row r="29" spans="1:15" ht="15.95" customHeight="1">
      <c r="A29" s="281"/>
      <c r="B29" s="311"/>
      <c r="C29" s="321"/>
      <c r="D29" s="312"/>
      <c r="E29" s="328"/>
      <c r="F29" s="279"/>
      <c r="G29" s="288"/>
      <c r="I29" s="346"/>
      <c r="J29" s="360"/>
      <c r="K29" s="361"/>
      <c r="L29" s="362"/>
      <c r="M29" s="363"/>
      <c r="N29" s="309"/>
      <c r="O29" s="325"/>
    </row>
    <row r="30" spans="1:15" ht="15.95" customHeight="1" thickBot="1">
      <c r="A30" s="281"/>
      <c r="B30" s="305"/>
      <c r="C30" s="303"/>
      <c r="D30" s="304"/>
      <c r="E30" s="328"/>
      <c r="F30" s="279"/>
      <c r="G30" s="288"/>
      <c r="I30" s="346"/>
      <c r="J30" s="360"/>
      <c r="K30" s="361"/>
      <c r="L30" s="362"/>
      <c r="M30" s="363"/>
      <c r="N30" s="309"/>
      <c r="O30" s="325"/>
    </row>
    <row r="31" spans="1:15" s="313" customFormat="1" ht="15.95" customHeight="1" thickBot="1">
      <c r="A31" s="310">
        <v>3</v>
      </c>
      <c r="B31" s="283" t="s">
        <v>297</v>
      </c>
      <c r="C31" s="321"/>
      <c r="D31" s="304" t="s">
        <v>247</v>
      </c>
      <c r="E31" s="328">
        <v>1</v>
      </c>
      <c r="F31" s="279"/>
      <c r="G31" s="323"/>
      <c r="I31" s="365"/>
      <c r="J31" s="366"/>
      <c r="K31" s="367"/>
      <c r="L31" s="368"/>
      <c r="M31" s="369"/>
      <c r="N31" s="314"/>
      <c r="O31" s="370"/>
    </row>
    <row r="32" spans="1:15" ht="15.95" customHeight="1">
      <c r="A32" s="281"/>
      <c r="B32" s="308"/>
      <c r="C32" s="315"/>
      <c r="D32" s="304"/>
      <c r="E32" s="328"/>
      <c r="F32" s="279"/>
      <c r="G32" s="288"/>
      <c r="I32" s="346"/>
      <c r="J32" s="360"/>
      <c r="K32" s="361"/>
      <c r="L32" s="362"/>
      <c r="M32" s="363"/>
      <c r="N32" s="309"/>
      <c r="O32" s="325"/>
    </row>
    <row r="33" spans="1:15" ht="15.95" customHeight="1" thickBot="1">
      <c r="A33" s="281"/>
      <c r="B33" s="305"/>
      <c r="C33" s="303"/>
      <c r="D33" s="312"/>
      <c r="E33" s="328"/>
      <c r="F33" s="279"/>
      <c r="G33" s="288"/>
      <c r="I33" s="346"/>
      <c r="J33" s="364"/>
      <c r="K33" s="359"/>
      <c r="L33" s="212"/>
      <c r="M33" s="327"/>
      <c r="N33" s="309"/>
      <c r="O33" s="325"/>
    </row>
    <row r="34" spans="1:15" ht="15.95" customHeight="1" thickBot="1">
      <c r="A34" s="281">
        <v>4</v>
      </c>
      <c r="B34" s="305" t="s">
        <v>298</v>
      </c>
      <c r="C34" s="303"/>
      <c r="D34" s="304" t="s">
        <v>247</v>
      </c>
      <c r="E34" s="328">
        <v>1</v>
      </c>
      <c r="F34" s="279"/>
      <c r="G34" s="323"/>
      <c r="I34" s="346"/>
      <c r="J34" s="364"/>
      <c r="K34" s="359"/>
      <c r="L34" s="212"/>
      <c r="M34" s="327"/>
      <c r="N34" s="309"/>
      <c r="O34" s="325"/>
    </row>
    <row r="35" spans="1:15" ht="15.95" customHeight="1">
      <c r="A35" s="281"/>
      <c r="B35" s="305"/>
      <c r="C35" s="303"/>
      <c r="D35" s="304"/>
      <c r="E35" s="328"/>
      <c r="F35" s="279"/>
      <c r="G35" s="288"/>
      <c r="I35" s="346"/>
      <c r="J35" s="364"/>
      <c r="K35" s="359"/>
      <c r="L35" s="212"/>
      <c r="M35" s="327"/>
      <c r="N35" s="309"/>
      <c r="O35" s="325"/>
    </row>
    <row r="36" spans="1:15" ht="15.95" customHeight="1">
      <c r="A36" s="281"/>
      <c r="B36" s="305"/>
      <c r="C36" s="303"/>
      <c r="D36" s="304"/>
      <c r="E36" s="328"/>
      <c r="F36" s="279"/>
      <c r="G36" s="288"/>
      <c r="I36" s="346"/>
      <c r="J36" s="364"/>
      <c r="K36" s="359"/>
      <c r="L36" s="212"/>
      <c r="M36" s="327"/>
      <c r="N36" s="309"/>
      <c r="O36" s="325"/>
    </row>
    <row r="37" spans="1:15" ht="15.95" customHeight="1">
      <c r="A37" s="281"/>
      <c r="B37" s="305"/>
      <c r="C37" s="303"/>
      <c r="D37" s="304"/>
      <c r="E37" s="328"/>
      <c r="F37" s="279"/>
      <c r="G37" s="288"/>
      <c r="I37" s="346"/>
      <c r="J37" s="364"/>
      <c r="K37" s="356"/>
      <c r="L37" s="357"/>
      <c r="M37" s="327"/>
      <c r="N37" s="309"/>
      <c r="O37" s="325"/>
    </row>
    <row r="38" spans="1:15" ht="15.95" customHeight="1">
      <c r="A38" s="281"/>
      <c r="B38" s="305"/>
      <c r="C38" s="303"/>
      <c r="D38" s="304"/>
      <c r="E38" s="328"/>
      <c r="F38" s="279"/>
      <c r="G38" s="288"/>
      <c r="I38" s="346"/>
      <c r="J38" s="364"/>
      <c r="K38" s="356"/>
      <c r="L38" s="357"/>
      <c r="M38" s="326"/>
      <c r="N38" s="309"/>
      <c r="O38" s="214"/>
    </row>
    <row r="39" spans="1:15" ht="15.95" customHeight="1">
      <c r="A39" s="281"/>
      <c r="B39" s="305"/>
      <c r="C39" s="303"/>
      <c r="D39" s="304"/>
      <c r="E39" s="328"/>
      <c r="F39" s="279"/>
      <c r="G39" s="288"/>
      <c r="I39" s="346"/>
      <c r="J39" s="364"/>
      <c r="K39" s="359"/>
      <c r="L39" s="212"/>
      <c r="M39" s="327"/>
      <c r="N39" s="309"/>
      <c r="O39" s="325"/>
    </row>
    <row r="40" spans="1:15" ht="15.95" customHeight="1">
      <c r="A40" s="281"/>
      <c r="B40" s="302"/>
      <c r="C40" s="303"/>
      <c r="D40" s="304"/>
      <c r="E40" s="328"/>
      <c r="F40" s="279"/>
      <c r="G40" s="288"/>
      <c r="I40" s="346"/>
      <c r="J40" s="364"/>
      <c r="K40" s="359"/>
      <c r="L40" s="212"/>
      <c r="M40" s="327"/>
      <c r="N40" s="309"/>
      <c r="O40" s="325"/>
    </row>
    <row r="41" spans="1:15" ht="15.95" customHeight="1">
      <c r="A41" s="281"/>
      <c r="B41" s="305"/>
      <c r="C41" s="303"/>
      <c r="D41" s="304"/>
      <c r="E41" s="328"/>
      <c r="F41" s="279"/>
      <c r="G41" s="288"/>
      <c r="I41" s="346"/>
      <c r="J41" s="364"/>
      <c r="K41" s="356"/>
      <c r="L41" s="357"/>
      <c r="M41" s="327"/>
      <c r="N41" s="309"/>
      <c r="O41" s="325"/>
    </row>
    <row r="42" spans="1:15" ht="15.95" customHeight="1">
      <c r="A42" s="281"/>
      <c r="B42" s="305"/>
      <c r="C42" s="303"/>
      <c r="D42" s="304"/>
      <c r="E42" s="328"/>
      <c r="F42" s="279"/>
      <c r="G42" s="288"/>
      <c r="I42" s="346"/>
      <c r="J42" s="364"/>
      <c r="K42" s="356"/>
      <c r="L42" s="357"/>
      <c r="M42" s="326"/>
      <c r="N42" s="309"/>
      <c r="O42" s="214"/>
    </row>
    <row r="43" spans="1:15" ht="15.95" customHeight="1">
      <c r="A43" s="281"/>
      <c r="B43" s="311"/>
      <c r="C43" s="321"/>
      <c r="D43" s="312"/>
      <c r="E43" s="328"/>
      <c r="F43" s="279"/>
      <c r="G43" s="288"/>
      <c r="I43" s="346"/>
      <c r="J43" s="355"/>
      <c r="K43" s="356"/>
      <c r="L43" s="357"/>
      <c r="M43" s="326"/>
      <c r="N43" s="309"/>
      <c r="O43" s="214"/>
    </row>
    <row r="44" spans="1:15" ht="15.95" customHeight="1">
      <c r="A44" s="281"/>
      <c r="B44" s="305"/>
      <c r="C44" s="303"/>
      <c r="D44" s="304"/>
      <c r="E44" s="328"/>
      <c r="F44" s="279"/>
      <c r="G44" s="288"/>
      <c r="I44" s="346"/>
      <c r="J44" s="358"/>
      <c r="K44" s="355"/>
      <c r="L44" s="357"/>
      <c r="M44" s="326"/>
      <c r="N44" s="309"/>
      <c r="O44" s="325"/>
    </row>
    <row r="45" spans="1:15" ht="15.95" customHeight="1">
      <c r="A45" s="281"/>
      <c r="B45" s="283"/>
      <c r="C45" s="321"/>
      <c r="D45" s="312"/>
      <c r="E45" s="328"/>
      <c r="F45" s="279"/>
      <c r="G45" s="288"/>
      <c r="I45" s="343"/>
      <c r="J45" s="343"/>
      <c r="K45" s="343"/>
      <c r="L45" s="343"/>
      <c r="M45" s="343"/>
      <c r="N45" s="343"/>
      <c r="O45" s="343"/>
    </row>
    <row r="46" spans="1:15" ht="14.1" customHeight="1">
      <c r="A46" s="281"/>
      <c r="B46" s="305"/>
      <c r="C46" s="303"/>
      <c r="D46" s="304"/>
      <c r="E46" s="328"/>
      <c r="F46" s="279"/>
      <c r="G46" s="288"/>
      <c r="I46" s="346"/>
      <c r="J46" s="360"/>
      <c r="K46" s="361"/>
      <c r="L46" s="362"/>
      <c r="M46" s="363"/>
      <c r="N46" s="309"/>
      <c r="O46" s="325"/>
    </row>
    <row r="47" spans="1:15" ht="15.95" customHeight="1">
      <c r="A47" s="281"/>
      <c r="B47" s="305"/>
      <c r="C47" s="303"/>
      <c r="D47" s="312"/>
      <c r="E47" s="328"/>
      <c r="F47" s="279"/>
      <c r="G47" s="288"/>
      <c r="I47" s="346"/>
      <c r="J47" s="364"/>
      <c r="K47" s="359"/>
      <c r="L47" s="212"/>
      <c r="M47" s="327"/>
      <c r="N47" s="309"/>
      <c r="O47" s="325"/>
    </row>
    <row r="48" spans="1:15" ht="15.95" customHeight="1">
      <c r="A48" s="281"/>
      <c r="B48" s="283"/>
      <c r="C48" s="315"/>
      <c r="D48" s="282"/>
      <c r="E48" s="328"/>
      <c r="F48" s="279"/>
      <c r="G48" s="288"/>
      <c r="I48" s="346"/>
      <c r="J48" s="364"/>
      <c r="K48" s="359"/>
      <c r="L48" s="212"/>
      <c r="M48" s="327"/>
      <c r="N48" s="309"/>
      <c r="O48" s="325"/>
    </row>
    <row r="49" spans="1:15" ht="15.95" customHeight="1">
      <c r="A49" s="281"/>
      <c r="B49" s="283"/>
      <c r="C49" s="322"/>
      <c r="D49" s="312"/>
      <c r="E49" s="328"/>
      <c r="F49" s="279"/>
      <c r="G49" s="288"/>
      <c r="I49" s="346"/>
      <c r="J49" s="364"/>
      <c r="K49" s="359"/>
      <c r="L49" s="212"/>
      <c r="M49" s="326"/>
      <c r="N49" s="309"/>
      <c r="O49" s="325"/>
    </row>
    <row r="50" spans="1:15" ht="15.95" customHeight="1">
      <c r="A50" s="281"/>
      <c r="B50" s="302"/>
      <c r="C50" s="303"/>
      <c r="D50" s="304"/>
      <c r="E50" s="328"/>
      <c r="F50" s="279"/>
      <c r="G50" s="288"/>
      <c r="I50" s="346"/>
      <c r="J50" s="364"/>
      <c r="K50" s="359"/>
      <c r="L50" s="212"/>
      <c r="M50" s="327"/>
      <c r="N50" s="309"/>
      <c r="O50" s="325"/>
    </row>
    <row r="51" spans="1:15" ht="15.95" customHeight="1">
      <c r="A51" s="281"/>
      <c r="B51" s="283"/>
      <c r="C51" s="283"/>
      <c r="D51" s="312"/>
      <c r="E51" s="328"/>
      <c r="F51" s="279"/>
      <c r="G51" s="288"/>
      <c r="I51" s="346"/>
      <c r="J51" s="364"/>
      <c r="K51" s="359"/>
      <c r="L51" s="212"/>
      <c r="M51" s="327"/>
      <c r="N51" s="309"/>
      <c r="O51" s="325"/>
    </row>
    <row r="52" spans="1:15" ht="14.1" customHeight="1">
      <c r="A52" s="281"/>
      <c r="B52" s="283"/>
      <c r="C52" s="285"/>
      <c r="D52" s="224"/>
      <c r="E52" s="328"/>
      <c r="F52" s="279"/>
      <c r="G52" s="288"/>
      <c r="I52" s="346"/>
      <c r="J52" s="364"/>
      <c r="K52" s="356"/>
      <c r="L52" s="357"/>
      <c r="M52" s="327"/>
      <c r="N52" s="309"/>
      <c r="O52" s="325"/>
    </row>
    <row r="53" spans="1:15" ht="15.95" customHeight="1">
      <c r="A53" s="281"/>
      <c r="B53" s="283"/>
      <c r="C53" s="283"/>
      <c r="D53" s="224"/>
      <c r="E53" s="253"/>
      <c r="F53" s="279"/>
      <c r="G53" s="288"/>
      <c r="I53" s="346"/>
      <c r="J53" s="364"/>
      <c r="K53" s="356"/>
      <c r="L53" s="357"/>
      <c r="M53" s="326"/>
      <c r="N53" s="309"/>
      <c r="O53" s="214"/>
    </row>
    <row r="54" spans="1:15" ht="14.1" customHeight="1">
      <c r="A54" s="316"/>
      <c r="B54" s="317"/>
      <c r="C54" s="317"/>
      <c r="D54" s="224"/>
      <c r="E54" s="318"/>
      <c r="F54" s="279"/>
      <c r="G54" s="288"/>
      <c r="I54" s="346"/>
      <c r="J54" s="364"/>
      <c r="K54" s="356"/>
      <c r="L54" s="357"/>
      <c r="M54" s="326"/>
      <c r="N54" s="309"/>
      <c r="O54" s="214"/>
    </row>
    <row r="55" spans="1:15" ht="15.95" customHeight="1">
      <c r="A55" s="271"/>
      <c r="B55" s="272"/>
      <c r="C55" s="272"/>
      <c r="D55" s="319"/>
      <c r="E55" s="320"/>
      <c r="F55" s="286"/>
      <c r="G55" s="288"/>
      <c r="I55" s="346"/>
      <c r="J55" s="364"/>
      <c r="K55" s="359"/>
      <c r="L55" s="212"/>
      <c r="M55" s="326"/>
      <c r="N55" s="309"/>
      <c r="O55" s="214"/>
    </row>
    <row r="56" spans="1:15" ht="18" hidden="1" customHeight="1">
      <c r="A56" s="225"/>
      <c r="B56" s="226"/>
      <c r="C56" s="226" t="s">
        <v>267</v>
      </c>
      <c r="D56" s="223" t="s">
        <v>259</v>
      </c>
      <c r="E56" s="227">
        <v>1</v>
      </c>
      <c r="F56" s="273"/>
      <c r="G56" s="274"/>
      <c r="I56" s="346"/>
      <c r="J56" s="358"/>
      <c r="K56" s="355"/>
      <c r="L56" s="357"/>
      <c r="M56" s="327"/>
      <c r="N56" s="309"/>
      <c r="O56" s="214"/>
    </row>
    <row r="57" spans="1:15" ht="18" hidden="1" customHeight="1">
      <c r="A57" s="287"/>
      <c r="B57" s="284"/>
      <c r="C57" s="284" t="s">
        <v>267</v>
      </c>
      <c r="D57" s="223" t="s">
        <v>259</v>
      </c>
      <c r="E57" s="227">
        <v>1</v>
      </c>
      <c r="F57" s="288"/>
      <c r="G57" s="289"/>
      <c r="I57" s="343"/>
      <c r="J57" s="343"/>
      <c r="K57" s="343"/>
      <c r="L57" s="343"/>
      <c r="M57" s="343"/>
      <c r="N57" s="343"/>
      <c r="O57" s="343"/>
    </row>
    <row r="58" spans="1:15" ht="18" hidden="1" customHeight="1">
      <c r="A58" s="228"/>
      <c r="B58" s="284"/>
      <c r="C58" s="284" t="s">
        <v>267</v>
      </c>
      <c r="D58" s="223" t="s">
        <v>259</v>
      </c>
      <c r="E58" s="227">
        <v>1</v>
      </c>
      <c r="F58" s="288"/>
      <c r="G58" s="289"/>
      <c r="I58" s="343"/>
      <c r="J58" s="343"/>
      <c r="K58" s="343"/>
      <c r="L58" s="343"/>
      <c r="M58" s="343"/>
      <c r="N58" s="343"/>
      <c r="O58" s="343"/>
    </row>
    <row r="59" spans="1:15" ht="18" hidden="1" customHeight="1">
      <c r="A59" s="287"/>
      <c r="B59" s="284"/>
      <c r="C59" s="284" t="s">
        <v>267</v>
      </c>
      <c r="D59" s="223" t="s">
        <v>259</v>
      </c>
      <c r="E59" s="227">
        <v>1</v>
      </c>
      <c r="F59" s="288"/>
      <c r="G59" s="289"/>
      <c r="I59" s="343"/>
      <c r="J59" s="343"/>
      <c r="K59" s="343"/>
      <c r="L59" s="343"/>
      <c r="M59" s="343"/>
      <c r="N59" s="343"/>
      <c r="O59" s="343"/>
    </row>
    <row r="60" spans="1:15" ht="18" hidden="1" customHeight="1">
      <c r="A60" s="287"/>
      <c r="B60" s="284"/>
      <c r="C60" s="284" t="s">
        <v>267</v>
      </c>
      <c r="D60" s="223" t="s">
        <v>259</v>
      </c>
      <c r="E60" s="227">
        <v>1</v>
      </c>
      <c r="F60" s="288"/>
      <c r="G60" s="289"/>
      <c r="I60" s="343"/>
      <c r="J60" s="343"/>
      <c r="K60" s="343"/>
      <c r="L60" s="343"/>
      <c r="M60" s="343"/>
      <c r="N60" s="343"/>
      <c r="O60" s="343"/>
    </row>
    <row r="61" spans="1:15" ht="18" hidden="1" customHeight="1">
      <c r="A61" s="287"/>
      <c r="B61" s="229"/>
      <c r="C61" s="230" t="s">
        <v>267</v>
      </c>
      <c r="D61" s="223" t="s">
        <v>259</v>
      </c>
      <c r="E61" s="227">
        <v>1</v>
      </c>
      <c r="F61" s="288"/>
      <c r="G61" s="289"/>
      <c r="I61" s="343"/>
      <c r="J61" s="343"/>
      <c r="K61" s="343"/>
      <c r="L61" s="343"/>
      <c r="M61" s="343"/>
      <c r="N61" s="343"/>
      <c r="O61" s="343"/>
    </row>
    <row r="62" spans="1:15" ht="18" hidden="1" customHeight="1">
      <c r="A62" s="231"/>
      <c r="B62" s="232"/>
      <c r="C62" s="284" t="s">
        <v>267</v>
      </c>
      <c r="D62" s="223" t="s">
        <v>259</v>
      </c>
      <c r="E62" s="227">
        <v>1</v>
      </c>
      <c r="F62" s="288"/>
      <c r="G62" s="289"/>
      <c r="I62" s="343"/>
      <c r="J62" s="343"/>
      <c r="K62" s="343"/>
      <c r="L62" s="343"/>
      <c r="M62" s="343"/>
      <c r="N62" s="343"/>
      <c r="O62" s="343"/>
    </row>
    <row r="63" spans="1:15" ht="18" hidden="1" customHeight="1">
      <c r="A63" s="287"/>
      <c r="B63" s="229"/>
      <c r="C63" s="230" t="s">
        <v>267</v>
      </c>
      <c r="D63" s="223" t="s">
        <v>259</v>
      </c>
      <c r="E63" s="227">
        <v>1</v>
      </c>
      <c r="F63" s="288"/>
      <c r="G63" s="289"/>
      <c r="I63" s="343"/>
      <c r="J63" s="343"/>
      <c r="K63" s="343"/>
      <c r="L63" s="343"/>
      <c r="M63" s="343"/>
      <c r="N63" s="343"/>
      <c r="O63" s="343"/>
    </row>
    <row r="64" spans="1:15" ht="18" hidden="1" customHeight="1">
      <c r="A64" s="231"/>
      <c r="B64" s="233"/>
      <c r="C64" s="232" t="s">
        <v>267</v>
      </c>
      <c r="D64" s="223" t="s">
        <v>259</v>
      </c>
      <c r="E64" s="227">
        <v>1</v>
      </c>
      <c r="F64" s="288"/>
      <c r="G64" s="289"/>
      <c r="I64" s="343"/>
      <c r="J64" s="343"/>
      <c r="K64" s="343"/>
      <c r="L64" s="343"/>
      <c r="M64" s="343"/>
      <c r="N64" s="343"/>
      <c r="O64" s="343"/>
    </row>
    <row r="65" spans="1:15" ht="18" hidden="1" customHeight="1" thickBot="1">
      <c r="A65" s="234"/>
      <c r="B65" s="235"/>
      <c r="C65" s="236"/>
      <c r="D65" s="237"/>
      <c r="E65" s="238"/>
      <c r="F65" s="254"/>
      <c r="G65" s="255"/>
      <c r="I65" s="343"/>
      <c r="J65" s="343"/>
      <c r="K65" s="343"/>
      <c r="L65" s="343"/>
      <c r="M65" s="343"/>
      <c r="N65" s="343"/>
      <c r="O65" s="343"/>
    </row>
    <row r="66" spans="1:15" ht="18" hidden="1" customHeight="1" thickBot="1">
      <c r="A66" s="287"/>
      <c r="B66" s="239"/>
      <c r="C66" s="230"/>
      <c r="D66" s="240"/>
      <c r="E66" s="241"/>
      <c r="F66" s="208"/>
      <c r="G66" s="208"/>
      <c r="I66" s="343"/>
      <c r="J66" s="343"/>
      <c r="K66" s="343"/>
      <c r="L66" s="343"/>
      <c r="M66" s="343"/>
      <c r="N66" s="343"/>
      <c r="O66" s="343"/>
    </row>
    <row r="67" spans="1:15" ht="18" hidden="1" customHeight="1" thickBot="1">
      <c r="A67" s="228"/>
      <c r="B67" s="229"/>
      <c r="C67" s="230"/>
      <c r="D67" s="240"/>
      <c r="E67" s="241"/>
      <c r="F67" s="208"/>
      <c r="G67" s="208"/>
      <c r="I67" s="343"/>
      <c r="J67" s="343"/>
      <c r="K67" s="343"/>
      <c r="L67" s="343"/>
      <c r="M67" s="343"/>
      <c r="N67" s="343"/>
      <c r="O67" s="343"/>
    </row>
    <row r="68" spans="1:15" ht="18" hidden="1" customHeight="1" thickBot="1">
      <c r="A68" s="242"/>
      <c r="B68" s="229"/>
      <c r="C68" s="230"/>
      <c r="D68" s="240"/>
      <c r="E68" s="241"/>
      <c r="F68" s="208"/>
      <c r="G68" s="208"/>
      <c r="H68" s="243"/>
      <c r="I68" s="343"/>
      <c r="J68" s="343"/>
      <c r="K68" s="343"/>
      <c r="L68" s="343"/>
      <c r="M68" s="343"/>
      <c r="N68" s="343"/>
      <c r="O68" s="343"/>
    </row>
    <row r="69" spans="1:15" ht="18" hidden="1" customHeight="1" thickBot="1">
      <c r="A69" s="242"/>
      <c r="B69" s="229"/>
      <c r="C69" s="230"/>
      <c r="D69" s="240"/>
      <c r="E69" s="241"/>
      <c r="F69" s="222"/>
      <c r="G69" s="208"/>
      <c r="H69" s="243"/>
      <c r="I69" s="343"/>
      <c r="J69" s="343"/>
      <c r="K69" s="343"/>
      <c r="L69" s="343"/>
      <c r="M69" s="343"/>
      <c r="N69" s="343"/>
      <c r="O69" s="343"/>
    </row>
    <row r="70" spans="1:15" ht="5.25" hidden="1" customHeight="1" thickBot="1">
      <c r="A70" s="242"/>
      <c r="B70" s="229"/>
      <c r="C70" s="230"/>
      <c r="D70" s="240"/>
      <c r="E70" s="241"/>
      <c r="F70" s="222"/>
      <c r="G70" s="208"/>
      <c r="H70" s="243"/>
      <c r="I70" s="343"/>
      <c r="J70" s="343"/>
      <c r="K70" s="343"/>
      <c r="L70" s="343"/>
      <c r="M70" s="343"/>
      <c r="N70" s="343"/>
      <c r="O70" s="343"/>
    </row>
    <row r="71" spans="1:15" ht="24.95" hidden="1" customHeight="1">
      <c r="A71" s="263"/>
      <c r="B71" s="264"/>
      <c r="C71" s="261"/>
      <c r="D71" s="265"/>
      <c r="E71" s="262"/>
      <c r="F71" s="266"/>
      <c r="G71" s="267"/>
      <c r="H71" s="243"/>
      <c r="I71" s="343"/>
      <c r="J71" s="343"/>
      <c r="K71" s="343"/>
      <c r="L71" s="343"/>
      <c r="M71" s="343"/>
      <c r="N71" s="343"/>
      <c r="O71" s="343"/>
    </row>
    <row r="72" spans="1:15" ht="24.95" hidden="1" customHeight="1">
      <c r="A72" s="290"/>
      <c r="B72" s="291" t="s">
        <v>248</v>
      </c>
      <c r="C72" s="292"/>
      <c r="D72" s="293" t="s">
        <v>247</v>
      </c>
      <c r="E72" s="294">
        <v>1</v>
      </c>
      <c r="F72" s="279"/>
      <c r="G72" s="280"/>
      <c r="H72" s="243"/>
      <c r="I72" s="343"/>
      <c r="J72" s="343"/>
      <c r="K72" s="343"/>
      <c r="L72" s="343"/>
      <c r="M72" s="343"/>
      <c r="N72" s="343"/>
      <c r="O72" s="343"/>
    </row>
    <row r="73" spans="1:15" ht="18" hidden="1" customHeight="1" thickBot="1">
      <c r="A73" s="268"/>
      <c r="B73" s="269"/>
      <c r="C73" s="269"/>
      <c r="D73" s="252"/>
      <c r="E73" s="270"/>
      <c r="F73" s="254"/>
      <c r="G73" s="255"/>
      <c r="H73" s="243"/>
      <c r="I73" s="343"/>
      <c r="J73" s="343"/>
      <c r="K73" s="343"/>
      <c r="L73" s="343"/>
      <c r="M73" s="343"/>
      <c r="N73" s="343"/>
      <c r="O73" s="343"/>
    </row>
    <row r="74" spans="1:15" ht="18" customHeight="1">
      <c r="A74" s="244"/>
      <c r="B74" s="464" t="s">
        <v>289</v>
      </c>
      <c r="C74" s="464"/>
      <c r="D74" s="464"/>
      <c r="E74" s="464"/>
      <c r="F74" s="464"/>
      <c r="G74" s="464"/>
      <c r="H74" s="243"/>
      <c r="I74" s="343"/>
      <c r="J74" s="343"/>
      <c r="K74" s="343"/>
      <c r="L74" s="343"/>
      <c r="M74" s="343"/>
      <c r="N74" s="343"/>
      <c r="O74" s="343"/>
    </row>
    <row r="75" spans="1:15" ht="18" customHeight="1">
      <c r="A75" s="245"/>
      <c r="B75" s="463" t="s">
        <v>282</v>
      </c>
      <c r="C75" s="463"/>
      <c r="D75" s="463"/>
      <c r="E75" s="463"/>
      <c r="F75" s="463"/>
      <c r="G75" s="463"/>
      <c r="H75" s="243"/>
      <c r="I75" s="343"/>
      <c r="J75" s="343"/>
      <c r="K75" s="343"/>
      <c r="L75" s="343"/>
      <c r="M75" s="343"/>
      <c r="N75" s="343"/>
      <c r="O75" s="343"/>
    </row>
    <row r="76" spans="1:15" ht="18" customHeight="1">
      <c r="A76" s="245"/>
      <c r="B76" s="463" t="s">
        <v>283</v>
      </c>
      <c r="C76" s="463"/>
      <c r="D76" s="463"/>
      <c r="E76" s="463"/>
      <c r="F76" s="463"/>
      <c r="G76" s="463"/>
      <c r="H76" s="243"/>
      <c r="I76" s="343"/>
      <c r="J76" s="343"/>
      <c r="K76" s="343"/>
      <c r="L76" s="343"/>
      <c r="M76" s="343"/>
      <c r="N76" s="343"/>
      <c r="O76" s="343"/>
    </row>
    <row r="77" spans="1:15" ht="18" customHeight="1">
      <c r="A77" s="246"/>
      <c r="B77" s="220" t="s">
        <v>268</v>
      </c>
      <c r="C77" s="247"/>
      <c r="D77" s="212"/>
      <c r="E77" s="213"/>
      <c r="F77" s="214"/>
      <c r="G77" s="215"/>
      <c r="I77" s="343"/>
      <c r="J77" s="343"/>
      <c r="K77" s="343"/>
      <c r="L77" s="343"/>
      <c r="M77" s="343"/>
      <c r="N77" s="343"/>
      <c r="O77" s="343"/>
    </row>
    <row r="78" spans="1:15" ht="18" customHeight="1">
      <c r="A78" s="246"/>
      <c r="B78" s="220" t="s">
        <v>306</v>
      </c>
      <c r="C78" s="247"/>
      <c r="D78" s="248"/>
      <c r="E78" s="213"/>
      <c r="F78" s="214"/>
      <c r="G78" s="215"/>
      <c r="I78" s="343"/>
      <c r="J78" s="343"/>
      <c r="K78" s="343"/>
      <c r="L78" s="343"/>
      <c r="M78" s="343"/>
      <c r="N78" s="343"/>
      <c r="O78" s="343"/>
    </row>
    <row r="79" spans="1:15" ht="14.25" customHeight="1">
      <c r="A79" s="246"/>
      <c r="B79" s="210" t="s">
        <v>269</v>
      </c>
      <c r="C79" s="211"/>
      <c r="D79" s="212"/>
      <c r="E79" s="213"/>
      <c r="F79" s="214"/>
      <c r="G79" s="219"/>
      <c r="H79" s="243"/>
      <c r="I79" s="343"/>
      <c r="J79" s="343"/>
      <c r="K79" s="343"/>
      <c r="L79" s="343"/>
      <c r="M79" s="343"/>
      <c r="N79" s="343"/>
      <c r="O79" s="343"/>
    </row>
    <row r="80" spans="1:15" ht="14.25" customHeight="1">
      <c r="A80" s="188"/>
      <c r="B80" s="188"/>
      <c r="C80" s="188"/>
      <c r="D80" s="188"/>
      <c r="E80" s="189"/>
      <c r="F80" s="188"/>
      <c r="G80" s="190"/>
      <c r="H80" s="243"/>
      <c r="I80" s="343"/>
      <c r="J80" s="343"/>
      <c r="K80" s="343"/>
      <c r="L80" s="343"/>
      <c r="M80" s="343"/>
      <c r="N80" s="343"/>
      <c r="O80" s="343"/>
    </row>
    <row r="81" spans="1:15" ht="14.25" customHeight="1">
      <c r="A81" s="371"/>
      <c r="B81" s="371"/>
      <c r="C81" s="371"/>
      <c r="D81" s="371"/>
      <c r="E81" s="372"/>
      <c r="F81" s="371"/>
      <c r="G81" s="373"/>
      <c r="H81" s="243"/>
      <c r="I81" s="343"/>
      <c r="J81" s="343"/>
      <c r="K81" s="343"/>
      <c r="L81" s="343"/>
      <c r="M81" s="343"/>
      <c r="N81" s="343"/>
      <c r="O81" s="343"/>
    </row>
    <row r="82" spans="1:15" ht="14.25" customHeight="1">
      <c r="A82" s="458"/>
      <c r="B82" s="458"/>
      <c r="C82" s="458"/>
      <c r="D82" s="458"/>
      <c r="E82" s="458"/>
      <c r="F82" s="458"/>
      <c r="G82" s="458"/>
      <c r="H82" s="243"/>
      <c r="I82" s="343"/>
      <c r="J82" s="343"/>
      <c r="K82" s="343"/>
      <c r="L82" s="343"/>
      <c r="M82" s="343"/>
      <c r="N82" s="343"/>
      <c r="O82" s="343"/>
    </row>
    <row r="83" spans="1:15" ht="14.25" customHeight="1">
      <c r="A83" s="374"/>
      <c r="B83" s="375"/>
      <c r="C83" s="375"/>
      <c r="D83" s="375"/>
      <c r="E83" s="375"/>
      <c r="F83" s="376"/>
      <c r="G83" s="376"/>
      <c r="H83" s="243"/>
      <c r="I83" s="343"/>
      <c r="J83" s="343"/>
      <c r="K83" s="343"/>
      <c r="L83" s="343"/>
      <c r="M83" s="343"/>
      <c r="N83" s="343"/>
      <c r="O83" s="343"/>
    </row>
    <row r="84" spans="1:15" ht="14.25" customHeight="1">
      <c r="A84" s="377"/>
      <c r="B84" s="377"/>
      <c r="C84" s="377"/>
      <c r="D84" s="378"/>
      <c r="E84" s="377"/>
      <c r="F84" s="379"/>
      <c r="G84" s="380"/>
      <c r="H84" s="243"/>
      <c r="I84" s="343"/>
      <c r="J84" s="343"/>
      <c r="K84" s="343"/>
      <c r="L84" s="343"/>
      <c r="M84" s="343"/>
      <c r="N84" s="343"/>
      <c r="O84" s="343"/>
    </row>
    <row r="85" spans="1:15" ht="14.25" customHeight="1">
      <c r="A85" s="381"/>
      <c r="B85" s="382"/>
      <c r="C85" s="383"/>
      <c r="D85" s="384"/>
      <c r="E85" s="385"/>
      <c r="F85" s="386"/>
      <c r="G85" s="325"/>
      <c r="H85" s="243">
        <v>1</v>
      </c>
      <c r="I85" s="343"/>
      <c r="J85" s="343"/>
      <c r="K85" s="343"/>
      <c r="L85" s="343"/>
      <c r="M85" s="343"/>
      <c r="N85" s="343"/>
      <c r="O85" s="343"/>
    </row>
    <row r="86" spans="1:15" ht="14.25" customHeight="1">
      <c r="A86" s="387"/>
      <c r="B86" s="388"/>
      <c r="C86" s="383"/>
      <c r="D86" s="384"/>
      <c r="E86" s="385"/>
      <c r="F86" s="386"/>
      <c r="G86" s="325"/>
      <c r="H86" s="243"/>
      <c r="I86" s="343"/>
      <c r="J86" s="343"/>
      <c r="K86" s="343"/>
      <c r="L86" s="343"/>
      <c r="M86" s="343"/>
      <c r="N86" s="343"/>
      <c r="O86" s="343"/>
    </row>
    <row r="87" spans="1:15" ht="14.25" customHeight="1">
      <c r="A87" s="387"/>
      <c r="B87" s="388"/>
      <c r="C87" s="383"/>
      <c r="D87" s="384"/>
      <c r="E87" s="385"/>
      <c r="F87" s="386"/>
      <c r="G87" s="325"/>
      <c r="H87" s="243"/>
      <c r="I87" s="343"/>
      <c r="J87" s="343"/>
      <c r="K87" s="343"/>
      <c r="L87" s="343"/>
      <c r="M87" s="343"/>
      <c r="N87" s="343"/>
      <c r="O87" s="343"/>
    </row>
    <row r="88" spans="1:15" ht="14.25" customHeight="1">
      <c r="A88" s="387"/>
      <c r="B88" s="388"/>
      <c r="C88" s="383"/>
      <c r="D88" s="384"/>
      <c r="E88" s="385"/>
      <c r="F88" s="386"/>
      <c r="G88" s="325"/>
      <c r="H88" s="243"/>
      <c r="I88" s="343"/>
      <c r="J88" s="343"/>
      <c r="K88" s="343"/>
      <c r="L88" s="343"/>
      <c r="M88" s="343"/>
      <c r="N88" s="343"/>
      <c r="O88" s="343"/>
    </row>
    <row r="89" spans="1:15" ht="14.25" customHeight="1">
      <c r="A89" s="387"/>
      <c r="B89" s="387"/>
      <c r="C89" s="383"/>
      <c r="D89" s="384"/>
      <c r="E89" s="385"/>
      <c r="F89" s="386"/>
      <c r="G89" s="325"/>
      <c r="H89" s="243"/>
      <c r="I89" s="343"/>
      <c r="J89" s="343"/>
      <c r="K89" s="343"/>
      <c r="L89" s="343"/>
      <c r="M89" s="343"/>
      <c r="N89" s="343"/>
      <c r="O89" s="343"/>
    </row>
    <row r="90" spans="1:15" ht="14.25" customHeight="1">
      <c r="A90" s="389"/>
      <c r="B90" s="390"/>
      <c r="C90" s="391"/>
      <c r="D90" s="392"/>
      <c r="E90" s="393"/>
      <c r="F90" s="325"/>
      <c r="G90" s="325"/>
      <c r="H90" s="191">
        <v>1</v>
      </c>
      <c r="I90" s="343"/>
      <c r="J90" s="343"/>
      <c r="K90" s="343"/>
      <c r="L90" s="343"/>
      <c r="M90" s="343"/>
      <c r="N90" s="343"/>
      <c r="O90" s="343"/>
    </row>
    <row r="91" spans="1:15" ht="14.25" customHeight="1">
      <c r="A91" s="387"/>
      <c r="B91" s="388"/>
      <c r="C91" s="383"/>
      <c r="D91" s="384"/>
      <c r="E91" s="385"/>
      <c r="F91" s="386"/>
      <c r="G91" s="325"/>
      <c r="H91" s="243"/>
      <c r="I91" s="343"/>
      <c r="J91" s="343"/>
      <c r="K91" s="343"/>
      <c r="L91" s="343"/>
      <c r="M91" s="343"/>
      <c r="N91" s="343"/>
      <c r="O91" s="343"/>
    </row>
    <row r="92" spans="1:15" ht="14.25" customHeight="1">
      <c r="A92" s="387"/>
      <c r="B92" s="388"/>
      <c r="C92" s="383"/>
      <c r="D92" s="384"/>
      <c r="E92" s="385"/>
      <c r="F92" s="386"/>
      <c r="G92" s="325"/>
      <c r="H92" s="243"/>
      <c r="I92" s="343"/>
      <c r="J92" s="343"/>
      <c r="K92" s="343"/>
      <c r="L92" s="343"/>
      <c r="M92" s="343"/>
      <c r="N92" s="343"/>
      <c r="O92" s="343"/>
    </row>
    <row r="93" spans="1:15" ht="14.25" customHeight="1">
      <c r="A93" s="387"/>
      <c r="B93" s="388"/>
      <c r="C93" s="383"/>
      <c r="D93" s="384"/>
      <c r="E93" s="385"/>
      <c r="F93" s="386"/>
      <c r="G93" s="325"/>
      <c r="H93" s="243"/>
      <c r="I93" s="343"/>
      <c r="J93" s="343"/>
      <c r="K93" s="343"/>
      <c r="L93" s="343"/>
      <c r="M93" s="343"/>
      <c r="N93" s="343"/>
      <c r="O93" s="343"/>
    </row>
    <row r="94" spans="1:15" ht="14.25" customHeight="1">
      <c r="A94" s="389"/>
      <c r="B94" s="390"/>
      <c r="C94" s="348"/>
      <c r="D94" s="392"/>
      <c r="E94" s="393"/>
      <c r="F94" s="386"/>
      <c r="G94" s="325"/>
      <c r="I94" s="343"/>
      <c r="J94" s="343"/>
      <c r="K94" s="343"/>
      <c r="L94" s="343"/>
      <c r="M94" s="343"/>
      <c r="N94" s="343"/>
      <c r="O94" s="343"/>
    </row>
    <row r="95" spans="1:15" ht="14.25" customHeight="1">
      <c r="A95" s="389"/>
      <c r="B95" s="390"/>
      <c r="C95" s="325"/>
      <c r="D95" s="392"/>
      <c r="E95" s="393"/>
      <c r="F95" s="386"/>
      <c r="G95" s="386"/>
      <c r="I95" s="343"/>
      <c r="J95" s="343"/>
      <c r="K95" s="343"/>
      <c r="L95" s="343"/>
      <c r="M95" s="343"/>
      <c r="N95" s="343"/>
      <c r="O95" s="343"/>
    </row>
    <row r="96" spans="1:15" ht="14.25" customHeight="1">
      <c r="A96" s="389"/>
      <c r="B96" s="394"/>
      <c r="C96" s="395"/>
      <c r="D96" s="392"/>
      <c r="E96" s="393"/>
      <c r="F96" s="386"/>
      <c r="G96" s="325"/>
      <c r="H96" s="243"/>
      <c r="I96" s="343"/>
      <c r="J96" s="343"/>
      <c r="K96" s="343"/>
      <c r="L96" s="343"/>
      <c r="M96" s="343"/>
      <c r="N96" s="343"/>
      <c r="O96" s="343"/>
    </row>
    <row r="97" spans="1:15" ht="14.25" customHeight="1">
      <c r="A97" s="381"/>
      <c r="B97" s="382"/>
      <c r="C97" s="395"/>
      <c r="D97" s="392"/>
      <c r="E97" s="393"/>
      <c r="F97" s="325"/>
      <c r="G97" s="325"/>
      <c r="H97" s="191" t="s">
        <v>251</v>
      </c>
      <c r="I97" s="343"/>
      <c r="J97" s="343"/>
      <c r="K97" s="343"/>
      <c r="L97" s="343"/>
      <c r="M97" s="343"/>
      <c r="N97" s="343"/>
      <c r="O97" s="343"/>
    </row>
    <row r="98" spans="1:15" ht="14.25" customHeight="1">
      <c r="A98" s="381"/>
      <c r="B98" s="382"/>
      <c r="C98" s="395"/>
      <c r="D98" s="392"/>
      <c r="E98" s="393"/>
      <c r="F98" s="325"/>
      <c r="G98" s="325"/>
      <c r="H98" s="191" t="s">
        <v>251</v>
      </c>
      <c r="I98" s="343"/>
      <c r="J98" s="343"/>
      <c r="K98" s="343"/>
      <c r="L98" s="343"/>
      <c r="M98" s="343"/>
      <c r="N98" s="343"/>
      <c r="O98" s="343"/>
    </row>
    <row r="99" spans="1:15" ht="14.25" customHeight="1">
      <c r="A99" s="389"/>
      <c r="B99" s="390"/>
      <c r="C99" s="390"/>
      <c r="D99" s="390"/>
      <c r="E99" s="393"/>
      <c r="F99" s="396"/>
      <c r="G99" s="325"/>
      <c r="H99" s="191" t="s">
        <v>251</v>
      </c>
      <c r="I99" s="343"/>
      <c r="J99" s="343"/>
      <c r="K99" s="343"/>
      <c r="L99" s="343"/>
      <c r="M99" s="343"/>
      <c r="N99" s="343"/>
      <c r="O99" s="343"/>
    </row>
    <row r="100" spans="1:15" ht="14.25" customHeight="1">
      <c r="A100" s="389"/>
      <c r="B100" s="390"/>
      <c r="C100" s="395"/>
      <c r="D100" s="392"/>
      <c r="E100" s="393"/>
      <c r="F100" s="325"/>
      <c r="G100" s="325"/>
      <c r="H100" s="191" t="s">
        <v>251</v>
      </c>
      <c r="I100" s="343"/>
      <c r="J100" s="343"/>
      <c r="K100" s="343"/>
      <c r="L100" s="343"/>
      <c r="M100" s="343"/>
      <c r="N100" s="343"/>
      <c r="O100" s="343"/>
    </row>
    <row r="101" spans="1:15" ht="14.25" customHeight="1">
      <c r="A101" s="387"/>
      <c r="B101" s="388"/>
      <c r="C101" s="383"/>
      <c r="D101" s="384"/>
      <c r="E101" s="385"/>
      <c r="F101" s="386"/>
      <c r="G101" s="325"/>
      <c r="H101" s="243"/>
      <c r="I101" s="343"/>
      <c r="J101" s="343"/>
      <c r="K101" s="343"/>
      <c r="L101" s="343"/>
      <c r="M101" s="343"/>
      <c r="N101" s="343"/>
      <c r="O101" s="343"/>
    </row>
    <row r="102" spans="1:15" ht="14.25" customHeight="1">
      <c r="A102" s="387"/>
      <c r="B102" s="388"/>
      <c r="C102" s="383"/>
      <c r="D102" s="384"/>
      <c r="E102" s="385"/>
      <c r="F102" s="386"/>
      <c r="G102" s="325"/>
      <c r="H102" s="243"/>
      <c r="I102" s="343"/>
      <c r="J102" s="343"/>
      <c r="K102" s="343"/>
      <c r="L102" s="343"/>
      <c r="M102" s="343"/>
      <c r="N102" s="343"/>
      <c r="O102" s="343"/>
    </row>
    <row r="103" spans="1:15" ht="14.25" customHeight="1">
      <c r="A103" s="387"/>
      <c r="B103" s="388"/>
      <c r="C103" s="383"/>
      <c r="D103" s="384"/>
      <c r="E103" s="385"/>
      <c r="F103" s="386"/>
      <c r="G103" s="325"/>
      <c r="H103" s="243"/>
      <c r="I103" s="343"/>
      <c r="J103" s="343"/>
      <c r="K103" s="343"/>
      <c r="L103" s="343"/>
      <c r="M103" s="343"/>
      <c r="N103" s="343"/>
      <c r="O103" s="343"/>
    </row>
    <row r="104" spans="1:15" ht="14.25" customHeight="1">
      <c r="A104" s="389"/>
      <c r="B104" s="390"/>
      <c r="C104" s="325"/>
      <c r="D104" s="392"/>
      <c r="E104" s="393"/>
      <c r="F104" s="386"/>
      <c r="G104" s="325"/>
      <c r="I104" s="343"/>
      <c r="J104" s="343"/>
      <c r="K104" s="343"/>
      <c r="L104" s="343"/>
      <c r="M104" s="343"/>
      <c r="N104" s="343"/>
      <c r="O104" s="343"/>
    </row>
    <row r="105" spans="1:15" ht="14.25" customHeight="1">
      <c r="A105" s="389"/>
      <c r="B105" s="390"/>
      <c r="C105" s="395"/>
      <c r="D105" s="392"/>
      <c r="E105" s="393"/>
      <c r="F105" s="325"/>
      <c r="G105" s="325"/>
      <c r="H105" s="191" t="s">
        <v>251</v>
      </c>
      <c r="I105" s="343"/>
      <c r="J105" s="343"/>
      <c r="K105" s="343"/>
      <c r="L105" s="343"/>
      <c r="M105" s="343"/>
      <c r="N105" s="343"/>
      <c r="O105" s="343"/>
    </row>
    <row r="106" spans="1:15" ht="14.25" customHeight="1">
      <c r="A106" s="389"/>
      <c r="B106" s="390"/>
      <c r="C106" s="395"/>
      <c r="D106" s="392"/>
      <c r="E106" s="393"/>
      <c r="F106" s="386"/>
      <c r="G106" s="325"/>
      <c r="I106" s="343"/>
      <c r="J106" s="343"/>
      <c r="K106" s="343"/>
      <c r="L106" s="343"/>
      <c r="M106" s="343"/>
      <c r="N106" s="343"/>
      <c r="O106" s="343"/>
    </row>
    <row r="107" spans="1:15" ht="14.25" customHeight="1">
      <c r="A107" s="387"/>
      <c r="B107" s="388"/>
      <c r="C107" s="383"/>
      <c r="D107" s="384"/>
      <c r="E107" s="385"/>
      <c r="F107" s="386"/>
      <c r="G107" s="325"/>
      <c r="H107" s="243"/>
      <c r="I107" s="343"/>
      <c r="J107" s="343"/>
      <c r="K107" s="343"/>
      <c r="L107" s="343"/>
      <c r="M107" s="343"/>
      <c r="N107" s="343"/>
      <c r="O107" s="343"/>
    </row>
    <row r="108" spans="1:15" ht="14.25" customHeight="1">
      <c r="A108" s="387"/>
      <c r="B108" s="388"/>
      <c r="C108" s="383"/>
      <c r="D108" s="384"/>
      <c r="E108" s="385"/>
      <c r="F108" s="386"/>
      <c r="G108" s="325"/>
      <c r="H108" s="243"/>
      <c r="I108" s="343"/>
      <c r="J108" s="343"/>
      <c r="K108" s="343"/>
      <c r="L108" s="343"/>
      <c r="M108" s="343"/>
      <c r="N108" s="343"/>
      <c r="O108" s="343"/>
    </row>
    <row r="109" spans="1:15" ht="14.25" customHeight="1">
      <c r="A109" s="387"/>
      <c r="B109" s="388"/>
      <c r="C109" s="383"/>
      <c r="D109" s="384"/>
      <c r="E109" s="385"/>
      <c r="F109" s="386"/>
      <c r="G109" s="325"/>
      <c r="H109" s="243"/>
      <c r="I109" s="343"/>
      <c r="J109" s="343"/>
      <c r="K109" s="343"/>
      <c r="L109" s="343"/>
      <c r="M109" s="343"/>
      <c r="N109" s="343"/>
      <c r="O109" s="343"/>
    </row>
    <row r="110" spans="1:15" ht="14.25" customHeight="1">
      <c r="A110" s="389"/>
      <c r="B110" s="390"/>
      <c r="C110" s="325"/>
      <c r="D110" s="392"/>
      <c r="E110" s="393"/>
      <c r="F110" s="386"/>
      <c r="G110" s="386"/>
      <c r="I110" s="343"/>
      <c r="J110" s="343"/>
      <c r="K110" s="343"/>
      <c r="L110" s="343"/>
      <c r="M110" s="343"/>
      <c r="N110" s="343"/>
      <c r="O110" s="343"/>
    </row>
    <row r="111" spans="1:15" ht="14.25" customHeight="1">
      <c r="A111" s="381"/>
      <c r="B111" s="382"/>
      <c r="C111" s="395"/>
      <c r="D111" s="392"/>
      <c r="E111" s="393"/>
      <c r="F111" s="386"/>
      <c r="G111" s="325"/>
      <c r="H111" s="243"/>
      <c r="I111" s="343"/>
      <c r="J111" s="343"/>
      <c r="K111" s="343"/>
      <c r="L111" s="343"/>
      <c r="M111" s="343"/>
      <c r="N111" s="343"/>
      <c r="O111" s="343"/>
    </row>
    <row r="112" spans="1:15" ht="14.25" customHeight="1">
      <c r="A112" s="389"/>
      <c r="B112" s="390"/>
      <c r="C112" s="395"/>
      <c r="D112" s="392"/>
      <c r="E112" s="393"/>
      <c r="F112" s="386"/>
      <c r="G112" s="325"/>
      <c r="H112" s="243"/>
      <c r="I112" s="343"/>
      <c r="J112" s="343"/>
      <c r="K112" s="343"/>
      <c r="L112" s="343"/>
      <c r="M112" s="343"/>
      <c r="N112" s="343"/>
      <c r="O112" s="343"/>
    </row>
    <row r="113" spans="1:15" ht="14.25" customHeight="1">
      <c r="A113" s="387"/>
      <c r="B113" s="388"/>
      <c r="C113" s="383"/>
      <c r="D113" s="384"/>
      <c r="E113" s="385"/>
      <c r="F113" s="386"/>
      <c r="G113" s="325"/>
      <c r="H113" s="243"/>
      <c r="I113" s="343"/>
      <c r="J113" s="343"/>
      <c r="K113" s="343"/>
      <c r="L113" s="343"/>
      <c r="M113" s="343"/>
      <c r="N113" s="343"/>
      <c r="O113" s="343"/>
    </row>
    <row r="114" spans="1:15" ht="14.25" customHeight="1">
      <c r="A114" s="387"/>
      <c r="B114" s="388"/>
      <c r="C114" s="383"/>
      <c r="D114" s="384"/>
      <c r="E114" s="385"/>
      <c r="F114" s="386"/>
      <c r="G114" s="325"/>
      <c r="H114" s="243"/>
      <c r="I114" s="343"/>
      <c r="J114" s="343"/>
      <c r="K114" s="343"/>
      <c r="L114" s="343"/>
      <c r="M114" s="343"/>
      <c r="N114" s="343"/>
      <c r="O114" s="343"/>
    </row>
    <row r="115" spans="1:15" ht="14.25" customHeight="1">
      <c r="A115" s="387"/>
      <c r="B115" s="388"/>
      <c r="C115" s="383"/>
      <c r="D115" s="384"/>
      <c r="E115" s="385"/>
      <c r="F115" s="386"/>
      <c r="G115" s="325"/>
      <c r="H115" s="243"/>
      <c r="I115" s="343"/>
      <c r="J115" s="343"/>
      <c r="K115" s="343"/>
      <c r="L115" s="343"/>
      <c r="M115" s="343"/>
      <c r="N115" s="343"/>
      <c r="O115" s="343"/>
    </row>
    <row r="116" spans="1:15" ht="14.25" customHeight="1">
      <c r="A116" s="389"/>
      <c r="B116" s="390"/>
      <c r="C116" s="325"/>
      <c r="D116" s="392"/>
      <c r="E116" s="393"/>
      <c r="F116" s="386"/>
      <c r="G116" s="325"/>
      <c r="H116" s="243"/>
      <c r="I116" s="343"/>
      <c r="J116" s="343"/>
      <c r="K116" s="343"/>
      <c r="L116" s="343"/>
      <c r="M116" s="343"/>
      <c r="N116" s="343"/>
      <c r="O116" s="343"/>
    </row>
    <row r="117" spans="1:15" ht="14.25" customHeight="1">
      <c r="A117" s="389"/>
      <c r="B117" s="390"/>
      <c r="C117" s="325"/>
      <c r="D117" s="392"/>
      <c r="E117" s="393"/>
      <c r="F117" s="386"/>
      <c r="G117" s="325"/>
      <c r="H117" s="243"/>
      <c r="I117" s="343"/>
      <c r="J117" s="343"/>
      <c r="K117" s="343"/>
      <c r="L117" s="343"/>
      <c r="M117" s="343"/>
      <c r="N117" s="343"/>
      <c r="O117" s="343"/>
    </row>
    <row r="118" spans="1:15" ht="14.25" customHeight="1">
      <c r="A118" s="387"/>
      <c r="B118" s="388"/>
      <c r="C118" s="383"/>
      <c r="D118" s="384"/>
      <c r="E118" s="385"/>
      <c r="F118" s="386"/>
      <c r="G118" s="325"/>
      <c r="H118" s="243"/>
      <c r="I118" s="343"/>
      <c r="J118" s="343"/>
      <c r="K118" s="343"/>
      <c r="L118" s="343"/>
      <c r="M118" s="343"/>
      <c r="N118" s="343"/>
      <c r="O118" s="343"/>
    </row>
    <row r="119" spans="1:15" ht="14.25" customHeight="1">
      <c r="A119" s="387"/>
      <c r="B119" s="388"/>
      <c r="C119" s="383"/>
      <c r="D119" s="384"/>
      <c r="E119" s="385"/>
      <c r="F119" s="386"/>
      <c r="G119" s="325"/>
      <c r="H119" s="243"/>
      <c r="I119" s="343"/>
      <c r="J119" s="343"/>
      <c r="K119" s="343"/>
      <c r="L119" s="343"/>
      <c r="M119" s="343"/>
      <c r="N119" s="343"/>
      <c r="O119" s="343"/>
    </row>
    <row r="120" spans="1:15" ht="14.25" customHeight="1">
      <c r="A120" s="387"/>
      <c r="B120" s="388"/>
      <c r="C120" s="383"/>
      <c r="D120" s="384"/>
      <c r="E120" s="385"/>
      <c r="F120" s="386"/>
      <c r="G120" s="325"/>
      <c r="H120" s="243"/>
      <c r="I120" s="343"/>
      <c r="J120" s="343"/>
      <c r="K120" s="343"/>
      <c r="L120" s="343"/>
      <c r="M120" s="343"/>
      <c r="N120" s="343"/>
      <c r="O120" s="343"/>
    </row>
    <row r="121" spans="1:15" ht="14.25" customHeight="1">
      <c r="A121" s="389"/>
      <c r="B121" s="390"/>
      <c r="C121" s="325"/>
      <c r="D121" s="392"/>
      <c r="E121" s="393"/>
      <c r="F121" s="386"/>
      <c r="G121" s="325"/>
      <c r="H121" s="243"/>
      <c r="I121" s="343"/>
      <c r="J121" s="343"/>
      <c r="K121" s="343"/>
      <c r="L121" s="343"/>
      <c r="M121" s="343"/>
      <c r="N121" s="343"/>
      <c r="O121" s="343"/>
    </row>
    <row r="122" spans="1:15" ht="14.25" customHeight="1">
      <c r="A122" s="389"/>
      <c r="B122" s="390"/>
      <c r="C122" s="395"/>
      <c r="D122" s="392"/>
      <c r="E122" s="393"/>
      <c r="F122" s="386"/>
      <c r="G122" s="325"/>
      <c r="H122" s="243"/>
      <c r="I122" s="343"/>
      <c r="J122" s="343"/>
      <c r="K122" s="343"/>
      <c r="L122" s="343"/>
      <c r="M122" s="343"/>
      <c r="N122" s="343"/>
      <c r="O122" s="343"/>
    </row>
    <row r="123" spans="1:15" ht="14.25" customHeight="1">
      <c r="A123" s="389"/>
      <c r="B123" s="390"/>
      <c r="C123" s="395"/>
      <c r="D123" s="392"/>
      <c r="E123" s="393"/>
      <c r="F123" s="386"/>
      <c r="G123" s="386"/>
      <c r="H123" s="243"/>
      <c r="I123" s="343"/>
      <c r="J123" s="343"/>
      <c r="K123" s="343"/>
      <c r="L123" s="343"/>
      <c r="M123" s="343"/>
      <c r="N123" s="343"/>
      <c r="O123" s="343"/>
    </row>
    <row r="124" spans="1:15" ht="14.25" customHeight="1">
      <c r="A124" s="389"/>
      <c r="B124" s="390"/>
      <c r="C124" s="395"/>
      <c r="D124" s="392"/>
      <c r="E124" s="393"/>
      <c r="F124" s="386"/>
      <c r="G124" s="325"/>
      <c r="H124" s="243"/>
      <c r="I124" s="343"/>
      <c r="J124" s="343"/>
      <c r="K124" s="343"/>
      <c r="L124" s="343"/>
      <c r="M124" s="343"/>
      <c r="N124" s="343"/>
      <c r="O124" s="343"/>
    </row>
    <row r="125" spans="1:15" ht="14.25" customHeight="1">
      <c r="A125" s="397"/>
      <c r="B125" s="382"/>
      <c r="C125" s="395"/>
      <c r="D125" s="384"/>
      <c r="E125" s="393"/>
      <c r="F125" s="386"/>
      <c r="G125" s="325"/>
      <c r="H125" s="243"/>
      <c r="I125" s="343"/>
      <c r="J125" s="343"/>
      <c r="K125" s="343"/>
      <c r="L125" s="343"/>
      <c r="M125" s="343"/>
      <c r="N125" s="343"/>
      <c r="O125" s="343"/>
    </row>
    <row r="126" spans="1:15" ht="14.25" customHeight="1">
      <c r="A126" s="397"/>
      <c r="B126" s="390"/>
      <c r="C126" s="395"/>
      <c r="D126" s="384"/>
      <c r="E126" s="385"/>
      <c r="F126" s="386"/>
      <c r="G126" s="325"/>
      <c r="H126" s="243"/>
      <c r="I126" s="343"/>
      <c r="J126" s="343"/>
      <c r="K126" s="343"/>
      <c r="L126" s="343"/>
      <c r="M126" s="343"/>
      <c r="N126" s="343"/>
      <c r="O126" s="343"/>
    </row>
    <row r="127" spans="1:15" ht="20.25" customHeight="1">
      <c r="A127" s="387"/>
      <c r="B127" s="387"/>
      <c r="C127" s="395"/>
      <c r="D127" s="384"/>
      <c r="E127" s="385"/>
      <c r="F127" s="386"/>
      <c r="G127" s="325"/>
      <c r="H127" s="243"/>
      <c r="I127" s="343"/>
      <c r="J127" s="343"/>
      <c r="K127" s="343"/>
      <c r="L127" s="343"/>
      <c r="M127" s="343"/>
      <c r="N127" s="343"/>
      <c r="O127" s="343"/>
    </row>
    <row r="128" spans="1:15" ht="14.25" customHeight="1">
      <c r="A128" s="387"/>
      <c r="B128" s="388"/>
      <c r="C128" s="383"/>
      <c r="D128" s="384"/>
      <c r="E128" s="385"/>
      <c r="F128" s="386"/>
      <c r="G128" s="325"/>
      <c r="H128" s="243"/>
      <c r="I128" s="343"/>
      <c r="J128" s="343"/>
      <c r="K128" s="343"/>
      <c r="L128" s="343"/>
      <c r="M128" s="343"/>
      <c r="N128" s="343"/>
      <c r="O128" s="343"/>
    </row>
    <row r="129" spans="1:15" ht="14.25" customHeight="1">
      <c r="A129" s="387"/>
      <c r="B129" s="388"/>
      <c r="C129" s="383"/>
      <c r="D129" s="384"/>
      <c r="E129" s="385"/>
      <c r="F129" s="386"/>
      <c r="G129" s="325"/>
      <c r="H129" s="243"/>
      <c r="I129" s="343"/>
      <c r="J129" s="343"/>
      <c r="K129" s="343"/>
      <c r="L129" s="343"/>
      <c r="M129" s="343"/>
      <c r="N129" s="343"/>
      <c r="O129" s="343"/>
    </row>
    <row r="130" spans="1:15" ht="14.25" customHeight="1">
      <c r="A130" s="387"/>
      <c r="B130" s="388"/>
      <c r="C130" s="383"/>
      <c r="D130" s="384"/>
      <c r="E130" s="385"/>
      <c r="F130" s="386"/>
      <c r="G130" s="325"/>
      <c r="H130" s="243"/>
      <c r="I130" s="343"/>
      <c r="J130" s="343"/>
      <c r="K130" s="343"/>
      <c r="L130" s="343"/>
      <c r="M130" s="343"/>
      <c r="N130" s="343"/>
      <c r="O130" s="343"/>
    </row>
    <row r="131" spans="1:15" ht="14.25" customHeight="1">
      <c r="A131" s="397"/>
      <c r="B131" s="390"/>
      <c r="C131" s="383"/>
      <c r="D131" s="384"/>
      <c r="E131" s="393"/>
      <c r="F131" s="386"/>
      <c r="G131" s="325"/>
      <c r="H131" s="243"/>
      <c r="I131" s="343"/>
      <c r="J131" s="343"/>
      <c r="K131" s="343"/>
      <c r="L131" s="343"/>
      <c r="M131" s="343"/>
      <c r="N131" s="343"/>
      <c r="O131" s="343"/>
    </row>
    <row r="132" spans="1:15" ht="14.25" customHeight="1">
      <c r="A132" s="397"/>
      <c r="B132" s="382"/>
      <c r="C132" s="398"/>
      <c r="D132" s="384"/>
      <c r="E132" s="385"/>
      <c r="F132" s="386"/>
      <c r="G132" s="325"/>
      <c r="H132" s="243"/>
      <c r="I132" s="343"/>
      <c r="J132" s="343"/>
      <c r="K132" s="343"/>
      <c r="L132" s="343"/>
      <c r="M132" s="343"/>
      <c r="N132" s="343"/>
      <c r="O132" s="343"/>
    </row>
    <row r="133" spans="1:15" ht="14.25" customHeight="1">
      <c r="A133" s="397"/>
      <c r="B133" s="399"/>
      <c r="C133" s="383"/>
      <c r="D133" s="384"/>
      <c r="E133" s="385"/>
      <c r="F133" s="386"/>
      <c r="G133" s="325"/>
      <c r="H133" s="243"/>
      <c r="I133" s="343"/>
      <c r="J133" s="343"/>
      <c r="K133" s="343"/>
      <c r="L133" s="343"/>
      <c r="M133" s="343"/>
      <c r="N133" s="343"/>
      <c r="O133" s="343"/>
    </row>
    <row r="134" spans="1:15" ht="14.25" customHeight="1">
      <c r="A134" s="388"/>
      <c r="B134" s="388"/>
      <c r="C134" s="383"/>
      <c r="D134" s="384"/>
      <c r="E134" s="385"/>
      <c r="F134" s="386"/>
      <c r="G134" s="325"/>
      <c r="H134" s="243"/>
      <c r="I134" s="343"/>
      <c r="J134" s="343"/>
      <c r="K134" s="343"/>
      <c r="L134" s="343"/>
      <c r="M134" s="343"/>
      <c r="N134" s="343"/>
      <c r="O134" s="343"/>
    </row>
    <row r="135" spans="1:15" ht="14.25" customHeight="1">
      <c r="A135" s="400"/>
      <c r="B135" s="401"/>
      <c r="C135" s="383"/>
      <c r="D135" s="384"/>
      <c r="E135" s="393"/>
      <c r="F135" s="386"/>
      <c r="G135" s="325"/>
      <c r="H135" s="243"/>
      <c r="I135" s="343"/>
      <c r="J135" s="343"/>
      <c r="K135" s="343"/>
      <c r="L135" s="343"/>
      <c r="M135" s="343"/>
      <c r="N135" s="343"/>
      <c r="O135" s="343"/>
    </row>
    <row r="136" spans="1:15" ht="14.25" customHeight="1">
      <c r="A136" s="387"/>
      <c r="B136" s="388"/>
      <c r="C136" s="383"/>
      <c r="D136" s="384"/>
      <c r="E136" s="385"/>
      <c r="F136" s="386"/>
      <c r="G136" s="325"/>
      <c r="H136" s="243"/>
      <c r="I136" s="343"/>
      <c r="J136" s="343"/>
      <c r="K136" s="343"/>
      <c r="L136" s="343"/>
      <c r="M136" s="343"/>
      <c r="N136" s="343"/>
      <c r="O136" s="343"/>
    </row>
    <row r="137" spans="1:15" ht="14.25" customHeight="1">
      <c r="A137" s="400"/>
      <c r="B137" s="401"/>
      <c r="C137" s="383"/>
      <c r="D137" s="384"/>
      <c r="E137" s="393"/>
      <c r="F137" s="386"/>
      <c r="G137" s="325"/>
      <c r="H137" s="243"/>
      <c r="I137" s="343"/>
      <c r="J137" s="343"/>
      <c r="K137" s="343"/>
      <c r="L137" s="343"/>
      <c r="M137" s="343"/>
      <c r="N137" s="343"/>
      <c r="O137" s="343"/>
    </row>
    <row r="138" spans="1:15" ht="14.25" customHeight="1">
      <c r="A138" s="402"/>
      <c r="B138" s="399"/>
      <c r="C138" s="383"/>
      <c r="D138" s="384"/>
      <c r="E138" s="393"/>
      <c r="F138" s="386"/>
      <c r="G138" s="325"/>
      <c r="H138" s="243"/>
      <c r="I138" s="343"/>
      <c r="J138" s="343"/>
      <c r="K138" s="343"/>
      <c r="L138" s="343"/>
      <c r="M138" s="343"/>
      <c r="N138" s="343"/>
      <c r="O138" s="343"/>
    </row>
    <row r="139" spans="1:15" ht="14.25" customHeight="1">
      <c r="A139" s="381"/>
      <c r="B139" s="403"/>
      <c r="C139" s="404"/>
      <c r="D139" s="384"/>
      <c r="E139" s="405"/>
      <c r="F139" s="386"/>
      <c r="G139" s="325"/>
      <c r="H139" s="243"/>
      <c r="I139" s="343"/>
      <c r="J139" s="343"/>
      <c r="K139" s="343"/>
      <c r="L139" s="343"/>
      <c r="M139" s="343"/>
      <c r="N139" s="343"/>
      <c r="O139" s="343"/>
    </row>
    <row r="140" spans="1:15" ht="14.25" customHeight="1">
      <c r="A140" s="406"/>
      <c r="B140" s="407"/>
      <c r="C140" s="404"/>
      <c r="D140" s="384"/>
      <c r="E140" s="405"/>
      <c r="F140" s="386"/>
      <c r="G140" s="325"/>
      <c r="I140" s="343"/>
      <c r="J140" s="343"/>
      <c r="K140" s="343"/>
      <c r="L140" s="343"/>
      <c r="M140" s="343"/>
      <c r="N140" s="343"/>
      <c r="O140" s="343"/>
    </row>
    <row r="141" spans="1:15" ht="14.25" customHeight="1">
      <c r="A141" s="408"/>
      <c r="B141" s="407"/>
      <c r="C141" s="404"/>
      <c r="D141" s="384"/>
      <c r="E141" s="409"/>
      <c r="F141" s="386"/>
      <c r="G141" s="325"/>
      <c r="H141" s="243"/>
      <c r="I141" s="343"/>
      <c r="J141" s="343"/>
      <c r="K141" s="343"/>
      <c r="L141" s="343"/>
      <c r="M141" s="343"/>
      <c r="N141" s="343"/>
      <c r="O141" s="343"/>
    </row>
    <row r="142" spans="1:15" ht="14.25" customHeight="1">
      <c r="A142" s="408"/>
      <c r="B142" s="407"/>
      <c r="C142" s="399"/>
      <c r="D142" s="384"/>
      <c r="E142" s="409"/>
      <c r="F142" s="386"/>
      <c r="G142" s="325"/>
      <c r="H142" s="243"/>
      <c r="I142" s="343"/>
      <c r="J142" s="343"/>
      <c r="K142" s="343"/>
      <c r="L142" s="343"/>
      <c r="M142" s="343"/>
      <c r="N142" s="343"/>
      <c r="O142" s="343"/>
    </row>
    <row r="143" spans="1:15" ht="14.25" customHeight="1">
      <c r="A143" s="410"/>
      <c r="B143" s="407"/>
      <c r="C143" s="404"/>
      <c r="D143" s="384"/>
      <c r="E143" s="409"/>
      <c r="F143" s="386"/>
      <c r="G143" s="325"/>
      <c r="H143" s="243"/>
      <c r="I143" s="343"/>
      <c r="J143" s="343"/>
      <c r="K143" s="343"/>
      <c r="L143" s="343"/>
      <c r="M143" s="343"/>
      <c r="N143" s="343"/>
      <c r="O143" s="343"/>
    </row>
    <row r="144" spans="1:15" ht="14.25" customHeight="1">
      <c r="A144" s="411"/>
      <c r="B144" s="412"/>
      <c r="C144" s="404"/>
      <c r="D144" s="384"/>
      <c r="E144" s="405"/>
      <c r="F144" s="386"/>
      <c r="G144" s="325"/>
      <c r="H144" s="243"/>
      <c r="I144" s="343"/>
      <c r="J144" s="343"/>
      <c r="K144" s="343"/>
      <c r="L144" s="343"/>
      <c r="M144" s="343"/>
      <c r="N144" s="343"/>
      <c r="O144" s="343"/>
    </row>
    <row r="145" spans="1:15" ht="14.25" customHeight="1">
      <c r="A145" s="413"/>
      <c r="B145" s="403"/>
      <c r="C145" s="404"/>
      <c r="D145" s="384"/>
      <c r="E145" s="405"/>
      <c r="F145" s="414"/>
      <c r="G145" s="325"/>
      <c r="H145" s="243"/>
      <c r="I145" s="343"/>
      <c r="J145" s="343"/>
      <c r="K145" s="343"/>
      <c r="L145" s="343"/>
      <c r="M145" s="343"/>
      <c r="N145" s="343"/>
      <c r="O145" s="343"/>
    </row>
    <row r="146" spans="1:15" ht="14.25" customHeight="1">
      <c r="A146" s="410"/>
      <c r="B146" s="399"/>
      <c r="C146" s="399"/>
      <c r="D146" s="384"/>
      <c r="E146" s="409"/>
      <c r="F146" s="386"/>
      <c r="G146" s="325"/>
      <c r="H146" s="243"/>
      <c r="I146" s="343"/>
      <c r="J146" s="343"/>
      <c r="K146" s="343"/>
      <c r="L146" s="343"/>
      <c r="M146" s="343"/>
      <c r="N146" s="343"/>
      <c r="O146" s="343"/>
    </row>
    <row r="147" spans="1:15" ht="14.25" customHeight="1">
      <c r="A147" s="371"/>
      <c r="B147" s="371"/>
      <c r="C147" s="371"/>
      <c r="D147" s="371"/>
      <c r="E147" s="372"/>
      <c r="F147" s="371"/>
      <c r="G147" s="373"/>
      <c r="H147" s="243"/>
      <c r="I147" s="343"/>
      <c r="J147" s="343"/>
      <c r="K147" s="343"/>
      <c r="L147" s="343"/>
      <c r="M147" s="343"/>
      <c r="N147" s="343"/>
      <c r="O147" s="343"/>
    </row>
    <row r="148" spans="1:15" ht="14.25" customHeight="1">
      <c r="A148" s="458"/>
      <c r="B148" s="458"/>
      <c r="C148" s="458"/>
      <c r="D148" s="458"/>
      <c r="E148" s="458"/>
      <c r="F148" s="458"/>
      <c r="G148" s="458"/>
      <c r="H148" s="243"/>
      <c r="I148" s="343"/>
      <c r="J148" s="343"/>
      <c r="K148" s="343"/>
      <c r="L148" s="343"/>
      <c r="M148" s="343"/>
      <c r="N148" s="343"/>
      <c r="O148" s="343"/>
    </row>
    <row r="149" spans="1:15" ht="14.25" customHeight="1">
      <c r="A149" s="374"/>
      <c r="B149" s="375"/>
      <c r="C149" s="375"/>
      <c r="D149" s="375"/>
      <c r="E149" s="375"/>
      <c r="F149" s="376"/>
      <c r="G149" s="376"/>
      <c r="H149" s="243"/>
      <c r="I149" s="343"/>
      <c r="J149" s="343"/>
      <c r="K149" s="343"/>
      <c r="L149" s="343"/>
      <c r="M149" s="343"/>
      <c r="N149" s="343"/>
      <c r="O149" s="343"/>
    </row>
    <row r="150" spans="1:15" ht="14.25" customHeight="1">
      <c r="A150" s="413"/>
      <c r="B150" s="403"/>
      <c r="C150" s="404"/>
      <c r="D150" s="384"/>
      <c r="E150" s="405"/>
      <c r="F150" s="414"/>
      <c r="G150" s="325"/>
      <c r="I150" s="343"/>
      <c r="J150" s="343"/>
      <c r="K150" s="343"/>
      <c r="L150" s="343"/>
      <c r="M150" s="343"/>
      <c r="N150" s="343"/>
      <c r="O150" s="343"/>
    </row>
    <row r="151" spans="1:15" ht="14.25" customHeight="1">
      <c r="A151" s="413"/>
      <c r="B151" s="384"/>
      <c r="C151" s="404"/>
      <c r="D151" s="384"/>
      <c r="E151" s="405"/>
      <c r="F151" s="414"/>
      <c r="G151" s="325"/>
      <c r="I151" s="343"/>
      <c r="J151" s="343"/>
      <c r="K151" s="343"/>
      <c r="L151" s="343"/>
      <c r="M151" s="343"/>
      <c r="N151" s="343"/>
      <c r="O151" s="343"/>
    </row>
    <row r="152" spans="1:15" ht="14.25" customHeight="1">
      <c r="A152" s="413"/>
      <c r="B152" s="407"/>
      <c r="C152" s="399"/>
      <c r="D152" s="384"/>
      <c r="E152" s="405"/>
      <c r="F152" s="386"/>
      <c r="G152" s="325"/>
      <c r="H152" s="243"/>
      <c r="I152" s="343"/>
      <c r="J152" s="343"/>
      <c r="K152" s="343"/>
      <c r="L152" s="343"/>
      <c r="M152" s="343"/>
      <c r="N152" s="343"/>
      <c r="O152" s="343"/>
    </row>
    <row r="153" spans="1:15" ht="14.25" customHeight="1">
      <c r="A153" s="413"/>
      <c r="B153" s="398"/>
      <c r="C153" s="398"/>
      <c r="D153" s="415"/>
      <c r="E153" s="405"/>
      <c r="F153" s="386"/>
      <c r="G153" s="325"/>
      <c r="I153" s="343"/>
      <c r="J153" s="343"/>
      <c r="K153" s="343"/>
      <c r="L153" s="343"/>
      <c r="M153" s="343"/>
      <c r="N153" s="343"/>
      <c r="O153" s="343"/>
    </row>
    <row r="154" spans="1:15" ht="14.25" customHeight="1">
      <c r="A154" s="416"/>
      <c r="B154" s="384"/>
      <c r="C154" s="399"/>
      <c r="D154" s="384"/>
      <c r="E154" s="405"/>
      <c r="F154" s="386"/>
      <c r="G154" s="325"/>
      <c r="I154" s="343"/>
      <c r="J154" s="343"/>
      <c r="K154" s="343"/>
      <c r="L154" s="343"/>
      <c r="M154" s="343"/>
      <c r="N154" s="343"/>
      <c r="O154" s="343"/>
    </row>
    <row r="155" spans="1:15" ht="14.25" customHeight="1">
      <c r="A155" s="416"/>
      <c r="B155" s="384"/>
      <c r="C155" s="399"/>
      <c r="D155" s="384"/>
      <c r="E155" s="405"/>
      <c r="F155" s="386"/>
      <c r="G155" s="325"/>
      <c r="I155" s="343"/>
      <c r="J155" s="343"/>
      <c r="K155" s="343"/>
      <c r="L155" s="343"/>
      <c r="M155" s="343"/>
      <c r="N155" s="343"/>
      <c r="O155" s="343"/>
    </row>
    <row r="156" spans="1:15" ht="14.25" customHeight="1">
      <c r="A156" s="416"/>
      <c r="B156" s="384"/>
      <c r="C156" s="399"/>
      <c r="D156" s="384"/>
      <c r="E156" s="405"/>
      <c r="F156" s="386"/>
      <c r="G156" s="325"/>
      <c r="I156" s="343"/>
      <c r="J156" s="343"/>
      <c r="K156" s="343"/>
      <c r="L156" s="343"/>
      <c r="M156" s="343"/>
      <c r="N156" s="343"/>
      <c r="O156" s="343"/>
    </row>
    <row r="157" spans="1:15" ht="14.25" customHeight="1">
      <c r="A157" s="413"/>
      <c r="B157" s="384"/>
      <c r="C157" s="398"/>
      <c r="D157" s="384"/>
      <c r="E157" s="405"/>
      <c r="F157" s="417"/>
      <c r="G157" s="325"/>
      <c r="I157" s="343"/>
      <c r="J157" s="343"/>
      <c r="K157" s="343"/>
      <c r="L157" s="343"/>
      <c r="M157" s="343"/>
      <c r="N157" s="343"/>
      <c r="O157" s="343"/>
    </row>
    <row r="158" spans="1:15" ht="14.25" customHeight="1">
      <c r="A158" s="413"/>
      <c r="B158" s="384"/>
      <c r="C158" s="398"/>
      <c r="D158" s="384"/>
      <c r="E158" s="405"/>
      <c r="F158" s="386"/>
      <c r="G158" s="325"/>
      <c r="I158" s="343"/>
      <c r="J158" s="343"/>
      <c r="K158" s="343"/>
      <c r="L158" s="343"/>
      <c r="M158" s="343"/>
      <c r="N158" s="343"/>
      <c r="O158" s="343"/>
    </row>
    <row r="159" spans="1:15" ht="14.25" customHeight="1">
      <c r="A159" s="413"/>
      <c r="B159" s="384"/>
      <c r="C159" s="418"/>
      <c r="D159" s="384"/>
      <c r="E159" s="405"/>
      <c r="F159" s="386"/>
      <c r="G159" s="325"/>
      <c r="I159" s="343"/>
      <c r="J159" s="343"/>
      <c r="K159" s="343"/>
      <c r="L159" s="343"/>
      <c r="M159" s="343"/>
      <c r="N159" s="343"/>
      <c r="O159" s="343"/>
    </row>
    <row r="160" spans="1:15" ht="14.25" customHeight="1">
      <c r="A160" s="413"/>
      <c r="B160" s="407"/>
      <c r="C160" s="399"/>
      <c r="D160" s="384"/>
      <c r="E160" s="405"/>
      <c r="F160" s="386"/>
      <c r="G160" s="325"/>
      <c r="I160" s="343"/>
      <c r="J160" s="343"/>
      <c r="K160" s="343"/>
      <c r="L160" s="343"/>
      <c r="M160" s="343"/>
      <c r="N160" s="343"/>
      <c r="O160" s="343"/>
    </row>
    <row r="161" spans="1:15" ht="14.25" customHeight="1">
      <c r="A161" s="413"/>
      <c r="B161" s="384"/>
      <c r="C161" s="398"/>
      <c r="D161" s="384"/>
      <c r="E161" s="405"/>
      <c r="F161" s="386"/>
      <c r="G161" s="325"/>
      <c r="I161" s="343"/>
      <c r="J161" s="343"/>
      <c r="K161" s="343"/>
      <c r="L161" s="343"/>
      <c r="M161" s="343"/>
      <c r="N161" s="343"/>
      <c r="O161" s="343"/>
    </row>
    <row r="162" spans="1:15" ht="14.25" customHeight="1">
      <c r="A162" s="413"/>
      <c r="B162" s="384"/>
      <c r="C162" s="399"/>
      <c r="D162" s="384"/>
      <c r="E162" s="405"/>
      <c r="F162" s="414"/>
      <c r="G162" s="325"/>
      <c r="H162" s="243"/>
      <c r="I162" s="343"/>
      <c r="J162" s="343"/>
      <c r="K162" s="343"/>
      <c r="L162" s="343"/>
      <c r="M162" s="343"/>
      <c r="N162" s="343"/>
      <c r="O162" s="343"/>
    </row>
    <row r="163" spans="1:15" ht="14.25" customHeight="1">
      <c r="A163" s="413"/>
      <c r="B163" s="384"/>
      <c r="C163" s="399"/>
      <c r="D163" s="384"/>
      <c r="E163" s="405"/>
      <c r="F163" s="414"/>
      <c r="G163" s="325"/>
      <c r="H163" s="243"/>
      <c r="I163" s="343"/>
      <c r="J163" s="343"/>
      <c r="K163" s="343"/>
      <c r="L163" s="343"/>
      <c r="M163" s="343"/>
      <c r="N163" s="343"/>
      <c r="O163" s="343"/>
    </row>
    <row r="164" spans="1:15" ht="14.25" customHeight="1">
      <c r="A164" s="413"/>
      <c r="B164" s="384"/>
      <c r="C164" s="399"/>
      <c r="D164" s="384"/>
      <c r="E164" s="405"/>
      <c r="F164" s="414"/>
      <c r="G164" s="325"/>
      <c r="H164" s="243"/>
      <c r="I164" s="343"/>
      <c r="J164" s="343"/>
      <c r="K164" s="343"/>
      <c r="L164" s="343"/>
      <c r="M164" s="343"/>
      <c r="N164" s="343"/>
      <c r="O164" s="343"/>
    </row>
    <row r="165" spans="1:15" ht="14.25" customHeight="1">
      <c r="A165" s="413"/>
      <c r="B165" s="384"/>
      <c r="C165" s="399"/>
      <c r="D165" s="384"/>
      <c r="E165" s="405"/>
      <c r="F165" s="414"/>
      <c r="G165" s="325"/>
      <c r="H165" s="243"/>
      <c r="I165" s="343"/>
      <c r="J165" s="343"/>
      <c r="K165" s="343"/>
      <c r="L165" s="343"/>
      <c r="M165" s="343"/>
      <c r="N165" s="343"/>
      <c r="O165" s="343"/>
    </row>
    <row r="166" spans="1:15" ht="14.25" customHeight="1">
      <c r="A166" s="413"/>
      <c r="B166" s="384"/>
      <c r="C166" s="418"/>
      <c r="D166" s="384"/>
      <c r="E166" s="419"/>
      <c r="F166" s="420"/>
      <c r="G166" s="325"/>
      <c r="I166" s="343"/>
      <c r="J166" s="343"/>
      <c r="K166" s="343"/>
      <c r="L166" s="343"/>
      <c r="M166" s="343"/>
      <c r="N166" s="343"/>
      <c r="O166" s="343"/>
    </row>
    <row r="167" spans="1:15" ht="14.25" customHeight="1">
      <c r="A167" s="413"/>
      <c r="B167" s="384"/>
      <c r="C167" s="398"/>
      <c r="D167" s="384"/>
      <c r="E167" s="419"/>
      <c r="F167" s="420"/>
      <c r="G167" s="325"/>
      <c r="I167" s="343"/>
      <c r="J167" s="343"/>
      <c r="K167" s="343"/>
      <c r="L167" s="343"/>
      <c r="M167" s="343"/>
      <c r="N167" s="343"/>
      <c r="O167" s="343"/>
    </row>
    <row r="168" spans="1:15" ht="14.25" customHeight="1">
      <c r="A168" s="421"/>
      <c r="B168" s="382"/>
      <c r="C168" s="398"/>
      <c r="D168" s="384"/>
      <c r="E168" s="405"/>
      <c r="F168" s="386"/>
      <c r="G168" s="325"/>
      <c r="I168" s="343"/>
      <c r="J168" s="343"/>
      <c r="K168" s="343"/>
      <c r="L168" s="343"/>
      <c r="M168" s="343"/>
      <c r="N168" s="343"/>
      <c r="O168" s="343"/>
    </row>
    <row r="169" spans="1:15" ht="14.25" customHeight="1">
      <c r="A169" s="413"/>
      <c r="B169" s="407"/>
      <c r="C169" s="399"/>
      <c r="D169" s="384"/>
      <c r="E169" s="405"/>
      <c r="F169" s="386"/>
      <c r="G169" s="325"/>
      <c r="H169" s="243"/>
      <c r="I169" s="343"/>
      <c r="J169" s="343"/>
      <c r="K169" s="343"/>
      <c r="L169" s="343"/>
      <c r="M169" s="343"/>
      <c r="N169" s="343"/>
      <c r="O169" s="343"/>
    </row>
    <row r="170" spans="1:15" ht="14.25" customHeight="1">
      <c r="A170" s="413"/>
      <c r="B170" s="398"/>
      <c r="C170" s="398"/>
      <c r="D170" s="415"/>
      <c r="E170" s="405"/>
      <c r="F170" s="386"/>
      <c r="G170" s="325"/>
      <c r="I170" s="343"/>
      <c r="J170" s="343"/>
      <c r="K170" s="343"/>
      <c r="L170" s="343"/>
      <c r="M170" s="343"/>
      <c r="N170" s="343"/>
      <c r="O170" s="343"/>
    </row>
    <row r="171" spans="1:15" ht="14.25" customHeight="1">
      <c r="A171" s="416"/>
      <c r="B171" s="384"/>
      <c r="C171" s="399"/>
      <c r="D171" s="384"/>
      <c r="E171" s="405"/>
      <c r="F171" s="386"/>
      <c r="G171" s="325"/>
      <c r="I171" s="343"/>
      <c r="J171" s="343"/>
      <c r="K171" s="343"/>
      <c r="L171" s="343"/>
      <c r="M171" s="343"/>
      <c r="N171" s="343"/>
      <c r="O171" s="343"/>
    </row>
    <row r="172" spans="1:15" ht="14.25" customHeight="1">
      <c r="A172" s="416"/>
      <c r="B172" s="384"/>
      <c r="C172" s="399"/>
      <c r="D172" s="384"/>
      <c r="E172" s="405"/>
      <c r="F172" s="386"/>
      <c r="G172" s="325"/>
      <c r="I172" s="343"/>
      <c r="J172" s="343"/>
      <c r="K172" s="343"/>
      <c r="L172" s="343"/>
      <c r="M172" s="343"/>
      <c r="N172" s="343"/>
      <c r="O172" s="343"/>
    </row>
    <row r="173" spans="1:15" ht="14.25" customHeight="1">
      <c r="A173" s="416"/>
      <c r="B173" s="384"/>
      <c r="C173" s="399"/>
      <c r="D173" s="384"/>
      <c r="E173" s="405"/>
      <c r="F173" s="386"/>
      <c r="G173" s="325"/>
      <c r="I173" s="343"/>
      <c r="J173" s="343"/>
      <c r="K173" s="343"/>
      <c r="L173" s="343"/>
      <c r="M173" s="343"/>
      <c r="N173" s="343"/>
      <c r="O173" s="343"/>
    </row>
    <row r="174" spans="1:15" ht="14.25" customHeight="1">
      <c r="A174" s="413"/>
      <c r="B174" s="384"/>
      <c r="C174" s="398"/>
      <c r="D174" s="384"/>
      <c r="E174" s="405"/>
      <c r="F174" s="417"/>
      <c r="G174" s="325"/>
      <c r="I174" s="343"/>
      <c r="J174" s="343"/>
      <c r="K174" s="343"/>
      <c r="L174" s="343"/>
      <c r="M174" s="343"/>
      <c r="N174" s="343"/>
      <c r="O174" s="343"/>
    </row>
    <row r="175" spans="1:15" ht="14.25" customHeight="1">
      <c r="A175" s="413"/>
      <c r="B175" s="384"/>
      <c r="C175" s="398"/>
      <c r="D175" s="384"/>
      <c r="E175" s="405"/>
      <c r="F175" s="386"/>
      <c r="G175" s="325"/>
      <c r="I175" s="343"/>
      <c r="J175" s="343"/>
      <c r="K175" s="343"/>
      <c r="L175" s="343"/>
      <c r="M175" s="343"/>
      <c r="N175" s="343"/>
      <c r="O175" s="343"/>
    </row>
    <row r="176" spans="1:15" ht="14.25" customHeight="1">
      <c r="A176" s="413"/>
      <c r="B176" s="384"/>
      <c r="C176" s="418"/>
      <c r="D176" s="384"/>
      <c r="E176" s="405"/>
      <c r="F176" s="386"/>
      <c r="G176" s="325"/>
      <c r="I176" s="343"/>
      <c r="J176" s="343"/>
      <c r="K176" s="343"/>
      <c r="L176" s="343"/>
      <c r="M176" s="343"/>
      <c r="N176" s="343"/>
      <c r="O176" s="343"/>
    </row>
    <row r="177" spans="1:15" ht="14.25" customHeight="1">
      <c r="A177" s="413"/>
      <c r="B177" s="407"/>
      <c r="C177" s="399"/>
      <c r="D177" s="384"/>
      <c r="E177" s="405"/>
      <c r="F177" s="386"/>
      <c r="G177" s="325"/>
      <c r="I177" s="343"/>
      <c r="J177" s="343"/>
      <c r="K177" s="343"/>
      <c r="L177" s="343"/>
      <c r="M177" s="343"/>
      <c r="N177" s="343"/>
      <c r="O177" s="343"/>
    </row>
    <row r="178" spans="1:15" ht="14.25" customHeight="1">
      <c r="A178" s="413"/>
      <c r="B178" s="384"/>
      <c r="C178" s="398"/>
      <c r="D178" s="384"/>
      <c r="E178" s="405"/>
      <c r="F178" s="386"/>
      <c r="G178" s="325"/>
      <c r="I178" s="343"/>
      <c r="J178" s="343"/>
      <c r="K178" s="343"/>
      <c r="L178" s="343"/>
      <c r="M178" s="343"/>
      <c r="N178" s="343"/>
      <c r="O178" s="343"/>
    </row>
    <row r="179" spans="1:15" ht="14.25" customHeight="1">
      <c r="A179" s="413"/>
      <c r="B179" s="384"/>
      <c r="C179" s="399"/>
      <c r="D179" s="384"/>
      <c r="E179" s="405"/>
      <c r="F179" s="414"/>
      <c r="G179" s="325"/>
      <c r="H179" s="243"/>
      <c r="I179" s="343"/>
      <c r="J179" s="343"/>
      <c r="K179" s="343"/>
      <c r="L179" s="343"/>
      <c r="M179" s="343"/>
      <c r="N179" s="343"/>
      <c r="O179" s="343"/>
    </row>
    <row r="180" spans="1:15" ht="14.25" customHeight="1">
      <c r="A180" s="413"/>
      <c r="B180" s="384"/>
      <c r="C180" s="399"/>
      <c r="D180" s="384"/>
      <c r="E180" s="405"/>
      <c r="F180" s="414"/>
      <c r="G180" s="325"/>
      <c r="H180" s="243"/>
      <c r="I180" s="343"/>
      <c r="J180" s="343"/>
      <c r="K180" s="343"/>
      <c r="L180" s="343"/>
      <c r="M180" s="343"/>
      <c r="N180" s="343"/>
      <c r="O180" s="343"/>
    </row>
    <row r="181" spans="1:15" ht="14.25" customHeight="1">
      <c r="A181" s="413"/>
      <c r="B181" s="384"/>
      <c r="C181" s="399"/>
      <c r="D181" s="384"/>
      <c r="E181" s="405"/>
      <c r="F181" s="414"/>
      <c r="G181" s="325"/>
      <c r="H181" s="243"/>
      <c r="I181" s="343"/>
      <c r="J181" s="343"/>
      <c r="K181" s="343"/>
      <c r="L181" s="343"/>
      <c r="M181" s="343"/>
      <c r="N181" s="343"/>
      <c r="O181" s="343"/>
    </row>
    <row r="182" spans="1:15" ht="14.25" customHeight="1">
      <c r="A182" s="413"/>
      <c r="B182" s="384"/>
      <c r="C182" s="399"/>
      <c r="D182" s="384"/>
      <c r="E182" s="405"/>
      <c r="F182" s="414"/>
      <c r="G182" s="325"/>
      <c r="H182" s="243"/>
      <c r="I182" s="343"/>
      <c r="J182" s="343"/>
      <c r="K182" s="343"/>
      <c r="L182" s="343"/>
      <c r="M182" s="343"/>
      <c r="N182" s="343"/>
      <c r="O182" s="343"/>
    </row>
    <row r="183" spans="1:15" ht="14.25" customHeight="1">
      <c r="A183" s="413"/>
      <c r="B183" s="384"/>
      <c r="C183" s="418"/>
      <c r="D183" s="384"/>
      <c r="E183" s="419"/>
      <c r="F183" s="420"/>
      <c r="G183" s="325"/>
      <c r="I183" s="343"/>
      <c r="J183" s="343"/>
      <c r="K183" s="343"/>
      <c r="L183" s="343"/>
      <c r="M183" s="343"/>
      <c r="N183" s="343"/>
      <c r="O183" s="343"/>
    </row>
    <row r="184" spans="1:15" ht="14.25" customHeight="1">
      <c r="A184" s="413"/>
      <c r="B184" s="384"/>
      <c r="C184" s="398"/>
      <c r="D184" s="384"/>
      <c r="E184" s="419"/>
      <c r="F184" s="420"/>
      <c r="G184" s="325"/>
      <c r="I184" s="343"/>
      <c r="J184" s="343"/>
      <c r="K184" s="343"/>
      <c r="L184" s="343"/>
      <c r="M184" s="343"/>
      <c r="N184" s="343"/>
      <c r="O184" s="343"/>
    </row>
    <row r="185" spans="1:15" ht="14.25" customHeight="1">
      <c r="A185" s="413"/>
      <c r="B185" s="384"/>
      <c r="C185" s="399"/>
      <c r="D185" s="384"/>
      <c r="E185" s="419"/>
      <c r="F185" s="422"/>
      <c r="G185" s="325"/>
      <c r="H185" s="243"/>
      <c r="I185" s="343"/>
      <c r="J185" s="343"/>
      <c r="K185" s="343"/>
      <c r="L185" s="343"/>
      <c r="M185" s="343"/>
      <c r="N185" s="343"/>
      <c r="O185" s="343"/>
    </row>
    <row r="186" spans="1:15" ht="14.25" customHeight="1">
      <c r="A186" s="413"/>
      <c r="B186" s="403"/>
      <c r="C186" s="398"/>
      <c r="D186" s="384"/>
      <c r="E186" s="405"/>
      <c r="F186" s="414"/>
      <c r="G186" s="325"/>
      <c r="H186" s="243"/>
      <c r="I186" s="343"/>
      <c r="J186" s="343"/>
      <c r="K186" s="343"/>
      <c r="L186" s="343"/>
      <c r="M186" s="343"/>
      <c r="N186" s="343"/>
      <c r="O186" s="343"/>
    </row>
    <row r="187" spans="1:15" ht="14.25" customHeight="1">
      <c r="A187" s="413"/>
      <c r="B187" s="384"/>
      <c r="C187" s="399"/>
      <c r="D187" s="384"/>
      <c r="E187" s="419"/>
      <c r="F187" s="422"/>
      <c r="G187" s="325"/>
      <c r="H187" s="243"/>
      <c r="I187" s="343"/>
      <c r="J187" s="343"/>
      <c r="K187" s="343"/>
      <c r="L187" s="343"/>
      <c r="M187" s="343"/>
      <c r="N187" s="343"/>
      <c r="O187" s="343"/>
    </row>
    <row r="188" spans="1:15" ht="14.25" customHeight="1">
      <c r="A188" s="423"/>
      <c r="B188" s="424"/>
      <c r="C188" s="425"/>
      <c r="D188" s="384"/>
      <c r="E188" s="419"/>
      <c r="F188" s="420"/>
      <c r="G188" s="420"/>
      <c r="I188" s="343"/>
      <c r="J188" s="343"/>
      <c r="K188" s="343"/>
      <c r="L188" s="343"/>
      <c r="M188" s="343"/>
      <c r="N188" s="343"/>
      <c r="O188" s="343"/>
    </row>
    <row r="189" spans="1:15" ht="15" customHeight="1">
      <c r="A189" s="411"/>
      <c r="B189" s="384"/>
      <c r="C189" s="399"/>
      <c r="D189" s="384"/>
      <c r="E189" s="426"/>
      <c r="F189" s="420"/>
      <c r="G189" s="420"/>
      <c r="H189" s="243"/>
      <c r="I189" s="343"/>
      <c r="J189" s="343"/>
      <c r="K189" s="343"/>
      <c r="L189" s="343"/>
      <c r="M189" s="343"/>
      <c r="N189" s="343"/>
      <c r="O189" s="343"/>
    </row>
    <row r="190" spans="1:15" ht="15" customHeight="1">
      <c r="A190" s="411"/>
      <c r="B190" s="384"/>
      <c r="C190" s="399"/>
      <c r="D190" s="384"/>
      <c r="E190" s="426"/>
      <c r="F190" s="420"/>
      <c r="G190" s="420"/>
      <c r="H190" s="243"/>
      <c r="I190" s="343"/>
      <c r="J190" s="343"/>
      <c r="K190" s="343"/>
      <c r="L190" s="343"/>
      <c r="M190" s="343"/>
      <c r="N190" s="343"/>
      <c r="O190" s="343"/>
    </row>
    <row r="191" spans="1:15" ht="15" customHeight="1">
      <c r="A191" s="411"/>
      <c r="B191" s="384"/>
      <c r="C191" s="399"/>
      <c r="D191" s="384"/>
      <c r="E191" s="426"/>
      <c r="F191" s="420"/>
      <c r="G191" s="420"/>
      <c r="H191" s="243"/>
      <c r="I191" s="343"/>
      <c r="J191" s="343"/>
      <c r="K191" s="343"/>
      <c r="L191" s="343"/>
      <c r="M191" s="343"/>
      <c r="N191" s="343"/>
      <c r="O191" s="343"/>
    </row>
    <row r="192" spans="1:15" ht="14.25" customHeight="1">
      <c r="A192" s="411"/>
      <c r="B192" s="406"/>
      <c r="C192" s="398"/>
      <c r="D192" s="384"/>
      <c r="E192" s="419"/>
      <c r="F192" s="420"/>
      <c r="G192" s="420"/>
      <c r="H192" s="243"/>
      <c r="I192" s="343"/>
      <c r="J192" s="343"/>
      <c r="K192" s="343"/>
      <c r="L192" s="343"/>
      <c r="M192" s="343"/>
      <c r="N192" s="343"/>
      <c r="O192" s="343"/>
    </row>
    <row r="193" spans="1:15" ht="15" customHeight="1">
      <c r="A193" s="411"/>
      <c r="B193" s="399"/>
      <c r="C193" s="399"/>
      <c r="D193" s="384"/>
      <c r="E193" s="426"/>
      <c r="F193" s="420"/>
      <c r="G193" s="420"/>
      <c r="H193" s="243"/>
      <c r="I193" s="343"/>
      <c r="J193" s="343"/>
      <c r="K193" s="343"/>
      <c r="L193" s="343"/>
      <c r="M193" s="343"/>
      <c r="N193" s="343"/>
      <c r="O193" s="343"/>
    </row>
    <row r="194" spans="1:15" ht="14.25" customHeight="1">
      <c r="A194" s="427"/>
      <c r="B194" s="384"/>
      <c r="C194" s="398"/>
      <c r="D194" s="384"/>
      <c r="E194" s="419"/>
      <c r="F194" s="422"/>
      <c r="G194" s="420"/>
      <c r="I194" s="343"/>
      <c r="J194" s="343"/>
      <c r="K194" s="343"/>
      <c r="L194" s="343"/>
      <c r="M194" s="343"/>
      <c r="N194" s="343"/>
      <c r="O194" s="343"/>
    </row>
    <row r="195" spans="1:15" ht="14.25" customHeight="1">
      <c r="A195" s="427"/>
      <c r="B195" s="384"/>
      <c r="C195" s="399"/>
      <c r="D195" s="384"/>
      <c r="E195" s="419"/>
      <c r="F195" s="422"/>
      <c r="G195" s="420"/>
      <c r="I195" s="343"/>
      <c r="J195" s="343"/>
      <c r="K195" s="343"/>
      <c r="L195" s="343"/>
      <c r="M195" s="343"/>
      <c r="N195" s="343"/>
      <c r="O195" s="343"/>
    </row>
    <row r="196" spans="1:15" ht="14.25" customHeight="1">
      <c r="A196" s="427"/>
      <c r="B196" s="384"/>
      <c r="C196" s="398"/>
      <c r="D196" s="384"/>
      <c r="E196" s="419"/>
      <c r="F196" s="422"/>
      <c r="G196" s="420"/>
      <c r="I196" s="343"/>
      <c r="J196" s="343"/>
      <c r="K196" s="343"/>
      <c r="L196" s="343"/>
      <c r="M196" s="343"/>
      <c r="N196" s="343"/>
      <c r="O196" s="343"/>
    </row>
    <row r="197" spans="1:15" ht="14.25" customHeight="1">
      <c r="A197" s="427"/>
      <c r="B197" s="384"/>
      <c r="C197" s="399"/>
      <c r="D197" s="384"/>
      <c r="E197" s="419"/>
      <c r="F197" s="422"/>
      <c r="G197" s="420"/>
      <c r="H197" s="243"/>
      <c r="I197" s="343"/>
      <c r="J197" s="343"/>
      <c r="K197" s="343"/>
      <c r="L197" s="343"/>
      <c r="M197" s="343"/>
      <c r="N197" s="343"/>
      <c r="O197" s="343"/>
    </row>
    <row r="198" spans="1:15" ht="15" customHeight="1">
      <c r="A198" s="427"/>
      <c r="B198" s="384"/>
      <c r="C198" s="398"/>
      <c r="D198" s="415"/>
      <c r="E198" s="419"/>
      <c r="F198" s="420"/>
      <c r="G198" s="420"/>
      <c r="I198" s="343"/>
      <c r="J198" s="343"/>
      <c r="K198" s="343"/>
      <c r="L198" s="343"/>
      <c r="M198" s="343"/>
      <c r="N198" s="343"/>
      <c r="O198" s="343"/>
    </row>
    <row r="199" spans="1:15" ht="15" customHeight="1">
      <c r="A199" s="427"/>
      <c r="B199" s="407"/>
      <c r="C199" s="399"/>
      <c r="D199" s="384"/>
      <c r="E199" s="419"/>
      <c r="F199" s="420"/>
      <c r="G199" s="420"/>
      <c r="I199" s="343"/>
      <c r="J199" s="343"/>
      <c r="K199" s="343"/>
      <c r="L199" s="343"/>
      <c r="M199" s="343"/>
      <c r="N199" s="343"/>
      <c r="O199" s="343"/>
    </row>
    <row r="200" spans="1:15" ht="15" customHeight="1">
      <c r="A200" s="428"/>
      <c r="B200" s="384"/>
      <c r="C200" s="399"/>
      <c r="D200" s="384"/>
      <c r="E200" s="419"/>
      <c r="F200" s="420"/>
      <c r="G200" s="420"/>
      <c r="I200" s="343"/>
      <c r="J200" s="343"/>
      <c r="K200" s="343"/>
      <c r="L200" s="343"/>
      <c r="M200" s="343"/>
      <c r="N200" s="343"/>
      <c r="O200" s="343"/>
    </row>
    <row r="201" spans="1:15" ht="15" customHeight="1">
      <c r="A201" s="428"/>
      <c r="B201" s="384"/>
      <c r="C201" s="399"/>
      <c r="D201" s="384"/>
      <c r="E201" s="419"/>
      <c r="F201" s="420"/>
      <c r="G201" s="420"/>
      <c r="I201" s="343"/>
      <c r="J201" s="343"/>
      <c r="K201" s="343"/>
      <c r="L201" s="343"/>
      <c r="M201" s="343"/>
      <c r="N201" s="343"/>
      <c r="O201" s="343"/>
    </row>
    <row r="202" spans="1:15" ht="15" customHeight="1">
      <c r="A202" s="428"/>
      <c r="B202" s="384"/>
      <c r="C202" s="399"/>
      <c r="D202" s="384"/>
      <c r="E202" s="419"/>
      <c r="F202" s="420"/>
      <c r="G202" s="420"/>
      <c r="I202" s="343"/>
      <c r="J202" s="343"/>
      <c r="K202" s="343"/>
      <c r="L202" s="343"/>
      <c r="M202" s="343"/>
      <c r="N202" s="343"/>
      <c r="O202" s="343"/>
    </row>
    <row r="203" spans="1:15" ht="15" customHeight="1">
      <c r="A203" s="428"/>
      <c r="B203" s="384"/>
      <c r="C203" s="399"/>
      <c r="D203" s="384"/>
      <c r="E203" s="419"/>
      <c r="F203" s="420"/>
      <c r="G203" s="420"/>
      <c r="I203" s="343"/>
      <c r="J203" s="343"/>
      <c r="K203" s="343"/>
      <c r="L203" s="343"/>
      <c r="M203" s="343"/>
      <c r="N203" s="343"/>
      <c r="O203" s="343"/>
    </row>
    <row r="204" spans="1:15" ht="15" customHeight="1">
      <c r="A204" s="427"/>
      <c r="B204" s="384"/>
      <c r="C204" s="398"/>
      <c r="D204" s="384"/>
      <c r="E204" s="419"/>
      <c r="F204" s="429"/>
      <c r="G204" s="420"/>
    </row>
    <row r="205" spans="1:15" ht="15" customHeight="1">
      <c r="A205" s="427"/>
      <c r="B205" s="384"/>
      <c r="C205" s="398"/>
      <c r="D205" s="384"/>
      <c r="E205" s="419"/>
      <c r="F205" s="420"/>
      <c r="G205" s="420"/>
    </row>
    <row r="206" spans="1:15" ht="15" customHeight="1">
      <c r="A206" s="427"/>
      <c r="B206" s="384"/>
      <c r="C206" s="418"/>
      <c r="D206" s="384"/>
      <c r="E206" s="419"/>
      <c r="F206" s="420"/>
      <c r="G206" s="420"/>
    </row>
    <row r="207" spans="1:15" ht="15" customHeight="1">
      <c r="A207" s="427"/>
      <c r="B207" s="407"/>
      <c r="C207" s="399"/>
      <c r="D207" s="384"/>
      <c r="E207" s="419"/>
      <c r="F207" s="420"/>
      <c r="G207" s="420"/>
    </row>
    <row r="208" spans="1:15" ht="15" customHeight="1">
      <c r="A208" s="427"/>
      <c r="B208" s="384"/>
      <c r="C208" s="398"/>
      <c r="D208" s="384"/>
      <c r="E208" s="419"/>
      <c r="F208" s="420"/>
      <c r="G208" s="420"/>
    </row>
    <row r="209" spans="1:8" ht="14.25" customHeight="1">
      <c r="A209" s="427"/>
      <c r="B209" s="384"/>
      <c r="C209" s="399"/>
      <c r="D209" s="384"/>
      <c r="E209" s="419"/>
      <c r="F209" s="422"/>
      <c r="G209" s="420"/>
      <c r="H209" s="243"/>
    </row>
    <row r="210" spans="1:8" ht="14.25" customHeight="1">
      <c r="A210" s="427"/>
      <c r="B210" s="384"/>
      <c r="C210" s="399"/>
      <c r="D210" s="384"/>
      <c r="E210" s="419"/>
      <c r="F210" s="422"/>
      <c r="G210" s="420"/>
      <c r="H210" s="243"/>
    </row>
    <row r="211" spans="1:8" ht="14.25" customHeight="1">
      <c r="A211" s="427"/>
      <c r="B211" s="384"/>
      <c r="C211" s="399"/>
      <c r="D211" s="384"/>
      <c r="E211" s="419"/>
      <c r="F211" s="422"/>
      <c r="G211" s="420"/>
      <c r="H211" s="243"/>
    </row>
    <row r="212" spans="1:8" ht="14.25" customHeight="1">
      <c r="A212" s="427"/>
      <c r="B212" s="384"/>
      <c r="C212" s="399"/>
      <c r="D212" s="384"/>
      <c r="E212" s="419"/>
      <c r="F212" s="422"/>
      <c r="G212" s="420"/>
      <c r="H212" s="243"/>
    </row>
    <row r="213" spans="1:8" ht="14.25" customHeight="1">
      <c r="A213" s="411"/>
      <c r="B213" s="407"/>
      <c r="C213" s="430"/>
      <c r="D213" s="384"/>
      <c r="E213" s="419"/>
      <c r="F213" s="420"/>
      <c r="G213" s="420"/>
      <c r="H213" s="243"/>
    </row>
    <row r="214" spans="1:8" ht="9.6" customHeight="1">
      <c r="A214" s="296"/>
    </row>
  </sheetData>
  <mergeCells count="14">
    <mergeCell ref="A148:G148"/>
    <mergeCell ref="E1:G1"/>
    <mergeCell ref="A2:G2"/>
    <mergeCell ref="B12:C12"/>
    <mergeCell ref="D11:G11"/>
    <mergeCell ref="D10:G10"/>
    <mergeCell ref="D9:G9"/>
    <mergeCell ref="D8:G8"/>
    <mergeCell ref="D7:G7"/>
    <mergeCell ref="A82:G82"/>
    <mergeCell ref="B76:G76"/>
    <mergeCell ref="B75:G75"/>
    <mergeCell ref="B74:G74"/>
    <mergeCell ref="D15:E15"/>
  </mergeCells>
  <phoneticPr fontId="2"/>
  <printOptions gridLinesSet="0"/>
  <pageMargins left="0.86614173228346458" right="0.19685039370078741" top="0.27559055118110237" bottom="0.23622047244094491" header="0.59055118110236227" footer="0.23622047244094491"/>
  <pageSetup paperSize="9" scale="92" fitToHeight="0" orientation="portrait" r:id="rId1"/>
  <headerFooter alignWithMargins="0"/>
  <rowBreaks count="2" manualBreakCount="2">
    <brk id="80" max="6" man="1"/>
    <brk id="148"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FF0000"/>
    <pageSetUpPr fitToPage="1"/>
  </sheetPr>
  <dimension ref="A1:W44"/>
  <sheetViews>
    <sheetView showZeros="0" view="pageBreakPreview" zoomScale="60" zoomScaleNormal="85" workbookViewId="0">
      <selection activeCell="K9" sqref="K9"/>
    </sheetView>
  </sheetViews>
  <sheetFormatPr defaultRowHeight="24" customHeight="1"/>
  <cols>
    <col min="1" max="1" width="3.625" style="84" customWidth="1"/>
    <col min="2" max="2" width="25.625" style="84" bestFit="1" customWidth="1"/>
    <col min="3" max="3" width="31.75" style="84" customWidth="1"/>
    <col min="4" max="5" width="7.5" style="84" customWidth="1"/>
    <col min="6" max="6" width="16.125" style="84" customWidth="1"/>
    <col min="7" max="8" width="8.25" style="84" customWidth="1"/>
    <col min="9" max="10" width="9" style="84"/>
    <col min="11" max="11" width="67.875" style="84" customWidth="1"/>
    <col min="12" max="256" width="9" style="84"/>
    <col min="257" max="257" width="3.625" style="84" customWidth="1"/>
    <col min="258" max="258" width="25.625" style="84" bestFit="1" customWidth="1"/>
    <col min="259" max="259" width="31.75" style="84" customWidth="1"/>
    <col min="260" max="261" width="7.5" style="84" customWidth="1"/>
    <col min="262" max="262" width="16.125" style="84" customWidth="1"/>
    <col min="263" max="264" width="8.25" style="84" customWidth="1"/>
    <col min="265" max="266" width="9" style="84"/>
    <col min="267" max="267" width="241.5" style="84" bestFit="1" customWidth="1"/>
    <col min="268" max="512" width="9" style="84"/>
    <col min="513" max="513" width="3.625" style="84" customWidth="1"/>
    <col min="514" max="514" width="25.625" style="84" bestFit="1" customWidth="1"/>
    <col min="515" max="515" width="31.75" style="84" customWidth="1"/>
    <col min="516" max="517" width="7.5" style="84" customWidth="1"/>
    <col min="518" max="518" width="16.125" style="84" customWidth="1"/>
    <col min="519" max="520" width="8.25" style="84" customWidth="1"/>
    <col min="521" max="522" width="9" style="84"/>
    <col min="523" max="523" width="241.5" style="84" bestFit="1" customWidth="1"/>
    <col min="524" max="768" width="9" style="84"/>
    <col min="769" max="769" width="3.625" style="84" customWidth="1"/>
    <col min="770" max="770" width="25.625" style="84" bestFit="1" customWidth="1"/>
    <col min="771" max="771" width="31.75" style="84" customWidth="1"/>
    <col min="772" max="773" width="7.5" style="84" customWidth="1"/>
    <col min="774" max="774" width="16.125" style="84" customWidth="1"/>
    <col min="775" max="776" width="8.25" style="84" customWidth="1"/>
    <col min="777" max="778" width="9" style="84"/>
    <col min="779" max="779" width="241.5" style="84" bestFit="1" customWidth="1"/>
    <col min="780" max="1024" width="9" style="84"/>
    <col min="1025" max="1025" width="3.625" style="84" customWidth="1"/>
    <col min="1026" max="1026" width="25.625" style="84" bestFit="1" customWidth="1"/>
    <col min="1027" max="1027" width="31.75" style="84" customWidth="1"/>
    <col min="1028" max="1029" width="7.5" style="84" customWidth="1"/>
    <col min="1030" max="1030" width="16.125" style="84" customWidth="1"/>
    <col min="1031" max="1032" width="8.25" style="84" customWidth="1"/>
    <col min="1033" max="1034" width="9" style="84"/>
    <col min="1035" max="1035" width="241.5" style="84" bestFit="1" customWidth="1"/>
    <col min="1036" max="1280" width="9" style="84"/>
    <col min="1281" max="1281" width="3.625" style="84" customWidth="1"/>
    <col min="1282" max="1282" width="25.625" style="84" bestFit="1" customWidth="1"/>
    <col min="1283" max="1283" width="31.75" style="84" customWidth="1"/>
    <col min="1284" max="1285" width="7.5" style="84" customWidth="1"/>
    <col min="1286" max="1286" width="16.125" style="84" customWidth="1"/>
    <col min="1287" max="1288" width="8.25" style="84" customWidth="1"/>
    <col min="1289" max="1290" width="9" style="84"/>
    <col min="1291" max="1291" width="241.5" style="84" bestFit="1" customWidth="1"/>
    <col min="1292" max="1536" width="9" style="84"/>
    <col min="1537" max="1537" width="3.625" style="84" customWidth="1"/>
    <col min="1538" max="1538" width="25.625" style="84" bestFit="1" customWidth="1"/>
    <col min="1539" max="1539" width="31.75" style="84" customWidth="1"/>
    <col min="1540" max="1541" width="7.5" style="84" customWidth="1"/>
    <col min="1542" max="1542" width="16.125" style="84" customWidth="1"/>
    <col min="1543" max="1544" width="8.25" style="84" customWidth="1"/>
    <col min="1545" max="1546" width="9" style="84"/>
    <col min="1547" max="1547" width="241.5" style="84" bestFit="1" customWidth="1"/>
    <col min="1548" max="1792" width="9" style="84"/>
    <col min="1793" max="1793" width="3.625" style="84" customWidth="1"/>
    <col min="1794" max="1794" width="25.625" style="84" bestFit="1" customWidth="1"/>
    <col min="1795" max="1795" width="31.75" style="84" customWidth="1"/>
    <col min="1796" max="1797" width="7.5" style="84" customWidth="1"/>
    <col min="1798" max="1798" width="16.125" style="84" customWidth="1"/>
    <col min="1799" max="1800" width="8.25" style="84" customWidth="1"/>
    <col min="1801" max="1802" width="9" style="84"/>
    <col min="1803" max="1803" width="241.5" style="84" bestFit="1" customWidth="1"/>
    <col min="1804" max="2048" width="9" style="84"/>
    <col min="2049" max="2049" width="3.625" style="84" customWidth="1"/>
    <col min="2050" max="2050" width="25.625" style="84" bestFit="1" customWidth="1"/>
    <col min="2051" max="2051" width="31.75" style="84" customWidth="1"/>
    <col min="2052" max="2053" width="7.5" style="84" customWidth="1"/>
    <col min="2054" max="2054" width="16.125" style="84" customWidth="1"/>
    <col min="2055" max="2056" width="8.25" style="84" customWidth="1"/>
    <col min="2057" max="2058" width="9" style="84"/>
    <col min="2059" max="2059" width="241.5" style="84" bestFit="1" customWidth="1"/>
    <col min="2060" max="2304" width="9" style="84"/>
    <col min="2305" max="2305" width="3.625" style="84" customWidth="1"/>
    <col min="2306" max="2306" width="25.625" style="84" bestFit="1" customWidth="1"/>
    <col min="2307" max="2307" width="31.75" style="84" customWidth="1"/>
    <col min="2308" max="2309" width="7.5" style="84" customWidth="1"/>
    <col min="2310" max="2310" width="16.125" style="84" customWidth="1"/>
    <col min="2311" max="2312" width="8.25" style="84" customWidth="1"/>
    <col min="2313" max="2314" width="9" style="84"/>
    <col min="2315" max="2315" width="241.5" style="84" bestFit="1" customWidth="1"/>
    <col min="2316" max="2560" width="9" style="84"/>
    <col min="2561" max="2561" width="3.625" style="84" customWidth="1"/>
    <col min="2562" max="2562" width="25.625" style="84" bestFit="1" customWidth="1"/>
    <col min="2563" max="2563" width="31.75" style="84" customWidth="1"/>
    <col min="2564" max="2565" width="7.5" style="84" customWidth="1"/>
    <col min="2566" max="2566" width="16.125" style="84" customWidth="1"/>
    <col min="2567" max="2568" width="8.25" style="84" customWidth="1"/>
    <col min="2569" max="2570" width="9" style="84"/>
    <col min="2571" max="2571" width="241.5" style="84" bestFit="1" customWidth="1"/>
    <col min="2572" max="2816" width="9" style="84"/>
    <col min="2817" max="2817" width="3.625" style="84" customWidth="1"/>
    <col min="2818" max="2818" width="25.625" style="84" bestFit="1" customWidth="1"/>
    <col min="2819" max="2819" width="31.75" style="84" customWidth="1"/>
    <col min="2820" max="2821" width="7.5" style="84" customWidth="1"/>
    <col min="2822" max="2822" width="16.125" style="84" customWidth="1"/>
    <col min="2823" max="2824" width="8.25" style="84" customWidth="1"/>
    <col min="2825" max="2826" width="9" style="84"/>
    <col min="2827" max="2827" width="241.5" style="84" bestFit="1" customWidth="1"/>
    <col min="2828" max="3072" width="9" style="84"/>
    <col min="3073" max="3073" width="3.625" style="84" customWidth="1"/>
    <col min="3074" max="3074" width="25.625" style="84" bestFit="1" customWidth="1"/>
    <col min="3075" max="3075" width="31.75" style="84" customWidth="1"/>
    <col min="3076" max="3077" width="7.5" style="84" customWidth="1"/>
    <col min="3078" max="3078" width="16.125" style="84" customWidth="1"/>
    <col min="3079" max="3080" width="8.25" style="84" customWidth="1"/>
    <col min="3081" max="3082" width="9" style="84"/>
    <col min="3083" max="3083" width="241.5" style="84" bestFit="1" customWidth="1"/>
    <col min="3084" max="3328" width="9" style="84"/>
    <col min="3329" max="3329" width="3.625" style="84" customWidth="1"/>
    <col min="3330" max="3330" width="25.625" style="84" bestFit="1" customWidth="1"/>
    <col min="3331" max="3331" width="31.75" style="84" customWidth="1"/>
    <col min="3332" max="3333" width="7.5" style="84" customWidth="1"/>
    <col min="3334" max="3334" width="16.125" style="84" customWidth="1"/>
    <col min="3335" max="3336" width="8.25" style="84" customWidth="1"/>
    <col min="3337" max="3338" width="9" style="84"/>
    <col min="3339" max="3339" width="241.5" style="84" bestFit="1" customWidth="1"/>
    <col min="3340" max="3584" width="9" style="84"/>
    <col min="3585" max="3585" width="3.625" style="84" customWidth="1"/>
    <col min="3586" max="3586" width="25.625" style="84" bestFit="1" customWidth="1"/>
    <col min="3587" max="3587" width="31.75" style="84" customWidth="1"/>
    <col min="3588" max="3589" width="7.5" style="84" customWidth="1"/>
    <col min="3590" max="3590" width="16.125" style="84" customWidth="1"/>
    <col min="3591" max="3592" width="8.25" style="84" customWidth="1"/>
    <col min="3593" max="3594" width="9" style="84"/>
    <col min="3595" max="3595" width="241.5" style="84" bestFit="1" customWidth="1"/>
    <col min="3596" max="3840" width="9" style="84"/>
    <col min="3841" max="3841" width="3.625" style="84" customWidth="1"/>
    <col min="3842" max="3842" width="25.625" style="84" bestFit="1" customWidth="1"/>
    <col min="3843" max="3843" width="31.75" style="84" customWidth="1"/>
    <col min="3844" max="3845" width="7.5" style="84" customWidth="1"/>
    <col min="3846" max="3846" width="16.125" style="84" customWidth="1"/>
    <col min="3847" max="3848" width="8.25" style="84" customWidth="1"/>
    <col min="3849" max="3850" width="9" style="84"/>
    <col min="3851" max="3851" width="241.5" style="84" bestFit="1" customWidth="1"/>
    <col min="3852" max="4096" width="9" style="84"/>
    <col min="4097" max="4097" width="3.625" style="84" customWidth="1"/>
    <col min="4098" max="4098" width="25.625" style="84" bestFit="1" customWidth="1"/>
    <col min="4099" max="4099" width="31.75" style="84" customWidth="1"/>
    <col min="4100" max="4101" width="7.5" style="84" customWidth="1"/>
    <col min="4102" max="4102" width="16.125" style="84" customWidth="1"/>
    <col min="4103" max="4104" width="8.25" style="84" customWidth="1"/>
    <col min="4105" max="4106" width="9" style="84"/>
    <col min="4107" max="4107" width="241.5" style="84" bestFit="1" customWidth="1"/>
    <col min="4108" max="4352" width="9" style="84"/>
    <col min="4353" max="4353" width="3.625" style="84" customWidth="1"/>
    <col min="4354" max="4354" width="25.625" style="84" bestFit="1" customWidth="1"/>
    <col min="4355" max="4355" width="31.75" style="84" customWidth="1"/>
    <col min="4356" max="4357" width="7.5" style="84" customWidth="1"/>
    <col min="4358" max="4358" width="16.125" style="84" customWidth="1"/>
    <col min="4359" max="4360" width="8.25" style="84" customWidth="1"/>
    <col min="4361" max="4362" width="9" style="84"/>
    <col min="4363" max="4363" width="241.5" style="84" bestFit="1" customWidth="1"/>
    <col min="4364" max="4608" width="9" style="84"/>
    <col min="4609" max="4609" width="3.625" style="84" customWidth="1"/>
    <col min="4610" max="4610" width="25.625" style="84" bestFit="1" customWidth="1"/>
    <col min="4611" max="4611" width="31.75" style="84" customWidth="1"/>
    <col min="4612" max="4613" width="7.5" style="84" customWidth="1"/>
    <col min="4614" max="4614" width="16.125" style="84" customWidth="1"/>
    <col min="4615" max="4616" width="8.25" style="84" customWidth="1"/>
    <col min="4617" max="4618" width="9" style="84"/>
    <col min="4619" max="4619" width="241.5" style="84" bestFit="1" customWidth="1"/>
    <col min="4620" max="4864" width="9" style="84"/>
    <col min="4865" max="4865" width="3.625" style="84" customWidth="1"/>
    <col min="4866" max="4866" width="25.625" style="84" bestFit="1" customWidth="1"/>
    <col min="4867" max="4867" width="31.75" style="84" customWidth="1"/>
    <col min="4868" max="4869" width="7.5" style="84" customWidth="1"/>
    <col min="4870" max="4870" width="16.125" style="84" customWidth="1"/>
    <col min="4871" max="4872" width="8.25" style="84" customWidth="1"/>
    <col min="4873" max="4874" width="9" style="84"/>
    <col min="4875" max="4875" width="241.5" style="84" bestFit="1" customWidth="1"/>
    <col min="4876" max="5120" width="9" style="84"/>
    <col min="5121" max="5121" width="3.625" style="84" customWidth="1"/>
    <col min="5122" max="5122" width="25.625" style="84" bestFit="1" customWidth="1"/>
    <col min="5123" max="5123" width="31.75" style="84" customWidth="1"/>
    <col min="5124" max="5125" width="7.5" style="84" customWidth="1"/>
    <col min="5126" max="5126" width="16.125" style="84" customWidth="1"/>
    <col min="5127" max="5128" width="8.25" style="84" customWidth="1"/>
    <col min="5129" max="5130" width="9" style="84"/>
    <col min="5131" max="5131" width="241.5" style="84" bestFit="1" customWidth="1"/>
    <col min="5132" max="5376" width="9" style="84"/>
    <col min="5377" max="5377" width="3.625" style="84" customWidth="1"/>
    <col min="5378" max="5378" width="25.625" style="84" bestFit="1" customWidth="1"/>
    <col min="5379" max="5379" width="31.75" style="84" customWidth="1"/>
    <col min="5380" max="5381" width="7.5" style="84" customWidth="1"/>
    <col min="5382" max="5382" width="16.125" style="84" customWidth="1"/>
    <col min="5383" max="5384" width="8.25" style="84" customWidth="1"/>
    <col min="5385" max="5386" width="9" style="84"/>
    <col min="5387" max="5387" width="241.5" style="84" bestFit="1" customWidth="1"/>
    <col min="5388" max="5632" width="9" style="84"/>
    <col min="5633" max="5633" width="3.625" style="84" customWidth="1"/>
    <col min="5634" max="5634" width="25.625" style="84" bestFit="1" customWidth="1"/>
    <col min="5635" max="5635" width="31.75" style="84" customWidth="1"/>
    <col min="5636" max="5637" width="7.5" style="84" customWidth="1"/>
    <col min="5638" max="5638" width="16.125" style="84" customWidth="1"/>
    <col min="5639" max="5640" width="8.25" style="84" customWidth="1"/>
    <col min="5641" max="5642" width="9" style="84"/>
    <col min="5643" max="5643" width="241.5" style="84" bestFit="1" customWidth="1"/>
    <col min="5644" max="5888" width="9" style="84"/>
    <col min="5889" max="5889" width="3.625" style="84" customWidth="1"/>
    <col min="5890" max="5890" width="25.625" style="84" bestFit="1" customWidth="1"/>
    <col min="5891" max="5891" width="31.75" style="84" customWidth="1"/>
    <col min="5892" max="5893" width="7.5" style="84" customWidth="1"/>
    <col min="5894" max="5894" width="16.125" style="84" customWidth="1"/>
    <col min="5895" max="5896" width="8.25" style="84" customWidth="1"/>
    <col min="5897" max="5898" width="9" style="84"/>
    <col min="5899" max="5899" width="241.5" style="84" bestFit="1" customWidth="1"/>
    <col min="5900" max="6144" width="9" style="84"/>
    <col min="6145" max="6145" width="3.625" style="84" customWidth="1"/>
    <col min="6146" max="6146" width="25.625" style="84" bestFit="1" customWidth="1"/>
    <col min="6147" max="6147" width="31.75" style="84" customWidth="1"/>
    <col min="6148" max="6149" width="7.5" style="84" customWidth="1"/>
    <col min="6150" max="6150" width="16.125" style="84" customWidth="1"/>
    <col min="6151" max="6152" width="8.25" style="84" customWidth="1"/>
    <col min="6153" max="6154" width="9" style="84"/>
    <col min="6155" max="6155" width="241.5" style="84" bestFit="1" customWidth="1"/>
    <col min="6156" max="6400" width="9" style="84"/>
    <col min="6401" max="6401" width="3.625" style="84" customWidth="1"/>
    <col min="6402" max="6402" width="25.625" style="84" bestFit="1" customWidth="1"/>
    <col min="6403" max="6403" width="31.75" style="84" customWidth="1"/>
    <col min="6404" max="6405" width="7.5" style="84" customWidth="1"/>
    <col min="6406" max="6406" width="16.125" style="84" customWidth="1"/>
    <col min="6407" max="6408" width="8.25" style="84" customWidth="1"/>
    <col min="6409" max="6410" width="9" style="84"/>
    <col min="6411" max="6411" width="241.5" style="84" bestFit="1" customWidth="1"/>
    <col min="6412" max="6656" width="9" style="84"/>
    <col min="6657" max="6657" width="3.625" style="84" customWidth="1"/>
    <col min="6658" max="6658" width="25.625" style="84" bestFit="1" customWidth="1"/>
    <col min="6659" max="6659" width="31.75" style="84" customWidth="1"/>
    <col min="6660" max="6661" width="7.5" style="84" customWidth="1"/>
    <col min="6662" max="6662" width="16.125" style="84" customWidth="1"/>
    <col min="6663" max="6664" width="8.25" style="84" customWidth="1"/>
    <col min="6665" max="6666" width="9" style="84"/>
    <col min="6667" max="6667" width="241.5" style="84" bestFit="1" customWidth="1"/>
    <col min="6668" max="6912" width="9" style="84"/>
    <col min="6913" max="6913" width="3.625" style="84" customWidth="1"/>
    <col min="6914" max="6914" width="25.625" style="84" bestFit="1" customWidth="1"/>
    <col min="6915" max="6915" width="31.75" style="84" customWidth="1"/>
    <col min="6916" max="6917" width="7.5" style="84" customWidth="1"/>
    <col min="6918" max="6918" width="16.125" style="84" customWidth="1"/>
    <col min="6919" max="6920" width="8.25" style="84" customWidth="1"/>
    <col min="6921" max="6922" width="9" style="84"/>
    <col min="6923" max="6923" width="241.5" style="84" bestFit="1" customWidth="1"/>
    <col min="6924" max="7168" width="9" style="84"/>
    <col min="7169" max="7169" width="3.625" style="84" customWidth="1"/>
    <col min="7170" max="7170" width="25.625" style="84" bestFit="1" customWidth="1"/>
    <col min="7171" max="7171" width="31.75" style="84" customWidth="1"/>
    <col min="7172" max="7173" width="7.5" style="84" customWidth="1"/>
    <col min="7174" max="7174" width="16.125" style="84" customWidth="1"/>
    <col min="7175" max="7176" width="8.25" style="84" customWidth="1"/>
    <col min="7177" max="7178" width="9" style="84"/>
    <col min="7179" max="7179" width="241.5" style="84" bestFit="1" customWidth="1"/>
    <col min="7180" max="7424" width="9" style="84"/>
    <col min="7425" max="7425" width="3.625" style="84" customWidth="1"/>
    <col min="7426" max="7426" width="25.625" style="84" bestFit="1" customWidth="1"/>
    <col min="7427" max="7427" width="31.75" style="84" customWidth="1"/>
    <col min="7428" max="7429" width="7.5" style="84" customWidth="1"/>
    <col min="7430" max="7430" width="16.125" style="84" customWidth="1"/>
    <col min="7431" max="7432" width="8.25" style="84" customWidth="1"/>
    <col min="7433" max="7434" width="9" style="84"/>
    <col min="7435" max="7435" width="241.5" style="84" bestFit="1" customWidth="1"/>
    <col min="7436" max="7680" width="9" style="84"/>
    <col min="7681" max="7681" width="3.625" style="84" customWidth="1"/>
    <col min="7682" max="7682" width="25.625" style="84" bestFit="1" customWidth="1"/>
    <col min="7683" max="7683" width="31.75" style="84" customWidth="1"/>
    <col min="7684" max="7685" width="7.5" style="84" customWidth="1"/>
    <col min="7686" max="7686" width="16.125" style="84" customWidth="1"/>
    <col min="7687" max="7688" width="8.25" style="84" customWidth="1"/>
    <col min="7689" max="7690" width="9" style="84"/>
    <col min="7691" max="7691" width="241.5" style="84" bestFit="1" customWidth="1"/>
    <col min="7692" max="7936" width="9" style="84"/>
    <col min="7937" max="7937" width="3.625" style="84" customWidth="1"/>
    <col min="7938" max="7938" width="25.625" style="84" bestFit="1" customWidth="1"/>
    <col min="7939" max="7939" width="31.75" style="84" customWidth="1"/>
    <col min="7940" max="7941" width="7.5" style="84" customWidth="1"/>
    <col min="7942" max="7942" width="16.125" style="84" customWidth="1"/>
    <col min="7943" max="7944" width="8.25" style="84" customWidth="1"/>
    <col min="7945" max="7946" width="9" style="84"/>
    <col min="7947" max="7947" width="241.5" style="84" bestFit="1" customWidth="1"/>
    <col min="7948" max="8192" width="9" style="84"/>
    <col min="8193" max="8193" width="3.625" style="84" customWidth="1"/>
    <col min="8194" max="8194" width="25.625" style="84" bestFit="1" customWidth="1"/>
    <col min="8195" max="8195" width="31.75" style="84" customWidth="1"/>
    <col min="8196" max="8197" width="7.5" style="84" customWidth="1"/>
    <col min="8198" max="8198" width="16.125" style="84" customWidth="1"/>
    <col min="8199" max="8200" width="8.25" style="84" customWidth="1"/>
    <col min="8201" max="8202" width="9" style="84"/>
    <col min="8203" max="8203" width="241.5" style="84" bestFit="1" customWidth="1"/>
    <col min="8204" max="8448" width="9" style="84"/>
    <col min="8449" max="8449" width="3.625" style="84" customWidth="1"/>
    <col min="8450" max="8450" width="25.625" style="84" bestFit="1" customWidth="1"/>
    <col min="8451" max="8451" width="31.75" style="84" customWidth="1"/>
    <col min="8452" max="8453" width="7.5" style="84" customWidth="1"/>
    <col min="8454" max="8454" width="16.125" style="84" customWidth="1"/>
    <col min="8455" max="8456" width="8.25" style="84" customWidth="1"/>
    <col min="8457" max="8458" width="9" style="84"/>
    <col min="8459" max="8459" width="241.5" style="84" bestFit="1" customWidth="1"/>
    <col min="8460" max="8704" width="9" style="84"/>
    <col min="8705" max="8705" width="3.625" style="84" customWidth="1"/>
    <col min="8706" max="8706" width="25.625" style="84" bestFit="1" customWidth="1"/>
    <col min="8707" max="8707" width="31.75" style="84" customWidth="1"/>
    <col min="8708" max="8709" width="7.5" style="84" customWidth="1"/>
    <col min="8710" max="8710" width="16.125" style="84" customWidth="1"/>
    <col min="8711" max="8712" width="8.25" style="84" customWidth="1"/>
    <col min="8713" max="8714" width="9" style="84"/>
    <col min="8715" max="8715" width="241.5" style="84" bestFit="1" customWidth="1"/>
    <col min="8716" max="8960" width="9" style="84"/>
    <col min="8961" max="8961" width="3.625" style="84" customWidth="1"/>
    <col min="8962" max="8962" width="25.625" style="84" bestFit="1" customWidth="1"/>
    <col min="8963" max="8963" width="31.75" style="84" customWidth="1"/>
    <col min="8964" max="8965" width="7.5" style="84" customWidth="1"/>
    <col min="8966" max="8966" width="16.125" style="84" customWidth="1"/>
    <col min="8967" max="8968" width="8.25" style="84" customWidth="1"/>
    <col min="8969" max="8970" width="9" style="84"/>
    <col min="8971" max="8971" width="241.5" style="84" bestFit="1" customWidth="1"/>
    <col min="8972" max="9216" width="9" style="84"/>
    <col min="9217" max="9217" width="3.625" style="84" customWidth="1"/>
    <col min="9218" max="9218" width="25.625" style="84" bestFit="1" customWidth="1"/>
    <col min="9219" max="9219" width="31.75" style="84" customWidth="1"/>
    <col min="9220" max="9221" width="7.5" style="84" customWidth="1"/>
    <col min="9222" max="9222" width="16.125" style="84" customWidth="1"/>
    <col min="9223" max="9224" width="8.25" style="84" customWidth="1"/>
    <col min="9225" max="9226" width="9" style="84"/>
    <col min="9227" max="9227" width="241.5" style="84" bestFit="1" customWidth="1"/>
    <col min="9228" max="9472" width="9" style="84"/>
    <col min="9473" max="9473" width="3.625" style="84" customWidth="1"/>
    <col min="9474" max="9474" width="25.625" style="84" bestFit="1" customWidth="1"/>
    <col min="9475" max="9475" width="31.75" style="84" customWidth="1"/>
    <col min="9476" max="9477" width="7.5" style="84" customWidth="1"/>
    <col min="9478" max="9478" width="16.125" style="84" customWidth="1"/>
    <col min="9479" max="9480" width="8.25" style="84" customWidth="1"/>
    <col min="9481" max="9482" width="9" style="84"/>
    <col min="9483" max="9483" width="241.5" style="84" bestFit="1" customWidth="1"/>
    <col min="9484" max="9728" width="9" style="84"/>
    <col min="9729" max="9729" width="3.625" style="84" customWidth="1"/>
    <col min="9730" max="9730" width="25.625" style="84" bestFit="1" customWidth="1"/>
    <col min="9731" max="9731" width="31.75" style="84" customWidth="1"/>
    <col min="9732" max="9733" width="7.5" style="84" customWidth="1"/>
    <col min="9734" max="9734" width="16.125" style="84" customWidth="1"/>
    <col min="9735" max="9736" width="8.25" style="84" customWidth="1"/>
    <col min="9737" max="9738" width="9" style="84"/>
    <col min="9739" max="9739" width="241.5" style="84" bestFit="1" customWidth="1"/>
    <col min="9740" max="9984" width="9" style="84"/>
    <col min="9985" max="9985" width="3.625" style="84" customWidth="1"/>
    <col min="9986" max="9986" width="25.625" style="84" bestFit="1" customWidth="1"/>
    <col min="9987" max="9987" width="31.75" style="84" customWidth="1"/>
    <col min="9988" max="9989" width="7.5" style="84" customWidth="1"/>
    <col min="9990" max="9990" width="16.125" style="84" customWidth="1"/>
    <col min="9991" max="9992" width="8.25" style="84" customWidth="1"/>
    <col min="9993" max="9994" width="9" style="84"/>
    <col min="9995" max="9995" width="241.5" style="84" bestFit="1" customWidth="1"/>
    <col min="9996" max="10240" width="9" style="84"/>
    <col min="10241" max="10241" width="3.625" style="84" customWidth="1"/>
    <col min="10242" max="10242" width="25.625" style="84" bestFit="1" customWidth="1"/>
    <col min="10243" max="10243" width="31.75" style="84" customWidth="1"/>
    <col min="10244" max="10245" width="7.5" style="84" customWidth="1"/>
    <col min="10246" max="10246" width="16.125" style="84" customWidth="1"/>
    <col min="10247" max="10248" width="8.25" style="84" customWidth="1"/>
    <col min="10249" max="10250" width="9" style="84"/>
    <col min="10251" max="10251" width="241.5" style="84" bestFit="1" customWidth="1"/>
    <col min="10252" max="10496" width="9" style="84"/>
    <col min="10497" max="10497" width="3.625" style="84" customWidth="1"/>
    <col min="10498" max="10498" width="25.625" style="84" bestFit="1" customWidth="1"/>
    <col min="10499" max="10499" width="31.75" style="84" customWidth="1"/>
    <col min="10500" max="10501" width="7.5" style="84" customWidth="1"/>
    <col min="10502" max="10502" width="16.125" style="84" customWidth="1"/>
    <col min="10503" max="10504" width="8.25" style="84" customWidth="1"/>
    <col min="10505" max="10506" width="9" style="84"/>
    <col min="10507" max="10507" width="241.5" style="84" bestFit="1" customWidth="1"/>
    <col min="10508" max="10752" width="9" style="84"/>
    <col min="10753" max="10753" width="3.625" style="84" customWidth="1"/>
    <col min="10754" max="10754" width="25.625" style="84" bestFit="1" customWidth="1"/>
    <col min="10755" max="10755" width="31.75" style="84" customWidth="1"/>
    <col min="10756" max="10757" width="7.5" style="84" customWidth="1"/>
    <col min="10758" max="10758" width="16.125" style="84" customWidth="1"/>
    <col min="10759" max="10760" width="8.25" style="84" customWidth="1"/>
    <col min="10761" max="10762" width="9" style="84"/>
    <col min="10763" max="10763" width="241.5" style="84" bestFit="1" customWidth="1"/>
    <col min="10764" max="11008" width="9" style="84"/>
    <col min="11009" max="11009" width="3.625" style="84" customWidth="1"/>
    <col min="11010" max="11010" width="25.625" style="84" bestFit="1" customWidth="1"/>
    <col min="11011" max="11011" width="31.75" style="84" customWidth="1"/>
    <col min="11012" max="11013" width="7.5" style="84" customWidth="1"/>
    <col min="11014" max="11014" width="16.125" style="84" customWidth="1"/>
    <col min="11015" max="11016" width="8.25" style="84" customWidth="1"/>
    <col min="11017" max="11018" width="9" style="84"/>
    <col min="11019" max="11019" width="241.5" style="84" bestFit="1" customWidth="1"/>
    <col min="11020" max="11264" width="9" style="84"/>
    <col min="11265" max="11265" width="3.625" style="84" customWidth="1"/>
    <col min="11266" max="11266" width="25.625" style="84" bestFit="1" customWidth="1"/>
    <col min="11267" max="11267" width="31.75" style="84" customWidth="1"/>
    <col min="11268" max="11269" width="7.5" style="84" customWidth="1"/>
    <col min="11270" max="11270" width="16.125" style="84" customWidth="1"/>
    <col min="11271" max="11272" width="8.25" style="84" customWidth="1"/>
    <col min="11273" max="11274" width="9" style="84"/>
    <col min="11275" max="11275" width="241.5" style="84" bestFit="1" customWidth="1"/>
    <col min="11276" max="11520" width="9" style="84"/>
    <col min="11521" max="11521" width="3.625" style="84" customWidth="1"/>
    <col min="11522" max="11522" width="25.625" style="84" bestFit="1" customWidth="1"/>
    <col min="11523" max="11523" width="31.75" style="84" customWidth="1"/>
    <col min="11524" max="11525" width="7.5" style="84" customWidth="1"/>
    <col min="11526" max="11526" width="16.125" style="84" customWidth="1"/>
    <col min="11527" max="11528" width="8.25" style="84" customWidth="1"/>
    <col min="11529" max="11530" width="9" style="84"/>
    <col min="11531" max="11531" width="241.5" style="84" bestFit="1" customWidth="1"/>
    <col min="11532" max="11776" width="9" style="84"/>
    <col min="11777" max="11777" width="3.625" style="84" customWidth="1"/>
    <col min="11778" max="11778" width="25.625" style="84" bestFit="1" customWidth="1"/>
    <col min="11779" max="11779" width="31.75" style="84" customWidth="1"/>
    <col min="11780" max="11781" width="7.5" style="84" customWidth="1"/>
    <col min="11782" max="11782" width="16.125" style="84" customWidth="1"/>
    <col min="11783" max="11784" width="8.25" style="84" customWidth="1"/>
    <col min="11785" max="11786" width="9" style="84"/>
    <col min="11787" max="11787" width="241.5" style="84" bestFit="1" customWidth="1"/>
    <col min="11788" max="12032" width="9" style="84"/>
    <col min="12033" max="12033" width="3.625" style="84" customWidth="1"/>
    <col min="12034" max="12034" width="25.625" style="84" bestFit="1" customWidth="1"/>
    <col min="12035" max="12035" width="31.75" style="84" customWidth="1"/>
    <col min="12036" max="12037" width="7.5" style="84" customWidth="1"/>
    <col min="12038" max="12038" width="16.125" style="84" customWidth="1"/>
    <col min="12039" max="12040" width="8.25" style="84" customWidth="1"/>
    <col min="12041" max="12042" width="9" style="84"/>
    <col min="12043" max="12043" width="241.5" style="84" bestFit="1" customWidth="1"/>
    <col min="12044" max="12288" width="9" style="84"/>
    <col min="12289" max="12289" width="3.625" style="84" customWidth="1"/>
    <col min="12290" max="12290" width="25.625" style="84" bestFit="1" customWidth="1"/>
    <col min="12291" max="12291" width="31.75" style="84" customWidth="1"/>
    <col min="12292" max="12293" width="7.5" style="84" customWidth="1"/>
    <col min="12294" max="12294" width="16.125" style="84" customWidth="1"/>
    <col min="12295" max="12296" width="8.25" style="84" customWidth="1"/>
    <col min="12297" max="12298" width="9" style="84"/>
    <col min="12299" max="12299" width="241.5" style="84" bestFit="1" customWidth="1"/>
    <col min="12300" max="12544" width="9" style="84"/>
    <col min="12545" max="12545" width="3.625" style="84" customWidth="1"/>
    <col min="12546" max="12546" width="25.625" style="84" bestFit="1" customWidth="1"/>
    <col min="12547" max="12547" width="31.75" style="84" customWidth="1"/>
    <col min="12548" max="12549" width="7.5" style="84" customWidth="1"/>
    <col min="12550" max="12550" width="16.125" style="84" customWidth="1"/>
    <col min="12551" max="12552" width="8.25" style="84" customWidth="1"/>
    <col min="12553" max="12554" width="9" style="84"/>
    <col min="12555" max="12555" width="241.5" style="84" bestFit="1" customWidth="1"/>
    <col min="12556" max="12800" width="9" style="84"/>
    <col min="12801" max="12801" width="3.625" style="84" customWidth="1"/>
    <col min="12802" max="12802" width="25.625" style="84" bestFit="1" customWidth="1"/>
    <col min="12803" max="12803" width="31.75" style="84" customWidth="1"/>
    <col min="12804" max="12805" width="7.5" style="84" customWidth="1"/>
    <col min="12806" max="12806" width="16.125" style="84" customWidth="1"/>
    <col min="12807" max="12808" width="8.25" style="84" customWidth="1"/>
    <col min="12809" max="12810" width="9" style="84"/>
    <col min="12811" max="12811" width="241.5" style="84" bestFit="1" customWidth="1"/>
    <col min="12812" max="13056" width="9" style="84"/>
    <col min="13057" max="13057" width="3.625" style="84" customWidth="1"/>
    <col min="13058" max="13058" width="25.625" style="84" bestFit="1" customWidth="1"/>
    <col min="13059" max="13059" width="31.75" style="84" customWidth="1"/>
    <col min="13060" max="13061" width="7.5" style="84" customWidth="1"/>
    <col min="13062" max="13062" width="16.125" style="84" customWidth="1"/>
    <col min="13063" max="13064" width="8.25" style="84" customWidth="1"/>
    <col min="13065" max="13066" width="9" style="84"/>
    <col min="13067" max="13067" width="241.5" style="84" bestFit="1" customWidth="1"/>
    <col min="13068" max="13312" width="9" style="84"/>
    <col min="13313" max="13313" width="3.625" style="84" customWidth="1"/>
    <col min="13314" max="13314" width="25.625" style="84" bestFit="1" customWidth="1"/>
    <col min="13315" max="13315" width="31.75" style="84" customWidth="1"/>
    <col min="13316" max="13317" width="7.5" style="84" customWidth="1"/>
    <col min="13318" max="13318" width="16.125" style="84" customWidth="1"/>
    <col min="13319" max="13320" width="8.25" style="84" customWidth="1"/>
    <col min="13321" max="13322" width="9" style="84"/>
    <col min="13323" max="13323" width="241.5" style="84" bestFit="1" customWidth="1"/>
    <col min="13324" max="13568" width="9" style="84"/>
    <col min="13569" max="13569" width="3.625" style="84" customWidth="1"/>
    <col min="13570" max="13570" width="25.625" style="84" bestFit="1" customWidth="1"/>
    <col min="13571" max="13571" width="31.75" style="84" customWidth="1"/>
    <col min="13572" max="13573" width="7.5" style="84" customWidth="1"/>
    <col min="13574" max="13574" width="16.125" style="84" customWidth="1"/>
    <col min="13575" max="13576" width="8.25" style="84" customWidth="1"/>
    <col min="13577" max="13578" width="9" style="84"/>
    <col min="13579" max="13579" width="241.5" style="84" bestFit="1" customWidth="1"/>
    <col min="13580" max="13824" width="9" style="84"/>
    <col min="13825" max="13825" width="3.625" style="84" customWidth="1"/>
    <col min="13826" max="13826" width="25.625" style="84" bestFit="1" customWidth="1"/>
    <col min="13827" max="13827" width="31.75" style="84" customWidth="1"/>
    <col min="13828" max="13829" width="7.5" style="84" customWidth="1"/>
    <col min="13830" max="13830" width="16.125" style="84" customWidth="1"/>
    <col min="13831" max="13832" width="8.25" style="84" customWidth="1"/>
    <col min="13833" max="13834" width="9" style="84"/>
    <col min="13835" max="13835" width="241.5" style="84" bestFit="1" customWidth="1"/>
    <col min="13836" max="14080" width="9" style="84"/>
    <col min="14081" max="14081" width="3.625" style="84" customWidth="1"/>
    <col min="14082" max="14082" width="25.625" style="84" bestFit="1" customWidth="1"/>
    <col min="14083" max="14083" width="31.75" style="84" customWidth="1"/>
    <col min="14084" max="14085" width="7.5" style="84" customWidth="1"/>
    <col min="14086" max="14086" width="16.125" style="84" customWidth="1"/>
    <col min="14087" max="14088" width="8.25" style="84" customWidth="1"/>
    <col min="14089" max="14090" width="9" style="84"/>
    <col min="14091" max="14091" width="241.5" style="84" bestFit="1" customWidth="1"/>
    <col min="14092" max="14336" width="9" style="84"/>
    <col min="14337" max="14337" width="3.625" style="84" customWidth="1"/>
    <col min="14338" max="14338" width="25.625" style="84" bestFit="1" customWidth="1"/>
    <col min="14339" max="14339" width="31.75" style="84" customWidth="1"/>
    <col min="14340" max="14341" width="7.5" style="84" customWidth="1"/>
    <col min="14342" max="14342" width="16.125" style="84" customWidth="1"/>
    <col min="14343" max="14344" width="8.25" style="84" customWidth="1"/>
    <col min="14345" max="14346" width="9" style="84"/>
    <col min="14347" max="14347" width="241.5" style="84" bestFit="1" customWidth="1"/>
    <col min="14348" max="14592" width="9" style="84"/>
    <col min="14593" max="14593" width="3.625" style="84" customWidth="1"/>
    <col min="14594" max="14594" width="25.625" style="84" bestFit="1" customWidth="1"/>
    <col min="14595" max="14595" width="31.75" style="84" customWidth="1"/>
    <col min="14596" max="14597" width="7.5" style="84" customWidth="1"/>
    <col min="14598" max="14598" width="16.125" style="84" customWidth="1"/>
    <col min="14599" max="14600" width="8.25" style="84" customWidth="1"/>
    <col min="14601" max="14602" width="9" style="84"/>
    <col min="14603" max="14603" width="241.5" style="84" bestFit="1" customWidth="1"/>
    <col min="14604" max="14848" width="9" style="84"/>
    <col min="14849" max="14849" width="3.625" style="84" customWidth="1"/>
    <col min="14850" max="14850" width="25.625" style="84" bestFit="1" customWidth="1"/>
    <col min="14851" max="14851" width="31.75" style="84" customWidth="1"/>
    <col min="14852" max="14853" width="7.5" style="84" customWidth="1"/>
    <col min="14854" max="14854" width="16.125" style="84" customWidth="1"/>
    <col min="14855" max="14856" width="8.25" style="84" customWidth="1"/>
    <col min="14857" max="14858" width="9" style="84"/>
    <col min="14859" max="14859" width="241.5" style="84" bestFit="1" customWidth="1"/>
    <col min="14860" max="15104" width="9" style="84"/>
    <col min="15105" max="15105" width="3.625" style="84" customWidth="1"/>
    <col min="15106" max="15106" width="25.625" style="84" bestFit="1" customWidth="1"/>
    <col min="15107" max="15107" width="31.75" style="84" customWidth="1"/>
    <col min="15108" max="15109" width="7.5" style="84" customWidth="1"/>
    <col min="15110" max="15110" width="16.125" style="84" customWidth="1"/>
    <col min="15111" max="15112" width="8.25" style="84" customWidth="1"/>
    <col min="15113" max="15114" width="9" style="84"/>
    <col min="15115" max="15115" width="241.5" style="84" bestFit="1" customWidth="1"/>
    <col min="15116" max="15360" width="9" style="84"/>
    <col min="15361" max="15361" width="3.625" style="84" customWidth="1"/>
    <col min="15362" max="15362" width="25.625" style="84" bestFit="1" customWidth="1"/>
    <col min="15363" max="15363" width="31.75" style="84" customWidth="1"/>
    <col min="15364" max="15365" width="7.5" style="84" customWidth="1"/>
    <col min="15366" max="15366" width="16.125" style="84" customWidth="1"/>
    <col min="15367" max="15368" width="8.25" style="84" customWidth="1"/>
    <col min="15369" max="15370" width="9" style="84"/>
    <col min="15371" max="15371" width="241.5" style="84" bestFit="1" customWidth="1"/>
    <col min="15372" max="15616" width="9" style="84"/>
    <col min="15617" max="15617" width="3.625" style="84" customWidth="1"/>
    <col min="15618" max="15618" width="25.625" style="84" bestFit="1" customWidth="1"/>
    <col min="15619" max="15619" width="31.75" style="84" customWidth="1"/>
    <col min="15620" max="15621" width="7.5" style="84" customWidth="1"/>
    <col min="15622" max="15622" width="16.125" style="84" customWidth="1"/>
    <col min="15623" max="15624" width="8.25" style="84" customWidth="1"/>
    <col min="15625" max="15626" width="9" style="84"/>
    <col min="15627" max="15627" width="241.5" style="84" bestFit="1" customWidth="1"/>
    <col min="15628" max="15872" width="9" style="84"/>
    <col min="15873" max="15873" width="3.625" style="84" customWidth="1"/>
    <col min="15874" max="15874" width="25.625" style="84" bestFit="1" customWidth="1"/>
    <col min="15875" max="15875" width="31.75" style="84" customWidth="1"/>
    <col min="15876" max="15877" width="7.5" style="84" customWidth="1"/>
    <col min="15878" max="15878" width="16.125" style="84" customWidth="1"/>
    <col min="15879" max="15880" width="8.25" style="84" customWidth="1"/>
    <col min="15881" max="15882" width="9" style="84"/>
    <col min="15883" max="15883" width="241.5" style="84" bestFit="1" customWidth="1"/>
    <col min="15884" max="16128" width="9" style="84"/>
    <col min="16129" max="16129" width="3.625" style="84" customWidth="1"/>
    <col min="16130" max="16130" width="25.625" style="84" bestFit="1" customWidth="1"/>
    <col min="16131" max="16131" width="31.75" style="84" customWidth="1"/>
    <col min="16132" max="16133" width="7.5" style="84" customWidth="1"/>
    <col min="16134" max="16134" width="16.125" style="84" customWidth="1"/>
    <col min="16135" max="16136" width="8.25" style="84" customWidth="1"/>
    <col min="16137" max="16138" width="9" style="84"/>
    <col min="16139" max="16139" width="241.5" style="84" bestFit="1" customWidth="1"/>
    <col min="16140" max="16384" width="9" style="84"/>
  </cols>
  <sheetData>
    <row r="1" spans="2:23" ht="16.5" customHeight="1">
      <c r="C1" s="475"/>
      <c r="D1" s="475"/>
      <c r="E1" s="475"/>
      <c r="F1" s="475"/>
      <c r="J1" s="336"/>
      <c r="K1" s="336"/>
      <c r="L1" s="336"/>
      <c r="M1" s="336"/>
      <c r="N1" s="336"/>
      <c r="O1" s="336"/>
      <c r="P1" s="336"/>
      <c r="Q1" s="336"/>
      <c r="R1" s="336"/>
      <c r="S1" s="336"/>
      <c r="T1" s="336"/>
      <c r="U1" s="336"/>
      <c r="V1" s="336"/>
      <c r="W1" s="336"/>
    </row>
    <row r="2" spans="2:23" ht="27.75" customHeight="1">
      <c r="B2" s="476" t="s">
        <v>307</v>
      </c>
      <c r="C2" s="476"/>
      <c r="D2" s="476"/>
      <c r="E2" s="476"/>
      <c r="F2" s="476"/>
      <c r="G2" s="476"/>
      <c r="H2" s="476"/>
      <c r="J2" s="336"/>
      <c r="K2" s="110"/>
      <c r="L2" s="483"/>
      <c r="M2" s="483"/>
      <c r="N2" s="336"/>
      <c r="O2" s="336"/>
      <c r="P2" s="336"/>
      <c r="Q2" s="336"/>
      <c r="R2" s="336"/>
      <c r="S2" s="336"/>
      <c r="T2" s="336"/>
      <c r="U2" s="336"/>
      <c r="V2" s="336"/>
      <c r="W2" s="336"/>
    </row>
    <row r="3" spans="2:23" ht="21" customHeight="1">
      <c r="J3" s="336"/>
      <c r="K3" s="110"/>
      <c r="L3" s="333"/>
      <c r="M3" s="333"/>
      <c r="N3" s="336"/>
      <c r="O3" s="336"/>
      <c r="P3" s="336"/>
      <c r="Q3" s="336"/>
      <c r="R3" s="336"/>
      <c r="S3" s="336"/>
      <c r="T3" s="336"/>
      <c r="U3" s="336"/>
      <c r="V3" s="336"/>
      <c r="W3" s="336"/>
    </row>
    <row r="4" spans="2:23" s="87" customFormat="1" ht="27" customHeight="1">
      <c r="B4" s="110" t="s">
        <v>76</v>
      </c>
      <c r="C4" s="477" t="s">
        <v>76</v>
      </c>
      <c r="D4" s="477"/>
      <c r="J4" s="336"/>
      <c r="K4" s="307"/>
      <c r="L4" s="307"/>
      <c r="M4" s="307"/>
      <c r="N4" s="307"/>
      <c r="O4" s="307"/>
      <c r="P4" s="307"/>
      <c r="Q4" s="307"/>
      <c r="R4" s="307"/>
      <c r="S4" s="307"/>
      <c r="T4" s="307"/>
      <c r="U4" s="307"/>
      <c r="V4" s="307"/>
      <c r="W4" s="307"/>
    </row>
    <row r="5" spans="2:23" s="87" customFormat="1" ht="27" customHeight="1">
      <c r="B5" s="297" t="s">
        <v>76</v>
      </c>
      <c r="C5" s="478" t="s">
        <v>76</v>
      </c>
      <c r="D5" s="478"/>
      <c r="J5" s="337"/>
      <c r="K5" s="307"/>
      <c r="L5" s="307"/>
      <c r="M5" s="307"/>
      <c r="N5" s="307"/>
      <c r="O5" s="307"/>
      <c r="P5" s="307"/>
      <c r="Q5" s="307"/>
      <c r="R5" s="307"/>
      <c r="S5" s="307"/>
      <c r="T5" s="307"/>
      <c r="U5" s="307"/>
      <c r="V5" s="307"/>
      <c r="W5" s="307"/>
    </row>
    <row r="6" spans="2:23" ht="26.25" customHeight="1">
      <c r="J6" s="116"/>
      <c r="K6" s="116"/>
      <c r="L6" s="336"/>
      <c r="M6" s="336"/>
      <c r="N6" s="336"/>
      <c r="O6" s="336"/>
      <c r="P6" s="336"/>
      <c r="Q6" s="336"/>
      <c r="R6" s="336"/>
      <c r="S6" s="336"/>
      <c r="T6" s="336"/>
      <c r="U6" s="336"/>
      <c r="V6" s="336"/>
      <c r="W6" s="336"/>
    </row>
    <row r="7" spans="2:23" ht="35.25" customHeight="1" thickBot="1">
      <c r="B7" s="88" t="s">
        <v>131</v>
      </c>
      <c r="C7" s="251">
        <v>0</v>
      </c>
      <c r="D7" s="89" t="s">
        <v>76</v>
      </c>
      <c r="E7" s="90"/>
      <c r="F7" s="90"/>
      <c r="G7" s="91"/>
      <c r="H7" s="91"/>
      <c r="J7" s="334"/>
      <c r="K7" s="338"/>
      <c r="L7" s="336"/>
      <c r="M7" s="336"/>
      <c r="N7" s="336"/>
      <c r="O7" s="336"/>
      <c r="P7" s="336"/>
      <c r="Q7" s="336"/>
      <c r="R7" s="336"/>
      <c r="S7" s="336"/>
      <c r="T7" s="336"/>
      <c r="U7" s="336"/>
      <c r="V7" s="336"/>
      <c r="W7" s="336"/>
    </row>
    <row r="8" spans="2:23" ht="39.75" customHeight="1">
      <c r="C8" s="104" t="s">
        <v>308</v>
      </c>
      <c r="J8" s="339"/>
      <c r="K8" s="334"/>
      <c r="L8" s="336"/>
      <c r="M8" s="336"/>
      <c r="N8" s="336"/>
      <c r="O8" s="336"/>
      <c r="P8" s="336"/>
      <c r="Q8" s="336"/>
      <c r="R8" s="336"/>
      <c r="S8" s="336"/>
      <c r="T8" s="336"/>
      <c r="U8" s="336"/>
      <c r="V8" s="336"/>
      <c r="W8" s="336"/>
    </row>
    <row r="9" spans="2:23" s="87" customFormat="1" ht="30" customHeight="1">
      <c r="B9" s="92" t="s">
        <v>34</v>
      </c>
      <c r="C9" s="92" t="s">
        <v>132</v>
      </c>
      <c r="D9" s="93" t="s">
        <v>35</v>
      </c>
      <c r="E9" s="93" t="s">
        <v>135</v>
      </c>
      <c r="F9" s="93" t="s">
        <v>37</v>
      </c>
      <c r="G9" s="479" t="s">
        <v>134</v>
      </c>
      <c r="H9" s="480"/>
      <c r="J9" s="340"/>
      <c r="K9" s="307"/>
      <c r="L9" s="307"/>
      <c r="M9" s="307"/>
      <c r="N9" s="307"/>
      <c r="O9" s="307"/>
      <c r="P9" s="307"/>
      <c r="Q9" s="307"/>
      <c r="R9" s="307"/>
      <c r="S9" s="307"/>
      <c r="T9" s="307"/>
      <c r="U9" s="307"/>
      <c r="V9" s="307"/>
      <c r="W9" s="307"/>
    </row>
    <row r="10" spans="2:23" s="87" customFormat="1" ht="35.1" customHeight="1">
      <c r="B10" s="107" t="s">
        <v>299</v>
      </c>
      <c r="C10" s="256" t="s">
        <v>292</v>
      </c>
      <c r="D10" s="108" t="s">
        <v>291</v>
      </c>
      <c r="E10" s="109">
        <v>1</v>
      </c>
      <c r="F10" s="131"/>
      <c r="G10" s="471">
        <v>0</v>
      </c>
      <c r="H10" s="472"/>
      <c r="J10" s="341"/>
      <c r="K10" s="307"/>
      <c r="L10" s="307"/>
      <c r="M10" s="307"/>
      <c r="N10" s="307"/>
      <c r="O10" s="307"/>
      <c r="P10" s="307"/>
      <c r="Q10" s="307"/>
      <c r="R10" s="307"/>
      <c r="S10" s="307"/>
      <c r="T10" s="307"/>
      <c r="U10" s="307"/>
      <c r="V10" s="307"/>
      <c r="W10" s="307"/>
    </row>
    <row r="11" spans="2:23" s="87" customFormat="1" ht="35.1" customHeight="1">
      <c r="B11" s="107" t="s">
        <v>76</v>
      </c>
      <c r="C11" s="257" t="s">
        <v>64</v>
      </c>
      <c r="D11" s="108">
        <v>0</v>
      </c>
      <c r="E11" s="109">
        <v>0</v>
      </c>
      <c r="F11" s="131">
        <v>0</v>
      </c>
      <c r="G11" s="468">
        <v>0</v>
      </c>
      <c r="H11" s="469"/>
      <c r="J11" s="307"/>
      <c r="K11" s="307"/>
      <c r="L11" s="307"/>
      <c r="M11" s="307"/>
      <c r="N11" s="307"/>
      <c r="O11" s="307"/>
      <c r="P11" s="307"/>
      <c r="Q11" s="307"/>
      <c r="R11" s="307"/>
      <c r="S11" s="307"/>
      <c r="T11" s="307"/>
      <c r="U11" s="307"/>
      <c r="V11" s="307"/>
      <c r="W11" s="307"/>
    </row>
    <row r="12" spans="2:23" s="87" customFormat="1" ht="35.1" customHeight="1">
      <c r="B12" s="107" t="s">
        <v>76</v>
      </c>
      <c r="C12" s="257" t="s">
        <v>76</v>
      </c>
      <c r="D12" s="108">
        <v>0</v>
      </c>
      <c r="E12" s="109">
        <v>0</v>
      </c>
      <c r="F12" s="131">
        <v>0</v>
      </c>
      <c r="G12" s="468">
        <v>0</v>
      </c>
      <c r="H12" s="469"/>
      <c r="J12" s="307"/>
      <c r="K12" s="307"/>
      <c r="L12" s="307"/>
      <c r="M12" s="307"/>
      <c r="N12" s="307"/>
      <c r="O12" s="307"/>
      <c r="P12" s="307"/>
      <c r="Q12" s="307"/>
      <c r="R12" s="307"/>
      <c r="S12" s="307"/>
      <c r="T12" s="307"/>
      <c r="U12" s="307"/>
      <c r="V12" s="307"/>
      <c r="W12" s="307"/>
    </row>
    <row r="13" spans="2:23" s="87" customFormat="1" ht="35.1" customHeight="1">
      <c r="B13" s="107" t="s">
        <v>76</v>
      </c>
      <c r="C13" s="257" t="s">
        <v>76</v>
      </c>
      <c r="D13" s="108">
        <v>0</v>
      </c>
      <c r="E13" s="109">
        <v>0</v>
      </c>
      <c r="F13" s="131">
        <v>0</v>
      </c>
      <c r="G13" s="468">
        <v>0</v>
      </c>
      <c r="H13" s="469"/>
      <c r="J13" s="307"/>
      <c r="K13" s="307"/>
      <c r="L13" s="307"/>
      <c r="M13" s="307"/>
      <c r="N13" s="307"/>
      <c r="O13" s="307"/>
      <c r="P13" s="307"/>
      <c r="Q13" s="307"/>
      <c r="R13" s="307"/>
      <c r="S13" s="307"/>
      <c r="T13" s="307"/>
      <c r="U13" s="307"/>
      <c r="V13" s="307"/>
      <c r="W13" s="307"/>
    </row>
    <row r="14" spans="2:23" ht="35.1" customHeight="1">
      <c r="B14" s="107" t="s">
        <v>76</v>
      </c>
      <c r="C14" s="257" t="s">
        <v>76</v>
      </c>
      <c r="D14" s="108">
        <v>0</v>
      </c>
      <c r="E14" s="109">
        <v>0</v>
      </c>
      <c r="F14" s="131">
        <v>0</v>
      </c>
      <c r="G14" s="468">
        <v>0</v>
      </c>
      <c r="H14" s="469"/>
      <c r="J14" s="336"/>
      <c r="K14" s="336"/>
      <c r="L14" s="336"/>
      <c r="M14" s="336"/>
      <c r="N14" s="336"/>
      <c r="O14" s="336"/>
      <c r="P14" s="336"/>
      <c r="Q14" s="336"/>
      <c r="R14" s="336"/>
      <c r="S14" s="336"/>
      <c r="T14" s="336"/>
      <c r="U14" s="336"/>
      <c r="V14" s="336"/>
      <c r="W14" s="336"/>
    </row>
    <row r="15" spans="2:23" ht="35.1" customHeight="1">
      <c r="B15" s="107" t="s">
        <v>76</v>
      </c>
      <c r="C15" s="257" t="s">
        <v>76</v>
      </c>
      <c r="D15" s="108">
        <v>0</v>
      </c>
      <c r="E15" s="109">
        <v>0</v>
      </c>
      <c r="F15" s="131">
        <v>0</v>
      </c>
      <c r="G15" s="468">
        <v>0</v>
      </c>
      <c r="H15" s="469"/>
      <c r="J15" s="336"/>
      <c r="K15" s="336"/>
      <c r="L15" s="336"/>
      <c r="M15" s="336"/>
      <c r="N15" s="336"/>
      <c r="O15" s="336"/>
      <c r="P15" s="336"/>
      <c r="Q15" s="336"/>
      <c r="R15" s="336"/>
      <c r="S15" s="336"/>
      <c r="T15" s="336"/>
      <c r="U15" s="336"/>
      <c r="V15" s="336"/>
      <c r="W15" s="336"/>
    </row>
    <row r="16" spans="2:23" ht="35.1" customHeight="1">
      <c r="B16" s="107" t="s">
        <v>76</v>
      </c>
      <c r="C16" s="257" t="s">
        <v>76</v>
      </c>
      <c r="D16" s="108">
        <v>0</v>
      </c>
      <c r="E16" s="109">
        <v>0</v>
      </c>
      <c r="F16" s="131">
        <v>0</v>
      </c>
      <c r="G16" s="468">
        <v>0</v>
      </c>
      <c r="H16" s="469"/>
      <c r="J16" s="336"/>
      <c r="K16" s="336"/>
      <c r="L16" s="336"/>
      <c r="M16" s="336"/>
      <c r="N16" s="336"/>
      <c r="O16" s="336"/>
      <c r="P16" s="336"/>
      <c r="Q16" s="336"/>
      <c r="R16" s="336"/>
      <c r="S16" s="336"/>
      <c r="T16" s="336"/>
      <c r="U16" s="336"/>
      <c r="V16" s="336"/>
      <c r="W16" s="336"/>
    </row>
    <row r="17" spans="1:23" ht="35.1" customHeight="1">
      <c r="B17" s="107" t="s">
        <v>76</v>
      </c>
      <c r="C17" s="257" t="s">
        <v>76</v>
      </c>
      <c r="D17" s="108">
        <v>0</v>
      </c>
      <c r="E17" s="109">
        <v>0</v>
      </c>
      <c r="F17" s="131">
        <v>0</v>
      </c>
      <c r="G17" s="468">
        <v>0</v>
      </c>
      <c r="H17" s="469"/>
      <c r="J17" s="336"/>
      <c r="K17" s="336"/>
      <c r="L17" s="336"/>
      <c r="M17" s="336"/>
      <c r="N17" s="336"/>
      <c r="O17" s="336"/>
      <c r="P17" s="336"/>
      <c r="Q17" s="336"/>
      <c r="R17" s="336"/>
      <c r="S17" s="336"/>
      <c r="T17" s="336"/>
      <c r="U17" s="336"/>
      <c r="V17" s="336"/>
      <c r="W17" s="336"/>
    </row>
    <row r="18" spans="1:23" ht="35.1" customHeight="1">
      <c r="B18" s="107" t="s">
        <v>76</v>
      </c>
      <c r="C18" s="257" t="s">
        <v>76</v>
      </c>
      <c r="D18" s="108">
        <v>0</v>
      </c>
      <c r="E18" s="109">
        <v>0</v>
      </c>
      <c r="F18" s="131">
        <v>0</v>
      </c>
      <c r="G18" s="468">
        <v>0</v>
      </c>
      <c r="H18" s="469"/>
      <c r="J18" s="336"/>
      <c r="K18" s="336"/>
      <c r="L18" s="336"/>
      <c r="M18" s="336"/>
      <c r="N18" s="336"/>
      <c r="O18" s="336"/>
      <c r="P18" s="336"/>
      <c r="Q18" s="336"/>
      <c r="R18" s="336"/>
      <c r="S18" s="336"/>
      <c r="T18" s="336"/>
      <c r="U18" s="336"/>
      <c r="V18" s="336"/>
      <c r="W18" s="336"/>
    </row>
    <row r="19" spans="1:23" s="87" customFormat="1" ht="35.1" customHeight="1">
      <c r="B19" s="97" t="s">
        <v>136</v>
      </c>
      <c r="C19" s="95"/>
      <c r="D19" s="94"/>
      <c r="E19" s="96"/>
      <c r="F19" s="132"/>
      <c r="G19" s="473">
        <v>0</v>
      </c>
      <c r="H19" s="474"/>
      <c r="J19" s="307"/>
      <c r="K19" s="307"/>
      <c r="L19" s="307"/>
      <c r="M19" s="307"/>
      <c r="N19" s="307"/>
      <c r="O19" s="307"/>
      <c r="P19" s="307"/>
      <c r="Q19" s="307"/>
      <c r="R19" s="307"/>
      <c r="S19" s="307"/>
      <c r="T19" s="307"/>
      <c r="U19" s="307"/>
      <c r="V19" s="307"/>
      <c r="W19" s="307"/>
    </row>
    <row r="20" spans="1:23" s="87" customFormat="1" ht="36" customHeight="1">
      <c r="B20" s="98" t="s">
        <v>137</v>
      </c>
      <c r="C20" s="99" t="s">
        <v>300</v>
      </c>
      <c r="D20" s="466" t="s">
        <v>138</v>
      </c>
      <c r="E20" s="467"/>
      <c r="F20" s="490" t="s">
        <v>309</v>
      </c>
      <c r="G20" s="491">
        <v>0</v>
      </c>
      <c r="H20" s="492">
        <v>0</v>
      </c>
      <c r="J20" s="307"/>
      <c r="K20" s="307"/>
      <c r="L20" s="307"/>
      <c r="M20" s="307"/>
      <c r="N20" s="307"/>
      <c r="O20" s="307"/>
      <c r="P20" s="307"/>
      <c r="Q20" s="307"/>
      <c r="R20" s="307"/>
      <c r="S20" s="307"/>
      <c r="T20" s="307"/>
      <c r="U20" s="307"/>
      <c r="V20" s="307"/>
      <c r="W20" s="307"/>
    </row>
    <row r="21" spans="1:23" ht="30" customHeight="1">
      <c r="B21" s="100" t="s">
        <v>139</v>
      </c>
      <c r="C21" s="99" t="s">
        <v>140</v>
      </c>
      <c r="D21" s="466" t="s">
        <v>141</v>
      </c>
      <c r="E21" s="493"/>
      <c r="F21" s="467"/>
      <c r="G21" s="470"/>
      <c r="H21" s="470"/>
      <c r="I21" s="101"/>
      <c r="J21" s="336"/>
      <c r="K21" s="336"/>
      <c r="L21" s="336"/>
      <c r="M21" s="336"/>
      <c r="N21" s="336"/>
      <c r="O21" s="336"/>
      <c r="P21" s="336"/>
      <c r="Q21" s="336"/>
      <c r="R21" s="336"/>
      <c r="S21" s="336"/>
      <c r="T21" s="336"/>
      <c r="U21" s="336"/>
      <c r="V21" s="336"/>
      <c r="W21" s="336"/>
    </row>
    <row r="22" spans="1:23" ht="21" customHeight="1">
      <c r="B22" s="487" t="s">
        <v>310</v>
      </c>
      <c r="C22" s="488"/>
      <c r="D22" s="488"/>
      <c r="E22" s="488"/>
      <c r="F22" s="488"/>
      <c r="G22" s="488"/>
      <c r="H22" s="488"/>
      <c r="I22" s="101"/>
      <c r="J22" s="336"/>
      <c r="K22" s="336"/>
      <c r="L22" s="482"/>
      <c r="M22" s="482"/>
      <c r="N22" s="336"/>
      <c r="O22" s="336"/>
      <c r="P22" s="336"/>
      <c r="Q22" s="336"/>
      <c r="R22" s="336"/>
      <c r="S22" s="336"/>
      <c r="T22" s="336"/>
      <c r="U22" s="336"/>
      <c r="V22" s="336"/>
      <c r="W22" s="336"/>
    </row>
    <row r="23" spans="1:23" ht="21" customHeight="1">
      <c r="B23" s="489"/>
      <c r="C23" s="489"/>
      <c r="D23" s="489"/>
      <c r="E23" s="489"/>
      <c r="F23" s="489"/>
      <c r="G23" s="489"/>
      <c r="H23" s="489"/>
      <c r="I23" s="101"/>
      <c r="J23" s="336"/>
      <c r="K23" s="336"/>
      <c r="L23" s="481"/>
      <c r="M23" s="481"/>
      <c r="N23" s="336"/>
      <c r="O23" s="336"/>
      <c r="P23" s="336"/>
      <c r="Q23" s="336"/>
      <c r="R23" s="336"/>
      <c r="S23" s="336"/>
      <c r="T23" s="336"/>
      <c r="U23" s="336"/>
      <c r="V23" s="336"/>
      <c r="W23" s="336"/>
    </row>
    <row r="24" spans="1:23" ht="21" customHeight="1">
      <c r="B24" s="489"/>
      <c r="C24" s="489"/>
      <c r="D24" s="489"/>
      <c r="E24" s="489"/>
      <c r="F24" s="489"/>
      <c r="G24" s="489"/>
      <c r="H24" s="489"/>
      <c r="I24" s="101"/>
      <c r="J24" s="336"/>
      <c r="K24" s="336"/>
      <c r="L24" s="332"/>
      <c r="M24" s="342"/>
      <c r="N24" s="336"/>
      <c r="O24" s="336"/>
      <c r="P24" s="336"/>
      <c r="Q24" s="336"/>
      <c r="R24" s="336"/>
      <c r="S24" s="336"/>
      <c r="T24" s="336"/>
      <c r="U24" s="336"/>
      <c r="V24" s="336"/>
      <c r="W24" s="336"/>
    </row>
    <row r="25" spans="1:23" ht="21" customHeight="1">
      <c r="B25" s="489"/>
      <c r="C25" s="489"/>
      <c r="D25" s="489"/>
      <c r="E25" s="489"/>
      <c r="F25" s="489"/>
      <c r="G25" s="489"/>
      <c r="H25" s="489"/>
      <c r="I25" s="101"/>
      <c r="J25" s="336"/>
      <c r="K25" s="336"/>
      <c r="L25" s="336"/>
      <c r="M25" s="336"/>
      <c r="N25" s="336"/>
      <c r="O25" s="336"/>
      <c r="P25" s="336"/>
      <c r="Q25" s="336"/>
      <c r="R25" s="336"/>
      <c r="S25" s="336"/>
      <c r="T25" s="336"/>
      <c r="U25" s="336"/>
      <c r="V25" s="336"/>
      <c r="W25" s="336"/>
    </row>
    <row r="26" spans="1:23" ht="30" customHeight="1">
      <c r="A26" s="84">
        <v>0</v>
      </c>
      <c r="B26" s="485" t="s">
        <v>311</v>
      </c>
      <c r="C26" s="486"/>
      <c r="D26" s="101">
        <v>0</v>
      </c>
      <c r="E26" s="101"/>
      <c r="F26" s="101">
        <v>0</v>
      </c>
      <c r="G26" s="101"/>
      <c r="H26" s="101"/>
      <c r="I26" s="101">
        <v>0</v>
      </c>
      <c r="J26" s="336"/>
      <c r="K26" s="336"/>
      <c r="L26" s="336"/>
      <c r="M26" s="336"/>
      <c r="N26" s="336"/>
      <c r="O26" s="336"/>
      <c r="P26" s="336"/>
      <c r="Q26" s="336"/>
      <c r="R26" s="336"/>
      <c r="S26" s="336"/>
      <c r="T26" s="336"/>
      <c r="U26" s="336"/>
      <c r="V26" s="336"/>
      <c r="W26" s="336"/>
    </row>
    <row r="27" spans="1:23" ht="11.1" customHeight="1">
      <c r="J27" s="336"/>
      <c r="K27" s="336"/>
      <c r="L27" s="336"/>
      <c r="M27" s="336"/>
      <c r="N27" s="336"/>
      <c r="O27" s="336"/>
      <c r="P27" s="336"/>
      <c r="Q27" s="336"/>
      <c r="R27" s="336"/>
      <c r="S27" s="336"/>
      <c r="T27" s="336"/>
      <c r="U27" s="336"/>
      <c r="V27" s="336"/>
      <c r="W27" s="336"/>
    </row>
    <row r="28" spans="1:23" ht="21" customHeight="1">
      <c r="B28" s="482" t="s">
        <v>146</v>
      </c>
      <c r="C28" s="482"/>
      <c r="J28" s="336"/>
      <c r="K28" s="336"/>
      <c r="L28" s="336"/>
      <c r="M28" s="336"/>
      <c r="N28" s="336"/>
      <c r="O28" s="336"/>
      <c r="P28" s="336"/>
      <c r="Q28" s="336"/>
      <c r="R28" s="336"/>
      <c r="S28" s="336"/>
      <c r="T28" s="336"/>
      <c r="U28" s="336"/>
      <c r="V28" s="336"/>
      <c r="W28" s="336"/>
    </row>
    <row r="29" spans="1:23" ht="21" customHeight="1">
      <c r="B29" s="481" t="s">
        <v>147</v>
      </c>
      <c r="C29" s="481"/>
      <c r="J29" s="336"/>
      <c r="K29" s="336"/>
      <c r="L29" s="336"/>
      <c r="M29" s="336"/>
      <c r="N29" s="336"/>
      <c r="O29" s="336"/>
      <c r="P29" s="336"/>
      <c r="Q29" s="336"/>
      <c r="R29" s="336"/>
      <c r="S29" s="336"/>
      <c r="T29" s="336"/>
      <c r="U29" s="336"/>
      <c r="V29" s="336"/>
      <c r="W29" s="336"/>
    </row>
    <row r="30" spans="1:23" ht="21" customHeight="1">
      <c r="B30" s="482" t="s">
        <v>312</v>
      </c>
      <c r="C30" s="482"/>
      <c r="D30" s="102"/>
      <c r="E30" s="103"/>
      <c r="J30" s="336"/>
      <c r="K30" s="336"/>
      <c r="L30" s="336"/>
      <c r="M30" s="336"/>
      <c r="N30" s="336"/>
      <c r="O30" s="336"/>
      <c r="P30" s="336"/>
      <c r="Q30" s="336"/>
      <c r="R30" s="336"/>
      <c r="S30" s="336"/>
      <c r="T30" s="336"/>
      <c r="U30" s="336"/>
      <c r="V30" s="336"/>
      <c r="W30" s="336"/>
    </row>
    <row r="31" spans="1:23" ht="36" customHeight="1">
      <c r="C31" s="106" t="s">
        <v>153</v>
      </c>
      <c r="D31" s="484"/>
      <c r="E31" s="484"/>
      <c r="F31" s="484"/>
      <c r="G31" s="484"/>
      <c r="H31" s="484"/>
      <c r="J31" s="336"/>
      <c r="K31" s="336"/>
      <c r="L31" s="336"/>
      <c r="M31" s="336"/>
      <c r="N31" s="336"/>
      <c r="O31" s="336"/>
      <c r="P31" s="336"/>
      <c r="Q31" s="336"/>
      <c r="R31" s="336"/>
      <c r="S31" s="336"/>
      <c r="T31" s="336"/>
      <c r="U31" s="336"/>
      <c r="V31" s="336"/>
      <c r="W31" s="336"/>
    </row>
    <row r="32" spans="1:23" ht="36" customHeight="1">
      <c r="C32" s="106" t="s">
        <v>154</v>
      </c>
      <c r="D32" s="484"/>
      <c r="E32" s="484"/>
      <c r="F32" s="484"/>
      <c r="G32" s="484"/>
      <c r="H32" s="484"/>
      <c r="J32" s="336"/>
      <c r="K32" s="336"/>
      <c r="L32" s="336"/>
      <c r="M32" s="336"/>
      <c r="N32" s="336"/>
      <c r="O32" s="336"/>
      <c r="P32" s="336"/>
      <c r="Q32" s="336"/>
      <c r="R32" s="336"/>
      <c r="S32" s="336"/>
      <c r="T32" s="336"/>
      <c r="U32" s="336"/>
      <c r="V32" s="336"/>
      <c r="W32" s="336"/>
    </row>
    <row r="33" spans="3:23" ht="36" customHeight="1">
      <c r="C33" s="106" t="s">
        <v>155</v>
      </c>
      <c r="D33" s="484"/>
      <c r="E33" s="484"/>
      <c r="F33" s="484"/>
      <c r="G33" s="484"/>
      <c r="H33" s="484"/>
      <c r="J33" s="336"/>
      <c r="K33" s="336"/>
      <c r="L33" s="336"/>
      <c r="M33" s="336"/>
      <c r="N33" s="336"/>
      <c r="O33" s="336"/>
      <c r="P33" s="336"/>
      <c r="Q33" s="336"/>
      <c r="R33" s="336"/>
      <c r="S33" s="336"/>
      <c r="T33" s="336"/>
      <c r="U33" s="336"/>
      <c r="V33" s="336"/>
      <c r="W33" s="336"/>
    </row>
    <row r="34" spans="3:23" ht="24" customHeight="1">
      <c r="C34" s="106" t="s">
        <v>163</v>
      </c>
      <c r="D34" s="484"/>
      <c r="E34" s="484"/>
      <c r="F34" s="484"/>
      <c r="G34" s="484"/>
      <c r="H34" s="484"/>
      <c r="J34" s="336"/>
      <c r="K34" s="336"/>
      <c r="L34" s="336"/>
      <c r="M34" s="336"/>
      <c r="N34" s="336"/>
      <c r="O34" s="336"/>
      <c r="P34" s="336"/>
      <c r="Q34" s="336"/>
      <c r="R34" s="336"/>
      <c r="S34" s="336"/>
      <c r="T34" s="336"/>
      <c r="U34" s="336"/>
      <c r="V34" s="336"/>
      <c r="W34" s="336"/>
    </row>
    <row r="35" spans="3:23" ht="24" customHeight="1">
      <c r="C35" s="106" t="s">
        <v>162</v>
      </c>
      <c r="D35" s="484"/>
      <c r="E35" s="484"/>
      <c r="F35" s="484"/>
      <c r="G35" s="484"/>
      <c r="H35" s="484"/>
    </row>
    <row r="38" spans="3:23" ht="24" customHeight="1">
      <c r="C38" s="295" t="s">
        <v>288</v>
      </c>
    </row>
    <row r="39" spans="3:23" ht="24" customHeight="1">
      <c r="C39" s="295"/>
    </row>
    <row r="41" spans="3:23" ht="24" customHeight="1">
      <c r="L41" s="84">
        <v>0</v>
      </c>
    </row>
    <row r="42" spans="3:23" ht="24" customHeight="1">
      <c r="L42" s="84">
        <v>0</v>
      </c>
    </row>
    <row r="43" spans="3:23" ht="24" customHeight="1">
      <c r="L43" s="84">
        <v>0</v>
      </c>
    </row>
    <row r="44" spans="3:23" ht="24" customHeight="1">
      <c r="D44" s="84">
        <v>0</v>
      </c>
    </row>
  </sheetData>
  <mergeCells count="32">
    <mergeCell ref="L23:M23"/>
    <mergeCell ref="L22:M22"/>
    <mergeCell ref="L2:M2"/>
    <mergeCell ref="D35:H35"/>
    <mergeCell ref="B26:C26"/>
    <mergeCell ref="B28:C28"/>
    <mergeCell ref="B30:C30"/>
    <mergeCell ref="B29:C29"/>
    <mergeCell ref="D34:H34"/>
    <mergeCell ref="D33:H33"/>
    <mergeCell ref="D32:H32"/>
    <mergeCell ref="D31:H31"/>
    <mergeCell ref="B22:H25"/>
    <mergeCell ref="G18:H18"/>
    <mergeCell ref="F20:H20"/>
    <mergeCell ref="D21:F21"/>
    <mergeCell ref="C1:F1"/>
    <mergeCell ref="B2:H2"/>
    <mergeCell ref="C4:D4"/>
    <mergeCell ref="C5:D5"/>
    <mergeCell ref="G9:H9"/>
    <mergeCell ref="G21:H21"/>
    <mergeCell ref="G16:H16"/>
    <mergeCell ref="G10:H10"/>
    <mergeCell ref="G17:H17"/>
    <mergeCell ref="G19:H19"/>
    <mergeCell ref="D20:E20"/>
    <mergeCell ref="G11:H11"/>
    <mergeCell ref="G12:H12"/>
    <mergeCell ref="G13:H13"/>
    <mergeCell ref="G14:H14"/>
    <mergeCell ref="G15:H15"/>
  </mergeCells>
  <phoneticPr fontId="2"/>
  <conditionalFormatting sqref="B4:D4">
    <cfRule type="expression" dxfId="7" priority="10">
      <formula>#REF!="OP"</formula>
    </cfRule>
  </conditionalFormatting>
  <conditionalFormatting sqref="C4:D4">
    <cfRule type="expression" dxfId="6" priority="9">
      <formula>#REF!="OP"</formula>
    </cfRule>
  </conditionalFormatting>
  <conditionalFormatting sqref="B5:D5">
    <cfRule type="expression" dxfId="5" priority="2">
      <formula>#REF!="有"</formula>
    </cfRule>
    <cfRule type="expression" dxfId="4" priority="3">
      <formula>#REF!="有"</formula>
    </cfRule>
    <cfRule type="expression" dxfId="3" priority="6">
      <formula>#REF!="グループ別総額"</formula>
    </cfRule>
  </conditionalFormatting>
  <conditionalFormatting sqref="C5:D5">
    <cfRule type="expression" dxfId="2" priority="1">
      <formula>#REF!="有"</formula>
    </cfRule>
    <cfRule type="expression" dxfId="1" priority="4">
      <formula>#REF!="グループ別総額"</formula>
    </cfRule>
    <cfRule type="expression" dxfId="0" priority="5">
      <formula>#REF!="グループ別総額"</formula>
    </cfRule>
  </conditionalFormatting>
  <dataValidations count="5">
    <dataValidation type="list" allowBlank="1" showInputMessage="1" showErrorMessage="1" sqref="WVJ983042:WVP983042 IX2:JD2 ST2:SZ2 ACP2:ACV2 AML2:AMR2 AWH2:AWN2 BGD2:BGJ2 BPZ2:BQF2 BZV2:CAB2 CJR2:CJX2 CTN2:CTT2 DDJ2:DDP2 DNF2:DNL2 DXB2:DXH2 EGX2:EHD2 EQT2:EQZ2 FAP2:FAV2 FKL2:FKR2 FUH2:FUN2 GED2:GEJ2 GNZ2:GOF2 GXV2:GYB2 HHR2:HHX2 HRN2:HRT2 IBJ2:IBP2 ILF2:ILL2 IVB2:IVH2 JEX2:JFD2 JOT2:JOZ2 JYP2:JYV2 KIL2:KIR2 KSH2:KSN2 LCD2:LCJ2 LLZ2:LMF2 LVV2:LWB2 MFR2:MFX2 MPN2:MPT2 MZJ2:MZP2 NJF2:NJL2 NTB2:NTH2 OCX2:ODD2 OMT2:OMZ2 OWP2:OWV2 PGL2:PGR2 PQH2:PQN2 QAD2:QAJ2 QJZ2:QKF2 QTV2:QUB2 RDR2:RDX2 RNN2:RNT2 RXJ2:RXP2 SHF2:SHL2 SRB2:SRH2 TAX2:TBD2 TKT2:TKZ2 TUP2:TUV2 UEL2:UER2 UOH2:UON2 UYD2:UYJ2 VHZ2:VIF2 VRV2:VSB2 WBR2:WBX2 WLN2:WLT2 WVJ2:WVP2 B65538:H65538 IX65538:JD65538 ST65538:SZ65538 ACP65538:ACV65538 AML65538:AMR65538 AWH65538:AWN65538 BGD65538:BGJ65538 BPZ65538:BQF65538 BZV65538:CAB65538 CJR65538:CJX65538 CTN65538:CTT65538 DDJ65538:DDP65538 DNF65538:DNL65538 DXB65538:DXH65538 EGX65538:EHD65538 EQT65538:EQZ65538 FAP65538:FAV65538 FKL65538:FKR65538 FUH65538:FUN65538 GED65538:GEJ65538 GNZ65538:GOF65538 GXV65538:GYB65538 HHR65538:HHX65538 HRN65538:HRT65538 IBJ65538:IBP65538 ILF65538:ILL65538 IVB65538:IVH65538 JEX65538:JFD65538 JOT65538:JOZ65538 JYP65538:JYV65538 KIL65538:KIR65538 KSH65538:KSN65538 LCD65538:LCJ65538 LLZ65538:LMF65538 LVV65538:LWB65538 MFR65538:MFX65538 MPN65538:MPT65538 MZJ65538:MZP65538 NJF65538:NJL65538 NTB65538:NTH65538 OCX65538:ODD65538 OMT65538:OMZ65538 OWP65538:OWV65538 PGL65538:PGR65538 PQH65538:PQN65538 QAD65538:QAJ65538 QJZ65538:QKF65538 QTV65538:QUB65538 RDR65538:RDX65538 RNN65538:RNT65538 RXJ65538:RXP65538 SHF65538:SHL65538 SRB65538:SRH65538 TAX65538:TBD65538 TKT65538:TKZ65538 TUP65538:TUV65538 UEL65538:UER65538 UOH65538:UON65538 UYD65538:UYJ65538 VHZ65538:VIF65538 VRV65538:VSB65538 WBR65538:WBX65538 WLN65538:WLT65538 WVJ65538:WVP65538 B131074:H131074 IX131074:JD131074 ST131074:SZ131074 ACP131074:ACV131074 AML131074:AMR131074 AWH131074:AWN131074 BGD131074:BGJ131074 BPZ131074:BQF131074 BZV131074:CAB131074 CJR131074:CJX131074 CTN131074:CTT131074 DDJ131074:DDP131074 DNF131074:DNL131074 DXB131074:DXH131074 EGX131074:EHD131074 EQT131074:EQZ131074 FAP131074:FAV131074 FKL131074:FKR131074 FUH131074:FUN131074 GED131074:GEJ131074 GNZ131074:GOF131074 GXV131074:GYB131074 HHR131074:HHX131074 HRN131074:HRT131074 IBJ131074:IBP131074 ILF131074:ILL131074 IVB131074:IVH131074 JEX131074:JFD131074 JOT131074:JOZ131074 JYP131074:JYV131074 KIL131074:KIR131074 KSH131074:KSN131074 LCD131074:LCJ131074 LLZ131074:LMF131074 LVV131074:LWB131074 MFR131074:MFX131074 MPN131074:MPT131074 MZJ131074:MZP131074 NJF131074:NJL131074 NTB131074:NTH131074 OCX131074:ODD131074 OMT131074:OMZ131074 OWP131074:OWV131074 PGL131074:PGR131074 PQH131074:PQN131074 QAD131074:QAJ131074 QJZ131074:QKF131074 QTV131074:QUB131074 RDR131074:RDX131074 RNN131074:RNT131074 RXJ131074:RXP131074 SHF131074:SHL131074 SRB131074:SRH131074 TAX131074:TBD131074 TKT131074:TKZ131074 TUP131074:TUV131074 UEL131074:UER131074 UOH131074:UON131074 UYD131074:UYJ131074 VHZ131074:VIF131074 VRV131074:VSB131074 WBR131074:WBX131074 WLN131074:WLT131074 WVJ131074:WVP131074 B196610:H196610 IX196610:JD196610 ST196610:SZ196610 ACP196610:ACV196610 AML196610:AMR196610 AWH196610:AWN196610 BGD196610:BGJ196610 BPZ196610:BQF196610 BZV196610:CAB196610 CJR196610:CJX196610 CTN196610:CTT196610 DDJ196610:DDP196610 DNF196610:DNL196610 DXB196610:DXH196610 EGX196610:EHD196610 EQT196610:EQZ196610 FAP196610:FAV196610 FKL196610:FKR196610 FUH196610:FUN196610 GED196610:GEJ196610 GNZ196610:GOF196610 GXV196610:GYB196610 HHR196610:HHX196610 HRN196610:HRT196610 IBJ196610:IBP196610 ILF196610:ILL196610 IVB196610:IVH196610 JEX196610:JFD196610 JOT196610:JOZ196610 JYP196610:JYV196610 KIL196610:KIR196610 KSH196610:KSN196610 LCD196610:LCJ196610 LLZ196610:LMF196610 LVV196610:LWB196610 MFR196610:MFX196610 MPN196610:MPT196610 MZJ196610:MZP196610 NJF196610:NJL196610 NTB196610:NTH196610 OCX196610:ODD196610 OMT196610:OMZ196610 OWP196610:OWV196610 PGL196610:PGR196610 PQH196610:PQN196610 QAD196610:QAJ196610 QJZ196610:QKF196610 QTV196610:QUB196610 RDR196610:RDX196610 RNN196610:RNT196610 RXJ196610:RXP196610 SHF196610:SHL196610 SRB196610:SRH196610 TAX196610:TBD196610 TKT196610:TKZ196610 TUP196610:TUV196610 UEL196610:UER196610 UOH196610:UON196610 UYD196610:UYJ196610 VHZ196610:VIF196610 VRV196610:VSB196610 WBR196610:WBX196610 WLN196610:WLT196610 WVJ196610:WVP196610 B262146:H262146 IX262146:JD262146 ST262146:SZ262146 ACP262146:ACV262146 AML262146:AMR262146 AWH262146:AWN262146 BGD262146:BGJ262146 BPZ262146:BQF262146 BZV262146:CAB262146 CJR262146:CJX262146 CTN262146:CTT262146 DDJ262146:DDP262146 DNF262146:DNL262146 DXB262146:DXH262146 EGX262146:EHD262146 EQT262146:EQZ262146 FAP262146:FAV262146 FKL262146:FKR262146 FUH262146:FUN262146 GED262146:GEJ262146 GNZ262146:GOF262146 GXV262146:GYB262146 HHR262146:HHX262146 HRN262146:HRT262146 IBJ262146:IBP262146 ILF262146:ILL262146 IVB262146:IVH262146 JEX262146:JFD262146 JOT262146:JOZ262146 JYP262146:JYV262146 KIL262146:KIR262146 KSH262146:KSN262146 LCD262146:LCJ262146 LLZ262146:LMF262146 LVV262146:LWB262146 MFR262146:MFX262146 MPN262146:MPT262146 MZJ262146:MZP262146 NJF262146:NJL262146 NTB262146:NTH262146 OCX262146:ODD262146 OMT262146:OMZ262146 OWP262146:OWV262146 PGL262146:PGR262146 PQH262146:PQN262146 QAD262146:QAJ262146 QJZ262146:QKF262146 QTV262146:QUB262146 RDR262146:RDX262146 RNN262146:RNT262146 RXJ262146:RXP262146 SHF262146:SHL262146 SRB262146:SRH262146 TAX262146:TBD262146 TKT262146:TKZ262146 TUP262146:TUV262146 UEL262146:UER262146 UOH262146:UON262146 UYD262146:UYJ262146 VHZ262146:VIF262146 VRV262146:VSB262146 WBR262146:WBX262146 WLN262146:WLT262146 WVJ262146:WVP262146 B327682:H327682 IX327682:JD327682 ST327682:SZ327682 ACP327682:ACV327682 AML327682:AMR327682 AWH327682:AWN327682 BGD327682:BGJ327682 BPZ327682:BQF327682 BZV327682:CAB327682 CJR327682:CJX327682 CTN327682:CTT327682 DDJ327682:DDP327682 DNF327682:DNL327682 DXB327682:DXH327682 EGX327682:EHD327682 EQT327682:EQZ327682 FAP327682:FAV327682 FKL327682:FKR327682 FUH327682:FUN327682 GED327682:GEJ327682 GNZ327682:GOF327682 GXV327682:GYB327682 HHR327682:HHX327682 HRN327682:HRT327682 IBJ327682:IBP327682 ILF327682:ILL327682 IVB327682:IVH327682 JEX327682:JFD327682 JOT327682:JOZ327682 JYP327682:JYV327682 KIL327682:KIR327682 KSH327682:KSN327682 LCD327682:LCJ327682 LLZ327682:LMF327682 LVV327682:LWB327682 MFR327682:MFX327682 MPN327682:MPT327682 MZJ327682:MZP327682 NJF327682:NJL327682 NTB327682:NTH327682 OCX327682:ODD327682 OMT327682:OMZ327682 OWP327682:OWV327682 PGL327682:PGR327682 PQH327682:PQN327682 QAD327682:QAJ327682 QJZ327682:QKF327682 QTV327682:QUB327682 RDR327682:RDX327682 RNN327682:RNT327682 RXJ327682:RXP327682 SHF327682:SHL327682 SRB327682:SRH327682 TAX327682:TBD327682 TKT327682:TKZ327682 TUP327682:TUV327682 UEL327682:UER327682 UOH327682:UON327682 UYD327682:UYJ327682 VHZ327682:VIF327682 VRV327682:VSB327682 WBR327682:WBX327682 WLN327682:WLT327682 WVJ327682:WVP327682 B393218:H393218 IX393218:JD393218 ST393218:SZ393218 ACP393218:ACV393218 AML393218:AMR393218 AWH393218:AWN393218 BGD393218:BGJ393218 BPZ393218:BQF393218 BZV393218:CAB393218 CJR393218:CJX393218 CTN393218:CTT393218 DDJ393218:DDP393218 DNF393218:DNL393218 DXB393218:DXH393218 EGX393218:EHD393218 EQT393218:EQZ393218 FAP393218:FAV393218 FKL393218:FKR393218 FUH393218:FUN393218 GED393218:GEJ393218 GNZ393218:GOF393218 GXV393218:GYB393218 HHR393218:HHX393218 HRN393218:HRT393218 IBJ393218:IBP393218 ILF393218:ILL393218 IVB393218:IVH393218 JEX393218:JFD393218 JOT393218:JOZ393218 JYP393218:JYV393218 KIL393218:KIR393218 KSH393218:KSN393218 LCD393218:LCJ393218 LLZ393218:LMF393218 LVV393218:LWB393218 MFR393218:MFX393218 MPN393218:MPT393218 MZJ393218:MZP393218 NJF393218:NJL393218 NTB393218:NTH393218 OCX393218:ODD393218 OMT393218:OMZ393218 OWP393218:OWV393218 PGL393218:PGR393218 PQH393218:PQN393218 QAD393218:QAJ393218 QJZ393218:QKF393218 QTV393218:QUB393218 RDR393218:RDX393218 RNN393218:RNT393218 RXJ393218:RXP393218 SHF393218:SHL393218 SRB393218:SRH393218 TAX393218:TBD393218 TKT393218:TKZ393218 TUP393218:TUV393218 UEL393218:UER393218 UOH393218:UON393218 UYD393218:UYJ393218 VHZ393218:VIF393218 VRV393218:VSB393218 WBR393218:WBX393218 WLN393218:WLT393218 WVJ393218:WVP393218 B458754:H458754 IX458754:JD458754 ST458754:SZ458754 ACP458754:ACV458754 AML458754:AMR458754 AWH458754:AWN458754 BGD458754:BGJ458754 BPZ458754:BQF458754 BZV458754:CAB458754 CJR458754:CJX458754 CTN458754:CTT458754 DDJ458754:DDP458754 DNF458754:DNL458754 DXB458754:DXH458754 EGX458754:EHD458754 EQT458754:EQZ458754 FAP458754:FAV458754 FKL458754:FKR458754 FUH458754:FUN458754 GED458754:GEJ458754 GNZ458754:GOF458754 GXV458754:GYB458754 HHR458754:HHX458754 HRN458754:HRT458754 IBJ458754:IBP458754 ILF458754:ILL458754 IVB458754:IVH458754 JEX458754:JFD458754 JOT458754:JOZ458754 JYP458754:JYV458754 KIL458754:KIR458754 KSH458754:KSN458754 LCD458754:LCJ458754 LLZ458754:LMF458754 LVV458754:LWB458754 MFR458754:MFX458754 MPN458754:MPT458754 MZJ458754:MZP458754 NJF458754:NJL458754 NTB458754:NTH458754 OCX458754:ODD458754 OMT458754:OMZ458754 OWP458754:OWV458754 PGL458754:PGR458754 PQH458754:PQN458754 QAD458754:QAJ458754 QJZ458754:QKF458754 QTV458754:QUB458754 RDR458754:RDX458754 RNN458754:RNT458754 RXJ458754:RXP458754 SHF458754:SHL458754 SRB458754:SRH458754 TAX458754:TBD458754 TKT458754:TKZ458754 TUP458754:TUV458754 UEL458754:UER458754 UOH458754:UON458754 UYD458754:UYJ458754 VHZ458754:VIF458754 VRV458754:VSB458754 WBR458754:WBX458754 WLN458754:WLT458754 WVJ458754:WVP458754 B524290:H524290 IX524290:JD524290 ST524290:SZ524290 ACP524290:ACV524290 AML524290:AMR524290 AWH524290:AWN524290 BGD524290:BGJ524290 BPZ524290:BQF524290 BZV524290:CAB524290 CJR524290:CJX524290 CTN524290:CTT524290 DDJ524290:DDP524290 DNF524290:DNL524290 DXB524290:DXH524290 EGX524290:EHD524290 EQT524290:EQZ524290 FAP524290:FAV524290 FKL524290:FKR524290 FUH524290:FUN524290 GED524290:GEJ524290 GNZ524290:GOF524290 GXV524290:GYB524290 HHR524290:HHX524290 HRN524290:HRT524290 IBJ524290:IBP524290 ILF524290:ILL524290 IVB524290:IVH524290 JEX524290:JFD524290 JOT524290:JOZ524290 JYP524290:JYV524290 KIL524290:KIR524290 KSH524290:KSN524290 LCD524290:LCJ524290 LLZ524290:LMF524290 LVV524290:LWB524290 MFR524290:MFX524290 MPN524290:MPT524290 MZJ524290:MZP524290 NJF524290:NJL524290 NTB524290:NTH524290 OCX524290:ODD524290 OMT524290:OMZ524290 OWP524290:OWV524290 PGL524290:PGR524290 PQH524290:PQN524290 QAD524290:QAJ524290 QJZ524290:QKF524290 QTV524290:QUB524290 RDR524290:RDX524290 RNN524290:RNT524290 RXJ524290:RXP524290 SHF524290:SHL524290 SRB524290:SRH524290 TAX524290:TBD524290 TKT524290:TKZ524290 TUP524290:TUV524290 UEL524290:UER524290 UOH524290:UON524290 UYD524290:UYJ524290 VHZ524290:VIF524290 VRV524290:VSB524290 WBR524290:WBX524290 WLN524290:WLT524290 WVJ524290:WVP524290 B589826:H589826 IX589826:JD589826 ST589826:SZ589826 ACP589826:ACV589826 AML589826:AMR589826 AWH589826:AWN589826 BGD589826:BGJ589826 BPZ589826:BQF589826 BZV589826:CAB589826 CJR589826:CJX589826 CTN589826:CTT589826 DDJ589826:DDP589826 DNF589826:DNL589826 DXB589826:DXH589826 EGX589826:EHD589826 EQT589826:EQZ589826 FAP589826:FAV589826 FKL589826:FKR589826 FUH589826:FUN589826 GED589826:GEJ589826 GNZ589826:GOF589826 GXV589826:GYB589826 HHR589826:HHX589826 HRN589826:HRT589826 IBJ589826:IBP589826 ILF589826:ILL589826 IVB589826:IVH589826 JEX589826:JFD589826 JOT589826:JOZ589826 JYP589826:JYV589826 KIL589826:KIR589826 KSH589826:KSN589826 LCD589826:LCJ589826 LLZ589826:LMF589826 LVV589826:LWB589826 MFR589826:MFX589826 MPN589826:MPT589826 MZJ589826:MZP589826 NJF589826:NJL589826 NTB589826:NTH589826 OCX589826:ODD589826 OMT589826:OMZ589826 OWP589826:OWV589826 PGL589826:PGR589826 PQH589826:PQN589826 QAD589826:QAJ589826 QJZ589826:QKF589826 QTV589826:QUB589826 RDR589826:RDX589826 RNN589826:RNT589826 RXJ589826:RXP589826 SHF589826:SHL589826 SRB589826:SRH589826 TAX589826:TBD589826 TKT589826:TKZ589826 TUP589826:TUV589826 UEL589826:UER589826 UOH589826:UON589826 UYD589826:UYJ589826 VHZ589826:VIF589826 VRV589826:VSB589826 WBR589826:WBX589826 WLN589826:WLT589826 WVJ589826:WVP589826 B655362:H655362 IX655362:JD655362 ST655362:SZ655362 ACP655362:ACV655362 AML655362:AMR655362 AWH655362:AWN655362 BGD655362:BGJ655362 BPZ655362:BQF655362 BZV655362:CAB655362 CJR655362:CJX655362 CTN655362:CTT655362 DDJ655362:DDP655362 DNF655362:DNL655362 DXB655362:DXH655362 EGX655362:EHD655362 EQT655362:EQZ655362 FAP655362:FAV655362 FKL655362:FKR655362 FUH655362:FUN655362 GED655362:GEJ655362 GNZ655362:GOF655362 GXV655362:GYB655362 HHR655362:HHX655362 HRN655362:HRT655362 IBJ655362:IBP655362 ILF655362:ILL655362 IVB655362:IVH655362 JEX655362:JFD655362 JOT655362:JOZ655362 JYP655362:JYV655362 KIL655362:KIR655362 KSH655362:KSN655362 LCD655362:LCJ655362 LLZ655362:LMF655362 LVV655362:LWB655362 MFR655362:MFX655362 MPN655362:MPT655362 MZJ655362:MZP655362 NJF655362:NJL655362 NTB655362:NTH655362 OCX655362:ODD655362 OMT655362:OMZ655362 OWP655362:OWV655362 PGL655362:PGR655362 PQH655362:PQN655362 QAD655362:QAJ655362 QJZ655362:QKF655362 QTV655362:QUB655362 RDR655362:RDX655362 RNN655362:RNT655362 RXJ655362:RXP655362 SHF655362:SHL655362 SRB655362:SRH655362 TAX655362:TBD655362 TKT655362:TKZ655362 TUP655362:TUV655362 UEL655362:UER655362 UOH655362:UON655362 UYD655362:UYJ655362 VHZ655362:VIF655362 VRV655362:VSB655362 WBR655362:WBX655362 WLN655362:WLT655362 WVJ655362:WVP655362 B720898:H720898 IX720898:JD720898 ST720898:SZ720898 ACP720898:ACV720898 AML720898:AMR720898 AWH720898:AWN720898 BGD720898:BGJ720898 BPZ720898:BQF720898 BZV720898:CAB720898 CJR720898:CJX720898 CTN720898:CTT720898 DDJ720898:DDP720898 DNF720898:DNL720898 DXB720898:DXH720898 EGX720898:EHD720898 EQT720898:EQZ720898 FAP720898:FAV720898 FKL720898:FKR720898 FUH720898:FUN720898 GED720898:GEJ720898 GNZ720898:GOF720898 GXV720898:GYB720898 HHR720898:HHX720898 HRN720898:HRT720898 IBJ720898:IBP720898 ILF720898:ILL720898 IVB720898:IVH720898 JEX720898:JFD720898 JOT720898:JOZ720898 JYP720898:JYV720898 KIL720898:KIR720898 KSH720898:KSN720898 LCD720898:LCJ720898 LLZ720898:LMF720898 LVV720898:LWB720898 MFR720898:MFX720898 MPN720898:MPT720898 MZJ720898:MZP720898 NJF720898:NJL720898 NTB720898:NTH720898 OCX720898:ODD720898 OMT720898:OMZ720898 OWP720898:OWV720898 PGL720898:PGR720898 PQH720898:PQN720898 QAD720898:QAJ720898 QJZ720898:QKF720898 QTV720898:QUB720898 RDR720898:RDX720898 RNN720898:RNT720898 RXJ720898:RXP720898 SHF720898:SHL720898 SRB720898:SRH720898 TAX720898:TBD720898 TKT720898:TKZ720898 TUP720898:TUV720898 UEL720898:UER720898 UOH720898:UON720898 UYD720898:UYJ720898 VHZ720898:VIF720898 VRV720898:VSB720898 WBR720898:WBX720898 WLN720898:WLT720898 WVJ720898:WVP720898 B786434:H786434 IX786434:JD786434 ST786434:SZ786434 ACP786434:ACV786434 AML786434:AMR786434 AWH786434:AWN786434 BGD786434:BGJ786434 BPZ786434:BQF786434 BZV786434:CAB786434 CJR786434:CJX786434 CTN786434:CTT786434 DDJ786434:DDP786434 DNF786434:DNL786434 DXB786434:DXH786434 EGX786434:EHD786434 EQT786434:EQZ786434 FAP786434:FAV786434 FKL786434:FKR786434 FUH786434:FUN786434 GED786434:GEJ786434 GNZ786434:GOF786434 GXV786434:GYB786434 HHR786434:HHX786434 HRN786434:HRT786434 IBJ786434:IBP786434 ILF786434:ILL786434 IVB786434:IVH786434 JEX786434:JFD786434 JOT786434:JOZ786434 JYP786434:JYV786434 KIL786434:KIR786434 KSH786434:KSN786434 LCD786434:LCJ786434 LLZ786434:LMF786434 LVV786434:LWB786434 MFR786434:MFX786434 MPN786434:MPT786434 MZJ786434:MZP786434 NJF786434:NJL786434 NTB786434:NTH786434 OCX786434:ODD786434 OMT786434:OMZ786434 OWP786434:OWV786434 PGL786434:PGR786434 PQH786434:PQN786434 QAD786434:QAJ786434 QJZ786434:QKF786434 QTV786434:QUB786434 RDR786434:RDX786434 RNN786434:RNT786434 RXJ786434:RXP786434 SHF786434:SHL786434 SRB786434:SRH786434 TAX786434:TBD786434 TKT786434:TKZ786434 TUP786434:TUV786434 UEL786434:UER786434 UOH786434:UON786434 UYD786434:UYJ786434 VHZ786434:VIF786434 VRV786434:VSB786434 WBR786434:WBX786434 WLN786434:WLT786434 WVJ786434:WVP786434 B851970:H851970 IX851970:JD851970 ST851970:SZ851970 ACP851970:ACV851970 AML851970:AMR851970 AWH851970:AWN851970 BGD851970:BGJ851970 BPZ851970:BQF851970 BZV851970:CAB851970 CJR851970:CJX851970 CTN851970:CTT851970 DDJ851970:DDP851970 DNF851970:DNL851970 DXB851970:DXH851970 EGX851970:EHD851970 EQT851970:EQZ851970 FAP851970:FAV851970 FKL851970:FKR851970 FUH851970:FUN851970 GED851970:GEJ851970 GNZ851970:GOF851970 GXV851970:GYB851970 HHR851970:HHX851970 HRN851970:HRT851970 IBJ851970:IBP851970 ILF851970:ILL851970 IVB851970:IVH851970 JEX851970:JFD851970 JOT851970:JOZ851970 JYP851970:JYV851970 KIL851970:KIR851970 KSH851970:KSN851970 LCD851970:LCJ851970 LLZ851970:LMF851970 LVV851970:LWB851970 MFR851970:MFX851970 MPN851970:MPT851970 MZJ851970:MZP851970 NJF851970:NJL851970 NTB851970:NTH851970 OCX851970:ODD851970 OMT851970:OMZ851970 OWP851970:OWV851970 PGL851970:PGR851970 PQH851970:PQN851970 QAD851970:QAJ851970 QJZ851970:QKF851970 QTV851970:QUB851970 RDR851970:RDX851970 RNN851970:RNT851970 RXJ851970:RXP851970 SHF851970:SHL851970 SRB851970:SRH851970 TAX851970:TBD851970 TKT851970:TKZ851970 TUP851970:TUV851970 UEL851970:UER851970 UOH851970:UON851970 UYD851970:UYJ851970 VHZ851970:VIF851970 VRV851970:VSB851970 WBR851970:WBX851970 WLN851970:WLT851970 WVJ851970:WVP851970 B917506:H917506 IX917506:JD917506 ST917506:SZ917506 ACP917506:ACV917506 AML917506:AMR917506 AWH917506:AWN917506 BGD917506:BGJ917506 BPZ917506:BQF917506 BZV917506:CAB917506 CJR917506:CJX917506 CTN917506:CTT917506 DDJ917506:DDP917506 DNF917506:DNL917506 DXB917506:DXH917506 EGX917506:EHD917506 EQT917506:EQZ917506 FAP917506:FAV917506 FKL917506:FKR917506 FUH917506:FUN917506 GED917506:GEJ917506 GNZ917506:GOF917506 GXV917506:GYB917506 HHR917506:HHX917506 HRN917506:HRT917506 IBJ917506:IBP917506 ILF917506:ILL917506 IVB917506:IVH917506 JEX917506:JFD917506 JOT917506:JOZ917506 JYP917506:JYV917506 KIL917506:KIR917506 KSH917506:KSN917506 LCD917506:LCJ917506 LLZ917506:LMF917506 LVV917506:LWB917506 MFR917506:MFX917506 MPN917506:MPT917506 MZJ917506:MZP917506 NJF917506:NJL917506 NTB917506:NTH917506 OCX917506:ODD917506 OMT917506:OMZ917506 OWP917506:OWV917506 PGL917506:PGR917506 PQH917506:PQN917506 QAD917506:QAJ917506 QJZ917506:QKF917506 QTV917506:QUB917506 RDR917506:RDX917506 RNN917506:RNT917506 RXJ917506:RXP917506 SHF917506:SHL917506 SRB917506:SRH917506 TAX917506:TBD917506 TKT917506:TKZ917506 TUP917506:TUV917506 UEL917506:UER917506 UOH917506:UON917506 UYD917506:UYJ917506 VHZ917506:VIF917506 VRV917506:VSB917506 WBR917506:WBX917506 WLN917506:WLT917506 WVJ917506:WVP917506 B983042:H983042 IX983042:JD983042 ST983042:SZ983042 ACP983042:ACV983042 AML983042:AMR983042 AWH983042:AWN983042 BGD983042:BGJ983042 BPZ983042:BQF983042 BZV983042:CAB983042 CJR983042:CJX983042 CTN983042:CTT983042 DDJ983042:DDP983042 DNF983042:DNL983042 DXB983042:DXH983042 EGX983042:EHD983042 EQT983042:EQZ983042 FAP983042:FAV983042 FKL983042:FKR983042 FUH983042:FUN983042 GED983042:GEJ983042 GNZ983042:GOF983042 GXV983042:GYB983042 HHR983042:HHX983042 HRN983042:HRT983042 IBJ983042:IBP983042 ILF983042:ILL983042 IVB983042:IVH983042 JEX983042:JFD983042 JOT983042:JOZ983042 JYP983042:JYV983042 KIL983042:KIR983042 KSH983042:KSN983042 LCD983042:LCJ983042 LLZ983042:LMF983042 LVV983042:LWB983042 MFR983042:MFX983042 MPN983042:MPT983042 MZJ983042:MZP983042 NJF983042:NJL983042 NTB983042:NTH983042 OCX983042:ODD983042 OMT983042:OMZ983042 OWP983042:OWV983042 PGL983042:PGR983042 PQH983042:PQN983042 QAD983042:QAJ983042 QJZ983042:QKF983042 QTV983042:QUB983042 RDR983042:RDX983042 RNN983042:RNT983042 RXJ983042:RXP983042 SHF983042:SHL983042 SRB983042:SRH983042 TAX983042:TBD983042 TKT983042:TKZ983042 TUP983042:TUV983042 UEL983042:UER983042 UOH983042:UON983042 UYD983042:UYJ983042 VHZ983042:VIF983042 VRV983042:VSB983042 WBR983042:WBX983042 WLN983042:WLT983042" xr:uid="{00000000-0002-0000-0C00-000000000000}">
      <formula1>$J$1:$J$4</formula1>
    </dataValidation>
    <dataValidation type="list" allowBlank="1" showInputMessage="1" showErrorMessage="1" sqref="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xr:uid="{00000000-0002-0000-0C00-000001000000}">
      <formula1>$J$6:$J$7</formula1>
    </dataValidation>
    <dataValidation type="list" allowBlank="1" showInputMessage="1" showErrorMessage="1" sqref="WVJ983062:WVP983065 IX22:JD25 ST22:SZ25 ACP22:ACV25 AML22:AMR25 AWH22:AWN25 BGD22:BGJ25 BPZ22:BQF25 BZV22:CAB25 CJR22:CJX25 CTN22:CTT25 DDJ22:DDP25 DNF22:DNL25 DXB22:DXH25 EGX22:EHD25 EQT22:EQZ25 FAP22:FAV25 FKL22:FKR25 FUH22:FUN25 GED22:GEJ25 GNZ22:GOF25 GXV22:GYB25 HHR22:HHX25 HRN22:HRT25 IBJ22:IBP25 ILF22:ILL25 IVB22:IVH25 JEX22:JFD25 JOT22:JOZ25 JYP22:JYV25 KIL22:KIR25 KSH22:KSN25 LCD22:LCJ25 LLZ22:LMF25 LVV22:LWB25 MFR22:MFX25 MPN22:MPT25 MZJ22:MZP25 NJF22:NJL25 NTB22:NTH25 OCX22:ODD25 OMT22:OMZ25 OWP22:OWV25 PGL22:PGR25 PQH22:PQN25 QAD22:QAJ25 QJZ22:QKF25 QTV22:QUB25 RDR22:RDX25 RNN22:RNT25 RXJ22:RXP25 SHF22:SHL25 SRB22:SRH25 TAX22:TBD25 TKT22:TKZ25 TUP22:TUV25 UEL22:UER25 UOH22:UON25 UYD22:UYJ25 VHZ22:VIF25 VRV22:VSB25 WBR22:WBX25 WLN22:WLT25 WVJ22:WVP25 B65558:H65561 IX65558:JD65561 ST65558:SZ65561 ACP65558:ACV65561 AML65558:AMR65561 AWH65558:AWN65561 BGD65558:BGJ65561 BPZ65558:BQF65561 BZV65558:CAB65561 CJR65558:CJX65561 CTN65558:CTT65561 DDJ65558:DDP65561 DNF65558:DNL65561 DXB65558:DXH65561 EGX65558:EHD65561 EQT65558:EQZ65561 FAP65558:FAV65561 FKL65558:FKR65561 FUH65558:FUN65561 GED65558:GEJ65561 GNZ65558:GOF65561 GXV65558:GYB65561 HHR65558:HHX65561 HRN65558:HRT65561 IBJ65558:IBP65561 ILF65558:ILL65561 IVB65558:IVH65561 JEX65558:JFD65561 JOT65558:JOZ65561 JYP65558:JYV65561 KIL65558:KIR65561 KSH65558:KSN65561 LCD65558:LCJ65561 LLZ65558:LMF65561 LVV65558:LWB65561 MFR65558:MFX65561 MPN65558:MPT65561 MZJ65558:MZP65561 NJF65558:NJL65561 NTB65558:NTH65561 OCX65558:ODD65561 OMT65558:OMZ65561 OWP65558:OWV65561 PGL65558:PGR65561 PQH65558:PQN65561 QAD65558:QAJ65561 QJZ65558:QKF65561 QTV65558:QUB65561 RDR65558:RDX65561 RNN65558:RNT65561 RXJ65558:RXP65561 SHF65558:SHL65561 SRB65558:SRH65561 TAX65558:TBD65561 TKT65558:TKZ65561 TUP65558:TUV65561 UEL65558:UER65561 UOH65558:UON65561 UYD65558:UYJ65561 VHZ65558:VIF65561 VRV65558:VSB65561 WBR65558:WBX65561 WLN65558:WLT65561 WVJ65558:WVP65561 B131094:H131097 IX131094:JD131097 ST131094:SZ131097 ACP131094:ACV131097 AML131094:AMR131097 AWH131094:AWN131097 BGD131094:BGJ131097 BPZ131094:BQF131097 BZV131094:CAB131097 CJR131094:CJX131097 CTN131094:CTT131097 DDJ131094:DDP131097 DNF131094:DNL131097 DXB131094:DXH131097 EGX131094:EHD131097 EQT131094:EQZ131097 FAP131094:FAV131097 FKL131094:FKR131097 FUH131094:FUN131097 GED131094:GEJ131097 GNZ131094:GOF131097 GXV131094:GYB131097 HHR131094:HHX131097 HRN131094:HRT131097 IBJ131094:IBP131097 ILF131094:ILL131097 IVB131094:IVH131097 JEX131094:JFD131097 JOT131094:JOZ131097 JYP131094:JYV131097 KIL131094:KIR131097 KSH131094:KSN131097 LCD131094:LCJ131097 LLZ131094:LMF131097 LVV131094:LWB131097 MFR131094:MFX131097 MPN131094:MPT131097 MZJ131094:MZP131097 NJF131094:NJL131097 NTB131094:NTH131097 OCX131094:ODD131097 OMT131094:OMZ131097 OWP131094:OWV131097 PGL131094:PGR131097 PQH131094:PQN131097 QAD131094:QAJ131097 QJZ131094:QKF131097 QTV131094:QUB131097 RDR131094:RDX131097 RNN131094:RNT131097 RXJ131094:RXP131097 SHF131094:SHL131097 SRB131094:SRH131097 TAX131094:TBD131097 TKT131094:TKZ131097 TUP131094:TUV131097 UEL131094:UER131097 UOH131094:UON131097 UYD131094:UYJ131097 VHZ131094:VIF131097 VRV131094:VSB131097 WBR131094:WBX131097 WLN131094:WLT131097 WVJ131094:WVP131097 B196630:H196633 IX196630:JD196633 ST196630:SZ196633 ACP196630:ACV196633 AML196630:AMR196633 AWH196630:AWN196633 BGD196630:BGJ196633 BPZ196630:BQF196633 BZV196630:CAB196633 CJR196630:CJX196633 CTN196630:CTT196633 DDJ196630:DDP196633 DNF196630:DNL196633 DXB196630:DXH196633 EGX196630:EHD196633 EQT196630:EQZ196633 FAP196630:FAV196633 FKL196630:FKR196633 FUH196630:FUN196633 GED196630:GEJ196633 GNZ196630:GOF196633 GXV196630:GYB196633 HHR196630:HHX196633 HRN196630:HRT196633 IBJ196630:IBP196633 ILF196630:ILL196633 IVB196630:IVH196633 JEX196630:JFD196633 JOT196630:JOZ196633 JYP196630:JYV196633 KIL196630:KIR196633 KSH196630:KSN196633 LCD196630:LCJ196633 LLZ196630:LMF196633 LVV196630:LWB196633 MFR196630:MFX196633 MPN196630:MPT196633 MZJ196630:MZP196633 NJF196630:NJL196633 NTB196630:NTH196633 OCX196630:ODD196633 OMT196630:OMZ196633 OWP196630:OWV196633 PGL196630:PGR196633 PQH196630:PQN196633 QAD196630:QAJ196633 QJZ196630:QKF196633 QTV196630:QUB196633 RDR196630:RDX196633 RNN196630:RNT196633 RXJ196630:RXP196633 SHF196630:SHL196633 SRB196630:SRH196633 TAX196630:TBD196633 TKT196630:TKZ196633 TUP196630:TUV196633 UEL196630:UER196633 UOH196630:UON196633 UYD196630:UYJ196633 VHZ196630:VIF196633 VRV196630:VSB196633 WBR196630:WBX196633 WLN196630:WLT196633 WVJ196630:WVP196633 B262166:H262169 IX262166:JD262169 ST262166:SZ262169 ACP262166:ACV262169 AML262166:AMR262169 AWH262166:AWN262169 BGD262166:BGJ262169 BPZ262166:BQF262169 BZV262166:CAB262169 CJR262166:CJX262169 CTN262166:CTT262169 DDJ262166:DDP262169 DNF262166:DNL262169 DXB262166:DXH262169 EGX262166:EHD262169 EQT262166:EQZ262169 FAP262166:FAV262169 FKL262166:FKR262169 FUH262166:FUN262169 GED262166:GEJ262169 GNZ262166:GOF262169 GXV262166:GYB262169 HHR262166:HHX262169 HRN262166:HRT262169 IBJ262166:IBP262169 ILF262166:ILL262169 IVB262166:IVH262169 JEX262166:JFD262169 JOT262166:JOZ262169 JYP262166:JYV262169 KIL262166:KIR262169 KSH262166:KSN262169 LCD262166:LCJ262169 LLZ262166:LMF262169 LVV262166:LWB262169 MFR262166:MFX262169 MPN262166:MPT262169 MZJ262166:MZP262169 NJF262166:NJL262169 NTB262166:NTH262169 OCX262166:ODD262169 OMT262166:OMZ262169 OWP262166:OWV262169 PGL262166:PGR262169 PQH262166:PQN262169 QAD262166:QAJ262169 QJZ262166:QKF262169 QTV262166:QUB262169 RDR262166:RDX262169 RNN262166:RNT262169 RXJ262166:RXP262169 SHF262166:SHL262169 SRB262166:SRH262169 TAX262166:TBD262169 TKT262166:TKZ262169 TUP262166:TUV262169 UEL262166:UER262169 UOH262166:UON262169 UYD262166:UYJ262169 VHZ262166:VIF262169 VRV262166:VSB262169 WBR262166:WBX262169 WLN262166:WLT262169 WVJ262166:WVP262169 B327702:H327705 IX327702:JD327705 ST327702:SZ327705 ACP327702:ACV327705 AML327702:AMR327705 AWH327702:AWN327705 BGD327702:BGJ327705 BPZ327702:BQF327705 BZV327702:CAB327705 CJR327702:CJX327705 CTN327702:CTT327705 DDJ327702:DDP327705 DNF327702:DNL327705 DXB327702:DXH327705 EGX327702:EHD327705 EQT327702:EQZ327705 FAP327702:FAV327705 FKL327702:FKR327705 FUH327702:FUN327705 GED327702:GEJ327705 GNZ327702:GOF327705 GXV327702:GYB327705 HHR327702:HHX327705 HRN327702:HRT327705 IBJ327702:IBP327705 ILF327702:ILL327705 IVB327702:IVH327705 JEX327702:JFD327705 JOT327702:JOZ327705 JYP327702:JYV327705 KIL327702:KIR327705 KSH327702:KSN327705 LCD327702:LCJ327705 LLZ327702:LMF327705 LVV327702:LWB327705 MFR327702:MFX327705 MPN327702:MPT327705 MZJ327702:MZP327705 NJF327702:NJL327705 NTB327702:NTH327705 OCX327702:ODD327705 OMT327702:OMZ327705 OWP327702:OWV327705 PGL327702:PGR327705 PQH327702:PQN327705 QAD327702:QAJ327705 QJZ327702:QKF327705 QTV327702:QUB327705 RDR327702:RDX327705 RNN327702:RNT327705 RXJ327702:RXP327705 SHF327702:SHL327705 SRB327702:SRH327705 TAX327702:TBD327705 TKT327702:TKZ327705 TUP327702:TUV327705 UEL327702:UER327705 UOH327702:UON327705 UYD327702:UYJ327705 VHZ327702:VIF327705 VRV327702:VSB327705 WBR327702:WBX327705 WLN327702:WLT327705 WVJ327702:WVP327705 B393238:H393241 IX393238:JD393241 ST393238:SZ393241 ACP393238:ACV393241 AML393238:AMR393241 AWH393238:AWN393241 BGD393238:BGJ393241 BPZ393238:BQF393241 BZV393238:CAB393241 CJR393238:CJX393241 CTN393238:CTT393241 DDJ393238:DDP393241 DNF393238:DNL393241 DXB393238:DXH393241 EGX393238:EHD393241 EQT393238:EQZ393241 FAP393238:FAV393241 FKL393238:FKR393241 FUH393238:FUN393241 GED393238:GEJ393241 GNZ393238:GOF393241 GXV393238:GYB393241 HHR393238:HHX393241 HRN393238:HRT393241 IBJ393238:IBP393241 ILF393238:ILL393241 IVB393238:IVH393241 JEX393238:JFD393241 JOT393238:JOZ393241 JYP393238:JYV393241 KIL393238:KIR393241 KSH393238:KSN393241 LCD393238:LCJ393241 LLZ393238:LMF393241 LVV393238:LWB393241 MFR393238:MFX393241 MPN393238:MPT393241 MZJ393238:MZP393241 NJF393238:NJL393241 NTB393238:NTH393241 OCX393238:ODD393241 OMT393238:OMZ393241 OWP393238:OWV393241 PGL393238:PGR393241 PQH393238:PQN393241 QAD393238:QAJ393241 QJZ393238:QKF393241 QTV393238:QUB393241 RDR393238:RDX393241 RNN393238:RNT393241 RXJ393238:RXP393241 SHF393238:SHL393241 SRB393238:SRH393241 TAX393238:TBD393241 TKT393238:TKZ393241 TUP393238:TUV393241 UEL393238:UER393241 UOH393238:UON393241 UYD393238:UYJ393241 VHZ393238:VIF393241 VRV393238:VSB393241 WBR393238:WBX393241 WLN393238:WLT393241 WVJ393238:WVP393241 B458774:H458777 IX458774:JD458777 ST458774:SZ458777 ACP458774:ACV458777 AML458774:AMR458777 AWH458774:AWN458777 BGD458774:BGJ458777 BPZ458774:BQF458777 BZV458774:CAB458777 CJR458774:CJX458777 CTN458774:CTT458777 DDJ458774:DDP458777 DNF458774:DNL458777 DXB458774:DXH458777 EGX458774:EHD458777 EQT458774:EQZ458777 FAP458774:FAV458777 FKL458774:FKR458777 FUH458774:FUN458777 GED458774:GEJ458777 GNZ458774:GOF458777 GXV458774:GYB458777 HHR458774:HHX458777 HRN458774:HRT458777 IBJ458774:IBP458777 ILF458774:ILL458777 IVB458774:IVH458777 JEX458774:JFD458777 JOT458774:JOZ458777 JYP458774:JYV458777 KIL458774:KIR458777 KSH458774:KSN458777 LCD458774:LCJ458777 LLZ458774:LMF458777 LVV458774:LWB458777 MFR458774:MFX458777 MPN458774:MPT458777 MZJ458774:MZP458777 NJF458774:NJL458777 NTB458774:NTH458777 OCX458774:ODD458777 OMT458774:OMZ458777 OWP458774:OWV458777 PGL458774:PGR458777 PQH458774:PQN458777 QAD458774:QAJ458777 QJZ458774:QKF458777 QTV458774:QUB458777 RDR458774:RDX458777 RNN458774:RNT458777 RXJ458774:RXP458777 SHF458774:SHL458777 SRB458774:SRH458777 TAX458774:TBD458777 TKT458774:TKZ458777 TUP458774:TUV458777 UEL458774:UER458777 UOH458774:UON458777 UYD458774:UYJ458777 VHZ458774:VIF458777 VRV458774:VSB458777 WBR458774:WBX458777 WLN458774:WLT458777 WVJ458774:WVP458777 B524310:H524313 IX524310:JD524313 ST524310:SZ524313 ACP524310:ACV524313 AML524310:AMR524313 AWH524310:AWN524313 BGD524310:BGJ524313 BPZ524310:BQF524313 BZV524310:CAB524313 CJR524310:CJX524313 CTN524310:CTT524313 DDJ524310:DDP524313 DNF524310:DNL524313 DXB524310:DXH524313 EGX524310:EHD524313 EQT524310:EQZ524313 FAP524310:FAV524313 FKL524310:FKR524313 FUH524310:FUN524313 GED524310:GEJ524313 GNZ524310:GOF524313 GXV524310:GYB524313 HHR524310:HHX524313 HRN524310:HRT524313 IBJ524310:IBP524313 ILF524310:ILL524313 IVB524310:IVH524313 JEX524310:JFD524313 JOT524310:JOZ524313 JYP524310:JYV524313 KIL524310:KIR524313 KSH524310:KSN524313 LCD524310:LCJ524313 LLZ524310:LMF524313 LVV524310:LWB524313 MFR524310:MFX524313 MPN524310:MPT524313 MZJ524310:MZP524313 NJF524310:NJL524313 NTB524310:NTH524313 OCX524310:ODD524313 OMT524310:OMZ524313 OWP524310:OWV524313 PGL524310:PGR524313 PQH524310:PQN524313 QAD524310:QAJ524313 QJZ524310:QKF524313 QTV524310:QUB524313 RDR524310:RDX524313 RNN524310:RNT524313 RXJ524310:RXP524313 SHF524310:SHL524313 SRB524310:SRH524313 TAX524310:TBD524313 TKT524310:TKZ524313 TUP524310:TUV524313 UEL524310:UER524313 UOH524310:UON524313 UYD524310:UYJ524313 VHZ524310:VIF524313 VRV524310:VSB524313 WBR524310:WBX524313 WLN524310:WLT524313 WVJ524310:WVP524313 B589846:H589849 IX589846:JD589849 ST589846:SZ589849 ACP589846:ACV589849 AML589846:AMR589849 AWH589846:AWN589849 BGD589846:BGJ589849 BPZ589846:BQF589849 BZV589846:CAB589849 CJR589846:CJX589849 CTN589846:CTT589849 DDJ589846:DDP589849 DNF589846:DNL589849 DXB589846:DXH589849 EGX589846:EHD589849 EQT589846:EQZ589849 FAP589846:FAV589849 FKL589846:FKR589849 FUH589846:FUN589849 GED589846:GEJ589849 GNZ589846:GOF589849 GXV589846:GYB589849 HHR589846:HHX589849 HRN589846:HRT589849 IBJ589846:IBP589849 ILF589846:ILL589849 IVB589846:IVH589849 JEX589846:JFD589849 JOT589846:JOZ589849 JYP589846:JYV589849 KIL589846:KIR589849 KSH589846:KSN589849 LCD589846:LCJ589849 LLZ589846:LMF589849 LVV589846:LWB589849 MFR589846:MFX589849 MPN589846:MPT589849 MZJ589846:MZP589849 NJF589846:NJL589849 NTB589846:NTH589849 OCX589846:ODD589849 OMT589846:OMZ589849 OWP589846:OWV589849 PGL589846:PGR589849 PQH589846:PQN589849 QAD589846:QAJ589849 QJZ589846:QKF589849 QTV589846:QUB589849 RDR589846:RDX589849 RNN589846:RNT589849 RXJ589846:RXP589849 SHF589846:SHL589849 SRB589846:SRH589849 TAX589846:TBD589849 TKT589846:TKZ589849 TUP589846:TUV589849 UEL589846:UER589849 UOH589846:UON589849 UYD589846:UYJ589849 VHZ589846:VIF589849 VRV589846:VSB589849 WBR589846:WBX589849 WLN589846:WLT589849 WVJ589846:WVP589849 B655382:H655385 IX655382:JD655385 ST655382:SZ655385 ACP655382:ACV655385 AML655382:AMR655385 AWH655382:AWN655385 BGD655382:BGJ655385 BPZ655382:BQF655385 BZV655382:CAB655385 CJR655382:CJX655385 CTN655382:CTT655385 DDJ655382:DDP655385 DNF655382:DNL655385 DXB655382:DXH655385 EGX655382:EHD655385 EQT655382:EQZ655385 FAP655382:FAV655385 FKL655382:FKR655385 FUH655382:FUN655385 GED655382:GEJ655385 GNZ655382:GOF655385 GXV655382:GYB655385 HHR655382:HHX655385 HRN655382:HRT655385 IBJ655382:IBP655385 ILF655382:ILL655385 IVB655382:IVH655385 JEX655382:JFD655385 JOT655382:JOZ655385 JYP655382:JYV655385 KIL655382:KIR655385 KSH655382:KSN655385 LCD655382:LCJ655385 LLZ655382:LMF655385 LVV655382:LWB655385 MFR655382:MFX655385 MPN655382:MPT655385 MZJ655382:MZP655385 NJF655382:NJL655385 NTB655382:NTH655385 OCX655382:ODD655385 OMT655382:OMZ655385 OWP655382:OWV655385 PGL655382:PGR655385 PQH655382:PQN655385 QAD655382:QAJ655385 QJZ655382:QKF655385 QTV655382:QUB655385 RDR655382:RDX655385 RNN655382:RNT655385 RXJ655382:RXP655385 SHF655382:SHL655385 SRB655382:SRH655385 TAX655382:TBD655385 TKT655382:TKZ655385 TUP655382:TUV655385 UEL655382:UER655385 UOH655382:UON655385 UYD655382:UYJ655385 VHZ655382:VIF655385 VRV655382:VSB655385 WBR655382:WBX655385 WLN655382:WLT655385 WVJ655382:WVP655385 B720918:H720921 IX720918:JD720921 ST720918:SZ720921 ACP720918:ACV720921 AML720918:AMR720921 AWH720918:AWN720921 BGD720918:BGJ720921 BPZ720918:BQF720921 BZV720918:CAB720921 CJR720918:CJX720921 CTN720918:CTT720921 DDJ720918:DDP720921 DNF720918:DNL720921 DXB720918:DXH720921 EGX720918:EHD720921 EQT720918:EQZ720921 FAP720918:FAV720921 FKL720918:FKR720921 FUH720918:FUN720921 GED720918:GEJ720921 GNZ720918:GOF720921 GXV720918:GYB720921 HHR720918:HHX720921 HRN720918:HRT720921 IBJ720918:IBP720921 ILF720918:ILL720921 IVB720918:IVH720921 JEX720918:JFD720921 JOT720918:JOZ720921 JYP720918:JYV720921 KIL720918:KIR720921 KSH720918:KSN720921 LCD720918:LCJ720921 LLZ720918:LMF720921 LVV720918:LWB720921 MFR720918:MFX720921 MPN720918:MPT720921 MZJ720918:MZP720921 NJF720918:NJL720921 NTB720918:NTH720921 OCX720918:ODD720921 OMT720918:OMZ720921 OWP720918:OWV720921 PGL720918:PGR720921 PQH720918:PQN720921 QAD720918:QAJ720921 QJZ720918:QKF720921 QTV720918:QUB720921 RDR720918:RDX720921 RNN720918:RNT720921 RXJ720918:RXP720921 SHF720918:SHL720921 SRB720918:SRH720921 TAX720918:TBD720921 TKT720918:TKZ720921 TUP720918:TUV720921 UEL720918:UER720921 UOH720918:UON720921 UYD720918:UYJ720921 VHZ720918:VIF720921 VRV720918:VSB720921 WBR720918:WBX720921 WLN720918:WLT720921 WVJ720918:WVP720921 B786454:H786457 IX786454:JD786457 ST786454:SZ786457 ACP786454:ACV786457 AML786454:AMR786457 AWH786454:AWN786457 BGD786454:BGJ786457 BPZ786454:BQF786457 BZV786454:CAB786457 CJR786454:CJX786457 CTN786454:CTT786457 DDJ786454:DDP786457 DNF786454:DNL786457 DXB786454:DXH786457 EGX786454:EHD786457 EQT786454:EQZ786457 FAP786454:FAV786457 FKL786454:FKR786457 FUH786454:FUN786457 GED786454:GEJ786457 GNZ786454:GOF786457 GXV786454:GYB786457 HHR786454:HHX786457 HRN786454:HRT786457 IBJ786454:IBP786457 ILF786454:ILL786457 IVB786454:IVH786457 JEX786454:JFD786457 JOT786454:JOZ786457 JYP786454:JYV786457 KIL786454:KIR786457 KSH786454:KSN786457 LCD786454:LCJ786457 LLZ786454:LMF786457 LVV786454:LWB786457 MFR786454:MFX786457 MPN786454:MPT786457 MZJ786454:MZP786457 NJF786454:NJL786457 NTB786454:NTH786457 OCX786454:ODD786457 OMT786454:OMZ786457 OWP786454:OWV786457 PGL786454:PGR786457 PQH786454:PQN786457 QAD786454:QAJ786457 QJZ786454:QKF786457 QTV786454:QUB786457 RDR786454:RDX786457 RNN786454:RNT786457 RXJ786454:RXP786457 SHF786454:SHL786457 SRB786454:SRH786457 TAX786454:TBD786457 TKT786454:TKZ786457 TUP786454:TUV786457 UEL786454:UER786457 UOH786454:UON786457 UYD786454:UYJ786457 VHZ786454:VIF786457 VRV786454:VSB786457 WBR786454:WBX786457 WLN786454:WLT786457 WVJ786454:WVP786457 B851990:H851993 IX851990:JD851993 ST851990:SZ851993 ACP851990:ACV851993 AML851990:AMR851993 AWH851990:AWN851993 BGD851990:BGJ851993 BPZ851990:BQF851993 BZV851990:CAB851993 CJR851990:CJX851993 CTN851990:CTT851993 DDJ851990:DDP851993 DNF851990:DNL851993 DXB851990:DXH851993 EGX851990:EHD851993 EQT851990:EQZ851993 FAP851990:FAV851993 FKL851990:FKR851993 FUH851990:FUN851993 GED851990:GEJ851993 GNZ851990:GOF851993 GXV851990:GYB851993 HHR851990:HHX851993 HRN851990:HRT851993 IBJ851990:IBP851993 ILF851990:ILL851993 IVB851990:IVH851993 JEX851990:JFD851993 JOT851990:JOZ851993 JYP851990:JYV851993 KIL851990:KIR851993 KSH851990:KSN851993 LCD851990:LCJ851993 LLZ851990:LMF851993 LVV851990:LWB851993 MFR851990:MFX851993 MPN851990:MPT851993 MZJ851990:MZP851993 NJF851990:NJL851993 NTB851990:NTH851993 OCX851990:ODD851993 OMT851990:OMZ851993 OWP851990:OWV851993 PGL851990:PGR851993 PQH851990:PQN851993 QAD851990:QAJ851993 QJZ851990:QKF851993 QTV851990:QUB851993 RDR851990:RDX851993 RNN851990:RNT851993 RXJ851990:RXP851993 SHF851990:SHL851993 SRB851990:SRH851993 TAX851990:TBD851993 TKT851990:TKZ851993 TUP851990:TUV851993 UEL851990:UER851993 UOH851990:UON851993 UYD851990:UYJ851993 VHZ851990:VIF851993 VRV851990:VSB851993 WBR851990:WBX851993 WLN851990:WLT851993 WVJ851990:WVP851993 B917526:H917529 IX917526:JD917529 ST917526:SZ917529 ACP917526:ACV917529 AML917526:AMR917529 AWH917526:AWN917529 BGD917526:BGJ917529 BPZ917526:BQF917529 BZV917526:CAB917529 CJR917526:CJX917529 CTN917526:CTT917529 DDJ917526:DDP917529 DNF917526:DNL917529 DXB917526:DXH917529 EGX917526:EHD917529 EQT917526:EQZ917529 FAP917526:FAV917529 FKL917526:FKR917529 FUH917526:FUN917529 GED917526:GEJ917529 GNZ917526:GOF917529 GXV917526:GYB917529 HHR917526:HHX917529 HRN917526:HRT917529 IBJ917526:IBP917529 ILF917526:ILL917529 IVB917526:IVH917529 JEX917526:JFD917529 JOT917526:JOZ917529 JYP917526:JYV917529 KIL917526:KIR917529 KSH917526:KSN917529 LCD917526:LCJ917529 LLZ917526:LMF917529 LVV917526:LWB917529 MFR917526:MFX917529 MPN917526:MPT917529 MZJ917526:MZP917529 NJF917526:NJL917529 NTB917526:NTH917529 OCX917526:ODD917529 OMT917526:OMZ917529 OWP917526:OWV917529 PGL917526:PGR917529 PQH917526:PQN917529 QAD917526:QAJ917529 QJZ917526:QKF917529 QTV917526:QUB917529 RDR917526:RDX917529 RNN917526:RNT917529 RXJ917526:RXP917529 SHF917526:SHL917529 SRB917526:SRH917529 TAX917526:TBD917529 TKT917526:TKZ917529 TUP917526:TUV917529 UEL917526:UER917529 UOH917526:UON917529 UYD917526:UYJ917529 VHZ917526:VIF917529 VRV917526:VSB917529 WBR917526:WBX917529 WLN917526:WLT917529 WVJ917526:WVP917529 B983062:H983065 IX983062:JD983065 ST983062:SZ983065 ACP983062:ACV983065 AML983062:AMR983065 AWH983062:AWN983065 BGD983062:BGJ983065 BPZ983062:BQF983065 BZV983062:CAB983065 CJR983062:CJX983065 CTN983062:CTT983065 DDJ983062:DDP983065 DNF983062:DNL983065 DXB983062:DXH983065 EGX983062:EHD983065 EQT983062:EQZ983065 FAP983062:FAV983065 FKL983062:FKR983065 FUH983062:FUN983065 GED983062:GEJ983065 GNZ983062:GOF983065 GXV983062:GYB983065 HHR983062:HHX983065 HRN983062:HRT983065 IBJ983062:IBP983065 ILF983062:ILL983065 IVB983062:IVH983065 JEX983062:JFD983065 JOT983062:JOZ983065 JYP983062:JYV983065 KIL983062:KIR983065 KSH983062:KSN983065 LCD983062:LCJ983065 LLZ983062:LMF983065 LVV983062:LWB983065 MFR983062:MFX983065 MPN983062:MPT983065 MZJ983062:MZP983065 NJF983062:NJL983065 NTB983062:NTH983065 OCX983062:ODD983065 OMT983062:OMZ983065 OWP983062:OWV983065 PGL983062:PGR983065 PQH983062:PQN983065 QAD983062:QAJ983065 QJZ983062:QKF983065 QTV983062:QUB983065 RDR983062:RDX983065 RNN983062:RNT983065 RXJ983062:RXP983065 SHF983062:SHL983065 SRB983062:SRH983065 TAX983062:TBD983065 TKT983062:TKZ983065 TUP983062:TUV983065 UEL983062:UER983065 UOH983062:UON983065 UYD983062:UYJ983065 VHZ983062:VIF983065 VRV983062:VSB983065 WBR983062:WBX983065 WLN983062:WLT983065" xr:uid="{00000000-0002-0000-0C00-000002000000}">
      <formula1>$K$23:$K$24</formula1>
    </dataValidation>
    <dataValidation type="list" errorStyle="information" allowBlank="1" showInputMessage="1" showErrorMessage="1" sqref="J8" xr:uid="{00000000-0002-0000-0C00-000003000000}">
      <formula1>"有,無"</formula1>
    </dataValidation>
    <dataValidation type="list" allowBlank="1" showInputMessage="1" showErrorMessage="1" sqref="J10" xr:uid="{00000000-0002-0000-0C00-000004000000}">
      <formula1>"〇,×"</formula1>
    </dataValidation>
  </dataValidations>
  <printOptions horizontalCentered="1" verticalCentered="1"/>
  <pageMargins left="0.98425196850393704" right="0" top="0.39370078740157483" bottom="0.39370078740157483" header="0" footer="0"/>
  <pageSetup paperSize="9" scale="85" fitToWidth="0" orientation="portrait"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0">
    <tabColor rgb="FFFF0000"/>
    <pageSetUpPr fitToPage="1"/>
  </sheetPr>
  <dimension ref="A1:M45"/>
  <sheetViews>
    <sheetView workbookViewId="0"/>
  </sheetViews>
  <sheetFormatPr defaultRowHeight="24" customHeight="1"/>
  <cols>
    <col min="1" max="1" width="3.625" style="84" customWidth="1"/>
    <col min="2" max="2" width="25.625" style="84" bestFit="1" customWidth="1"/>
    <col min="3" max="3" width="31.75" style="84" customWidth="1"/>
    <col min="4" max="5" width="7.5" style="84" customWidth="1"/>
    <col min="6" max="6" width="16.125" style="84" customWidth="1"/>
    <col min="7" max="8" width="8.25" style="84" customWidth="1"/>
    <col min="9" max="10" width="9" style="84"/>
    <col min="11" max="11" width="67.875" style="84" customWidth="1"/>
    <col min="12" max="256" width="9" style="84"/>
    <col min="257" max="257" width="3.625" style="84" customWidth="1"/>
    <col min="258" max="258" width="25.625" style="84" bestFit="1" customWidth="1"/>
    <col min="259" max="259" width="31.75" style="84" customWidth="1"/>
    <col min="260" max="261" width="7.5" style="84" customWidth="1"/>
    <col min="262" max="262" width="16.125" style="84" customWidth="1"/>
    <col min="263" max="264" width="8.25" style="84" customWidth="1"/>
    <col min="265" max="266" width="9" style="84"/>
    <col min="267" max="267" width="241.5" style="84" bestFit="1" customWidth="1"/>
    <col min="268" max="512" width="9" style="84"/>
    <col min="513" max="513" width="3.625" style="84" customWidth="1"/>
    <col min="514" max="514" width="25.625" style="84" bestFit="1" customWidth="1"/>
    <col min="515" max="515" width="31.75" style="84" customWidth="1"/>
    <col min="516" max="517" width="7.5" style="84" customWidth="1"/>
    <col min="518" max="518" width="16.125" style="84" customWidth="1"/>
    <col min="519" max="520" width="8.25" style="84" customWidth="1"/>
    <col min="521" max="522" width="9" style="84"/>
    <col min="523" max="523" width="241.5" style="84" bestFit="1" customWidth="1"/>
    <col min="524" max="768" width="9" style="84"/>
    <col min="769" max="769" width="3.625" style="84" customWidth="1"/>
    <col min="770" max="770" width="25.625" style="84" bestFit="1" customWidth="1"/>
    <col min="771" max="771" width="31.75" style="84" customWidth="1"/>
    <col min="772" max="773" width="7.5" style="84" customWidth="1"/>
    <col min="774" max="774" width="16.125" style="84" customWidth="1"/>
    <col min="775" max="776" width="8.25" style="84" customWidth="1"/>
    <col min="777" max="778" width="9" style="84"/>
    <col min="779" max="779" width="241.5" style="84" bestFit="1" customWidth="1"/>
    <col min="780" max="1024" width="9" style="84"/>
    <col min="1025" max="1025" width="3.625" style="84" customWidth="1"/>
    <col min="1026" max="1026" width="25.625" style="84" bestFit="1" customWidth="1"/>
    <col min="1027" max="1027" width="31.75" style="84" customWidth="1"/>
    <col min="1028" max="1029" width="7.5" style="84" customWidth="1"/>
    <col min="1030" max="1030" width="16.125" style="84" customWidth="1"/>
    <col min="1031" max="1032" width="8.25" style="84" customWidth="1"/>
    <col min="1033" max="1034" width="9" style="84"/>
    <col min="1035" max="1035" width="241.5" style="84" bestFit="1" customWidth="1"/>
    <col min="1036" max="1280" width="9" style="84"/>
    <col min="1281" max="1281" width="3.625" style="84" customWidth="1"/>
    <col min="1282" max="1282" width="25.625" style="84" bestFit="1" customWidth="1"/>
    <col min="1283" max="1283" width="31.75" style="84" customWidth="1"/>
    <col min="1284" max="1285" width="7.5" style="84" customWidth="1"/>
    <col min="1286" max="1286" width="16.125" style="84" customWidth="1"/>
    <col min="1287" max="1288" width="8.25" style="84" customWidth="1"/>
    <col min="1289" max="1290" width="9" style="84"/>
    <col min="1291" max="1291" width="241.5" style="84" bestFit="1" customWidth="1"/>
    <col min="1292" max="1536" width="9" style="84"/>
    <col min="1537" max="1537" width="3.625" style="84" customWidth="1"/>
    <col min="1538" max="1538" width="25.625" style="84" bestFit="1" customWidth="1"/>
    <col min="1539" max="1539" width="31.75" style="84" customWidth="1"/>
    <col min="1540" max="1541" width="7.5" style="84" customWidth="1"/>
    <col min="1542" max="1542" width="16.125" style="84" customWidth="1"/>
    <col min="1543" max="1544" width="8.25" style="84" customWidth="1"/>
    <col min="1545" max="1546" width="9" style="84"/>
    <col min="1547" max="1547" width="241.5" style="84" bestFit="1" customWidth="1"/>
    <col min="1548" max="1792" width="9" style="84"/>
    <col min="1793" max="1793" width="3.625" style="84" customWidth="1"/>
    <col min="1794" max="1794" width="25.625" style="84" bestFit="1" customWidth="1"/>
    <col min="1795" max="1795" width="31.75" style="84" customWidth="1"/>
    <col min="1796" max="1797" width="7.5" style="84" customWidth="1"/>
    <col min="1798" max="1798" width="16.125" style="84" customWidth="1"/>
    <col min="1799" max="1800" width="8.25" style="84" customWidth="1"/>
    <col min="1801" max="1802" width="9" style="84"/>
    <col min="1803" max="1803" width="241.5" style="84" bestFit="1" customWidth="1"/>
    <col min="1804" max="2048" width="9" style="84"/>
    <col min="2049" max="2049" width="3.625" style="84" customWidth="1"/>
    <col min="2050" max="2050" width="25.625" style="84" bestFit="1" customWidth="1"/>
    <col min="2051" max="2051" width="31.75" style="84" customWidth="1"/>
    <col min="2052" max="2053" width="7.5" style="84" customWidth="1"/>
    <col min="2054" max="2054" width="16.125" style="84" customWidth="1"/>
    <col min="2055" max="2056" width="8.25" style="84" customWidth="1"/>
    <col min="2057" max="2058" width="9" style="84"/>
    <col min="2059" max="2059" width="241.5" style="84" bestFit="1" customWidth="1"/>
    <col min="2060" max="2304" width="9" style="84"/>
    <col min="2305" max="2305" width="3.625" style="84" customWidth="1"/>
    <col min="2306" max="2306" width="25.625" style="84" bestFit="1" customWidth="1"/>
    <col min="2307" max="2307" width="31.75" style="84" customWidth="1"/>
    <col min="2308" max="2309" width="7.5" style="84" customWidth="1"/>
    <col min="2310" max="2310" width="16.125" style="84" customWidth="1"/>
    <col min="2311" max="2312" width="8.25" style="84" customWidth="1"/>
    <col min="2313" max="2314" width="9" style="84"/>
    <col min="2315" max="2315" width="241.5" style="84" bestFit="1" customWidth="1"/>
    <col min="2316" max="2560" width="9" style="84"/>
    <col min="2561" max="2561" width="3.625" style="84" customWidth="1"/>
    <col min="2562" max="2562" width="25.625" style="84" bestFit="1" customWidth="1"/>
    <col min="2563" max="2563" width="31.75" style="84" customWidth="1"/>
    <col min="2564" max="2565" width="7.5" style="84" customWidth="1"/>
    <col min="2566" max="2566" width="16.125" style="84" customWidth="1"/>
    <col min="2567" max="2568" width="8.25" style="84" customWidth="1"/>
    <col min="2569" max="2570" width="9" style="84"/>
    <col min="2571" max="2571" width="241.5" style="84" bestFit="1" customWidth="1"/>
    <col min="2572" max="2816" width="9" style="84"/>
    <col min="2817" max="2817" width="3.625" style="84" customWidth="1"/>
    <col min="2818" max="2818" width="25.625" style="84" bestFit="1" customWidth="1"/>
    <col min="2819" max="2819" width="31.75" style="84" customWidth="1"/>
    <col min="2820" max="2821" width="7.5" style="84" customWidth="1"/>
    <col min="2822" max="2822" width="16.125" style="84" customWidth="1"/>
    <col min="2823" max="2824" width="8.25" style="84" customWidth="1"/>
    <col min="2825" max="2826" width="9" style="84"/>
    <col min="2827" max="2827" width="241.5" style="84" bestFit="1" customWidth="1"/>
    <col min="2828" max="3072" width="9" style="84"/>
    <col min="3073" max="3073" width="3.625" style="84" customWidth="1"/>
    <col min="3074" max="3074" width="25.625" style="84" bestFit="1" customWidth="1"/>
    <col min="3075" max="3075" width="31.75" style="84" customWidth="1"/>
    <col min="3076" max="3077" width="7.5" style="84" customWidth="1"/>
    <col min="3078" max="3078" width="16.125" style="84" customWidth="1"/>
    <col min="3079" max="3080" width="8.25" style="84" customWidth="1"/>
    <col min="3081" max="3082" width="9" style="84"/>
    <col min="3083" max="3083" width="241.5" style="84" bestFit="1" customWidth="1"/>
    <col min="3084" max="3328" width="9" style="84"/>
    <col min="3329" max="3329" width="3.625" style="84" customWidth="1"/>
    <col min="3330" max="3330" width="25.625" style="84" bestFit="1" customWidth="1"/>
    <col min="3331" max="3331" width="31.75" style="84" customWidth="1"/>
    <col min="3332" max="3333" width="7.5" style="84" customWidth="1"/>
    <col min="3334" max="3334" width="16.125" style="84" customWidth="1"/>
    <col min="3335" max="3336" width="8.25" style="84" customWidth="1"/>
    <col min="3337" max="3338" width="9" style="84"/>
    <col min="3339" max="3339" width="241.5" style="84" bestFit="1" customWidth="1"/>
    <col min="3340" max="3584" width="9" style="84"/>
    <col min="3585" max="3585" width="3.625" style="84" customWidth="1"/>
    <col min="3586" max="3586" width="25.625" style="84" bestFit="1" customWidth="1"/>
    <col min="3587" max="3587" width="31.75" style="84" customWidth="1"/>
    <col min="3588" max="3589" width="7.5" style="84" customWidth="1"/>
    <col min="3590" max="3590" width="16.125" style="84" customWidth="1"/>
    <col min="3591" max="3592" width="8.25" style="84" customWidth="1"/>
    <col min="3593" max="3594" width="9" style="84"/>
    <col min="3595" max="3595" width="241.5" style="84" bestFit="1" customWidth="1"/>
    <col min="3596" max="3840" width="9" style="84"/>
    <col min="3841" max="3841" width="3.625" style="84" customWidth="1"/>
    <col min="3842" max="3842" width="25.625" style="84" bestFit="1" customWidth="1"/>
    <col min="3843" max="3843" width="31.75" style="84" customWidth="1"/>
    <col min="3844" max="3845" width="7.5" style="84" customWidth="1"/>
    <col min="3846" max="3846" width="16.125" style="84" customWidth="1"/>
    <col min="3847" max="3848" width="8.25" style="84" customWidth="1"/>
    <col min="3849" max="3850" width="9" style="84"/>
    <col min="3851" max="3851" width="241.5" style="84" bestFit="1" customWidth="1"/>
    <col min="3852" max="4096" width="9" style="84"/>
    <col min="4097" max="4097" width="3.625" style="84" customWidth="1"/>
    <col min="4098" max="4098" width="25.625" style="84" bestFit="1" customWidth="1"/>
    <col min="4099" max="4099" width="31.75" style="84" customWidth="1"/>
    <col min="4100" max="4101" width="7.5" style="84" customWidth="1"/>
    <col min="4102" max="4102" width="16.125" style="84" customWidth="1"/>
    <col min="4103" max="4104" width="8.25" style="84" customWidth="1"/>
    <col min="4105" max="4106" width="9" style="84"/>
    <col min="4107" max="4107" width="241.5" style="84" bestFit="1" customWidth="1"/>
    <col min="4108" max="4352" width="9" style="84"/>
    <col min="4353" max="4353" width="3.625" style="84" customWidth="1"/>
    <col min="4354" max="4354" width="25.625" style="84" bestFit="1" customWidth="1"/>
    <col min="4355" max="4355" width="31.75" style="84" customWidth="1"/>
    <col min="4356" max="4357" width="7.5" style="84" customWidth="1"/>
    <col min="4358" max="4358" width="16.125" style="84" customWidth="1"/>
    <col min="4359" max="4360" width="8.25" style="84" customWidth="1"/>
    <col min="4361" max="4362" width="9" style="84"/>
    <col min="4363" max="4363" width="241.5" style="84" bestFit="1" customWidth="1"/>
    <col min="4364" max="4608" width="9" style="84"/>
    <col min="4609" max="4609" width="3.625" style="84" customWidth="1"/>
    <col min="4610" max="4610" width="25.625" style="84" bestFit="1" customWidth="1"/>
    <col min="4611" max="4611" width="31.75" style="84" customWidth="1"/>
    <col min="4612" max="4613" width="7.5" style="84" customWidth="1"/>
    <col min="4614" max="4614" width="16.125" style="84" customWidth="1"/>
    <col min="4615" max="4616" width="8.25" style="84" customWidth="1"/>
    <col min="4617" max="4618" width="9" style="84"/>
    <col min="4619" max="4619" width="241.5" style="84" bestFit="1" customWidth="1"/>
    <col min="4620" max="4864" width="9" style="84"/>
    <col min="4865" max="4865" width="3.625" style="84" customWidth="1"/>
    <col min="4866" max="4866" width="25.625" style="84" bestFit="1" customWidth="1"/>
    <col min="4867" max="4867" width="31.75" style="84" customWidth="1"/>
    <col min="4868" max="4869" width="7.5" style="84" customWidth="1"/>
    <col min="4870" max="4870" width="16.125" style="84" customWidth="1"/>
    <col min="4871" max="4872" width="8.25" style="84" customWidth="1"/>
    <col min="4873" max="4874" width="9" style="84"/>
    <col min="4875" max="4875" width="241.5" style="84" bestFit="1" customWidth="1"/>
    <col min="4876" max="5120" width="9" style="84"/>
    <col min="5121" max="5121" width="3.625" style="84" customWidth="1"/>
    <col min="5122" max="5122" width="25.625" style="84" bestFit="1" customWidth="1"/>
    <col min="5123" max="5123" width="31.75" style="84" customWidth="1"/>
    <col min="5124" max="5125" width="7.5" style="84" customWidth="1"/>
    <col min="5126" max="5126" width="16.125" style="84" customWidth="1"/>
    <col min="5127" max="5128" width="8.25" style="84" customWidth="1"/>
    <col min="5129" max="5130" width="9" style="84"/>
    <col min="5131" max="5131" width="241.5" style="84" bestFit="1" customWidth="1"/>
    <col min="5132" max="5376" width="9" style="84"/>
    <col min="5377" max="5377" width="3.625" style="84" customWidth="1"/>
    <col min="5378" max="5378" width="25.625" style="84" bestFit="1" customWidth="1"/>
    <col min="5379" max="5379" width="31.75" style="84" customWidth="1"/>
    <col min="5380" max="5381" width="7.5" style="84" customWidth="1"/>
    <col min="5382" max="5382" width="16.125" style="84" customWidth="1"/>
    <col min="5383" max="5384" width="8.25" style="84" customWidth="1"/>
    <col min="5385" max="5386" width="9" style="84"/>
    <col min="5387" max="5387" width="241.5" style="84" bestFit="1" customWidth="1"/>
    <col min="5388" max="5632" width="9" style="84"/>
    <col min="5633" max="5633" width="3.625" style="84" customWidth="1"/>
    <col min="5634" max="5634" width="25.625" style="84" bestFit="1" customWidth="1"/>
    <col min="5635" max="5635" width="31.75" style="84" customWidth="1"/>
    <col min="5636" max="5637" width="7.5" style="84" customWidth="1"/>
    <col min="5638" max="5638" width="16.125" style="84" customWidth="1"/>
    <col min="5639" max="5640" width="8.25" style="84" customWidth="1"/>
    <col min="5641" max="5642" width="9" style="84"/>
    <col min="5643" max="5643" width="241.5" style="84" bestFit="1" customWidth="1"/>
    <col min="5644" max="5888" width="9" style="84"/>
    <col min="5889" max="5889" width="3.625" style="84" customWidth="1"/>
    <col min="5890" max="5890" width="25.625" style="84" bestFit="1" customWidth="1"/>
    <col min="5891" max="5891" width="31.75" style="84" customWidth="1"/>
    <col min="5892" max="5893" width="7.5" style="84" customWidth="1"/>
    <col min="5894" max="5894" width="16.125" style="84" customWidth="1"/>
    <col min="5895" max="5896" width="8.25" style="84" customWidth="1"/>
    <col min="5897" max="5898" width="9" style="84"/>
    <col min="5899" max="5899" width="241.5" style="84" bestFit="1" customWidth="1"/>
    <col min="5900" max="6144" width="9" style="84"/>
    <col min="6145" max="6145" width="3.625" style="84" customWidth="1"/>
    <col min="6146" max="6146" width="25.625" style="84" bestFit="1" customWidth="1"/>
    <col min="6147" max="6147" width="31.75" style="84" customWidth="1"/>
    <col min="6148" max="6149" width="7.5" style="84" customWidth="1"/>
    <col min="6150" max="6150" width="16.125" style="84" customWidth="1"/>
    <col min="6151" max="6152" width="8.25" style="84" customWidth="1"/>
    <col min="6153" max="6154" width="9" style="84"/>
    <col min="6155" max="6155" width="241.5" style="84" bestFit="1" customWidth="1"/>
    <col min="6156" max="6400" width="9" style="84"/>
    <col min="6401" max="6401" width="3.625" style="84" customWidth="1"/>
    <col min="6402" max="6402" width="25.625" style="84" bestFit="1" customWidth="1"/>
    <col min="6403" max="6403" width="31.75" style="84" customWidth="1"/>
    <col min="6404" max="6405" width="7.5" style="84" customWidth="1"/>
    <col min="6406" max="6406" width="16.125" style="84" customWidth="1"/>
    <col min="6407" max="6408" width="8.25" style="84" customWidth="1"/>
    <col min="6409" max="6410" width="9" style="84"/>
    <col min="6411" max="6411" width="241.5" style="84" bestFit="1" customWidth="1"/>
    <col min="6412" max="6656" width="9" style="84"/>
    <col min="6657" max="6657" width="3.625" style="84" customWidth="1"/>
    <col min="6658" max="6658" width="25.625" style="84" bestFit="1" customWidth="1"/>
    <col min="6659" max="6659" width="31.75" style="84" customWidth="1"/>
    <col min="6660" max="6661" width="7.5" style="84" customWidth="1"/>
    <col min="6662" max="6662" width="16.125" style="84" customWidth="1"/>
    <col min="6663" max="6664" width="8.25" style="84" customWidth="1"/>
    <col min="6665" max="6666" width="9" style="84"/>
    <col min="6667" max="6667" width="241.5" style="84" bestFit="1" customWidth="1"/>
    <col min="6668" max="6912" width="9" style="84"/>
    <col min="6913" max="6913" width="3.625" style="84" customWidth="1"/>
    <col min="6914" max="6914" width="25.625" style="84" bestFit="1" customWidth="1"/>
    <col min="6915" max="6915" width="31.75" style="84" customWidth="1"/>
    <col min="6916" max="6917" width="7.5" style="84" customWidth="1"/>
    <col min="6918" max="6918" width="16.125" style="84" customWidth="1"/>
    <col min="6919" max="6920" width="8.25" style="84" customWidth="1"/>
    <col min="6921" max="6922" width="9" style="84"/>
    <col min="6923" max="6923" width="241.5" style="84" bestFit="1" customWidth="1"/>
    <col min="6924" max="7168" width="9" style="84"/>
    <col min="7169" max="7169" width="3.625" style="84" customWidth="1"/>
    <col min="7170" max="7170" width="25.625" style="84" bestFit="1" customWidth="1"/>
    <col min="7171" max="7171" width="31.75" style="84" customWidth="1"/>
    <col min="7172" max="7173" width="7.5" style="84" customWidth="1"/>
    <col min="7174" max="7174" width="16.125" style="84" customWidth="1"/>
    <col min="7175" max="7176" width="8.25" style="84" customWidth="1"/>
    <col min="7177" max="7178" width="9" style="84"/>
    <col min="7179" max="7179" width="241.5" style="84" bestFit="1" customWidth="1"/>
    <col min="7180" max="7424" width="9" style="84"/>
    <col min="7425" max="7425" width="3.625" style="84" customWidth="1"/>
    <col min="7426" max="7426" width="25.625" style="84" bestFit="1" customWidth="1"/>
    <col min="7427" max="7427" width="31.75" style="84" customWidth="1"/>
    <col min="7428" max="7429" width="7.5" style="84" customWidth="1"/>
    <col min="7430" max="7430" width="16.125" style="84" customWidth="1"/>
    <col min="7431" max="7432" width="8.25" style="84" customWidth="1"/>
    <col min="7433" max="7434" width="9" style="84"/>
    <col min="7435" max="7435" width="241.5" style="84" bestFit="1" customWidth="1"/>
    <col min="7436" max="7680" width="9" style="84"/>
    <col min="7681" max="7681" width="3.625" style="84" customWidth="1"/>
    <col min="7682" max="7682" width="25.625" style="84" bestFit="1" customWidth="1"/>
    <col min="7683" max="7683" width="31.75" style="84" customWidth="1"/>
    <col min="7684" max="7685" width="7.5" style="84" customWidth="1"/>
    <col min="7686" max="7686" width="16.125" style="84" customWidth="1"/>
    <col min="7687" max="7688" width="8.25" style="84" customWidth="1"/>
    <col min="7689" max="7690" width="9" style="84"/>
    <col min="7691" max="7691" width="241.5" style="84" bestFit="1" customWidth="1"/>
    <col min="7692" max="7936" width="9" style="84"/>
    <col min="7937" max="7937" width="3.625" style="84" customWidth="1"/>
    <col min="7938" max="7938" width="25.625" style="84" bestFit="1" customWidth="1"/>
    <col min="7939" max="7939" width="31.75" style="84" customWidth="1"/>
    <col min="7940" max="7941" width="7.5" style="84" customWidth="1"/>
    <col min="7942" max="7942" width="16.125" style="84" customWidth="1"/>
    <col min="7943" max="7944" width="8.25" style="84" customWidth="1"/>
    <col min="7945" max="7946" width="9" style="84"/>
    <col min="7947" max="7947" width="241.5" style="84" bestFit="1" customWidth="1"/>
    <col min="7948" max="8192" width="9" style="84"/>
    <col min="8193" max="8193" width="3.625" style="84" customWidth="1"/>
    <col min="8194" max="8194" width="25.625" style="84" bestFit="1" customWidth="1"/>
    <col min="8195" max="8195" width="31.75" style="84" customWidth="1"/>
    <col min="8196" max="8197" width="7.5" style="84" customWidth="1"/>
    <col min="8198" max="8198" width="16.125" style="84" customWidth="1"/>
    <col min="8199" max="8200" width="8.25" style="84" customWidth="1"/>
    <col min="8201" max="8202" width="9" style="84"/>
    <col min="8203" max="8203" width="241.5" style="84" bestFit="1" customWidth="1"/>
    <col min="8204" max="8448" width="9" style="84"/>
    <col min="8449" max="8449" width="3.625" style="84" customWidth="1"/>
    <col min="8450" max="8450" width="25.625" style="84" bestFit="1" customWidth="1"/>
    <col min="8451" max="8451" width="31.75" style="84" customWidth="1"/>
    <col min="8452" max="8453" width="7.5" style="84" customWidth="1"/>
    <col min="8454" max="8454" width="16.125" style="84" customWidth="1"/>
    <col min="8455" max="8456" width="8.25" style="84" customWidth="1"/>
    <col min="8457" max="8458" width="9" style="84"/>
    <col min="8459" max="8459" width="241.5" style="84" bestFit="1" customWidth="1"/>
    <col min="8460" max="8704" width="9" style="84"/>
    <col min="8705" max="8705" width="3.625" style="84" customWidth="1"/>
    <col min="8706" max="8706" width="25.625" style="84" bestFit="1" customWidth="1"/>
    <col min="8707" max="8707" width="31.75" style="84" customWidth="1"/>
    <col min="8708" max="8709" width="7.5" style="84" customWidth="1"/>
    <col min="8710" max="8710" width="16.125" style="84" customWidth="1"/>
    <col min="8711" max="8712" width="8.25" style="84" customWidth="1"/>
    <col min="8713" max="8714" width="9" style="84"/>
    <col min="8715" max="8715" width="241.5" style="84" bestFit="1" customWidth="1"/>
    <col min="8716" max="8960" width="9" style="84"/>
    <col min="8961" max="8961" width="3.625" style="84" customWidth="1"/>
    <col min="8962" max="8962" width="25.625" style="84" bestFit="1" customWidth="1"/>
    <col min="8963" max="8963" width="31.75" style="84" customWidth="1"/>
    <col min="8964" max="8965" width="7.5" style="84" customWidth="1"/>
    <col min="8966" max="8966" width="16.125" style="84" customWidth="1"/>
    <col min="8967" max="8968" width="8.25" style="84" customWidth="1"/>
    <col min="8969" max="8970" width="9" style="84"/>
    <col min="8971" max="8971" width="241.5" style="84" bestFit="1" customWidth="1"/>
    <col min="8972" max="9216" width="9" style="84"/>
    <col min="9217" max="9217" width="3.625" style="84" customWidth="1"/>
    <col min="9218" max="9218" width="25.625" style="84" bestFit="1" customWidth="1"/>
    <col min="9219" max="9219" width="31.75" style="84" customWidth="1"/>
    <col min="9220" max="9221" width="7.5" style="84" customWidth="1"/>
    <col min="9222" max="9222" width="16.125" style="84" customWidth="1"/>
    <col min="9223" max="9224" width="8.25" style="84" customWidth="1"/>
    <col min="9225" max="9226" width="9" style="84"/>
    <col min="9227" max="9227" width="241.5" style="84" bestFit="1" customWidth="1"/>
    <col min="9228" max="9472" width="9" style="84"/>
    <col min="9473" max="9473" width="3.625" style="84" customWidth="1"/>
    <col min="9474" max="9474" width="25.625" style="84" bestFit="1" customWidth="1"/>
    <col min="9475" max="9475" width="31.75" style="84" customWidth="1"/>
    <col min="9476" max="9477" width="7.5" style="84" customWidth="1"/>
    <col min="9478" max="9478" width="16.125" style="84" customWidth="1"/>
    <col min="9479" max="9480" width="8.25" style="84" customWidth="1"/>
    <col min="9481" max="9482" width="9" style="84"/>
    <col min="9483" max="9483" width="241.5" style="84" bestFit="1" customWidth="1"/>
    <col min="9484" max="9728" width="9" style="84"/>
    <col min="9729" max="9729" width="3.625" style="84" customWidth="1"/>
    <col min="9730" max="9730" width="25.625" style="84" bestFit="1" customWidth="1"/>
    <col min="9731" max="9731" width="31.75" style="84" customWidth="1"/>
    <col min="9732" max="9733" width="7.5" style="84" customWidth="1"/>
    <col min="9734" max="9734" width="16.125" style="84" customWidth="1"/>
    <col min="9735" max="9736" width="8.25" style="84" customWidth="1"/>
    <col min="9737" max="9738" width="9" style="84"/>
    <col min="9739" max="9739" width="241.5" style="84" bestFit="1" customWidth="1"/>
    <col min="9740" max="9984" width="9" style="84"/>
    <col min="9985" max="9985" width="3.625" style="84" customWidth="1"/>
    <col min="9986" max="9986" width="25.625" style="84" bestFit="1" customWidth="1"/>
    <col min="9987" max="9987" width="31.75" style="84" customWidth="1"/>
    <col min="9988" max="9989" width="7.5" style="84" customWidth="1"/>
    <col min="9990" max="9990" width="16.125" style="84" customWidth="1"/>
    <col min="9991" max="9992" width="8.25" style="84" customWidth="1"/>
    <col min="9993" max="9994" width="9" style="84"/>
    <col min="9995" max="9995" width="241.5" style="84" bestFit="1" customWidth="1"/>
    <col min="9996" max="10240" width="9" style="84"/>
    <col min="10241" max="10241" width="3.625" style="84" customWidth="1"/>
    <col min="10242" max="10242" width="25.625" style="84" bestFit="1" customWidth="1"/>
    <col min="10243" max="10243" width="31.75" style="84" customWidth="1"/>
    <col min="10244" max="10245" width="7.5" style="84" customWidth="1"/>
    <col min="10246" max="10246" width="16.125" style="84" customWidth="1"/>
    <col min="10247" max="10248" width="8.25" style="84" customWidth="1"/>
    <col min="10249" max="10250" width="9" style="84"/>
    <col min="10251" max="10251" width="241.5" style="84" bestFit="1" customWidth="1"/>
    <col min="10252" max="10496" width="9" style="84"/>
    <col min="10497" max="10497" width="3.625" style="84" customWidth="1"/>
    <col min="10498" max="10498" width="25.625" style="84" bestFit="1" customWidth="1"/>
    <col min="10499" max="10499" width="31.75" style="84" customWidth="1"/>
    <col min="10500" max="10501" width="7.5" style="84" customWidth="1"/>
    <col min="10502" max="10502" width="16.125" style="84" customWidth="1"/>
    <col min="10503" max="10504" width="8.25" style="84" customWidth="1"/>
    <col min="10505" max="10506" width="9" style="84"/>
    <col min="10507" max="10507" width="241.5" style="84" bestFit="1" customWidth="1"/>
    <col min="10508" max="10752" width="9" style="84"/>
    <col min="10753" max="10753" width="3.625" style="84" customWidth="1"/>
    <col min="10754" max="10754" width="25.625" style="84" bestFit="1" customWidth="1"/>
    <col min="10755" max="10755" width="31.75" style="84" customWidth="1"/>
    <col min="10756" max="10757" width="7.5" style="84" customWidth="1"/>
    <col min="10758" max="10758" width="16.125" style="84" customWidth="1"/>
    <col min="10759" max="10760" width="8.25" style="84" customWidth="1"/>
    <col min="10761" max="10762" width="9" style="84"/>
    <col min="10763" max="10763" width="241.5" style="84" bestFit="1" customWidth="1"/>
    <col min="10764" max="11008" width="9" style="84"/>
    <col min="11009" max="11009" width="3.625" style="84" customWidth="1"/>
    <col min="11010" max="11010" width="25.625" style="84" bestFit="1" customWidth="1"/>
    <col min="11011" max="11011" width="31.75" style="84" customWidth="1"/>
    <col min="11012" max="11013" width="7.5" style="84" customWidth="1"/>
    <col min="11014" max="11014" width="16.125" style="84" customWidth="1"/>
    <col min="11015" max="11016" width="8.25" style="84" customWidth="1"/>
    <col min="11017" max="11018" width="9" style="84"/>
    <col min="11019" max="11019" width="241.5" style="84" bestFit="1" customWidth="1"/>
    <col min="11020" max="11264" width="9" style="84"/>
    <col min="11265" max="11265" width="3.625" style="84" customWidth="1"/>
    <col min="11266" max="11266" width="25.625" style="84" bestFit="1" customWidth="1"/>
    <col min="11267" max="11267" width="31.75" style="84" customWidth="1"/>
    <col min="11268" max="11269" width="7.5" style="84" customWidth="1"/>
    <col min="11270" max="11270" width="16.125" style="84" customWidth="1"/>
    <col min="11271" max="11272" width="8.25" style="84" customWidth="1"/>
    <col min="11273" max="11274" width="9" style="84"/>
    <col min="11275" max="11275" width="241.5" style="84" bestFit="1" customWidth="1"/>
    <col min="11276" max="11520" width="9" style="84"/>
    <col min="11521" max="11521" width="3.625" style="84" customWidth="1"/>
    <col min="11522" max="11522" width="25.625" style="84" bestFit="1" customWidth="1"/>
    <col min="11523" max="11523" width="31.75" style="84" customWidth="1"/>
    <col min="11524" max="11525" width="7.5" style="84" customWidth="1"/>
    <col min="11526" max="11526" width="16.125" style="84" customWidth="1"/>
    <col min="11527" max="11528" width="8.25" style="84" customWidth="1"/>
    <col min="11529" max="11530" width="9" style="84"/>
    <col min="11531" max="11531" width="241.5" style="84" bestFit="1" customWidth="1"/>
    <col min="11532" max="11776" width="9" style="84"/>
    <col min="11777" max="11777" width="3.625" style="84" customWidth="1"/>
    <col min="11778" max="11778" width="25.625" style="84" bestFit="1" customWidth="1"/>
    <col min="11779" max="11779" width="31.75" style="84" customWidth="1"/>
    <col min="11780" max="11781" width="7.5" style="84" customWidth="1"/>
    <col min="11782" max="11782" width="16.125" style="84" customWidth="1"/>
    <col min="11783" max="11784" width="8.25" style="84" customWidth="1"/>
    <col min="11785" max="11786" width="9" style="84"/>
    <col min="11787" max="11787" width="241.5" style="84" bestFit="1" customWidth="1"/>
    <col min="11788" max="12032" width="9" style="84"/>
    <col min="12033" max="12033" width="3.625" style="84" customWidth="1"/>
    <col min="12034" max="12034" width="25.625" style="84" bestFit="1" customWidth="1"/>
    <col min="12035" max="12035" width="31.75" style="84" customWidth="1"/>
    <col min="12036" max="12037" width="7.5" style="84" customWidth="1"/>
    <col min="12038" max="12038" width="16.125" style="84" customWidth="1"/>
    <col min="12039" max="12040" width="8.25" style="84" customWidth="1"/>
    <col min="12041" max="12042" width="9" style="84"/>
    <col min="12043" max="12043" width="241.5" style="84" bestFit="1" customWidth="1"/>
    <col min="12044" max="12288" width="9" style="84"/>
    <col min="12289" max="12289" width="3.625" style="84" customWidth="1"/>
    <col min="12290" max="12290" width="25.625" style="84" bestFit="1" customWidth="1"/>
    <col min="12291" max="12291" width="31.75" style="84" customWidth="1"/>
    <col min="12292" max="12293" width="7.5" style="84" customWidth="1"/>
    <col min="12294" max="12294" width="16.125" style="84" customWidth="1"/>
    <col min="12295" max="12296" width="8.25" style="84" customWidth="1"/>
    <col min="12297" max="12298" width="9" style="84"/>
    <col min="12299" max="12299" width="241.5" style="84" bestFit="1" customWidth="1"/>
    <col min="12300" max="12544" width="9" style="84"/>
    <col min="12545" max="12545" width="3.625" style="84" customWidth="1"/>
    <col min="12546" max="12546" width="25.625" style="84" bestFit="1" customWidth="1"/>
    <col min="12547" max="12547" width="31.75" style="84" customWidth="1"/>
    <col min="12548" max="12549" width="7.5" style="84" customWidth="1"/>
    <col min="12550" max="12550" width="16.125" style="84" customWidth="1"/>
    <col min="12551" max="12552" width="8.25" style="84" customWidth="1"/>
    <col min="12553" max="12554" width="9" style="84"/>
    <col min="12555" max="12555" width="241.5" style="84" bestFit="1" customWidth="1"/>
    <col min="12556" max="12800" width="9" style="84"/>
    <col min="12801" max="12801" width="3.625" style="84" customWidth="1"/>
    <col min="12802" max="12802" width="25.625" style="84" bestFit="1" customWidth="1"/>
    <col min="12803" max="12803" width="31.75" style="84" customWidth="1"/>
    <col min="12804" max="12805" width="7.5" style="84" customWidth="1"/>
    <col min="12806" max="12806" width="16.125" style="84" customWidth="1"/>
    <col min="12807" max="12808" width="8.25" style="84" customWidth="1"/>
    <col min="12809" max="12810" width="9" style="84"/>
    <col min="12811" max="12811" width="241.5" style="84" bestFit="1" customWidth="1"/>
    <col min="12812" max="13056" width="9" style="84"/>
    <col min="13057" max="13057" width="3.625" style="84" customWidth="1"/>
    <col min="13058" max="13058" width="25.625" style="84" bestFit="1" customWidth="1"/>
    <col min="13059" max="13059" width="31.75" style="84" customWidth="1"/>
    <col min="13060" max="13061" width="7.5" style="84" customWidth="1"/>
    <col min="13062" max="13062" width="16.125" style="84" customWidth="1"/>
    <col min="13063" max="13064" width="8.25" style="84" customWidth="1"/>
    <col min="13065" max="13066" width="9" style="84"/>
    <col min="13067" max="13067" width="241.5" style="84" bestFit="1" customWidth="1"/>
    <col min="13068" max="13312" width="9" style="84"/>
    <col min="13313" max="13313" width="3.625" style="84" customWidth="1"/>
    <col min="13314" max="13314" width="25.625" style="84" bestFit="1" customWidth="1"/>
    <col min="13315" max="13315" width="31.75" style="84" customWidth="1"/>
    <col min="13316" max="13317" width="7.5" style="84" customWidth="1"/>
    <col min="13318" max="13318" width="16.125" style="84" customWidth="1"/>
    <col min="13319" max="13320" width="8.25" style="84" customWidth="1"/>
    <col min="13321" max="13322" width="9" style="84"/>
    <col min="13323" max="13323" width="241.5" style="84" bestFit="1" customWidth="1"/>
    <col min="13324" max="13568" width="9" style="84"/>
    <col min="13569" max="13569" width="3.625" style="84" customWidth="1"/>
    <col min="13570" max="13570" width="25.625" style="84" bestFit="1" customWidth="1"/>
    <col min="13571" max="13571" width="31.75" style="84" customWidth="1"/>
    <col min="13572" max="13573" width="7.5" style="84" customWidth="1"/>
    <col min="13574" max="13574" width="16.125" style="84" customWidth="1"/>
    <col min="13575" max="13576" width="8.25" style="84" customWidth="1"/>
    <col min="13577" max="13578" width="9" style="84"/>
    <col min="13579" max="13579" width="241.5" style="84" bestFit="1" customWidth="1"/>
    <col min="13580" max="13824" width="9" style="84"/>
    <col min="13825" max="13825" width="3.625" style="84" customWidth="1"/>
    <col min="13826" max="13826" width="25.625" style="84" bestFit="1" customWidth="1"/>
    <col min="13827" max="13827" width="31.75" style="84" customWidth="1"/>
    <col min="13828" max="13829" width="7.5" style="84" customWidth="1"/>
    <col min="13830" max="13830" width="16.125" style="84" customWidth="1"/>
    <col min="13831" max="13832" width="8.25" style="84" customWidth="1"/>
    <col min="13833" max="13834" width="9" style="84"/>
    <col min="13835" max="13835" width="241.5" style="84" bestFit="1" customWidth="1"/>
    <col min="13836" max="14080" width="9" style="84"/>
    <col min="14081" max="14081" width="3.625" style="84" customWidth="1"/>
    <col min="14082" max="14082" width="25.625" style="84" bestFit="1" customWidth="1"/>
    <col min="14083" max="14083" width="31.75" style="84" customWidth="1"/>
    <col min="14084" max="14085" width="7.5" style="84" customWidth="1"/>
    <col min="14086" max="14086" width="16.125" style="84" customWidth="1"/>
    <col min="14087" max="14088" width="8.25" style="84" customWidth="1"/>
    <col min="14089" max="14090" width="9" style="84"/>
    <col min="14091" max="14091" width="241.5" style="84" bestFit="1" customWidth="1"/>
    <col min="14092" max="14336" width="9" style="84"/>
    <col min="14337" max="14337" width="3.625" style="84" customWidth="1"/>
    <col min="14338" max="14338" width="25.625" style="84" bestFit="1" customWidth="1"/>
    <col min="14339" max="14339" width="31.75" style="84" customWidth="1"/>
    <col min="14340" max="14341" width="7.5" style="84" customWidth="1"/>
    <col min="14342" max="14342" width="16.125" style="84" customWidth="1"/>
    <col min="14343" max="14344" width="8.25" style="84" customWidth="1"/>
    <col min="14345" max="14346" width="9" style="84"/>
    <col min="14347" max="14347" width="241.5" style="84" bestFit="1" customWidth="1"/>
    <col min="14348" max="14592" width="9" style="84"/>
    <col min="14593" max="14593" width="3.625" style="84" customWidth="1"/>
    <col min="14594" max="14594" width="25.625" style="84" bestFit="1" customWidth="1"/>
    <col min="14595" max="14595" width="31.75" style="84" customWidth="1"/>
    <col min="14596" max="14597" width="7.5" style="84" customWidth="1"/>
    <col min="14598" max="14598" width="16.125" style="84" customWidth="1"/>
    <col min="14599" max="14600" width="8.25" style="84" customWidth="1"/>
    <col min="14601" max="14602" width="9" style="84"/>
    <col min="14603" max="14603" width="241.5" style="84" bestFit="1" customWidth="1"/>
    <col min="14604" max="14848" width="9" style="84"/>
    <col min="14849" max="14849" width="3.625" style="84" customWidth="1"/>
    <col min="14850" max="14850" width="25.625" style="84" bestFit="1" customWidth="1"/>
    <col min="14851" max="14851" width="31.75" style="84" customWidth="1"/>
    <col min="14852" max="14853" width="7.5" style="84" customWidth="1"/>
    <col min="14854" max="14854" width="16.125" style="84" customWidth="1"/>
    <col min="14855" max="14856" width="8.25" style="84" customWidth="1"/>
    <col min="14857" max="14858" width="9" style="84"/>
    <col min="14859" max="14859" width="241.5" style="84" bestFit="1" customWidth="1"/>
    <col min="14860" max="15104" width="9" style="84"/>
    <col min="15105" max="15105" width="3.625" style="84" customWidth="1"/>
    <col min="15106" max="15106" width="25.625" style="84" bestFit="1" customWidth="1"/>
    <col min="15107" max="15107" width="31.75" style="84" customWidth="1"/>
    <col min="15108" max="15109" width="7.5" style="84" customWidth="1"/>
    <col min="15110" max="15110" width="16.125" style="84" customWidth="1"/>
    <col min="15111" max="15112" width="8.25" style="84" customWidth="1"/>
    <col min="15113" max="15114" width="9" style="84"/>
    <col min="15115" max="15115" width="241.5" style="84" bestFit="1" customWidth="1"/>
    <col min="15116" max="15360" width="9" style="84"/>
    <col min="15361" max="15361" width="3.625" style="84" customWidth="1"/>
    <col min="15362" max="15362" width="25.625" style="84" bestFit="1" customWidth="1"/>
    <col min="15363" max="15363" width="31.75" style="84" customWidth="1"/>
    <col min="15364" max="15365" width="7.5" style="84" customWidth="1"/>
    <col min="15366" max="15366" width="16.125" style="84" customWidth="1"/>
    <col min="15367" max="15368" width="8.25" style="84" customWidth="1"/>
    <col min="15369" max="15370" width="9" style="84"/>
    <col min="15371" max="15371" width="241.5" style="84" bestFit="1" customWidth="1"/>
    <col min="15372" max="15616" width="9" style="84"/>
    <col min="15617" max="15617" width="3.625" style="84" customWidth="1"/>
    <col min="15618" max="15618" width="25.625" style="84" bestFit="1" customWidth="1"/>
    <col min="15619" max="15619" width="31.75" style="84" customWidth="1"/>
    <col min="15620" max="15621" width="7.5" style="84" customWidth="1"/>
    <col min="15622" max="15622" width="16.125" style="84" customWidth="1"/>
    <col min="15623" max="15624" width="8.25" style="84" customWidth="1"/>
    <col min="15625" max="15626" width="9" style="84"/>
    <col min="15627" max="15627" width="241.5" style="84" bestFit="1" customWidth="1"/>
    <col min="15628" max="15872" width="9" style="84"/>
    <col min="15873" max="15873" width="3.625" style="84" customWidth="1"/>
    <col min="15874" max="15874" width="25.625" style="84" bestFit="1" customWidth="1"/>
    <col min="15875" max="15875" width="31.75" style="84" customWidth="1"/>
    <col min="15876" max="15877" width="7.5" style="84" customWidth="1"/>
    <col min="15878" max="15878" width="16.125" style="84" customWidth="1"/>
    <col min="15879" max="15880" width="8.25" style="84" customWidth="1"/>
    <col min="15881" max="15882" width="9" style="84"/>
    <col min="15883" max="15883" width="241.5" style="84" bestFit="1" customWidth="1"/>
    <col min="15884" max="16128" width="9" style="84"/>
    <col min="16129" max="16129" width="3.625" style="84" customWidth="1"/>
    <col min="16130" max="16130" width="25.625" style="84" bestFit="1" customWidth="1"/>
    <col min="16131" max="16131" width="31.75" style="84" customWidth="1"/>
    <col min="16132" max="16133" width="7.5" style="84" customWidth="1"/>
    <col min="16134" max="16134" width="16.125" style="84" customWidth="1"/>
    <col min="16135" max="16136" width="8.25" style="84" customWidth="1"/>
    <col min="16137" max="16138" width="9" style="84"/>
    <col min="16139" max="16139" width="241.5" style="84" bestFit="1" customWidth="1"/>
    <col min="16140" max="16384" width="9" style="84"/>
  </cols>
  <sheetData>
    <row r="1" spans="2:13" ht="24" customHeight="1">
      <c r="C1" s="475"/>
      <c r="D1" s="475"/>
      <c r="E1" s="475"/>
      <c r="F1" s="475"/>
      <c r="J1" s="85"/>
    </row>
    <row r="2" spans="2:13" ht="21" customHeight="1">
      <c r="B2" s="476" t="s">
        <v>126</v>
      </c>
      <c r="C2" s="476"/>
      <c r="D2" s="476"/>
      <c r="E2" s="476"/>
      <c r="F2" s="476"/>
      <c r="G2" s="476"/>
      <c r="H2" s="476"/>
      <c r="J2" s="85" t="s">
        <v>125</v>
      </c>
      <c r="K2" s="86" t="s">
        <v>127</v>
      </c>
      <c r="L2" s="494"/>
      <c r="M2" s="495"/>
    </row>
    <row r="3" spans="2:13" ht="21" customHeight="1">
      <c r="J3" s="85" t="s">
        <v>126</v>
      </c>
      <c r="K3" s="86" t="s">
        <v>129</v>
      </c>
      <c r="L3" s="496">
        <v>0</v>
      </c>
      <c r="M3" s="497" t="e">
        <v>#REF!</v>
      </c>
    </row>
    <row r="4" spans="2:13" s="87" customFormat="1" ht="27" customHeight="1">
      <c r="B4" s="110"/>
      <c r="C4" s="498"/>
      <c r="D4" s="498"/>
      <c r="J4" s="85" t="s">
        <v>128</v>
      </c>
    </row>
    <row r="5" spans="2:13" s="87" customFormat="1" ht="27" customHeight="1">
      <c r="B5" s="110"/>
      <c r="C5" s="499"/>
      <c r="D5" s="499" t="e">
        <v>#REF!</v>
      </c>
      <c r="J5" s="28" t="str">
        <f>HYPERLINK("#目次!A1","目次へ戻る")</f>
        <v>目次へ戻る</v>
      </c>
    </row>
    <row r="6" spans="2:13" ht="26.25" customHeight="1">
      <c r="J6" s="116" t="e">
        <f>G19</f>
        <v>#REF!</v>
      </c>
      <c r="K6" s="116" t="s">
        <v>130</v>
      </c>
    </row>
    <row r="7" spans="2:13" ht="35.25" customHeight="1" thickBot="1">
      <c r="B7" s="88" t="s">
        <v>131</v>
      </c>
      <c r="C7" s="133" t="e">
        <f>G19</f>
        <v>#REF!</v>
      </c>
      <c r="D7" s="89" t="e">
        <f>IF(#REF!="税抜","","（税込）")</f>
        <v>#REF!</v>
      </c>
      <c r="E7" s="90"/>
      <c r="F7" s="90"/>
      <c r="G7" s="91"/>
      <c r="H7" s="91"/>
      <c r="J7" s="27" t="s">
        <v>149</v>
      </c>
      <c r="K7" s="29"/>
    </row>
    <row r="8" spans="2:13" ht="39.75" customHeight="1" thickBot="1">
      <c r="C8" s="104" t="e">
        <f>IF(#REF!="税抜","（消費税及び地方消費税を含まない。）","")</f>
        <v>#REF!</v>
      </c>
      <c r="J8" s="114" t="e">
        <f>#REF!</f>
        <v>#REF!</v>
      </c>
      <c r="K8" s="27" t="s">
        <v>151</v>
      </c>
    </row>
    <row r="9" spans="2:13" s="87" customFormat="1" ht="30" customHeight="1" thickBot="1">
      <c r="B9" s="92" t="s">
        <v>34</v>
      </c>
      <c r="C9" s="92" t="s">
        <v>132</v>
      </c>
      <c r="D9" s="93" t="s">
        <v>35</v>
      </c>
      <c r="E9" s="93" t="s">
        <v>133</v>
      </c>
      <c r="F9" s="93" t="s">
        <v>37</v>
      </c>
      <c r="G9" s="479" t="s">
        <v>134</v>
      </c>
      <c r="H9" s="480"/>
      <c r="J9" s="115" t="s">
        <v>135</v>
      </c>
    </row>
    <row r="10" spans="2:13" s="87" customFormat="1" ht="35.1" customHeight="1" thickBot="1">
      <c r="B10" s="107" t="e">
        <f>#REF!</f>
        <v>#REF!</v>
      </c>
      <c r="C10" s="187" t="e">
        <f>IF(#REF!&gt;10,"別紙内訳書のとおり",#REF!)</f>
        <v>#REF!</v>
      </c>
      <c r="D10" s="108" t="e">
        <f>IF(#REF!&gt;9,"",#REF!)</f>
        <v>#REF!</v>
      </c>
      <c r="E10" s="250" t="e">
        <f>IF(#REF!&gt;9,0,#REF!)</f>
        <v>#REF!</v>
      </c>
      <c r="F10" s="131" t="e">
        <f>IF(#REF!&gt;9,0,#REF!)</f>
        <v>#REF!</v>
      </c>
      <c r="G10" s="471" t="e">
        <f>E10*F10</f>
        <v>#REF!</v>
      </c>
      <c r="H10" s="472"/>
      <c r="J10" s="138" t="s">
        <v>165</v>
      </c>
      <c r="K10" s="87" t="s">
        <v>164</v>
      </c>
    </row>
    <row r="11" spans="2:13" s="87" customFormat="1" ht="35.1" customHeight="1">
      <c r="B11" s="107" t="e">
        <f>IF(#REF!&gt;9,"",#REF!)</f>
        <v>#REF!</v>
      </c>
      <c r="C11" s="186" t="e">
        <f>IF(C10="別紙内訳書のとおり","以下余白",IF(#REF!&gt;9,"",#REF!))</f>
        <v>#REF!</v>
      </c>
      <c r="D11" s="108" t="e">
        <f>IF(#REF!&gt;9,"",#REF!)</f>
        <v>#REF!</v>
      </c>
      <c r="E11" s="109" t="e">
        <f>IF(#REF!&gt;9,"",#REF!)</f>
        <v>#REF!</v>
      </c>
      <c r="F11" s="131" t="e">
        <f>IF(#REF!&gt;9,"",#REF!)</f>
        <v>#REF!</v>
      </c>
      <c r="G11" s="468" t="str">
        <f t="shared" ref="G11:G18" si="0">IFERROR(E11*F11,"")</f>
        <v/>
      </c>
      <c r="H11" s="469"/>
    </row>
    <row r="12" spans="2:13" s="87" customFormat="1" ht="35.1" customHeight="1">
      <c r="B12" s="107" t="e">
        <f>IF(#REF!&gt;9,"",#REF!)</f>
        <v>#REF!</v>
      </c>
      <c r="C12" s="187" t="e">
        <f>IF(#REF!&gt;9,"",#REF!)</f>
        <v>#REF!</v>
      </c>
      <c r="D12" s="108" t="e">
        <f>IF(#REF!&gt;9,"",#REF!)</f>
        <v>#REF!</v>
      </c>
      <c r="E12" s="109" t="e">
        <f>IF(#REF!&gt;9,"",#REF!)</f>
        <v>#REF!</v>
      </c>
      <c r="F12" s="131" t="e">
        <f>IF(#REF!&gt;9,"",#REF!)</f>
        <v>#REF!</v>
      </c>
      <c r="G12" s="468" t="str">
        <f t="shared" si="0"/>
        <v/>
      </c>
      <c r="H12" s="469"/>
    </row>
    <row r="13" spans="2:13" s="87" customFormat="1" ht="35.1" customHeight="1">
      <c r="B13" s="107" t="e">
        <f>IF(#REF!&gt;9,"",#REF!)</f>
        <v>#REF!</v>
      </c>
      <c r="C13" s="187" t="e">
        <f>IF(#REF!&gt;9,"",#REF!)</f>
        <v>#REF!</v>
      </c>
      <c r="D13" s="108" t="e">
        <f>IF(#REF!&gt;9,"",#REF!)</f>
        <v>#REF!</v>
      </c>
      <c r="E13" s="109" t="e">
        <f>IF(#REF!&gt;9,"",#REF!)</f>
        <v>#REF!</v>
      </c>
      <c r="F13" s="131" t="e">
        <f>IF(#REF!&gt;9,"",#REF!)</f>
        <v>#REF!</v>
      </c>
      <c r="G13" s="468" t="str">
        <f t="shared" si="0"/>
        <v/>
      </c>
      <c r="H13" s="469"/>
    </row>
    <row r="14" spans="2:13" ht="35.1" customHeight="1">
      <c r="B14" s="107" t="e">
        <f>IF(#REF!&gt;9,"",#REF!)</f>
        <v>#REF!</v>
      </c>
      <c r="C14" s="187" t="e">
        <f>IF(#REF!&gt;9,"",#REF!)</f>
        <v>#REF!</v>
      </c>
      <c r="D14" s="108" t="e">
        <f>IF(#REF!&gt;9,"",#REF!)</f>
        <v>#REF!</v>
      </c>
      <c r="E14" s="109" t="e">
        <f>IF(#REF!&gt;9,"",#REF!)</f>
        <v>#REF!</v>
      </c>
      <c r="F14" s="131" t="e">
        <f>IF(#REF!&gt;9,"",#REF!)</f>
        <v>#REF!</v>
      </c>
      <c r="G14" s="468" t="str">
        <f t="shared" si="0"/>
        <v/>
      </c>
      <c r="H14" s="469"/>
    </row>
    <row r="15" spans="2:13" ht="35.1" customHeight="1">
      <c r="B15" s="107" t="e">
        <f>IF(#REF!&gt;9,"",#REF!)</f>
        <v>#REF!</v>
      </c>
      <c r="C15" s="187" t="e">
        <f>IF(#REF!&gt;9,"",#REF!)</f>
        <v>#REF!</v>
      </c>
      <c r="D15" s="108" t="e">
        <f>IF(#REF!&gt;9,"",#REF!)</f>
        <v>#REF!</v>
      </c>
      <c r="E15" s="109" t="e">
        <f>IF(#REF!&gt;9,"",#REF!)</f>
        <v>#REF!</v>
      </c>
      <c r="F15" s="131" t="e">
        <f>IF(#REF!&gt;9,"",#REF!)</f>
        <v>#REF!</v>
      </c>
      <c r="G15" s="468" t="str">
        <f t="shared" si="0"/>
        <v/>
      </c>
      <c r="H15" s="469"/>
    </row>
    <row r="16" spans="2:13" ht="35.1" customHeight="1">
      <c r="B16" s="107" t="e">
        <f>IF(#REF!&gt;9,"",#REF!)</f>
        <v>#REF!</v>
      </c>
      <c r="C16" s="187" t="e">
        <f>IF(#REF!&gt;9,"",#REF!)</f>
        <v>#REF!</v>
      </c>
      <c r="D16" s="108" t="e">
        <f>IF(#REF!&gt;9,"",#REF!)</f>
        <v>#REF!</v>
      </c>
      <c r="E16" s="109" t="e">
        <f>IF(#REF!&gt;9,"",#REF!)</f>
        <v>#REF!</v>
      </c>
      <c r="F16" s="131" t="e">
        <f>IF(#REF!&gt;9,"",#REF!)</f>
        <v>#REF!</v>
      </c>
      <c r="G16" s="468" t="str">
        <f t="shared" si="0"/>
        <v/>
      </c>
      <c r="H16" s="469"/>
    </row>
    <row r="17" spans="1:13" ht="35.1" customHeight="1">
      <c r="B17" s="107" t="e">
        <f>IF(#REF!&gt;9,"",#REF!)</f>
        <v>#REF!</v>
      </c>
      <c r="C17" s="187" t="e">
        <f>IF(#REF!&gt;9,"",#REF!)</f>
        <v>#REF!</v>
      </c>
      <c r="D17" s="108" t="e">
        <f>IF(#REF!&gt;9,"",#REF!)</f>
        <v>#REF!</v>
      </c>
      <c r="E17" s="109" t="e">
        <f>IF(#REF!&gt;9,"",#REF!)</f>
        <v>#REF!</v>
      </c>
      <c r="F17" s="131" t="e">
        <f>IF(#REF!&gt;9,"",#REF!)</f>
        <v>#REF!</v>
      </c>
      <c r="G17" s="468" t="str">
        <f t="shared" si="0"/>
        <v/>
      </c>
      <c r="H17" s="469"/>
    </row>
    <row r="18" spans="1:13" ht="35.1" customHeight="1">
      <c r="B18" s="107" t="e">
        <f>IF(#REF!&gt;9,"",#REF!)</f>
        <v>#REF!</v>
      </c>
      <c r="C18" s="187" t="e">
        <f>IF(#REF!&gt;9,"",#REF!)</f>
        <v>#REF!</v>
      </c>
      <c r="D18" s="108" t="e">
        <f>IF(#REF!&gt;9,"",#REF!)</f>
        <v>#REF!</v>
      </c>
      <c r="E18" s="109" t="e">
        <f>IF(#REF!&gt;9,"",#REF!)</f>
        <v>#REF!</v>
      </c>
      <c r="F18" s="131" t="e">
        <f>IF(#REF!&gt;9,"",#REF!)</f>
        <v>#REF!</v>
      </c>
      <c r="G18" s="468" t="str">
        <f t="shared" si="0"/>
        <v/>
      </c>
      <c r="H18" s="469"/>
    </row>
    <row r="19" spans="1:13" s="87" customFormat="1" ht="35.1" customHeight="1">
      <c r="B19" s="97" t="s">
        <v>136</v>
      </c>
      <c r="C19" s="95"/>
      <c r="D19" s="94"/>
      <c r="E19" s="96"/>
      <c r="F19" s="132"/>
      <c r="G19" s="473" t="e">
        <f>SUM(G10:H18)</f>
        <v>#REF!</v>
      </c>
      <c r="H19" s="474"/>
    </row>
    <row r="20" spans="1:13" s="87" customFormat="1" ht="36" customHeight="1">
      <c r="B20" s="98" t="s">
        <v>137</v>
      </c>
      <c r="C20" s="99" t="e">
        <f>#REF!</f>
        <v>#REF!</v>
      </c>
      <c r="D20" s="466" t="s">
        <v>138</v>
      </c>
      <c r="E20" s="467"/>
      <c r="F20" s="490" t="e">
        <f>#REF!</f>
        <v>#REF!</v>
      </c>
      <c r="G20" s="491">
        <v>0</v>
      </c>
      <c r="H20" s="492">
        <v>0</v>
      </c>
    </row>
    <row r="21" spans="1:13" ht="30" customHeight="1">
      <c r="B21" s="100" t="s">
        <v>139</v>
      </c>
      <c r="C21" s="99" t="s">
        <v>140</v>
      </c>
      <c r="D21" s="466" t="s">
        <v>141</v>
      </c>
      <c r="E21" s="493"/>
      <c r="F21" s="467"/>
      <c r="G21" s="500"/>
      <c r="H21" s="500"/>
      <c r="I21" s="101"/>
    </row>
    <row r="22" spans="1:13" ht="21" customHeight="1">
      <c r="B22" s="487" t="e">
        <f>VLOOKUP(#REF!,J23:K26,2,0)</f>
        <v>#REF!</v>
      </c>
      <c r="C22" s="488"/>
      <c r="D22" s="488"/>
      <c r="E22" s="488"/>
      <c r="F22" s="488"/>
      <c r="G22" s="488"/>
      <c r="H22" s="488"/>
      <c r="I22" s="101"/>
      <c r="L22" s="482"/>
      <c r="M22" s="482"/>
    </row>
    <row r="23" spans="1:13" ht="21" customHeight="1">
      <c r="B23" s="489"/>
      <c r="C23" s="489"/>
      <c r="D23" s="489"/>
      <c r="E23" s="489"/>
      <c r="F23" s="489"/>
      <c r="G23" s="489"/>
      <c r="H23" s="489"/>
      <c r="I23" s="101"/>
      <c r="J23" s="84" t="s">
        <v>142</v>
      </c>
      <c r="K23" s="85" t="s">
        <v>143</v>
      </c>
      <c r="L23" s="481"/>
      <c r="M23" s="501"/>
    </row>
    <row r="24" spans="1:13" ht="21" customHeight="1">
      <c r="B24" s="489"/>
      <c r="C24" s="489"/>
      <c r="D24" s="489"/>
      <c r="E24" s="489"/>
      <c r="F24" s="489"/>
      <c r="G24" s="489"/>
      <c r="H24" s="489"/>
      <c r="I24" s="101"/>
      <c r="J24" s="84" t="s">
        <v>144</v>
      </c>
      <c r="K24" s="85" t="s">
        <v>161</v>
      </c>
      <c r="L24" s="136"/>
      <c r="M24" s="137"/>
    </row>
    <row r="25" spans="1:13" ht="21" customHeight="1">
      <c r="B25" s="489"/>
      <c r="C25" s="489"/>
      <c r="D25" s="489"/>
      <c r="E25" s="489"/>
      <c r="F25" s="489"/>
      <c r="G25" s="489"/>
      <c r="H25" s="489"/>
      <c r="I25" s="101"/>
      <c r="J25" s="84" t="s">
        <v>271</v>
      </c>
      <c r="K25" s="84" t="s">
        <v>270</v>
      </c>
    </row>
    <row r="26" spans="1:13" ht="30" customHeight="1">
      <c r="A26" s="84">
        <v>0</v>
      </c>
      <c r="B26" s="485" t="s">
        <v>145</v>
      </c>
      <c r="C26" s="486"/>
      <c r="D26" s="101">
        <v>0</v>
      </c>
      <c r="E26" s="101"/>
      <c r="F26" s="101">
        <v>0</v>
      </c>
      <c r="G26" s="101"/>
      <c r="H26" s="101"/>
      <c r="I26" s="101">
        <v>0</v>
      </c>
      <c r="J26" s="84">
        <v>0</v>
      </c>
      <c r="L26" s="84">
        <f>I26*J26</f>
        <v>0</v>
      </c>
    </row>
    <row r="27" spans="1:13" ht="11.1" customHeight="1"/>
    <row r="28" spans="1:13" ht="21" customHeight="1">
      <c r="B28" s="482" t="s">
        <v>146</v>
      </c>
      <c r="C28" s="482"/>
    </row>
    <row r="29" spans="1:13" ht="21" customHeight="1">
      <c r="B29" s="481" t="s">
        <v>147</v>
      </c>
      <c r="C29" s="481"/>
    </row>
    <row r="30" spans="1:13" ht="21" customHeight="1">
      <c r="B30" s="482" t="e">
        <f>#REF!&amp;"長　"&amp;#REF!&amp;"　殿"</f>
        <v>#REF!</v>
      </c>
      <c r="C30" s="482"/>
      <c r="D30" s="102"/>
      <c r="E30" s="103"/>
    </row>
    <row r="31" spans="1:13" ht="36" customHeight="1">
      <c r="C31" s="106" t="s">
        <v>153</v>
      </c>
      <c r="D31" s="484" t="e">
        <f>IF($J$10="〇",#REF!,IF("無"=$J$8,"",#REF!))</f>
        <v>#REF!</v>
      </c>
      <c r="E31" s="484"/>
      <c r="F31" s="484"/>
      <c r="G31" s="484"/>
      <c r="H31" s="484"/>
    </row>
    <row r="32" spans="1:13" ht="36" customHeight="1">
      <c r="C32" s="106" t="s">
        <v>154</v>
      </c>
      <c r="D32" s="484" t="e">
        <f>IF($J$10="〇",#REF!,IF("無"=$J$8,"",#REF!))</f>
        <v>#REF!</v>
      </c>
      <c r="E32" s="484"/>
      <c r="F32" s="484"/>
      <c r="G32" s="484"/>
      <c r="H32" s="484"/>
    </row>
    <row r="33" spans="3:12" ht="36" customHeight="1">
      <c r="C33" s="106" t="s">
        <v>155</v>
      </c>
      <c r="D33" s="484" t="e">
        <f>IF($J$10="〇",#REF!&amp;"　"&amp;#REF!,IF("無"=J8,"",#REF!&amp;"　"&amp;#REF!))</f>
        <v>#REF!</v>
      </c>
      <c r="E33" s="484"/>
      <c r="F33" s="484"/>
      <c r="G33" s="484"/>
      <c r="H33" s="484"/>
    </row>
    <row r="34" spans="3:12" ht="24" customHeight="1">
      <c r="C34" s="106" t="s">
        <v>163</v>
      </c>
      <c r="D34" s="484" t="e">
        <f>IF(#REF!="有",#REF!,"")</f>
        <v>#REF!</v>
      </c>
      <c r="E34" s="484"/>
      <c r="F34" s="484"/>
      <c r="G34" s="484"/>
      <c r="H34" s="484"/>
    </row>
    <row r="35" spans="3:12" ht="24" customHeight="1">
      <c r="C35" s="106" t="s">
        <v>162</v>
      </c>
      <c r="D35" s="484" t="e">
        <f>IF(#REF!="有",#REF!,"")</f>
        <v>#REF!</v>
      </c>
      <c r="E35" s="484"/>
      <c r="F35" s="484"/>
      <c r="G35" s="484"/>
      <c r="H35" s="484"/>
    </row>
    <row r="41" spans="3:12" ht="24" customHeight="1">
      <c r="L41" s="84">
        <f>I41*J41</f>
        <v>0</v>
      </c>
    </row>
    <row r="42" spans="3:12" ht="24" customHeight="1">
      <c r="L42" s="84">
        <f>I42*J42</f>
        <v>0</v>
      </c>
    </row>
    <row r="43" spans="3:12" ht="24" customHeight="1">
      <c r="L43" s="84">
        <f>SUM(L26:L42)</f>
        <v>0</v>
      </c>
    </row>
    <row r="44" spans="3:12" ht="24" customHeight="1">
      <c r="D44" s="84">
        <v>0</v>
      </c>
    </row>
    <row r="45" spans="3:12" ht="24" customHeight="1">
      <c r="D45" s="84">
        <v>0</v>
      </c>
    </row>
  </sheetData>
  <mergeCells count="33">
    <mergeCell ref="L22:M22"/>
    <mergeCell ref="L23:M23"/>
    <mergeCell ref="D34:H34"/>
    <mergeCell ref="D35:H35"/>
    <mergeCell ref="B28:C28"/>
    <mergeCell ref="B29:C29"/>
    <mergeCell ref="B30:C30"/>
    <mergeCell ref="D31:H31"/>
    <mergeCell ref="D32:H32"/>
    <mergeCell ref="D33:H33"/>
    <mergeCell ref="B26:C26"/>
    <mergeCell ref="G15:H15"/>
    <mergeCell ref="G16:H16"/>
    <mergeCell ref="G17:H17"/>
    <mergeCell ref="G18:H18"/>
    <mergeCell ref="G19:H19"/>
    <mergeCell ref="D20:E20"/>
    <mergeCell ref="F20:H20"/>
    <mergeCell ref="D21:F21"/>
    <mergeCell ref="G21:H21"/>
    <mergeCell ref="B22:H25"/>
    <mergeCell ref="G14:H14"/>
    <mergeCell ref="C1:F1"/>
    <mergeCell ref="B2:H2"/>
    <mergeCell ref="L2:M2"/>
    <mergeCell ref="L3:M3"/>
    <mergeCell ref="C4:D4"/>
    <mergeCell ref="C5:D5"/>
    <mergeCell ref="G9:H9"/>
    <mergeCell ref="G10:H10"/>
    <mergeCell ref="G11:H11"/>
    <mergeCell ref="G12:H12"/>
    <mergeCell ref="G13:H13"/>
  </mergeCells>
  <phoneticPr fontId="2"/>
  <dataValidations count="6">
    <dataValidation type="list" allowBlank="1" showInputMessage="1" showErrorMessage="1" sqref="J8" xr:uid="{00000000-0002-0000-1200-000000000000}">
      <formula1>"有,無"</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xr:uid="{00000000-0002-0000-1200-000001000000}">
      <formula1>$J$9:$J$10</formula1>
    </dataValidation>
    <dataValidation type="list" allowBlank="1" showInputMessage="1" showErrorMessage="1" sqref="WVJ983062:WVP983065 IX22:JD25 ST22:SZ25 ACP22:ACV25 AML22:AMR25 AWH22:AWN25 BGD22:BGJ25 BPZ22:BQF25 BZV22:CAB25 CJR22:CJX25 CTN22:CTT25 DDJ22:DDP25 DNF22:DNL25 DXB22:DXH25 EGX22:EHD25 EQT22:EQZ25 FAP22:FAV25 FKL22:FKR25 FUH22:FUN25 GED22:GEJ25 GNZ22:GOF25 GXV22:GYB25 HHR22:HHX25 HRN22:HRT25 IBJ22:IBP25 ILF22:ILL25 IVB22:IVH25 JEX22:JFD25 JOT22:JOZ25 JYP22:JYV25 KIL22:KIR25 KSH22:KSN25 LCD22:LCJ25 LLZ22:LMF25 LVV22:LWB25 MFR22:MFX25 MPN22:MPT25 MZJ22:MZP25 NJF22:NJL25 NTB22:NTH25 OCX22:ODD25 OMT22:OMZ25 OWP22:OWV25 PGL22:PGR25 PQH22:PQN25 QAD22:QAJ25 QJZ22:QKF25 QTV22:QUB25 RDR22:RDX25 RNN22:RNT25 RXJ22:RXP25 SHF22:SHL25 SRB22:SRH25 TAX22:TBD25 TKT22:TKZ25 TUP22:TUV25 UEL22:UER25 UOH22:UON25 UYD22:UYJ25 VHZ22:VIF25 VRV22:VSB25 WBR22:WBX25 WLN22:WLT25 WVJ22:WVP25 B65558:H65561 IX65558:JD65561 ST65558:SZ65561 ACP65558:ACV65561 AML65558:AMR65561 AWH65558:AWN65561 BGD65558:BGJ65561 BPZ65558:BQF65561 BZV65558:CAB65561 CJR65558:CJX65561 CTN65558:CTT65561 DDJ65558:DDP65561 DNF65558:DNL65561 DXB65558:DXH65561 EGX65558:EHD65561 EQT65558:EQZ65561 FAP65558:FAV65561 FKL65558:FKR65561 FUH65558:FUN65561 GED65558:GEJ65561 GNZ65558:GOF65561 GXV65558:GYB65561 HHR65558:HHX65561 HRN65558:HRT65561 IBJ65558:IBP65561 ILF65558:ILL65561 IVB65558:IVH65561 JEX65558:JFD65561 JOT65558:JOZ65561 JYP65558:JYV65561 KIL65558:KIR65561 KSH65558:KSN65561 LCD65558:LCJ65561 LLZ65558:LMF65561 LVV65558:LWB65561 MFR65558:MFX65561 MPN65558:MPT65561 MZJ65558:MZP65561 NJF65558:NJL65561 NTB65558:NTH65561 OCX65558:ODD65561 OMT65558:OMZ65561 OWP65558:OWV65561 PGL65558:PGR65561 PQH65558:PQN65561 QAD65558:QAJ65561 QJZ65558:QKF65561 QTV65558:QUB65561 RDR65558:RDX65561 RNN65558:RNT65561 RXJ65558:RXP65561 SHF65558:SHL65561 SRB65558:SRH65561 TAX65558:TBD65561 TKT65558:TKZ65561 TUP65558:TUV65561 UEL65558:UER65561 UOH65558:UON65561 UYD65558:UYJ65561 VHZ65558:VIF65561 VRV65558:VSB65561 WBR65558:WBX65561 WLN65558:WLT65561 WVJ65558:WVP65561 B131094:H131097 IX131094:JD131097 ST131094:SZ131097 ACP131094:ACV131097 AML131094:AMR131097 AWH131094:AWN131097 BGD131094:BGJ131097 BPZ131094:BQF131097 BZV131094:CAB131097 CJR131094:CJX131097 CTN131094:CTT131097 DDJ131094:DDP131097 DNF131094:DNL131097 DXB131094:DXH131097 EGX131094:EHD131097 EQT131094:EQZ131097 FAP131094:FAV131097 FKL131094:FKR131097 FUH131094:FUN131097 GED131094:GEJ131097 GNZ131094:GOF131097 GXV131094:GYB131097 HHR131094:HHX131097 HRN131094:HRT131097 IBJ131094:IBP131097 ILF131094:ILL131097 IVB131094:IVH131097 JEX131094:JFD131097 JOT131094:JOZ131097 JYP131094:JYV131097 KIL131094:KIR131097 KSH131094:KSN131097 LCD131094:LCJ131097 LLZ131094:LMF131097 LVV131094:LWB131097 MFR131094:MFX131097 MPN131094:MPT131097 MZJ131094:MZP131097 NJF131094:NJL131097 NTB131094:NTH131097 OCX131094:ODD131097 OMT131094:OMZ131097 OWP131094:OWV131097 PGL131094:PGR131097 PQH131094:PQN131097 QAD131094:QAJ131097 QJZ131094:QKF131097 QTV131094:QUB131097 RDR131094:RDX131097 RNN131094:RNT131097 RXJ131094:RXP131097 SHF131094:SHL131097 SRB131094:SRH131097 TAX131094:TBD131097 TKT131094:TKZ131097 TUP131094:TUV131097 UEL131094:UER131097 UOH131094:UON131097 UYD131094:UYJ131097 VHZ131094:VIF131097 VRV131094:VSB131097 WBR131094:WBX131097 WLN131094:WLT131097 WVJ131094:WVP131097 B196630:H196633 IX196630:JD196633 ST196630:SZ196633 ACP196630:ACV196633 AML196630:AMR196633 AWH196630:AWN196633 BGD196630:BGJ196633 BPZ196630:BQF196633 BZV196630:CAB196633 CJR196630:CJX196633 CTN196630:CTT196633 DDJ196630:DDP196633 DNF196630:DNL196633 DXB196630:DXH196633 EGX196630:EHD196633 EQT196630:EQZ196633 FAP196630:FAV196633 FKL196630:FKR196633 FUH196630:FUN196633 GED196630:GEJ196633 GNZ196630:GOF196633 GXV196630:GYB196633 HHR196630:HHX196633 HRN196630:HRT196633 IBJ196630:IBP196633 ILF196630:ILL196633 IVB196630:IVH196633 JEX196630:JFD196633 JOT196630:JOZ196633 JYP196630:JYV196633 KIL196630:KIR196633 KSH196630:KSN196633 LCD196630:LCJ196633 LLZ196630:LMF196633 LVV196630:LWB196633 MFR196630:MFX196633 MPN196630:MPT196633 MZJ196630:MZP196633 NJF196630:NJL196633 NTB196630:NTH196633 OCX196630:ODD196633 OMT196630:OMZ196633 OWP196630:OWV196633 PGL196630:PGR196633 PQH196630:PQN196633 QAD196630:QAJ196633 QJZ196630:QKF196633 QTV196630:QUB196633 RDR196630:RDX196633 RNN196630:RNT196633 RXJ196630:RXP196633 SHF196630:SHL196633 SRB196630:SRH196633 TAX196630:TBD196633 TKT196630:TKZ196633 TUP196630:TUV196633 UEL196630:UER196633 UOH196630:UON196633 UYD196630:UYJ196633 VHZ196630:VIF196633 VRV196630:VSB196633 WBR196630:WBX196633 WLN196630:WLT196633 WVJ196630:WVP196633 B262166:H262169 IX262166:JD262169 ST262166:SZ262169 ACP262166:ACV262169 AML262166:AMR262169 AWH262166:AWN262169 BGD262166:BGJ262169 BPZ262166:BQF262169 BZV262166:CAB262169 CJR262166:CJX262169 CTN262166:CTT262169 DDJ262166:DDP262169 DNF262166:DNL262169 DXB262166:DXH262169 EGX262166:EHD262169 EQT262166:EQZ262169 FAP262166:FAV262169 FKL262166:FKR262169 FUH262166:FUN262169 GED262166:GEJ262169 GNZ262166:GOF262169 GXV262166:GYB262169 HHR262166:HHX262169 HRN262166:HRT262169 IBJ262166:IBP262169 ILF262166:ILL262169 IVB262166:IVH262169 JEX262166:JFD262169 JOT262166:JOZ262169 JYP262166:JYV262169 KIL262166:KIR262169 KSH262166:KSN262169 LCD262166:LCJ262169 LLZ262166:LMF262169 LVV262166:LWB262169 MFR262166:MFX262169 MPN262166:MPT262169 MZJ262166:MZP262169 NJF262166:NJL262169 NTB262166:NTH262169 OCX262166:ODD262169 OMT262166:OMZ262169 OWP262166:OWV262169 PGL262166:PGR262169 PQH262166:PQN262169 QAD262166:QAJ262169 QJZ262166:QKF262169 QTV262166:QUB262169 RDR262166:RDX262169 RNN262166:RNT262169 RXJ262166:RXP262169 SHF262166:SHL262169 SRB262166:SRH262169 TAX262166:TBD262169 TKT262166:TKZ262169 TUP262166:TUV262169 UEL262166:UER262169 UOH262166:UON262169 UYD262166:UYJ262169 VHZ262166:VIF262169 VRV262166:VSB262169 WBR262166:WBX262169 WLN262166:WLT262169 WVJ262166:WVP262169 B327702:H327705 IX327702:JD327705 ST327702:SZ327705 ACP327702:ACV327705 AML327702:AMR327705 AWH327702:AWN327705 BGD327702:BGJ327705 BPZ327702:BQF327705 BZV327702:CAB327705 CJR327702:CJX327705 CTN327702:CTT327705 DDJ327702:DDP327705 DNF327702:DNL327705 DXB327702:DXH327705 EGX327702:EHD327705 EQT327702:EQZ327705 FAP327702:FAV327705 FKL327702:FKR327705 FUH327702:FUN327705 GED327702:GEJ327705 GNZ327702:GOF327705 GXV327702:GYB327705 HHR327702:HHX327705 HRN327702:HRT327705 IBJ327702:IBP327705 ILF327702:ILL327705 IVB327702:IVH327705 JEX327702:JFD327705 JOT327702:JOZ327705 JYP327702:JYV327705 KIL327702:KIR327705 KSH327702:KSN327705 LCD327702:LCJ327705 LLZ327702:LMF327705 LVV327702:LWB327705 MFR327702:MFX327705 MPN327702:MPT327705 MZJ327702:MZP327705 NJF327702:NJL327705 NTB327702:NTH327705 OCX327702:ODD327705 OMT327702:OMZ327705 OWP327702:OWV327705 PGL327702:PGR327705 PQH327702:PQN327705 QAD327702:QAJ327705 QJZ327702:QKF327705 QTV327702:QUB327705 RDR327702:RDX327705 RNN327702:RNT327705 RXJ327702:RXP327705 SHF327702:SHL327705 SRB327702:SRH327705 TAX327702:TBD327705 TKT327702:TKZ327705 TUP327702:TUV327705 UEL327702:UER327705 UOH327702:UON327705 UYD327702:UYJ327705 VHZ327702:VIF327705 VRV327702:VSB327705 WBR327702:WBX327705 WLN327702:WLT327705 WVJ327702:WVP327705 B393238:H393241 IX393238:JD393241 ST393238:SZ393241 ACP393238:ACV393241 AML393238:AMR393241 AWH393238:AWN393241 BGD393238:BGJ393241 BPZ393238:BQF393241 BZV393238:CAB393241 CJR393238:CJX393241 CTN393238:CTT393241 DDJ393238:DDP393241 DNF393238:DNL393241 DXB393238:DXH393241 EGX393238:EHD393241 EQT393238:EQZ393241 FAP393238:FAV393241 FKL393238:FKR393241 FUH393238:FUN393241 GED393238:GEJ393241 GNZ393238:GOF393241 GXV393238:GYB393241 HHR393238:HHX393241 HRN393238:HRT393241 IBJ393238:IBP393241 ILF393238:ILL393241 IVB393238:IVH393241 JEX393238:JFD393241 JOT393238:JOZ393241 JYP393238:JYV393241 KIL393238:KIR393241 KSH393238:KSN393241 LCD393238:LCJ393241 LLZ393238:LMF393241 LVV393238:LWB393241 MFR393238:MFX393241 MPN393238:MPT393241 MZJ393238:MZP393241 NJF393238:NJL393241 NTB393238:NTH393241 OCX393238:ODD393241 OMT393238:OMZ393241 OWP393238:OWV393241 PGL393238:PGR393241 PQH393238:PQN393241 QAD393238:QAJ393241 QJZ393238:QKF393241 QTV393238:QUB393241 RDR393238:RDX393241 RNN393238:RNT393241 RXJ393238:RXP393241 SHF393238:SHL393241 SRB393238:SRH393241 TAX393238:TBD393241 TKT393238:TKZ393241 TUP393238:TUV393241 UEL393238:UER393241 UOH393238:UON393241 UYD393238:UYJ393241 VHZ393238:VIF393241 VRV393238:VSB393241 WBR393238:WBX393241 WLN393238:WLT393241 WVJ393238:WVP393241 B458774:H458777 IX458774:JD458777 ST458774:SZ458777 ACP458774:ACV458777 AML458774:AMR458777 AWH458774:AWN458777 BGD458774:BGJ458777 BPZ458774:BQF458777 BZV458774:CAB458777 CJR458774:CJX458777 CTN458774:CTT458777 DDJ458774:DDP458777 DNF458774:DNL458777 DXB458774:DXH458777 EGX458774:EHD458777 EQT458774:EQZ458777 FAP458774:FAV458777 FKL458774:FKR458777 FUH458774:FUN458777 GED458774:GEJ458777 GNZ458774:GOF458777 GXV458774:GYB458777 HHR458774:HHX458777 HRN458774:HRT458777 IBJ458774:IBP458777 ILF458774:ILL458777 IVB458774:IVH458777 JEX458774:JFD458777 JOT458774:JOZ458777 JYP458774:JYV458777 KIL458774:KIR458777 KSH458774:KSN458777 LCD458774:LCJ458777 LLZ458774:LMF458777 LVV458774:LWB458777 MFR458774:MFX458777 MPN458774:MPT458777 MZJ458774:MZP458777 NJF458774:NJL458777 NTB458774:NTH458777 OCX458774:ODD458777 OMT458774:OMZ458777 OWP458774:OWV458777 PGL458774:PGR458777 PQH458774:PQN458777 QAD458774:QAJ458777 QJZ458774:QKF458777 QTV458774:QUB458777 RDR458774:RDX458777 RNN458774:RNT458777 RXJ458774:RXP458777 SHF458774:SHL458777 SRB458774:SRH458777 TAX458774:TBD458777 TKT458774:TKZ458777 TUP458774:TUV458777 UEL458774:UER458777 UOH458774:UON458777 UYD458774:UYJ458777 VHZ458774:VIF458777 VRV458774:VSB458777 WBR458774:WBX458777 WLN458774:WLT458777 WVJ458774:WVP458777 B524310:H524313 IX524310:JD524313 ST524310:SZ524313 ACP524310:ACV524313 AML524310:AMR524313 AWH524310:AWN524313 BGD524310:BGJ524313 BPZ524310:BQF524313 BZV524310:CAB524313 CJR524310:CJX524313 CTN524310:CTT524313 DDJ524310:DDP524313 DNF524310:DNL524313 DXB524310:DXH524313 EGX524310:EHD524313 EQT524310:EQZ524313 FAP524310:FAV524313 FKL524310:FKR524313 FUH524310:FUN524313 GED524310:GEJ524313 GNZ524310:GOF524313 GXV524310:GYB524313 HHR524310:HHX524313 HRN524310:HRT524313 IBJ524310:IBP524313 ILF524310:ILL524313 IVB524310:IVH524313 JEX524310:JFD524313 JOT524310:JOZ524313 JYP524310:JYV524313 KIL524310:KIR524313 KSH524310:KSN524313 LCD524310:LCJ524313 LLZ524310:LMF524313 LVV524310:LWB524313 MFR524310:MFX524313 MPN524310:MPT524313 MZJ524310:MZP524313 NJF524310:NJL524313 NTB524310:NTH524313 OCX524310:ODD524313 OMT524310:OMZ524313 OWP524310:OWV524313 PGL524310:PGR524313 PQH524310:PQN524313 QAD524310:QAJ524313 QJZ524310:QKF524313 QTV524310:QUB524313 RDR524310:RDX524313 RNN524310:RNT524313 RXJ524310:RXP524313 SHF524310:SHL524313 SRB524310:SRH524313 TAX524310:TBD524313 TKT524310:TKZ524313 TUP524310:TUV524313 UEL524310:UER524313 UOH524310:UON524313 UYD524310:UYJ524313 VHZ524310:VIF524313 VRV524310:VSB524313 WBR524310:WBX524313 WLN524310:WLT524313 WVJ524310:WVP524313 B589846:H589849 IX589846:JD589849 ST589846:SZ589849 ACP589846:ACV589849 AML589846:AMR589849 AWH589846:AWN589849 BGD589846:BGJ589849 BPZ589846:BQF589849 BZV589846:CAB589849 CJR589846:CJX589849 CTN589846:CTT589849 DDJ589846:DDP589849 DNF589846:DNL589849 DXB589846:DXH589849 EGX589846:EHD589849 EQT589846:EQZ589849 FAP589846:FAV589849 FKL589846:FKR589849 FUH589846:FUN589849 GED589846:GEJ589849 GNZ589846:GOF589849 GXV589846:GYB589849 HHR589846:HHX589849 HRN589846:HRT589849 IBJ589846:IBP589849 ILF589846:ILL589849 IVB589846:IVH589849 JEX589846:JFD589849 JOT589846:JOZ589849 JYP589846:JYV589849 KIL589846:KIR589849 KSH589846:KSN589849 LCD589846:LCJ589849 LLZ589846:LMF589849 LVV589846:LWB589849 MFR589846:MFX589849 MPN589846:MPT589849 MZJ589846:MZP589849 NJF589846:NJL589849 NTB589846:NTH589849 OCX589846:ODD589849 OMT589846:OMZ589849 OWP589846:OWV589849 PGL589846:PGR589849 PQH589846:PQN589849 QAD589846:QAJ589849 QJZ589846:QKF589849 QTV589846:QUB589849 RDR589846:RDX589849 RNN589846:RNT589849 RXJ589846:RXP589849 SHF589846:SHL589849 SRB589846:SRH589849 TAX589846:TBD589849 TKT589846:TKZ589849 TUP589846:TUV589849 UEL589846:UER589849 UOH589846:UON589849 UYD589846:UYJ589849 VHZ589846:VIF589849 VRV589846:VSB589849 WBR589846:WBX589849 WLN589846:WLT589849 WVJ589846:WVP589849 B655382:H655385 IX655382:JD655385 ST655382:SZ655385 ACP655382:ACV655385 AML655382:AMR655385 AWH655382:AWN655385 BGD655382:BGJ655385 BPZ655382:BQF655385 BZV655382:CAB655385 CJR655382:CJX655385 CTN655382:CTT655385 DDJ655382:DDP655385 DNF655382:DNL655385 DXB655382:DXH655385 EGX655382:EHD655385 EQT655382:EQZ655385 FAP655382:FAV655385 FKL655382:FKR655385 FUH655382:FUN655385 GED655382:GEJ655385 GNZ655382:GOF655385 GXV655382:GYB655385 HHR655382:HHX655385 HRN655382:HRT655385 IBJ655382:IBP655385 ILF655382:ILL655385 IVB655382:IVH655385 JEX655382:JFD655385 JOT655382:JOZ655385 JYP655382:JYV655385 KIL655382:KIR655385 KSH655382:KSN655385 LCD655382:LCJ655385 LLZ655382:LMF655385 LVV655382:LWB655385 MFR655382:MFX655385 MPN655382:MPT655385 MZJ655382:MZP655385 NJF655382:NJL655385 NTB655382:NTH655385 OCX655382:ODD655385 OMT655382:OMZ655385 OWP655382:OWV655385 PGL655382:PGR655385 PQH655382:PQN655385 QAD655382:QAJ655385 QJZ655382:QKF655385 QTV655382:QUB655385 RDR655382:RDX655385 RNN655382:RNT655385 RXJ655382:RXP655385 SHF655382:SHL655385 SRB655382:SRH655385 TAX655382:TBD655385 TKT655382:TKZ655385 TUP655382:TUV655385 UEL655382:UER655385 UOH655382:UON655385 UYD655382:UYJ655385 VHZ655382:VIF655385 VRV655382:VSB655385 WBR655382:WBX655385 WLN655382:WLT655385 WVJ655382:WVP655385 B720918:H720921 IX720918:JD720921 ST720918:SZ720921 ACP720918:ACV720921 AML720918:AMR720921 AWH720918:AWN720921 BGD720918:BGJ720921 BPZ720918:BQF720921 BZV720918:CAB720921 CJR720918:CJX720921 CTN720918:CTT720921 DDJ720918:DDP720921 DNF720918:DNL720921 DXB720918:DXH720921 EGX720918:EHD720921 EQT720918:EQZ720921 FAP720918:FAV720921 FKL720918:FKR720921 FUH720918:FUN720921 GED720918:GEJ720921 GNZ720918:GOF720921 GXV720918:GYB720921 HHR720918:HHX720921 HRN720918:HRT720921 IBJ720918:IBP720921 ILF720918:ILL720921 IVB720918:IVH720921 JEX720918:JFD720921 JOT720918:JOZ720921 JYP720918:JYV720921 KIL720918:KIR720921 KSH720918:KSN720921 LCD720918:LCJ720921 LLZ720918:LMF720921 LVV720918:LWB720921 MFR720918:MFX720921 MPN720918:MPT720921 MZJ720918:MZP720921 NJF720918:NJL720921 NTB720918:NTH720921 OCX720918:ODD720921 OMT720918:OMZ720921 OWP720918:OWV720921 PGL720918:PGR720921 PQH720918:PQN720921 QAD720918:QAJ720921 QJZ720918:QKF720921 QTV720918:QUB720921 RDR720918:RDX720921 RNN720918:RNT720921 RXJ720918:RXP720921 SHF720918:SHL720921 SRB720918:SRH720921 TAX720918:TBD720921 TKT720918:TKZ720921 TUP720918:TUV720921 UEL720918:UER720921 UOH720918:UON720921 UYD720918:UYJ720921 VHZ720918:VIF720921 VRV720918:VSB720921 WBR720918:WBX720921 WLN720918:WLT720921 WVJ720918:WVP720921 B786454:H786457 IX786454:JD786457 ST786454:SZ786457 ACP786454:ACV786457 AML786454:AMR786457 AWH786454:AWN786457 BGD786454:BGJ786457 BPZ786454:BQF786457 BZV786454:CAB786457 CJR786454:CJX786457 CTN786454:CTT786457 DDJ786454:DDP786457 DNF786454:DNL786457 DXB786454:DXH786457 EGX786454:EHD786457 EQT786454:EQZ786457 FAP786454:FAV786457 FKL786454:FKR786457 FUH786454:FUN786457 GED786454:GEJ786457 GNZ786454:GOF786457 GXV786454:GYB786457 HHR786454:HHX786457 HRN786454:HRT786457 IBJ786454:IBP786457 ILF786454:ILL786457 IVB786454:IVH786457 JEX786454:JFD786457 JOT786454:JOZ786457 JYP786454:JYV786457 KIL786454:KIR786457 KSH786454:KSN786457 LCD786454:LCJ786457 LLZ786454:LMF786457 LVV786454:LWB786457 MFR786454:MFX786457 MPN786454:MPT786457 MZJ786454:MZP786457 NJF786454:NJL786457 NTB786454:NTH786457 OCX786454:ODD786457 OMT786454:OMZ786457 OWP786454:OWV786457 PGL786454:PGR786457 PQH786454:PQN786457 QAD786454:QAJ786457 QJZ786454:QKF786457 QTV786454:QUB786457 RDR786454:RDX786457 RNN786454:RNT786457 RXJ786454:RXP786457 SHF786454:SHL786457 SRB786454:SRH786457 TAX786454:TBD786457 TKT786454:TKZ786457 TUP786454:TUV786457 UEL786454:UER786457 UOH786454:UON786457 UYD786454:UYJ786457 VHZ786454:VIF786457 VRV786454:VSB786457 WBR786454:WBX786457 WLN786454:WLT786457 WVJ786454:WVP786457 B851990:H851993 IX851990:JD851993 ST851990:SZ851993 ACP851990:ACV851993 AML851990:AMR851993 AWH851990:AWN851993 BGD851990:BGJ851993 BPZ851990:BQF851993 BZV851990:CAB851993 CJR851990:CJX851993 CTN851990:CTT851993 DDJ851990:DDP851993 DNF851990:DNL851993 DXB851990:DXH851993 EGX851990:EHD851993 EQT851990:EQZ851993 FAP851990:FAV851993 FKL851990:FKR851993 FUH851990:FUN851993 GED851990:GEJ851993 GNZ851990:GOF851993 GXV851990:GYB851993 HHR851990:HHX851993 HRN851990:HRT851993 IBJ851990:IBP851993 ILF851990:ILL851993 IVB851990:IVH851993 JEX851990:JFD851993 JOT851990:JOZ851993 JYP851990:JYV851993 KIL851990:KIR851993 KSH851990:KSN851993 LCD851990:LCJ851993 LLZ851990:LMF851993 LVV851990:LWB851993 MFR851990:MFX851993 MPN851990:MPT851993 MZJ851990:MZP851993 NJF851990:NJL851993 NTB851990:NTH851993 OCX851990:ODD851993 OMT851990:OMZ851993 OWP851990:OWV851993 PGL851990:PGR851993 PQH851990:PQN851993 QAD851990:QAJ851993 QJZ851990:QKF851993 QTV851990:QUB851993 RDR851990:RDX851993 RNN851990:RNT851993 RXJ851990:RXP851993 SHF851990:SHL851993 SRB851990:SRH851993 TAX851990:TBD851993 TKT851990:TKZ851993 TUP851990:TUV851993 UEL851990:UER851993 UOH851990:UON851993 UYD851990:UYJ851993 VHZ851990:VIF851993 VRV851990:VSB851993 WBR851990:WBX851993 WLN851990:WLT851993 WVJ851990:WVP851993 B917526:H917529 IX917526:JD917529 ST917526:SZ917529 ACP917526:ACV917529 AML917526:AMR917529 AWH917526:AWN917529 BGD917526:BGJ917529 BPZ917526:BQF917529 BZV917526:CAB917529 CJR917526:CJX917529 CTN917526:CTT917529 DDJ917526:DDP917529 DNF917526:DNL917529 DXB917526:DXH917529 EGX917526:EHD917529 EQT917526:EQZ917529 FAP917526:FAV917529 FKL917526:FKR917529 FUH917526:FUN917529 GED917526:GEJ917529 GNZ917526:GOF917529 GXV917526:GYB917529 HHR917526:HHX917529 HRN917526:HRT917529 IBJ917526:IBP917529 ILF917526:ILL917529 IVB917526:IVH917529 JEX917526:JFD917529 JOT917526:JOZ917529 JYP917526:JYV917529 KIL917526:KIR917529 KSH917526:KSN917529 LCD917526:LCJ917529 LLZ917526:LMF917529 LVV917526:LWB917529 MFR917526:MFX917529 MPN917526:MPT917529 MZJ917526:MZP917529 NJF917526:NJL917529 NTB917526:NTH917529 OCX917526:ODD917529 OMT917526:OMZ917529 OWP917526:OWV917529 PGL917526:PGR917529 PQH917526:PQN917529 QAD917526:QAJ917529 QJZ917526:QKF917529 QTV917526:QUB917529 RDR917526:RDX917529 RNN917526:RNT917529 RXJ917526:RXP917529 SHF917526:SHL917529 SRB917526:SRH917529 TAX917526:TBD917529 TKT917526:TKZ917529 TUP917526:TUV917529 UEL917526:UER917529 UOH917526:UON917529 UYD917526:UYJ917529 VHZ917526:VIF917529 VRV917526:VSB917529 WBR917526:WBX917529 WLN917526:WLT917529 WVJ917526:WVP917529 B983062:H983065 IX983062:JD983065 ST983062:SZ983065 ACP983062:ACV983065 AML983062:AMR983065 AWH983062:AWN983065 BGD983062:BGJ983065 BPZ983062:BQF983065 BZV983062:CAB983065 CJR983062:CJX983065 CTN983062:CTT983065 DDJ983062:DDP983065 DNF983062:DNL983065 DXB983062:DXH983065 EGX983062:EHD983065 EQT983062:EQZ983065 FAP983062:FAV983065 FKL983062:FKR983065 FUH983062:FUN983065 GED983062:GEJ983065 GNZ983062:GOF983065 GXV983062:GYB983065 HHR983062:HHX983065 HRN983062:HRT983065 IBJ983062:IBP983065 ILF983062:ILL983065 IVB983062:IVH983065 JEX983062:JFD983065 JOT983062:JOZ983065 JYP983062:JYV983065 KIL983062:KIR983065 KSH983062:KSN983065 LCD983062:LCJ983065 LLZ983062:LMF983065 LVV983062:LWB983065 MFR983062:MFX983065 MPN983062:MPT983065 MZJ983062:MZP983065 NJF983062:NJL983065 NTB983062:NTH983065 OCX983062:ODD983065 OMT983062:OMZ983065 OWP983062:OWV983065 PGL983062:PGR983065 PQH983062:PQN983065 QAD983062:QAJ983065 QJZ983062:QKF983065 QTV983062:QUB983065 RDR983062:RDX983065 RNN983062:RNT983065 RXJ983062:RXP983065 SHF983062:SHL983065 SRB983062:SRH983065 TAX983062:TBD983065 TKT983062:TKZ983065 TUP983062:TUV983065 UEL983062:UER983065 UOH983062:UON983065 UYD983062:UYJ983065 VHZ983062:VIF983065 VRV983062:VSB983065 WBR983062:WBX983065 WLN983062:WLT983065" xr:uid="{00000000-0002-0000-1200-000002000000}">
      <formula1>$K$23:$K$24</formula1>
    </dataValidation>
    <dataValidation type="list" allowBlank="1" showInputMessage="1" showErrorMessage="1" sqref="C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xr:uid="{00000000-0002-0000-1200-000003000000}">
      <formula1>$J$6:$J$7</formula1>
    </dataValidation>
    <dataValidation type="list" allowBlank="1" showInputMessage="1" showErrorMessage="1" sqref="B2:H2 IX2:JD2 ST2:SZ2 ACP2:ACV2 AML2:AMR2 AWH2:AWN2 BGD2:BGJ2 BPZ2:BQF2 BZV2:CAB2 CJR2:CJX2 CTN2:CTT2 DDJ2:DDP2 DNF2:DNL2 DXB2:DXH2 EGX2:EHD2 EQT2:EQZ2 FAP2:FAV2 FKL2:FKR2 FUH2:FUN2 GED2:GEJ2 GNZ2:GOF2 GXV2:GYB2 HHR2:HHX2 HRN2:HRT2 IBJ2:IBP2 ILF2:ILL2 IVB2:IVH2 JEX2:JFD2 JOT2:JOZ2 JYP2:JYV2 KIL2:KIR2 KSH2:KSN2 LCD2:LCJ2 LLZ2:LMF2 LVV2:LWB2 MFR2:MFX2 MPN2:MPT2 MZJ2:MZP2 NJF2:NJL2 NTB2:NTH2 OCX2:ODD2 OMT2:OMZ2 OWP2:OWV2 PGL2:PGR2 PQH2:PQN2 QAD2:QAJ2 QJZ2:QKF2 QTV2:QUB2 RDR2:RDX2 RNN2:RNT2 RXJ2:RXP2 SHF2:SHL2 SRB2:SRH2 TAX2:TBD2 TKT2:TKZ2 TUP2:TUV2 UEL2:UER2 UOH2:UON2 UYD2:UYJ2 VHZ2:VIF2 VRV2:VSB2 WBR2:WBX2 WLN2:WLT2 WVJ2:WVP2 B65538:H65538 IX65538:JD65538 ST65538:SZ65538 ACP65538:ACV65538 AML65538:AMR65538 AWH65538:AWN65538 BGD65538:BGJ65538 BPZ65538:BQF65538 BZV65538:CAB65538 CJR65538:CJX65538 CTN65538:CTT65538 DDJ65538:DDP65538 DNF65538:DNL65538 DXB65538:DXH65538 EGX65538:EHD65538 EQT65538:EQZ65538 FAP65538:FAV65538 FKL65538:FKR65538 FUH65538:FUN65538 GED65538:GEJ65538 GNZ65538:GOF65538 GXV65538:GYB65538 HHR65538:HHX65538 HRN65538:HRT65538 IBJ65538:IBP65538 ILF65538:ILL65538 IVB65538:IVH65538 JEX65538:JFD65538 JOT65538:JOZ65538 JYP65538:JYV65538 KIL65538:KIR65538 KSH65538:KSN65538 LCD65538:LCJ65538 LLZ65538:LMF65538 LVV65538:LWB65538 MFR65538:MFX65538 MPN65538:MPT65538 MZJ65538:MZP65538 NJF65538:NJL65538 NTB65538:NTH65538 OCX65538:ODD65538 OMT65538:OMZ65538 OWP65538:OWV65538 PGL65538:PGR65538 PQH65538:PQN65538 QAD65538:QAJ65538 QJZ65538:QKF65538 QTV65538:QUB65538 RDR65538:RDX65538 RNN65538:RNT65538 RXJ65538:RXP65538 SHF65538:SHL65538 SRB65538:SRH65538 TAX65538:TBD65538 TKT65538:TKZ65538 TUP65538:TUV65538 UEL65538:UER65538 UOH65538:UON65538 UYD65538:UYJ65538 VHZ65538:VIF65538 VRV65538:VSB65538 WBR65538:WBX65538 WLN65538:WLT65538 WVJ65538:WVP65538 B131074:H131074 IX131074:JD131074 ST131074:SZ131074 ACP131074:ACV131074 AML131074:AMR131074 AWH131074:AWN131074 BGD131074:BGJ131074 BPZ131074:BQF131074 BZV131074:CAB131074 CJR131074:CJX131074 CTN131074:CTT131074 DDJ131074:DDP131074 DNF131074:DNL131074 DXB131074:DXH131074 EGX131074:EHD131074 EQT131074:EQZ131074 FAP131074:FAV131074 FKL131074:FKR131074 FUH131074:FUN131074 GED131074:GEJ131074 GNZ131074:GOF131074 GXV131074:GYB131074 HHR131074:HHX131074 HRN131074:HRT131074 IBJ131074:IBP131074 ILF131074:ILL131074 IVB131074:IVH131074 JEX131074:JFD131074 JOT131074:JOZ131074 JYP131074:JYV131074 KIL131074:KIR131074 KSH131074:KSN131074 LCD131074:LCJ131074 LLZ131074:LMF131074 LVV131074:LWB131074 MFR131074:MFX131074 MPN131074:MPT131074 MZJ131074:MZP131074 NJF131074:NJL131074 NTB131074:NTH131074 OCX131074:ODD131074 OMT131074:OMZ131074 OWP131074:OWV131074 PGL131074:PGR131074 PQH131074:PQN131074 QAD131074:QAJ131074 QJZ131074:QKF131074 QTV131074:QUB131074 RDR131074:RDX131074 RNN131074:RNT131074 RXJ131074:RXP131074 SHF131074:SHL131074 SRB131074:SRH131074 TAX131074:TBD131074 TKT131074:TKZ131074 TUP131074:TUV131074 UEL131074:UER131074 UOH131074:UON131074 UYD131074:UYJ131074 VHZ131074:VIF131074 VRV131074:VSB131074 WBR131074:WBX131074 WLN131074:WLT131074 WVJ131074:WVP131074 B196610:H196610 IX196610:JD196610 ST196610:SZ196610 ACP196610:ACV196610 AML196610:AMR196610 AWH196610:AWN196610 BGD196610:BGJ196610 BPZ196610:BQF196610 BZV196610:CAB196610 CJR196610:CJX196610 CTN196610:CTT196610 DDJ196610:DDP196610 DNF196610:DNL196610 DXB196610:DXH196610 EGX196610:EHD196610 EQT196610:EQZ196610 FAP196610:FAV196610 FKL196610:FKR196610 FUH196610:FUN196610 GED196610:GEJ196610 GNZ196610:GOF196610 GXV196610:GYB196610 HHR196610:HHX196610 HRN196610:HRT196610 IBJ196610:IBP196610 ILF196610:ILL196610 IVB196610:IVH196610 JEX196610:JFD196610 JOT196610:JOZ196610 JYP196610:JYV196610 KIL196610:KIR196610 KSH196610:KSN196610 LCD196610:LCJ196610 LLZ196610:LMF196610 LVV196610:LWB196610 MFR196610:MFX196610 MPN196610:MPT196610 MZJ196610:MZP196610 NJF196610:NJL196610 NTB196610:NTH196610 OCX196610:ODD196610 OMT196610:OMZ196610 OWP196610:OWV196610 PGL196610:PGR196610 PQH196610:PQN196610 QAD196610:QAJ196610 QJZ196610:QKF196610 QTV196610:QUB196610 RDR196610:RDX196610 RNN196610:RNT196610 RXJ196610:RXP196610 SHF196610:SHL196610 SRB196610:SRH196610 TAX196610:TBD196610 TKT196610:TKZ196610 TUP196610:TUV196610 UEL196610:UER196610 UOH196610:UON196610 UYD196610:UYJ196610 VHZ196610:VIF196610 VRV196610:VSB196610 WBR196610:WBX196610 WLN196610:WLT196610 WVJ196610:WVP196610 B262146:H262146 IX262146:JD262146 ST262146:SZ262146 ACP262146:ACV262146 AML262146:AMR262146 AWH262146:AWN262146 BGD262146:BGJ262146 BPZ262146:BQF262146 BZV262146:CAB262146 CJR262146:CJX262146 CTN262146:CTT262146 DDJ262146:DDP262146 DNF262146:DNL262146 DXB262146:DXH262146 EGX262146:EHD262146 EQT262146:EQZ262146 FAP262146:FAV262146 FKL262146:FKR262146 FUH262146:FUN262146 GED262146:GEJ262146 GNZ262146:GOF262146 GXV262146:GYB262146 HHR262146:HHX262146 HRN262146:HRT262146 IBJ262146:IBP262146 ILF262146:ILL262146 IVB262146:IVH262146 JEX262146:JFD262146 JOT262146:JOZ262146 JYP262146:JYV262146 KIL262146:KIR262146 KSH262146:KSN262146 LCD262146:LCJ262146 LLZ262146:LMF262146 LVV262146:LWB262146 MFR262146:MFX262146 MPN262146:MPT262146 MZJ262146:MZP262146 NJF262146:NJL262146 NTB262146:NTH262146 OCX262146:ODD262146 OMT262146:OMZ262146 OWP262146:OWV262146 PGL262146:PGR262146 PQH262146:PQN262146 QAD262146:QAJ262146 QJZ262146:QKF262146 QTV262146:QUB262146 RDR262146:RDX262146 RNN262146:RNT262146 RXJ262146:RXP262146 SHF262146:SHL262146 SRB262146:SRH262146 TAX262146:TBD262146 TKT262146:TKZ262146 TUP262146:TUV262146 UEL262146:UER262146 UOH262146:UON262146 UYD262146:UYJ262146 VHZ262146:VIF262146 VRV262146:VSB262146 WBR262146:WBX262146 WLN262146:WLT262146 WVJ262146:WVP262146 B327682:H327682 IX327682:JD327682 ST327682:SZ327682 ACP327682:ACV327682 AML327682:AMR327682 AWH327682:AWN327682 BGD327682:BGJ327682 BPZ327682:BQF327682 BZV327682:CAB327682 CJR327682:CJX327682 CTN327682:CTT327682 DDJ327682:DDP327682 DNF327682:DNL327682 DXB327682:DXH327682 EGX327682:EHD327682 EQT327682:EQZ327682 FAP327682:FAV327682 FKL327682:FKR327682 FUH327682:FUN327682 GED327682:GEJ327682 GNZ327682:GOF327682 GXV327682:GYB327682 HHR327682:HHX327682 HRN327682:HRT327682 IBJ327682:IBP327682 ILF327682:ILL327682 IVB327682:IVH327682 JEX327682:JFD327682 JOT327682:JOZ327682 JYP327682:JYV327682 KIL327682:KIR327682 KSH327682:KSN327682 LCD327682:LCJ327682 LLZ327682:LMF327682 LVV327682:LWB327682 MFR327682:MFX327682 MPN327682:MPT327682 MZJ327682:MZP327682 NJF327682:NJL327682 NTB327682:NTH327682 OCX327682:ODD327682 OMT327682:OMZ327682 OWP327682:OWV327682 PGL327682:PGR327682 PQH327682:PQN327682 QAD327682:QAJ327682 QJZ327682:QKF327682 QTV327682:QUB327682 RDR327682:RDX327682 RNN327682:RNT327682 RXJ327682:RXP327682 SHF327682:SHL327682 SRB327682:SRH327682 TAX327682:TBD327682 TKT327682:TKZ327682 TUP327682:TUV327682 UEL327682:UER327682 UOH327682:UON327682 UYD327682:UYJ327682 VHZ327682:VIF327682 VRV327682:VSB327682 WBR327682:WBX327682 WLN327682:WLT327682 WVJ327682:WVP327682 B393218:H393218 IX393218:JD393218 ST393218:SZ393218 ACP393218:ACV393218 AML393218:AMR393218 AWH393218:AWN393218 BGD393218:BGJ393218 BPZ393218:BQF393218 BZV393218:CAB393218 CJR393218:CJX393218 CTN393218:CTT393218 DDJ393218:DDP393218 DNF393218:DNL393218 DXB393218:DXH393218 EGX393218:EHD393218 EQT393218:EQZ393218 FAP393218:FAV393218 FKL393218:FKR393218 FUH393218:FUN393218 GED393218:GEJ393218 GNZ393218:GOF393218 GXV393218:GYB393218 HHR393218:HHX393218 HRN393218:HRT393218 IBJ393218:IBP393218 ILF393218:ILL393218 IVB393218:IVH393218 JEX393218:JFD393218 JOT393218:JOZ393218 JYP393218:JYV393218 KIL393218:KIR393218 KSH393218:KSN393218 LCD393218:LCJ393218 LLZ393218:LMF393218 LVV393218:LWB393218 MFR393218:MFX393218 MPN393218:MPT393218 MZJ393218:MZP393218 NJF393218:NJL393218 NTB393218:NTH393218 OCX393218:ODD393218 OMT393218:OMZ393218 OWP393218:OWV393218 PGL393218:PGR393218 PQH393218:PQN393218 QAD393218:QAJ393218 QJZ393218:QKF393218 QTV393218:QUB393218 RDR393218:RDX393218 RNN393218:RNT393218 RXJ393218:RXP393218 SHF393218:SHL393218 SRB393218:SRH393218 TAX393218:TBD393218 TKT393218:TKZ393218 TUP393218:TUV393218 UEL393218:UER393218 UOH393218:UON393218 UYD393218:UYJ393218 VHZ393218:VIF393218 VRV393218:VSB393218 WBR393218:WBX393218 WLN393218:WLT393218 WVJ393218:WVP393218 B458754:H458754 IX458754:JD458754 ST458754:SZ458754 ACP458754:ACV458754 AML458754:AMR458754 AWH458754:AWN458754 BGD458754:BGJ458754 BPZ458754:BQF458754 BZV458754:CAB458754 CJR458754:CJX458754 CTN458754:CTT458754 DDJ458754:DDP458754 DNF458754:DNL458754 DXB458754:DXH458754 EGX458754:EHD458754 EQT458754:EQZ458754 FAP458754:FAV458754 FKL458754:FKR458754 FUH458754:FUN458754 GED458754:GEJ458754 GNZ458754:GOF458754 GXV458754:GYB458754 HHR458754:HHX458754 HRN458754:HRT458754 IBJ458754:IBP458754 ILF458754:ILL458754 IVB458754:IVH458754 JEX458754:JFD458754 JOT458754:JOZ458754 JYP458754:JYV458754 KIL458754:KIR458754 KSH458754:KSN458754 LCD458754:LCJ458754 LLZ458754:LMF458754 LVV458754:LWB458754 MFR458754:MFX458754 MPN458754:MPT458754 MZJ458754:MZP458754 NJF458754:NJL458754 NTB458754:NTH458754 OCX458754:ODD458754 OMT458754:OMZ458754 OWP458754:OWV458754 PGL458754:PGR458754 PQH458754:PQN458754 QAD458754:QAJ458754 QJZ458754:QKF458754 QTV458754:QUB458754 RDR458754:RDX458754 RNN458754:RNT458754 RXJ458754:RXP458754 SHF458754:SHL458754 SRB458754:SRH458754 TAX458754:TBD458754 TKT458754:TKZ458754 TUP458754:TUV458754 UEL458754:UER458754 UOH458754:UON458754 UYD458754:UYJ458754 VHZ458754:VIF458754 VRV458754:VSB458754 WBR458754:WBX458754 WLN458754:WLT458754 WVJ458754:WVP458754 B524290:H524290 IX524290:JD524290 ST524290:SZ524290 ACP524290:ACV524290 AML524290:AMR524290 AWH524290:AWN524290 BGD524290:BGJ524290 BPZ524290:BQF524290 BZV524290:CAB524290 CJR524290:CJX524290 CTN524290:CTT524290 DDJ524290:DDP524290 DNF524290:DNL524290 DXB524290:DXH524290 EGX524290:EHD524290 EQT524290:EQZ524290 FAP524290:FAV524290 FKL524290:FKR524290 FUH524290:FUN524290 GED524290:GEJ524290 GNZ524290:GOF524290 GXV524290:GYB524290 HHR524290:HHX524290 HRN524290:HRT524290 IBJ524290:IBP524290 ILF524290:ILL524290 IVB524290:IVH524290 JEX524290:JFD524290 JOT524290:JOZ524290 JYP524290:JYV524290 KIL524290:KIR524290 KSH524290:KSN524290 LCD524290:LCJ524290 LLZ524290:LMF524290 LVV524290:LWB524290 MFR524290:MFX524290 MPN524290:MPT524290 MZJ524290:MZP524290 NJF524290:NJL524290 NTB524290:NTH524290 OCX524290:ODD524290 OMT524290:OMZ524290 OWP524290:OWV524290 PGL524290:PGR524290 PQH524290:PQN524290 QAD524290:QAJ524290 QJZ524290:QKF524290 QTV524290:QUB524290 RDR524290:RDX524290 RNN524290:RNT524290 RXJ524290:RXP524290 SHF524290:SHL524290 SRB524290:SRH524290 TAX524290:TBD524290 TKT524290:TKZ524290 TUP524290:TUV524290 UEL524290:UER524290 UOH524290:UON524290 UYD524290:UYJ524290 VHZ524290:VIF524290 VRV524290:VSB524290 WBR524290:WBX524290 WLN524290:WLT524290 WVJ524290:WVP524290 B589826:H589826 IX589826:JD589826 ST589826:SZ589826 ACP589826:ACV589826 AML589826:AMR589826 AWH589826:AWN589826 BGD589826:BGJ589826 BPZ589826:BQF589826 BZV589826:CAB589826 CJR589826:CJX589826 CTN589826:CTT589826 DDJ589826:DDP589826 DNF589826:DNL589826 DXB589826:DXH589826 EGX589826:EHD589826 EQT589826:EQZ589826 FAP589826:FAV589826 FKL589826:FKR589826 FUH589826:FUN589826 GED589826:GEJ589826 GNZ589826:GOF589826 GXV589826:GYB589826 HHR589826:HHX589826 HRN589826:HRT589826 IBJ589826:IBP589826 ILF589826:ILL589826 IVB589826:IVH589826 JEX589826:JFD589826 JOT589826:JOZ589826 JYP589826:JYV589826 KIL589826:KIR589826 KSH589826:KSN589826 LCD589826:LCJ589826 LLZ589826:LMF589826 LVV589826:LWB589826 MFR589826:MFX589826 MPN589826:MPT589826 MZJ589826:MZP589826 NJF589826:NJL589826 NTB589826:NTH589826 OCX589826:ODD589826 OMT589826:OMZ589826 OWP589826:OWV589826 PGL589826:PGR589826 PQH589826:PQN589826 QAD589826:QAJ589826 QJZ589826:QKF589826 QTV589826:QUB589826 RDR589826:RDX589826 RNN589826:RNT589826 RXJ589826:RXP589826 SHF589826:SHL589826 SRB589826:SRH589826 TAX589826:TBD589826 TKT589826:TKZ589826 TUP589826:TUV589826 UEL589826:UER589826 UOH589826:UON589826 UYD589826:UYJ589826 VHZ589826:VIF589826 VRV589826:VSB589826 WBR589826:WBX589826 WLN589826:WLT589826 WVJ589826:WVP589826 B655362:H655362 IX655362:JD655362 ST655362:SZ655362 ACP655362:ACV655362 AML655362:AMR655362 AWH655362:AWN655362 BGD655362:BGJ655362 BPZ655362:BQF655362 BZV655362:CAB655362 CJR655362:CJX655362 CTN655362:CTT655362 DDJ655362:DDP655362 DNF655362:DNL655362 DXB655362:DXH655362 EGX655362:EHD655362 EQT655362:EQZ655362 FAP655362:FAV655362 FKL655362:FKR655362 FUH655362:FUN655362 GED655362:GEJ655362 GNZ655362:GOF655362 GXV655362:GYB655362 HHR655362:HHX655362 HRN655362:HRT655362 IBJ655362:IBP655362 ILF655362:ILL655362 IVB655362:IVH655362 JEX655362:JFD655362 JOT655362:JOZ655362 JYP655362:JYV655362 KIL655362:KIR655362 KSH655362:KSN655362 LCD655362:LCJ655362 LLZ655362:LMF655362 LVV655362:LWB655362 MFR655362:MFX655362 MPN655362:MPT655362 MZJ655362:MZP655362 NJF655362:NJL655362 NTB655362:NTH655362 OCX655362:ODD655362 OMT655362:OMZ655362 OWP655362:OWV655362 PGL655362:PGR655362 PQH655362:PQN655362 QAD655362:QAJ655362 QJZ655362:QKF655362 QTV655362:QUB655362 RDR655362:RDX655362 RNN655362:RNT655362 RXJ655362:RXP655362 SHF655362:SHL655362 SRB655362:SRH655362 TAX655362:TBD655362 TKT655362:TKZ655362 TUP655362:TUV655362 UEL655362:UER655362 UOH655362:UON655362 UYD655362:UYJ655362 VHZ655362:VIF655362 VRV655362:VSB655362 WBR655362:WBX655362 WLN655362:WLT655362 WVJ655362:WVP655362 B720898:H720898 IX720898:JD720898 ST720898:SZ720898 ACP720898:ACV720898 AML720898:AMR720898 AWH720898:AWN720898 BGD720898:BGJ720898 BPZ720898:BQF720898 BZV720898:CAB720898 CJR720898:CJX720898 CTN720898:CTT720898 DDJ720898:DDP720898 DNF720898:DNL720898 DXB720898:DXH720898 EGX720898:EHD720898 EQT720898:EQZ720898 FAP720898:FAV720898 FKL720898:FKR720898 FUH720898:FUN720898 GED720898:GEJ720898 GNZ720898:GOF720898 GXV720898:GYB720898 HHR720898:HHX720898 HRN720898:HRT720898 IBJ720898:IBP720898 ILF720898:ILL720898 IVB720898:IVH720898 JEX720898:JFD720898 JOT720898:JOZ720898 JYP720898:JYV720898 KIL720898:KIR720898 KSH720898:KSN720898 LCD720898:LCJ720898 LLZ720898:LMF720898 LVV720898:LWB720898 MFR720898:MFX720898 MPN720898:MPT720898 MZJ720898:MZP720898 NJF720898:NJL720898 NTB720898:NTH720898 OCX720898:ODD720898 OMT720898:OMZ720898 OWP720898:OWV720898 PGL720898:PGR720898 PQH720898:PQN720898 QAD720898:QAJ720898 QJZ720898:QKF720898 QTV720898:QUB720898 RDR720898:RDX720898 RNN720898:RNT720898 RXJ720898:RXP720898 SHF720898:SHL720898 SRB720898:SRH720898 TAX720898:TBD720898 TKT720898:TKZ720898 TUP720898:TUV720898 UEL720898:UER720898 UOH720898:UON720898 UYD720898:UYJ720898 VHZ720898:VIF720898 VRV720898:VSB720898 WBR720898:WBX720898 WLN720898:WLT720898 WVJ720898:WVP720898 B786434:H786434 IX786434:JD786434 ST786434:SZ786434 ACP786434:ACV786434 AML786434:AMR786434 AWH786434:AWN786434 BGD786434:BGJ786434 BPZ786434:BQF786434 BZV786434:CAB786434 CJR786434:CJX786434 CTN786434:CTT786434 DDJ786434:DDP786434 DNF786434:DNL786434 DXB786434:DXH786434 EGX786434:EHD786434 EQT786434:EQZ786434 FAP786434:FAV786434 FKL786434:FKR786434 FUH786434:FUN786434 GED786434:GEJ786434 GNZ786434:GOF786434 GXV786434:GYB786434 HHR786434:HHX786434 HRN786434:HRT786434 IBJ786434:IBP786434 ILF786434:ILL786434 IVB786434:IVH786434 JEX786434:JFD786434 JOT786434:JOZ786434 JYP786434:JYV786434 KIL786434:KIR786434 KSH786434:KSN786434 LCD786434:LCJ786434 LLZ786434:LMF786434 LVV786434:LWB786434 MFR786434:MFX786434 MPN786434:MPT786434 MZJ786434:MZP786434 NJF786434:NJL786434 NTB786434:NTH786434 OCX786434:ODD786434 OMT786434:OMZ786434 OWP786434:OWV786434 PGL786434:PGR786434 PQH786434:PQN786434 QAD786434:QAJ786434 QJZ786434:QKF786434 QTV786434:QUB786434 RDR786434:RDX786434 RNN786434:RNT786434 RXJ786434:RXP786434 SHF786434:SHL786434 SRB786434:SRH786434 TAX786434:TBD786434 TKT786434:TKZ786434 TUP786434:TUV786434 UEL786434:UER786434 UOH786434:UON786434 UYD786434:UYJ786434 VHZ786434:VIF786434 VRV786434:VSB786434 WBR786434:WBX786434 WLN786434:WLT786434 WVJ786434:WVP786434 B851970:H851970 IX851970:JD851970 ST851970:SZ851970 ACP851970:ACV851970 AML851970:AMR851970 AWH851970:AWN851970 BGD851970:BGJ851970 BPZ851970:BQF851970 BZV851970:CAB851970 CJR851970:CJX851970 CTN851970:CTT851970 DDJ851970:DDP851970 DNF851970:DNL851970 DXB851970:DXH851970 EGX851970:EHD851970 EQT851970:EQZ851970 FAP851970:FAV851970 FKL851970:FKR851970 FUH851970:FUN851970 GED851970:GEJ851970 GNZ851970:GOF851970 GXV851970:GYB851970 HHR851970:HHX851970 HRN851970:HRT851970 IBJ851970:IBP851970 ILF851970:ILL851970 IVB851970:IVH851970 JEX851970:JFD851970 JOT851970:JOZ851970 JYP851970:JYV851970 KIL851970:KIR851970 KSH851970:KSN851970 LCD851970:LCJ851970 LLZ851970:LMF851970 LVV851970:LWB851970 MFR851970:MFX851970 MPN851970:MPT851970 MZJ851970:MZP851970 NJF851970:NJL851970 NTB851970:NTH851970 OCX851970:ODD851970 OMT851970:OMZ851970 OWP851970:OWV851970 PGL851970:PGR851970 PQH851970:PQN851970 QAD851970:QAJ851970 QJZ851970:QKF851970 QTV851970:QUB851970 RDR851970:RDX851970 RNN851970:RNT851970 RXJ851970:RXP851970 SHF851970:SHL851970 SRB851970:SRH851970 TAX851970:TBD851970 TKT851970:TKZ851970 TUP851970:TUV851970 UEL851970:UER851970 UOH851970:UON851970 UYD851970:UYJ851970 VHZ851970:VIF851970 VRV851970:VSB851970 WBR851970:WBX851970 WLN851970:WLT851970 WVJ851970:WVP851970 B917506:H917506 IX917506:JD917506 ST917506:SZ917506 ACP917506:ACV917506 AML917506:AMR917506 AWH917506:AWN917506 BGD917506:BGJ917506 BPZ917506:BQF917506 BZV917506:CAB917506 CJR917506:CJX917506 CTN917506:CTT917506 DDJ917506:DDP917506 DNF917506:DNL917506 DXB917506:DXH917506 EGX917506:EHD917506 EQT917506:EQZ917506 FAP917506:FAV917506 FKL917506:FKR917506 FUH917506:FUN917506 GED917506:GEJ917506 GNZ917506:GOF917506 GXV917506:GYB917506 HHR917506:HHX917506 HRN917506:HRT917506 IBJ917506:IBP917506 ILF917506:ILL917506 IVB917506:IVH917506 JEX917506:JFD917506 JOT917506:JOZ917506 JYP917506:JYV917506 KIL917506:KIR917506 KSH917506:KSN917506 LCD917506:LCJ917506 LLZ917506:LMF917506 LVV917506:LWB917506 MFR917506:MFX917506 MPN917506:MPT917506 MZJ917506:MZP917506 NJF917506:NJL917506 NTB917506:NTH917506 OCX917506:ODD917506 OMT917506:OMZ917506 OWP917506:OWV917506 PGL917506:PGR917506 PQH917506:PQN917506 QAD917506:QAJ917506 QJZ917506:QKF917506 QTV917506:QUB917506 RDR917506:RDX917506 RNN917506:RNT917506 RXJ917506:RXP917506 SHF917506:SHL917506 SRB917506:SRH917506 TAX917506:TBD917506 TKT917506:TKZ917506 TUP917506:TUV917506 UEL917506:UER917506 UOH917506:UON917506 UYD917506:UYJ917506 VHZ917506:VIF917506 VRV917506:VSB917506 WBR917506:WBX917506 WLN917506:WLT917506 WVJ917506:WVP917506 B983042:H983042 IX983042:JD983042 ST983042:SZ983042 ACP983042:ACV983042 AML983042:AMR983042 AWH983042:AWN983042 BGD983042:BGJ983042 BPZ983042:BQF983042 BZV983042:CAB983042 CJR983042:CJX983042 CTN983042:CTT983042 DDJ983042:DDP983042 DNF983042:DNL983042 DXB983042:DXH983042 EGX983042:EHD983042 EQT983042:EQZ983042 FAP983042:FAV983042 FKL983042:FKR983042 FUH983042:FUN983042 GED983042:GEJ983042 GNZ983042:GOF983042 GXV983042:GYB983042 HHR983042:HHX983042 HRN983042:HRT983042 IBJ983042:IBP983042 ILF983042:ILL983042 IVB983042:IVH983042 JEX983042:JFD983042 JOT983042:JOZ983042 JYP983042:JYV983042 KIL983042:KIR983042 KSH983042:KSN983042 LCD983042:LCJ983042 LLZ983042:LMF983042 LVV983042:LWB983042 MFR983042:MFX983042 MPN983042:MPT983042 MZJ983042:MZP983042 NJF983042:NJL983042 NTB983042:NTH983042 OCX983042:ODD983042 OMT983042:OMZ983042 OWP983042:OWV983042 PGL983042:PGR983042 PQH983042:PQN983042 QAD983042:QAJ983042 QJZ983042:QKF983042 QTV983042:QUB983042 RDR983042:RDX983042 RNN983042:RNT983042 RXJ983042:RXP983042 SHF983042:SHL983042 SRB983042:SRH983042 TAX983042:TBD983042 TKT983042:TKZ983042 TUP983042:TUV983042 UEL983042:UER983042 UOH983042:UON983042 UYD983042:UYJ983042 VHZ983042:VIF983042 VRV983042:VSB983042 WBR983042:WBX983042 WLN983042:WLT983042 WVJ983042:WVP983042" xr:uid="{00000000-0002-0000-1200-000004000000}">
      <formula1>$J$1:$J$4</formula1>
    </dataValidation>
    <dataValidation type="list" allowBlank="1" showInputMessage="1" showErrorMessage="1" sqref="J10" xr:uid="{00000000-0002-0000-1200-000005000000}">
      <formula1>"〇,×"</formula1>
    </dataValidation>
  </dataValidations>
  <printOptions horizontalCentered="1" verticalCentered="1"/>
  <pageMargins left="0.98425196850393704" right="0" top="0.39370078740157483" bottom="0.39370078740157483" header="0" footer="0"/>
  <pageSetup paperSize="9" scale="84" fitToWidth="0" orientation="portrait" errors="blank"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4"/>
  <dimension ref="B1:T108"/>
  <sheetViews>
    <sheetView workbookViewId="0"/>
  </sheetViews>
  <sheetFormatPr defaultRowHeight="13.5"/>
  <cols>
    <col min="1" max="1" width="6.375" style="148" customWidth="1"/>
    <col min="2" max="7" width="6.125" style="148" customWidth="1"/>
    <col min="8" max="8" width="11.625" style="148" customWidth="1"/>
    <col min="9" max="16" width="6.125" style="148" customWidth="1"/>
    <col min="17" max="17" width="11.625" style="148" customWidth="1"/>
    <col min="18" max="256" width="9" style="148"/>
    <col min="257" max="257" width="6.375" style="148" customWidth="1"/>
    <col min="258" max="263" width="6.125" style="148" customWidth="1"/>
    <col min="264" max="264" width="11.625" style="148" customWidth="1"/>
    <col min="265" max="272" width="6.125" style="148" customWidth="1"/>
    <col min="273" max="273" width="11.625" style="148" customWidth="1"/>
    <col min="274" max="512" width="9" style="148"/>
    <col min="513" max="513" width="6.375" style="148" customWidth="1"/>
    <col min="514" max="519" width="6.125" style="148" customWidth="1"/>
    <col min="520" max="520" width="11.625" style="148" customWidth="1"/>
    <col min="521" max="528" width="6.125" style="148" customWidth="1"/>
    <col min="529" max="529" width="11.625" style="148" customWidth="1"/>
    <col min="530" max="768" width="9" style="148"/>
    <col min="769" max="769" width="6.375" style="148" customWidth="1"/>
    <col min="770" max="775" width="6.125" style="148" customWidth="1"/>
    <col min="776" max="776" width="11.625" style="148" customWidth="1"/>
    <col min="777" max="784" width="6.125" style="148" customWidth="1"/>
    <col min="785" max="785" width="11.625" style="148" customWidth="1"/>
    <col min="786" max="1024" width="9" style="148"/>
    <col min="1025" max="1025" width="6.375" style="148" customWidth="1"/>
    <col min="1026" max="1031" width="6.125" style="148" customWidth="1"/>
    <col min="1032" max="1032" width="11.625" style="148" customWidth="1"/>
    <col min="1033" max="1040" width="6.125" style="148" customWidth="1"/>
    <col min="1041" max="1041" width="11.625" style="148" customWidth="1"/>
    <col min="1042" max="1280" width="9" style="148"/>
    <col min="1281" max="1281" width="6.375" style="148" customWidth="1"/>
    <col min="1282" max="1287" width="6.125" style="148" customWidth="1"/>
    <col min="1288" max="1288" width="11.625" style="148" customWidth="1"/>
    <col min="1289" max="1296" width="6.125" style="148" customWidth="1"/>
    <col min="1297" max="1297" width="11.625" style="148" customWidth="1"/>
    <col min="1298" max="1536" width="9" style="148"/>
    <col min="1537" max="1537" width="6.375" style="148" customWidth="1"/>
    <col min="1538" max="1543" width="6.125" style="148" customWidth="1"/>
    <col min="1544" max="1544" width="11.625" style="148" customWidth="1"/>
    <col min="1545" max="1552" width="6.125" style="148" customWidth="1"/>
    <col min="1553" max="1553" width="11.625" style="148" customWidth="1"/>
    <col min="1554" max="1792" width="9" style="148"/>
    <col min="1793" max="1793" width="6.375" style="148" customWidth="1"/>
    <col min="1794" max="1799" width="6.125" style="148" customWidth="1"/>
    <col min="1800" max="1800" width="11.625" style="148" customWidth="1"/>
    <col min="1801" max="1808" width="6.125" style="148" customWidth="1"/>
    <col min="1809" max="1809" width="11.625" style="148" customWidth="1"/>
    <col min="1810" max="2048" width="9" style="148"/>
    <col min="2049" max="2049" width="6.375" style="148" customWidth="1"/>
    <col min="2050" max="2055" width="6.125" style="148" customWidth="1"/>
    <col min="2056" max="2056" width="11.625" style="148" customWidth="1"/>
    <col min="2057" max="2064" width="6.125" style="148" customWidth="1"/>
    <col min="2065" max="2065" width="11.625" style="148" customWidth="1"/>
    <col min="2066" max="2304" width="9" style="148"/>
    <col min="2305" max="2305" width="6.375" style="148" customWidth="1"/>
    <col min="2306" max="2311" width="6.125" style="148" customWidth="1"/>
    <col min="2312" max="2312" width="11.625" style="148" customWidth="1"/>
    <col min="2313" max="2320" width="6.125" style="148" customWidth="1"/>
    <col min="2321" max="2321" width="11.625" style="148" customWidth="1"/>
    <col min="2322" max="2560" width="9" style="148"/>
    <col min="2561" max="2561" width="6.375" style="148" customWidth="1"/>
    <col min="2562" max="2567" width="6.125" style="148" customWidth="1"/>
    <col min="2568" max="2568" width="11.625" style="148" customWidth="1"/>
    <col min="2569" max="2576" width="6.125" style="148" customWidth="1"/>
    <col min="2577" max="2577" width="11.625" style="148" customWidth="1"/>
    <col min="2578" max="2816" width="9" style="148"/>
    <col min="2817" max="2817" width="6.375" style="148" customWidth="1"/>
    <col min="2818" max="2823" width="6.125" style="148" customWidth="1"/>
    <col min="2824" max="2824" width="11.625" style="148" customWidth="1"/>
    <col min="2825" max="2832" width="6.125" style="148" customWidth="1"/>
    <col min="2833" max="2833" width="11.625" style="148" customWidth="1"/>
    <col min="2834" max="3072" width="9" style="148"/>
    <col min="3073" max="3073" width="6.375" style="148" customWidth="1"/>
    <col min="3074" max="3079" width="6.125" style="148" customWidth="1"/>
    <col min="3080" max="3080" width="11.625" style="148" customWidth="1"/>
    <col min="3081" max="3088" width="6.125" style="148" customWidth="1"/>
    <col min="3089" max="3089" width="11.625" style="148" customWidth="1"/>
    <col min="3090" max="3328" width="9" style="148"/>
    <col min="3329" max="3329" width="6.375" style="148" customWidth="1"/>
    <col min="3330" max="3335" width="6.125" style="148" customWidth="1"/>
    <col min="3336" max="3336" width="11.625" style="148" customWidth="1"/>
    <col min="3337" max="3344" width="6.125" style="148" customWidth="1"/>
    <col min="3345" max="3345" width="11.625" style="148" customWidth="1"/>
    <col min="3346" max="3584" width="9" style="148"/>
    <col min="3585" max="3585" width="6.375" style="148" customWidth="1"/>
    <col min="3586" max="3591" width="6.125" style="148" customWidth="1"/>
    <col min="3592" max="3592" width="11.625" style="148" customWidth="1"/>
    <col min="3593" max="3600" width="6.125" style="148" customWidth="1"/>
    <col min="3601" max="3601" width="11.625" style="148" customWidth="1"/>
    <col min="3602" max="3840" width="9" style="148"/>
    <col min="3841" max="3841" width="6.375" style="148" customWidth="1"/>
    <col min="3842" max="3847" width="6.125" style="148" customWidth="1"/>
    <col min="3848" max="3848" width="11.625" style="148" customWidth="1"/>
    <col min="3849" max="3856" width="6.125" style="148" customWidth="1"/>
    <col min="3857" max="3857" width="11.625" style="148" customWidth="1"/>
    <col min="3858" max="4096" width="9" style="148"/>
    <col min="4097" max="4097" width="6.375" style="148" customWidth="1"/>
    <col min="4098" max="4103" width="6.125" style="148" customWidth="1"/>
    <col min="4104" max="4104" width="11.625" style="148" customWidth="1"/>
    <col min="4105" max="4112" width="6.125" style="148" customWidth="1"/>
    <col min="4113" max="4113" width="11.625" style="148" customWidth="1"/>
    <col min="4114" max="4352" width="9" style="148"/>
    <col min="4353" max="4353" width="6.375" style="148" customWidth="1"/>
    <col min="4354" max="4359" width="6.125" style="148" customWidth="1"/>
    <col min="4360" max="4360" width="11.625" style="148" customWidth="1"/>
    <col min="4361" max="4368" width="6.125" style="148" customWidth="1"/>
    <col min="4369" max="4369" width="11.625" style="148" customWidth="1"/>
    <col min="4370" max="4608" width="9" style="148"/>
    <col min="4609" max="4609" width="6.375" style="148" customWidth="1"/>
    <col min="4610" max="4615" width="6.125" style="148" customWidth="1"/>
    <col min="4616" max="4616" width="11.625" style="148" customWidth="1"/>
    <col min="4617" max="4624" width="6.125" style="148" customWidth="1"/>
    <col min="4625" max="4625" width="11.625" style="148" customWidth="1"/>
    <col min="4626" max="4864" width="9" style="148"/>
    <col min="4865" max="4865" width="6.375" style="148" customWidth="1"/>
    <col min="4866" max="4871" width="6.125" style="148" customWidth="1"/>
    <col min="4872" max="4872" width="11.625" style="148" customWidth="1"/>
    <col min="4873" max="4880" width="6.125" style="148" customWidth="1"/>
    <col min="4881" max="4881" width="11.625" style="148" customWidth="1"/>
    <col min="4882" max="5120" width="9" style="148"/>
    <col min="5121" max="5121" width="6.375" style="148" customWidth="1"/>
    <col min="5122" max="5127" width="6.125" style="148" customWidth="1"/>
    <col min="5128" max="5128" width="11.625" style="148" customWidth="1"/>
    <col min="5129" max="5136" width="6.125" style="148" customWidth="1"/>
    <col min="5137" max="5137" width="11.625" style="148" customWidth="1"/>
    <col min="5138" max="5376" width="9" style="148"/>
    <col min="5377" max="5377" width="6.375" style="148" customWidth="1"/>
    <col min="5378" max="5383" width="6.125" style="148" customWidth="1"/>
    <col min="5384" max="5384" width="11.625" style="148" customWidth="1"/>
    <col min="5385" max="5392" width="6.125" style="148" customWidth="1"/>
    <col min="5393" max="5393" width="11.625" style="148" customWidth="1"/>
    <col min="5394" max="5632" width="9" style="148"/>
    <col min="5633" max="5633" width="6.375" style="148" customWidth="1"/>
    <col min="5634" max="5639" width="6.125" style="148" customWidth="1"/>
    <col min="5640" max="5640" width="11.625" style="148" customWidth="1"/>
    <col min="5641" max="5648" width="6.125" style="148" customWidth="1"/>
    <col min="5649" max="5649" width="11.625" style="148" customWidth="1"/>
    <col min="5650" max="5888" width="9" style="148"/>
    <col min="5889" max="5889" width="6.375" style="148" customWidth="1"/>
    <col min="5890" max="5895" width="6.125" style="148" customWidth="1"/>
    <col min="5896" max="5896" width="11.625" style="148" customWidth="1"/>
    <col min="5897" max="5904" width="6.125" style="148" customWidth="1"/>
    <col min="5905" max="5905" width="11.625" style="148" customWidth="1"/>
    <col min="5906" max="6144" width="9" style="148"/>
    <col min="6145" max="6145" width="6.375" style="148" customWidth="1"/>
    <col min="6146" max="6151" width="6.125" style="148" customWidth="1"/>
    <col min="6152" max="6152" width="11.625" style="148" customWidth="1"/>
    <col min="6153" max="6160" width="6.125" style="148" customWidth="1"/>
    <col min="6161" max="6161" width="11.625" style="148" customWidth="1"/>
    <col min="6162" max="6400" width="9" style="148"/>
    <col min="6401" max="6401" width="6.375" style="148" customWidth="1"/>
    <col min="6402" max="6407" width="6.125" style="148" customWidth="1"/>
    <col min="6408" max="6408" width="11.625" style="148" customWidth="1"/>
    <col min="6409" max="6416" width="6.125" style="148" customWidth="1"/>
    <col min="6417" max="6417" width="11.625" style="148" customWidth="1"/>
    <col min="6418" max="6656" width="9" style="148"/>
    <col min="6657" max="6657" width="6.375" style="148" customWidth="1"/>
    <col min="6658" max="6663" width="6.125" style="148" customWidth="1"/>
    <col min="6664" max="6664" width="11.625" style="148" customWidth="1"/>
    <col min="6665" max="6672" width="6.125" style="148" customWidth="1"/>
    <col min="6673" max="6673" width="11.625" style="148" customWidth="1"/>
    <col min="6674" max="6912" width="9" style="148"/>
    <col min="6913" max="6913" width="6.375" style="148" customWidth="1"/>
    <col min="6914" max="6919" width="6.125" style="148" customWidth="1"/>
    <col min="6920" max="6920" width="11.625" style="148" customWidth="1"/>
    <col min="6921" max="6928" width="6.125" style="148" customWidth="1"/>
    <col min="6929" max="6929" width="11.625" style="148" customWidth="1"/>
    <col min="6930" max="7168" width="9" style="148"/>
    <col min="7169" max="7169" width="6.375" style="148" customWidth="1"/>
    <col min="7170" max="7175" width="6.125" style="148" customWidth="1"/>
    <col min="7176" max="7176" width="11.625" style="148" customWidth="1"/>
    <col min="7177" max="7184" width="6.125" style="148" customWidth="1"/>
    <col min="7185" max="7185" width="11.625" style="148" customWidth="1"/>
    <col min="7186" max="7424" width="9" style="148"/>
    <col min="7425" max="7425" width="6.375" style="148" customWidth="1"/>
    <col min="7426" max="7431" width="6.125" style="148" customWidth="1"/>
    <col min="7432" max="7432" width="11.625" style="148" customWidth="1"/>
    <col min="7433" max="7440" width="6.125" style="148" customWidth="1"/>
    <col min="7441" max="7441" width="11.625" style="148" customWidth="1"/>
    <col min="7442" max="7680" width="9" style="148"/>
    <col min="7681" max="7681" width="6.375" style="148" customWidth="1"/>
    <col min="7682" max="7687" width="6.125" style="148" customWidth="1"/>
    <col min="7688" max="7688" width="11.625" style="148" customWidth="1"/>
    <col min="7689" max="7696" width="6.125" style="148" customWidth="1"/>
    <col min="7697" max="7697" width="11.625" style="148" customWidth="1"/>
    <col min="7698" max="7936" width="9" style="148"/>
    <col min="7937" max="7937" width="6.375" style="148" customWidth="1"/>
    <col min="7938" max="7943" width="6.125" style="148" customWidth="1"/>
    <col min="7944" max="7944" width="11.625" style="148" customWidth="1"/>
    <col min="7945" max="7952" width="6.125" style="148" customWidth="1"/>
    <col min="7953" max="7953" width="11.625" style="148" customWidth="1"/>
    <col min="7954" max="8192" width="9" style="148"/>
    <col min="8193" max="8193" width="6.375" style="148" customWidth="1"/>
    <col min="8194" max="8199" width="6.125" style="148" customWidth="1"/>
    <col min="8200" max="8200" width="11.625" style="148" customWidth="1"/>
    <col min="8201" max="8208" width="6.125" style="148" customWidth="1"/>
    <col min="8209" max="8209" width="11.625" style="148" customWidth="1"/>
    <col min="8210" max="8448" width="9" style="148"/>
    <col min="8449" max="8449" width="6.375" style="148" customWidth="1"/>
    <col min="8450" max="8455" width="6.125" style="148" customWidth="1"/>
    <col min="8456" max="8456" width="11.625" style="148" customWidth="1"/>
    <col min="8457" max="8464" width="6.125" style="148" customWidth="1"/>
    <col min="8465" max="8465" width="11.625" style="148" customWidth="1"/>
    <col min="8466" max="8704" width="9" style="148"/>
    <col min="8705" max="8705" width="6.375" style="148" customWidth="1"/>
    <col min="8706" max="8711" width="6.125" style="148" customWidth="1"/>
    <col min="8712" max="8712" width="11.625" style="148" customWidth="1"/>
    <col min="8713" max="8720" width="6.125" style="148" customWidth="1"/>
    <col min="8721" max="8721" width="11.625" style="148" customWidth="1"/>
    <col min="8722" max="8960" width="9" style="148"/>
    <col min="8961" max="8961" width="6.375" style="148" customWidth="1"/>
    <col min="8962" max="8967" width="6.125" style="148" customWidth="1"/>
    <col min="8968" max="8968" width="11.625" style="148" customWidth="1"/>
    <col min="8969" max="8976" width="6.125" style="148" customWidth="1"/>
    <col min="8977" max="8977" width="11.625" style="148" customWidth="1"/>
    <col min="8978" max="9216" width="9" style="148"/>
    <col min="9217" max="9217" width="6.375" style="148" customWidth="1"/>
    <col min="9218" max="9223" width="6.125" style="148" customWidth="1"/>
    <col min="9224" max="9224" width="11.625" style="148" customWidth="1"/>
    <col min="9225" max="9232" width="6.125" style="148" customWidth="1"/>
    <col min="9233" max="9233" width="11.625" style="148" customWidth="1"/>
    <col min="9234" max="9472" width="9" style="148"/>
    <col min="9473" max="9473" width="6.375" style="148" customWidth="1"/>
    <col min="9474" max="9479" width="6.125" style="148" customWidth="1"/>
    <col min="9480" max="9480" width="11.625" style="148" customWidth="1"/>
    <col min="9481" max="9488" width="6.125" style="148" customWidth="1"/>
    <col min="9489" max="9489" width="11.625" style="148" customWidth="1"/>
    <col min="9490" max="9728" width="9" style="148"/>
    <col min="9729" max="9729" width="6.375" style="148" customWidth="1"/>
    <col min="9730" max="9735" width="6.125" style="148" customWidth="1"/>
    <col min="9736" max="9736" width="11.625" style="148" customWidth="1"/>
    <col min="9737" max="9744" width="6.125" style="148" customWidth="1"/>
    <col min="9745" max="9745" width="11.625" style="148" customWidth="1"/>
    <col min="9746" max="9984" width="9" style="148"/>
    <col min="9985" max="9985" width="6.375" style="148" customWidth="1"/>
    <col min="9986" max="9991" width="6.125" style="148" customWidth="1"/>
    <col min="9992" max="9992" width="11.625" style="148" customWidth="1"/>
    <col min="9993" max="10000" width="6.125" style="148" customWidth="1"/>
    <col min="10001" max="10001" width="11.625" style="148" customWidth="1"/>
    <col min="10002" max="10240" width="9" style="148"/>
    <col min="10241" max="10241" width="6.375" style="148" customWidth="1"/>
    <col min="10242" max="10247" width="6.125" style="148" customWidth="1"/>
    <col min="10248" max="10248" width="11.625" style="148" customWidth="1"/>
    <col min="10249" max="10256" width="6.125" style="148" customWidth="1"/>
    <col min="10257" max="10257" width="11.625" style="148" customWidth="1"/>
    <col min="10258" max="10496" width="9" style="148"/>
    <col min="10497" max="10497" width="6.375" style="148" customWidth="1"/>
    <col min="10498" max="10503" width="6.125" style="148" customWidth="1"/>
    <col min="10504" max="10504" width="11.625" style="148" customWidth="1"/>
    <col min="10505" max="10512" width="6.125" style="148" customWidth="1"/>
    <col min="10513" max="10513" width="11.625" style="148" customWidth="1"/>
    <col min="10514" max="10752" width="9" style="148"/>
    <col min="10753" max="10753" width="6.375" style="148" customWidth="1"/>
    <col min="10754" max="10759" width="6.125" style="148" customWidth="1"/>
    <col min="10760" max="10760" width="11.625" style="148" customWidth="1"/>
    <col min="10761" max="10768" width="6.125" style="148" customWidth="1"/>
    <col min="10769" max="10769" width="11.625" style="148" customWidth="1"/>
    <col min="10770" max="11008" width="9" style="148"/>
    <col min="11009" max="11009" width="6.375" style="148" customWidth="1"/>
    <col min="11010" max="11015" width="6.125" style="148" customWidth="1"/>
    <col min="11016" max="11016" width="11.625" style="148" customWidth="1"/>
    <col min="11017" max="11024" width="6.125" style="148" customWidth="1"/>
    <col min="11025" max="11025" width="11.625" style="148" customWidth="1"/>
    <col min="11026" max="11264" width="9" style="148"/>
    <col min="11265" max="11265" width="6.375" style="148" customWidth="1"/>
    <col min="11266" max="11271" width="6.125" style="148" customWidth="1"/>
    <col min="11272" max="11272" width="11.625" style="148" customWidth="1"/>
    <col min="11273" max="11280" width="6.125" style="148" customWidth="1"/>
    <col min="11281" max="11281" width="11.625" style="148" customWidth="1"/>
    <col min="11282" max="11520" width="9" style="148"/>
    <col min="11521" max="11521" width="6.375" style="148" customWidth="1"/>
    <col min="11522" max="11527" width="6.125" style="148" customWidth="1"/>
    <col min="11528" max="11528" width="11.625" style="148" customWidth="1"/>
    <col min="11529" max="11536" width="6.125" style="148" customWidth="1"/>
    <col min="11537" max="11537" width="11.625" style="148" customWidth="1"/>
    <col min="11538" max="11776" width="9" style="148"/>
    <col min="11777" max="11777" width="6.375" style="148" customWidth="1"/>
    <col min="11778" max="11783" width="6.125" style="148" customWidth="1"/>
    <col min="11784" max="11784" width="11.625" style="148" customWidth="1"/>
    <col min="11785" max="11792" width="6.125" style="148" customWidth="1"/>
    <col min="11793" max="11793" width="11.625" style="148" customWidth="1"/>
    <col min="11794" max="12032" width="9" style="148"/>
    <col min="12033" max="12033" width="6.375" style="148" customWidth="1"/>
    <col min="12034" max="12039" width="6.125" style="148" customWidth="1"/>
    <col min="12040" max="12040" width="11.625" style="148" customWidth="1"/>
    <col min="12041" max="12048" width="6.125" style="148" customWidth="1"/>
    <col min="12049" max="12049" width="11.625" style="148" customWidth="1"/>
    <col min="12050" max="12288" width="9" style="148"/>
    <col min="12289" max="12289" width="6.375" style="148" customWidth="1"/>
    <col min="12290" max="12295" width="6.125" style="148" customWidth="1"/>
    <col min="12296" max="12296" width="11.625" style="148" customWidth="1"/>
    <col min="12297" max="12304" width="6.125" style="148" customWidth="1"/>
    <col min="12305" max="12305" width="11.625" style="148" customWidth="1"/>
    <col min="12306" max="12544" width="9" style="148"/>
    <col min="12545" max="12545" width="6.375" style="148" customWidth="1"/>
    <col min="12546" max="12551" width="6.125" style="148" customWidth="1"/>
    <col min="12552" max="12552" width="11.625" style="148" customWidth="1"/>
    <col min="12553" max="12560" width="6.125" style="148" customWidth="1"/>
    <col min="12561" max="12561" width="11.625" style="148" customWidth="1"/>
    <col min="12562" max="12800" width="9" style="148"/>
    <col min="12801" max="12801" width="6.375" style="148" customWidth="1"/>
    <col min="12802" max="12807" width="6.125" style="148" customWidth="1"/>
    <col min="12808" max="12808" width="11.625" style="148" customWidth="1"/>
    <col min="12809" max="12816" width="6.125" style="148" customWidth="1"/>
    <col min="12817" max="12817" width="11.625" style="148" customWidth="1"/>
    <col min="12818" max="13056" width="9" style="148"/>
    <col min="13057" max="13057" width="6.375" style="148" customWidth="1"/>
    <col min="13058" max="13063" width="6.125" style="148" customWidth="1"/>
    <col min="13064" max="13064" width="11.625" style="148" customWidth="1"/>
    <col min="13065" max="13072" width="6.125" style="148" customWidth="1"/>
    <col min="13073" max="13073" width="11.625" style="148" customWidth="1"/>
    <col min="13074" max="13312" width="9" style="148"/>
    <col min="13313" max="13313" width="6.375" style="148" customWidth="1"/>
    <col min="13314" max="13319" width="6.125" style="148" customWidth="1"/>
    <col min="13320" max="13320" width="11.625" style="148" customWidth="1"/>
    <col min="13321" max="13328" width="6.125" style="148" customWidth="1"/>
    <col min="13329" max="13329" width="11.625" style="148" customWidth="1"/>
    <col min="13330" max="13568" width="9" style="148"/>
    <col min="13569" max="13569" width="6.375" style="148" customWidth="1"/>
    <col min="13570" max="13575" width="6.125" style="148" customWidth="1"/>
    <col min="13576" max="13576" width="11.625" style="148" customWidth="1"/>
    <col min="13577" max="13584" width="6.125" style="148" customWidth="1"/>
    <col min="13585" max="13585" width="11.625" style="148" customWidth="1"/>
    <col min="13586" max="13824" width="9" style="148"/>
    <col min="13825" max="13825" width="6.375" style="148" customWidth="1"/>
    <col min="13826" max="13831" width="6.125" style="148" customWidth="1"/>
    <col min="13832" max="13832" width="11.625" style="148" customWidth="1"/>
    <col min="13833" max="13840" width="6.125" style="148" customWidth="1"/>
    <col min="13841" max="13841" width="11.625" style="148" customWidth="1"/>
    <col min="13842" max="14080" width="9" style="148"/>
    <col min="14081" max="14081" width="6.375" style="148" customWidth="1"/>
    <col min="14082" max="14087" width="6.125" style="148" customWidth="1"/>
    <col min="14088" max="14088" width="11.625" style="148" customWidth="1"/>
    <col min="14089" max="14096" width="6.125" style="148" customWidth="1"/>
    <col min="14097" max="14097" width="11.625" style="148" customWidth="1"/>
    <col min="14098" max="14336" width="9" style="148"/>
    <col min="14337" max="14337" width="6.375" style="148" customWidth="1"/>
    <col min="14338" max="14343" width="6.125" style="148" customWidth="1"/>
    <col min="14344" max="14344" width="11.625" style="148" customWidth="1"/>
    <col min="14345" max="14352" width="6.125" style="148" customWidth="1"/>
    <col min="14353" max="14353" width="11.625" style="148" customWidth="1"/>
    <col min="14354" max="14592" width="9" style="148"/>
    <col min="14593" max="14593" width="6.375" style="148" customWidth="1"/>
    <col min="14594" max="14599" width="6.125" style="148" customWidth="1"/>
    <col min="14600" max="14600" width="11.625" style="148" customWidth="1"/>
    <col min="14601" max="14608" width="6.125" style="148" customWidth="1"/>
    <col min="14609" max="14609" width="11.625" style="148" customWidth="1"/>
    <col min="14610" max="14848" width="9" style="148"/>
    <col min="14849" max="14849" width="6.375" style="148" customWidth="1"/>
    <col min="14850" max="14855" width="6.125" style="148" customWidth="1"/>
    <col min="14856" max="14856" width="11.625" style="148" customWidth="1"/>
    <col min="14857" max="14864" width="6.125" style="148" customWidth="1"/>
    <col min="14865" max="14865" width="11.625" style="148" customWidth="1"/>
    <col min="14866" max="15104" width="9" style="148"/>
    <col min="15105" max="15105" width="6.375" style="148" customWidth="1"/>
    <col min="15106" max="15111" width="6.125" style="148" customWidth="1"/>
    <col min="15112" max="15112" width="11.625" style="148" customWidth="1"/>
    <col min="15113" max="15120" width="6.125" style="148" customWidth="1"/>
    <col min="15121" max="15121" width="11.625" style="148" customWidth="1"/>
    <col min="15122" max="15360" width="9" style="148"/>
    <col min="15361" max="15361" width="6.375" style="148" customWidth="1"/>
    <col min="15362" max="15367" width="6.125" style="148" customWidth="1"/>
    <col min="15368" max="15368" width="11.625" style="148" customWidth="1"/>
    <col min="15369" max="15376" width="6.125" style="148" customWidth="1"/>
    <col min="15377" max="15377" width="11.625" style="148" customWidth="1"/>
    <col min="15378" max="15616" width="9" style="148"/>
    <col min="15617" max="15617" width="6.375" style="148" customWidth="1"/>
    <col min="15618" max="15623" width="6.125" style="148" customWidth="1"/>
    <col min="15624" max="15624" width="11.625" style="148" customWidth="1"/>
    <col min="15625" max="15632" width="6.125" style="148" customWidth="1"/>
    <col min="15633" max="15633" width="11.625" style="148" customWidth="1"/>
    <col min="15634" max="15872" width="9" style="148"/>
    <col min="15873" max="15873" width="6.375" style="148" customWidth="1"/>
    <col min="15874" max="15879" width="6.125" style="148" customWidth="1"/>
    <col min="15880" max="15880" width="11.625" style="148" customWidth="1"/>
    <col min="15881" max="15888" width="6.125" style="148" customWidth="1"/>
    <col min="15889" max="15889" width="11.625" style="148" customWidth="1"/>
    <col min="15890" max="16128" width="9" style="148"/>
    <col min="16129" max="16129" width="6.375" style="148" customWidth="1"/>
    <col min="16130" max="16135" width="6.125" style="148" customWidth="1"/>
    <col min="16136" max="16136" width="11.625" style="148" customWidth="1"/>
    <col min="16137" max="16144" width="6.125" style="148" customWidth="1"/>
    <col min="16145" max="16145" width="11.625" style="148" customWidth="1"/>
    <col min="16146" max="16384" width="9" style="148"/>
  </cols>
  <sheetData>
    <row r="1" spans="2:20" ht="30" customHeight="1">
      <c r="B1" s="502" t="s">
        <v>168</v>
      </c>
      <c r="C1" s="502"/>
      <c r="D1" s="502"/>
      <c r="E1" s="502"/>
      <c r="F1" s="502"/>
      <c r="G1" s="502"/>
      <c r="H1" s="502"/>
      <c r="I1" s="502"/>
      <c r="J1" s="502"/>
      <c r="K1" s="502"/>
      <c r="L1" s="502"/>
      <c r="M1" s="502"/>
      <c r="N1" s="502"/>
      <c r="O1" s="502"/>
      <c r="P1" s="502"/>
      <c r="Q1" s="146"/>
      <c r="R1" s="147"/>
      <c r="S1" s="147"/>
      <c r="T1" s="147"/>
    </row>
    <row r="2" spans="2:20" ht="18" customHeight="1">
      <c r="B2" s="149"/>
      <c r="C2" s="149"/>
      <c r="D2" s="149"/>
      <c r="E2" s="149"/>
      <c r="F2" s="149"/>
      <c r="G2" s="149"/>
      <c r="H2" s="149"/>
      <c r="I2" s="149"/>
      <c r="J2" s="149"/>
      <c r="K2" s="149"/>
      <c r="L2" s="149"/>
      <c r="M2" s="149"/>
      <c r="N2" s="149"/>
      <c r="O2" s="149"/>
      <c r="P2" s="149"/>
      <c r="Q2" s="149"/>
      <c r="R2" s="147"/>
      <c r="S2" s="147"/>
      <c r="T2" s="147"/>
    </row>
    <row r="3" spans="2:20" ht="25.5" customHeight="1">
      <c r="B3" s="149"/>
      <c r="C3" s="149"/>
      <c r="D3" s="149"/>
      <c r="E3" s="149"/>
      <c r="F3" s="149"/>
      <c r="G3" s="149"/>
      <c r="H3" s="149"/>
      <c r="I3" s="149"/>
      <c r="J3" s="149"/>
      <c r="K3" s="149"/>
      <c r="L3" s="146"/>
      <c r="M3" s="503">
        <v>45250</v>
      </c>
      <c r="N3" s="503"/>
      <c r="O3" s="503"/>
      <c r="P3" s="503"/>
      <c r="Q3" s="146"/>
      <c r="R3" s="146"/>
      <c r="S3" s="146"/>
      <c r="T3" s="147"/>
    </row>
    <row r="4" spans="2:20" ht="21.75" customHeight="1">
      <c r="B4" s="147"/>
      <c r="C4" s="147"/>
      <c r="D4" s="147"/>
      <c r="E4" s="147"/>
      <c r="F4" s="147"/>
      <c r="G4" s="147"/>
      <c r="H4" s="147"/>
      <c r="I4" s="147"/>
      <c r="J4" s="147"/>
      <c r="K4" s="147"/>
      <c r="L4" s="147"/>
      <c r="M4" s="147"/>
      <c r="N4" s="147"/>
      <c r="O4" s="147"/>
      <c r="P4" s="147"/>
      <c r="Q4" s="147"/>
      <c r="R4" s="147"/>
      <c r="S4" s="147"/>
      <c r="T4" s="147"/>
    </row>
    <row r="5" spans="2:20">
      <c r="B5" s="150"/>
      <c r="C5" s="504" t="s">
        <v>169</v>
      </c>
      <c r="D5" s="505"/>
      <c r="E5" s="150"/>
      <c r="F5" s="147"/>
      <c r="G5" s="147"/>
      <c r="H5" s="147"/>
      <c r="I5" s="147"/>
      <c r="J5" s="147"/>
      <c r="K5" s="506" t="s">
        <v>170</v>
      </c>
      <c r="L5" s="506"/>
      <c r="M5" s="506" t="s">
        <v>171</v>
      </c>
      <c r="N5" s="506"/>
      <c r="O5" s="506" t="s">
        <v>172</v>
      </c>
      <c r="P5" s="506"/>
      <c r="Q5" s="151"/>
      <c r="R5" s="147"/>
      <c r="S5" s="147"/>
      <c r="T5" s="147"/>
    </row>
    <row r="6" spans="2:20">
      <c r="B6" s="150"/>
      <c r="C6" s="514"/>
      <c r="D6" s="515"/>
      <c r="E6" s="152"/>
      <c r="F6" s="147"/>
      <c r="G6" s="147"/>
      <c r="H6" s="147"/>
      <c r="I6" s="147"/>
      <c r="J6" s="147"/>
      <c r="K6" s="506"/>
      <c r="L6" s="506"/>
      <c r="M6" s="506"/>
      <c r="N6" s="506"/>
      <c r="O6" s="506"/>
      <c r="P6" s="506"/>
      <c r="Q6" s="507"/>
      <c r="R6" s="147"/>
      <c r="S6" s="147"/>
      <c r="T6" s="147"/>
    </row>
    <row r="7" spans="2:20">
      <c r="B7" s="150"/>
      <c r="C7" s="516"/>
      <c r="D7" s="517"/>
      <c r="E7" s="152"/>
      <c r="F7" s="147"/>
      <c r="G7" s="147"/>
      <c r="H7" s="147"/>
      <c r="I7" s="147"/>
      <c r="J7" s="147"/>
      <c r="K7" s="506"/>
      <c r="L7" s="506"/>
      <c r="M7" s="506"/>
      <c r="N7" s="506"/>
      <c r="O7" s="506"/>
      <c r="P7" s="506"/>
      <c r="Q7" s="507"/>
      <c r="R7" s="147"/>
      <c r="S7" s="147"/>
      <c r="T7" s="147"/>
    </row>
    <row r="8" spans="2:20">
      <c r="B8" s="150"/>
      <c r="C8" s="516"/>
      <c r="D8" s="517"/>
      <c r="E8" s="152"/>
      <c r="F8" s="147"/>
      <c r="G8" s="147"/>
      <c r="H8" s="147"/>
      <c r="I8" s="147"/>
      <c r="J8" s="147"/>
      <c r="K8" s="506"/>
      <c r="L8" s="506"/>
      <c r="M8" s="506"/>
      <c r="N8" s="506"/>
      <c r="O8" s="506"/>
      <c r="P8" s="506"/>
      <c r="Q8" s="507"/>
      <c r="R8" s="147"/>
      <c r="S8" s="147"/>
      <c r="T8" s="147"/>
    </row>
    <row r="9" spans="2:20">
      <c r="B9" s="150"/>
      <c r="C9" s="518"/>
      <c r="D9" s="519"/>
      <c r="E9" s="152"/>
      <c r="F9" s="147"/>
      <c r="G9" s="147"/>
      <c r="H9" s="147"/>
      <c r="I9" s="147"/>
      <c r="J9" s="147"/>
      <c r="K9" s="506"/>
      <c r="L9" s="506"/>
      <c r="M9" s="506"/>
      <c r="N9" s="506"/>
      <c r="O9" s="506"/>
      <c r="P9" s="506"/>
      <c r="Q9" s="507"/>
      <c r="R9" s="147"/>
      <c r="S9" s="147"/>
      <c r="T9" s="147"/>
    </row>
    <row r="10" spans="2:20">
      <c r="B10" s="147"/>
      <c r="C10" s="147"/>
      <c r="D10" s="147"/>
      <c r="E10" s="147"/>
      <c r="F10" s="147"/>
      <c r="G10" s="147"/>
      <c r="H10" s="147"/>
      <c r="I10" s="147"/>
      <c r="J10" s="147"/>
      <c r="K10" s="147"/>
      <c r="L10" s="147"/>
      <c r="M10" s="147"/>
      <c r="N10" s="147"/>
      <c r="O10" s="147"/>
      <c r="P10" s="147"/>
      <c r="Q10" s="147"/>
      <c r="R10" s="147"/>
      <c r="S10" s="147"/>
      <c r="T10" s="147"/>
    </row>
    <row r="11" spans="2:20" ht="19.5" customHeight="1">
      <c r="B11" s="147"/>
      <c r="C11" s="147"/>
      <c r="D11" s="147"/>
      <c r="E11" s="147"/>
      <c r="F11" s="147"/>
      <c r="G11" s="147"/>
      <c r="H11" s="147"/>
      <c r="I11" s="147"/>
      <c r="J11" s="147"/>
      <c r="K11" s="147"/>
      <c r="L11" s="147"/>
      <c r="M11" s="147"/>
      <c r="N11" s="147"/>
      <c r="O11" s="147"/>
      <c r="P11" s="147"/>
      <c r="Q11" s="147"/>
      <c r="R11" s="147"/>
      <c r="S11" s="147"/>
      <c r="T11" s="147"/>
    </row>
    <row r="12" spans="2:20" ht="20.25" customHeight="1">
      <c r="B12" s="147"/>
      <c r="C12" s="147"/>
      <c r="D12" s="147" t="s">
        <v>173</v>
      </c>
      <c r="E12" s="147"/>
      <c r="F12" s="147" t="e">
        <f>#REF!</f>
        <v>#REF!</v>
      </c>
      <c r="G12" s="147"/>
      <c r="H12" s="147"/>
      <c r="I12" s="147"/>
      <c r="J12" s="147"/>
      <c r="K12" s="147"/>
      <c r="L12" s="147"/>
      <c r="M12" s="147"/>
      <c r="N12" s="147"/>
      <c r="O12" s="147"/>
      <c r="P12" s="147"/>
      <c r="Q12" s="147"/>
      <c r="R12" s="147"/>
      <c r="S12" s="147"/>
      <c r="T12" s="147"/>
    </row>
    <row r="13" spans="2:20">
      <c r="B13" s="147"/>
      <c r="C13" s="147"/>
      <c r="D13" s="147"/>
      <c r="E13" s="147"/>
      <c r="F13" s="147"/>
      <c r="G13" s="147"/>
      <c r="H13" s="147"/>
      <c r="I13" s="147"/>
      <c r="J13" s="147"/>
      <c r="K13" s="147"/>
      <c r="L13" s="147"/>
      <c r="M13" s="147"/>
      <c r="N13" s="147"/>
      <c r="O13" s="147"/>
      <c r="P13" s="147"/>
      <c r="Q13" s="147"/>
      <c r="R13" s="147"/>
      <c r="S13" s="147"/>
      <c r="T13" s="147"/>
    </row>
    <row r="14" spans="2:20" ht="20.25" customHeight="1">
      <c r="B14" s="147"/>
      <c r="C14" s="147"/>
      <c r="D14" s="147" t="s">
        <v>174</v>
      </c>
      <c r="E14" s="147"/>
      <c r="F14" s="153" t="e">
        <f>DBCS(TEXT(#REF!,"令和e年ｍ月ｄ日")&amp;TEXT(#REF!,"　００時００分"))</f>
        <v>#REF!</v>
      </c>
      <c r="G14" s="153"/>
      <c r="H14" s="153"/>
      <c r="I14" s="153"/>
      <c r="J14" s="153"/>
      <c r="K14" s="153"/>
      <c r="L14" s="153"/>
      <c r="M14" s="153"/>
      <c r="N14" s="147"/>
      <c r="O14" s="147"/>
      <c r="P14" s="147"/>
      <c r="Q14" s="147"/>
      <c r="R14" s="147"/>
      <c r="S14" s="147"/>
      <c r="T14" s="147"/>
    </row>
    <row r="15" spans="2:20">
      <c r="B15" s="147"/>
      <c r="C15" s="147"/>
      <c r="D15" s="147"/>
      <c r="E15" s="147"/>
      <c r="F15" s="147"/>
      <c r="G15" s="147"/>
      <c r="H15" s="147"/>
      <c r="I15" s="147"/>
      <c r="J15" s="147"/>
      <c r="K15" s="147"/>
      <c r="L15" s="147"/>
      <c r="M15" s="147"/>
      <c r="N15" s="147"/>
      <c r="O15" s="147"/>
      <c r="P15" s="147"/>
      <c r="Q15" s="147"/>
      <c r="R15" s="147"/>
      <c r="S15" s="147"/>
      <c r="T15" s="147"/>
    </row>
    <row r="16" spans="2:20" ht="20.25" customHeight="1">
      <c r="B16" s="147"/>
      <c r="C16" s="147"/>
      <c r="D16" s="147" t="s">
        <v>175</v>
      </c>
      <c r="E16" s="147"/>
      <c r="F16" s="147"/>
      <c r="G16" s="147"/>
      <c r="H16" s="147"/>
      <c r="I16" s="147"/>
      <c r="J16" s="147"/>
      <c r="K16" s="147"/>
      <c r="L16" s="147"/>
      <c r="M16" s="147"/>
      <c r="N16" s="147"/>
      <c r="O16" s="147"/>
      <c r="P16" s="147"/>
      <c r="Q16" s="147"/>
      <c r="R16" s="147"/>
      <c r="S16" s="147"/>
      <c r="T16" s="147"/>
    </row>
    <row r="17" spans="2:20">
      <c r="B17" s="147"/>
      <c r="C17" s="147"/>
      <c r="D17" s="147"/>
      <c r="E17" s="147"/>
      <c r="F17" s="147"/>
      <c r="G17" s="147"/>
      <c r="H17" s="147"/>
      <c r="I17" s="147"/>
      <c r="J17" s="147"/>
      <c r="K17" s="147"/>
      <c r="L17" s="147"/>
      <c r="M17" s="147"/>
      <c r="N17" s="147"/>
      <c r="O17" s="147"/>
      <c r="P17" s="147"/>
      <c r="Q17" s="147"/>
      <c r="R17" s="147"/>
      <c r="S17" s="147"/>
      <c r="T17" s="147"/>
    </row>
    <row r="18" spans="2:20">
      <c r="B18" s="147"/>
      <c r="C18" s="147"/>
      <c r="D18" s="147" t="s">
        <v>176</v>
      </c>
      <c r="E18" s="147"/>
      <c r="F18" s="147"/>
      <c r="G18" s="147"/>
      <c r="H18" s="147"/>
      <c r="I18" s="147"/>
      <c r="J18" s="147"/>
      <c r="K18" s="147"/>
      <c r="L18" s="147"/>
      <c r="M18" s="147"/>
      <c r="N18" s="147"/>
      <c r="O18" s="147"/>
      <c r="P18" s="147"/>
      <c r="Q18" s="147"/>
      <c r="R18" s="147"/>
      <c r="S18" s="147"/>
      <c r="T18" s="147"/>
    </row>
    <row r="19" spans="2:20">
      <c r="B19" s="147"/>
      <c r="C19" s="147"/>
      <c r="D19" s="147" t="s">
        <v>177</v>
      </c>
      <c r="E19" s="147"/>
      <c r="F19" s="147"/>
      <c r="G19" s="147"/>
      <c r="H19" s="147"/>
      <c r="I19" s="147"/>
      <c r="J19" s="147"/>
      <c r="K19" s="147"/>
      <c r="L19" s="147"/>
      <c r="M19" s="147"/>
      <c r="N19" s="147"/>
      <c r="O19" s="147"/>
      <c r="P19" s="147"/>
      <c r="Q19" s="147"/>
      <c r="R19" s="147"/>
      <c r="S19" s="147"/>
      <c r="T19" s="147"/>
    </row>
    <row r="20" spans="2:20">
      <c r="B20" s="147"/>
      <c r="C20" s="147"/>
      <c r="D20" s="147"/>
      <c r="E20" s="147"/>
      <c r="F20" s="147"/>
      <c r="G20" s="147"/>
      <c r="H20" s="147"/>
      <c r="I20" s="147"/>
      <c r="J20" s="147"/>
      <c r="K20" s="147"/>
      <c r="L20" s="147"/>
      <c r="M20" s="147"/>
      <c r="N20" s="147"/>
      <c r="O20" s="147"/>
      <c r="P20" s="147"/>
      <c r="Q20" s="147"/>
      <c r="R20" s="147"/>
      <c r="S20" s="147"/>
      <c r="T20" s="147"/>
    </row>
    <row r="21" spans="2:20">
      <c r="B21" s="147"/>
      <c r="C21" s="147"/>
      <c r="D21" s="147"/>
      <c r="E21" s="147"/>
      <c r="F21" s="508" t="s">
        <v>178</v>
      </c>
      <c r="G21" s="509"/>
      <c r="H21" s="154" t="s">
        <v>179</v>
      </c>
      <c r="I21" s="508" t="s">
        <v>180</v>
      </c>
      <c r="J21" s="509"/>
      <c r="K21" s="508" t="s">
        <v>181</v>
      </c>
      <c r="L21" s="509"/>
      <c r="M21" s="508" t="s">
        <v>182</v>
      </c>
      <c r="N21" s="509"/>
      <c r="O21" s="508" t="s">
        <v>183</v>
      </c>
      <c r="P21" s="509"/>
      <c r="Q21" s="147"/>
      <c r="R21" s="147"/>
      <c r="S21" s="147"/>
      <c r="T21" s="147"/>
    </row>
    <row r="22" spans="2:20">
      <c r="B22" s="147"/>
      <c r="C22" s="147"/>
      <c r="D22" s="147"/>
      <c r="E22" s="147"/>
      <c r="F22" s="510"/>
      <c r="G22" s="511"/>
      <c r="H22" s="520"/>
      <c r="I22" s="510"/>
      <c r="J22" s="511"/>
      <c r="K22" s="510"/>
      <c r="L22" s="511"/>
      <c r="M22" s="510" t="s">
        <v>184</v>
      </c>
      <c r="N22" s="511"/>
      <c r="O22" s="510"/>
      <c r="P22" s="511"/>
      <c r="Q22" s="147"/>
      <c r="R22" s="147"/>
      <c r="S22" s="147"/>
      <c r="T22" s="147"/>
    </row>
    <row r="23" spans="2:20">
      <c r="B23" s="147"/>
      <c r="C23" s="147"/>
      <c r="D23" s="147"/>
      <c r="E23" s="147"/>
      <c r="F23" s="512"/>
      <c r="G23" s="513"/>
      <c r="H23" s="520"/>
      <c r="I23" s="512"/>
      <c r="J23" s="513"/>
      <c r="K23" s="512"/>
      <c r="L23" s="513"/>
      <c r="M23" s="512"/>
      <c r="N23" s="513"/>
      <c r="O23" s="512"/>
      <c r="P23" s="513"/>
      <c r="Q23" s="147"/>
      <c r="R23" s="147"/>
      <c r="S23" s="147"/>
      <c r="T23" s="147"/>
    </row>
    <row r="24" spans="2:20">
      <c r="B24" s="147"/>
      <c r="C24" s="147"/>
      <c r="D24" s="147"/>
      <c r="E24" s="147"/>
      <c r="F24" s="147"/>
      <c r="G24" s="147"/>
      <c r="H24" s="147"/>
      <c r="I24" s="147"/>
      <c r="J24" s="147"/>
      <c r="K24" s="147"/>
      <c r="L24" s="147"/>
      <c r="M24" s="147"/>
      <c r="N24" s="147"/>
      <c r="O24" s="147"/>
      <c r="P24" s="147"/>
      <c r="Q24" s="147"/>
      <c r="R24" s="147"/>
      <c r="S24" s="147"/>
      <c r="T24" s="147"/>
    </row>
    <row r="25" spans="2:20">
      <c r="B25" s="147"/>
      <c r="C25" s="147"/>
      <c r="D25" s="147" t="s">
        <v>185</v>
      </c>
      <c r="E25" s="147"/>
      <c r="F25" s="147"/>
      <c r="G25" s="147"/>
      <c r="H25" s="147"/>
      <c r="I25" s="147"/>
      <c r="J25" s="147"/>
      <c r="K25" s="147"/>
      <c r="L25" s="147"/>
      <c r="M25" s="147"/>
      <c r="N25" s="147"/>
      <c r="O25" s="147"/>
      <c r="P25" s="147"/>
      <c r="Q25" s="147"/>
      <c r="R25" s="147"/>
      <c r="S25" s="147"/>
      <c r="T25" s="147"/>
    </row>
    <row r="26" spans="2:20" ht="18.75" customHeight="1">
      <c r="B26" s="147"/>
      <c r="C26" s="147"/>
      <c r="D26" s="521" t="s">
        <v>186</v>
      </c>
      <c r="E26" s="521"/>
      <c r="F26" s="521"/>
      <c r="G26" s="521"/>
      <c r="H26" s="521"/>
      <c r="I26" s="521"/>
      <c r="J26" s="521"/>
      <c r="K26" s="521"/>
      <c r="L26" s="522" t="s">
        <v>187</v>
      </c>
      <c r="M26" s="147"/>
      <c r="N26" s="147"/>
      <c r="O26" s="147"/>
      <c r="P26" s="147"/>
      <c r="Q26" s="147"/>
      <c r="R26" s="147"/>
      <c r="S26" s="147"/>
      <c r="T26" s="147"/>
    </row>
    <row r="27" spans="2:20" ht="18.75" customHeight="1">
      <c r="B27" s="147"/>
      <c r="C27" s="147"/>
      <c r="D27" s="521"/>
      <c r="E27" s="521"/>
      <c r="F27" s="521"/>
      <c r="G27" s="521"/>
      <c r="H27" s="521"/>
      <c r="I27" s="521"/>
      <c r="J27" s="521"/>
      <c r="K27" s="521"/>
      <c r="L27" s="522"/>
      <c r="M27" s="147"/>
      <c r="N27" s="147"/>
      <c r="O27" s="147"/>
      <c r="P27" s="147"/>
      <c r="Q27" s="147"/>
      <c r="R27" s="147"/>
      <c r="S27" s="147"/>
      <c r="T27" s="147"/>
    </row>
    <row r="28" spans="2:20">
      <c r="B28" s="147"/>
      <c r="C28" s="147"/>
      <c r="D28" s="147"/>
      <c r="E28" s="147"/>
      <c r="F28" s="147"/>
      <c r="G28" s="147"/>
      <c r="H28" s="147"/>
      <c r="I28" s="147"/>
      <c r="J28" s="147"/>
      <c r="K28" s="147"/>
      <c r="L28" s="147"/>
      <c r="M28" s="147"/>
      <c r="N28" s="147"/>
      <c r="O28" s="147"/>
      <c r="P28" s="147"/>
      <c r="Q28" s="147"/>
      <c r="R28" s="147"/>
      <c r="S28" s="147"/>
      <c r="T28" s="147"/>
    </row>
    <row r="29" spans="2:20" ht="20.25" customHeight="1">
      <c r="B29" s="147"/>
      <c r="C29" s="147"/>
      <c r="D29" s="147" t="s">
        <v>188</v>
      </c>
      <c r="E29" s="147"/>
      <c r="F29" s="147"/>
      <c r="G29" s="147"/>
      <c r="H29" s="147"/>
      <c r="I29" s="147"/>
      <c r="J29" s="147"/>
      <c r="K29" s="147"/>
      <c r="L29" s="147"/>
      <c r="M29" s="147"/>
      <c r="N29" s="147"/>
      <c r="O29" s="147"/>
      <c r="P29" s="147"/>
      <c r="Q29" s="147"/>
      <c r="R29" s="147"/>
      <c r="S29" s="147"/>
      <c r="T29" s="147"/>
    </row>
    <row r="30" spans="2:20">
      <c r="B30" s="147"/>
      <c r="C30" s="147"/>
      <c r="D30" s="147"/>
      <c r="E30" s="147"/>
      <c r="F30" s="147"/>
      <c r="G30" s="147"/>
      <c r="H30" s="147"/>
      <c r="I30" s="147"/>
      <c r="J30" s="147"/>
      <c r="K30" s="147"/>
      <c r="L30" s="147"/>
      <c r="M30" s="147"/>
      <c r="N30" s="147"/>
      <c r="O30" s="147"/>
      <c r="P30" s="147"/>
      <c r="Q30" s="147"/>
      <c r="R30" s="147"/>
      <c r="S30" s="147"/>
      <c r="T30" s="147"/>
    </row>
    <row r="31" spans="2:20" ht="18" customHeight="1">
      <c r="B31" s="147"/>
      <c r="C31" s="508" t="s">
        <v>189</v>
      </c>
      <c r="D31" s="523"/>
      <c r="E31" s="523"/>
      <c r="F31" s="509"/>
      <c r="G31" s="508" t="s">
        <v>190</v>
      </c>
      <c r="H31" s="509"/>
      <c r="I31" s="508" t="s">
        <v>191</v>
      </c>
      <c r="J31" s="509"/>
      <c r="K31" s="504" t="s">
        <v>192</v>
      </c>
      <c r="L31" s="505"/>
      <c r="M31" s="154" t="s">
        <v>193</v>
      </c>
      <c r="N31" s="523" t="s">
        <v>194</v>
      </c>
      <c r="O31" s="523"/>
      <c r="P31" s="509"/>
      <c r="Q31" s="147"/>
      <c r="R31" s="147"/>
      <c r="S31" s="147"/>
      <c r="T31" s="147"/>
    </row>
    <row r="32" spans="2:20" ht="18" customHeight="1">
      <c r="B32" s="147"/>
      <c r="C32" s="524" t="s">
        <v>195</v>
      </c>
      <c r="D32" s="525"/>
      <c r="E32" s="525"/>
      <c r="F32" s="525"/>
      <c r="G32" s="526" t="s">
        <v>196</v>
      </c>
      <c r="H32" s="526"/>
      <c r="I32" s="510" t="s">
        <v>197</v>
      </c>
      <c r="J32" s="511"/>
      <c r="K32" s="527" t="s">
        <v>198</v>
      </c>
      <c r="L32" s="528"/>
      <c r="M32" s="531" t="s">
        <v>199</v>
      </c>
      <c r="N32" s="533" t="s">
        <v>200</v>
      </c>
      <c r="O32" s="533"/>
      <c r="P32" s="534"/>
      <c r="Q32" s="147"/>
      <c r="R32" s="147"/>
      <c r="S32" s="147"/>
      <c r="T32" s="147"/>
    </row>
    <row r="33" spans="2:20" ht="18" customHeight="1">
      <c r="B33" s="147"/>
      <c r="C33" s="525"/>
      <c r="D33" s="525"/>
      <c r="E33" s="525"/>
      <c r="F33" s="525"/>
      <c r="G33" s="526"/>
      <c r="H33" s="526"/>
      <c r="I33" s="512"/>
      <c r="J33" s="513"/>
      <c r="K33" s="529"/>
      <c r="L33" s="530"/>
      <c r="M33" s="532"/>
      <c r="N33" s="507" t="s">
        <v>201</v>
      </c>
      <c r="O33" s="507"/>
      <c r="P33" s="535"/>
      <c r="Q33" s="147"/>
      <c r="R33" s="147"/>
      <c r="S33" s="147"/>
      <c r="T33" s="147"/>
    </row>
    <row r="34" spans="2:20" ht="18" customHeight="1">
      <c r="B34" s="147"/>
      <c r="C34" s="542"/>
      <c r="D34" s="543"/>
      <c r="E34" s="543"/>
      <c r="F34" s="544"/>
      <c r="G34" s="527" t="s">
        <v>202</v>
      </c>
      <c r="H34" s="528"/>
      <c r="I34" s="510"/>
      <c r="J34" s="511"/>
      <c r="K34" s="527"/>
      <c r="L34" s="528"/>
      <c r="M34" s="531"/>
      <c r="N34" s="507" t="s">
        <v>203</v>
      </c>
      <c r="O34" s="507"/>
      <c r="P34" s="535"/>
      <c r="Q34" s="147"/>
      <c r="R34" s="147"/>
      <c r="S34" s="147"/>
      <c r="T34" s="147"/>
    </row>
    <row r="35" spans="2:20" ht="18" customHeight="1">
      <c r="B35" s="147"/>
      <c r="C35" s="542"/>
      <c r="D35" s="543"/>
      <c r="E35" s="543"/>
      <c r="F35" s="544"/>
      <c r="G35" s="529"/>
      <c r="H35" s="530"/>
      <c r="I35" s="512"/>
      <c r="J35" s="513"/>
      <c r="K35" s="529"/>
      <c r="L35" s="530"/>
      <c r="M35" s="532"/>
      <c r="N35" s="536" t="s">
        <v>204</v>
      </c>
      <c r="O35" s="537"/>
      <c r="P35" s="538"/>
      <c r="Q35" s="147"/>
      <c r="R35" s="147"/>
      <c r="S35" s="147"/>
      <c r="T35" s="147"/>
    </row>
    <row r="36" spans="2:20" ht="18" customHeight="1">
      <c r="B36" s="147"/>
      <c r="C36" s="539"/>
      <c r="D36" s="540"/>
      <c r="E36" s="540"/>
      <c r="F36" s="541"/>
      <c r="G36" s="527"/>
      <c r="H36" s="528"/>
      <c r="I36" s="510"/>
      <c r="J36" s="511"/>
      <c r="K36" s="527"/>
      <c r="L36" s="528"/>
      <c r="M36" s="531"/>
      <c r="N36" s="536"/>
      <c r="O36" s="537"/>
      <c r="P36" s="538"/>
      <c r="Q36" s="147"/>
      <c r="R36" s="147"/>
      <c r="S36" s="147"/>
      <c r="T36" s="147"/>
    </row>
    <row r="37" spans="2:20" ht="18" customHeight="1">
      <c r="B37" s="147"/>
      <c r="C37" s="539"/>
      <c r="D37" s="540"/>
      <c r="E37" s="540"/>
      <c r="F37" s="541"/>
      <c r="G37" s="529"/>
      <c r="H37" s="530"/>
      <c r="I37" s="512"/>
      <c r="J37" s="513"/>
      <c r="K37" s="529"/>
      <c r="L37" s="530"/>
      <c r="M37" s="532"/>
      <c r="N37" s="545" t="s">
        <v>205</v>
      </c>
      <c r="O37" s="546"/>
      <c r="P37" s="547"/>
      <c r="Q37" s="147"/>
      <c r="R37" s="147"/>
      <c r="S37" s="147"/>
      <c r="T37" s="147"/>
    </row>
    <row r="38" spans="2:20" ht="18" customHeight="1">
      <c r="B38" s="147"/>
      <c r="C38" s="526"/>
      <c r="D38" s="526"/>
      <c r="E38" s="526"/>
      <c r="F38" s="526"/>
      <c r="G38" s="526"/>
      <c r="H38" s="526"/>
      <c r="I38" s="510"/>
      <c r="J38" s="511"/>
      <c r="K38" s="527"/>
      <c r="L38" s="528"/>
      <c r="M38" s="531"/>
      <c r="N38" s="545"/>
      <c r="O38" s="546"/>
      <c r="P38" s="547"/>
      <c r="Q38" s="147"/>
      <c r="R38" s="147"/>
      <c r="S38" s="147"/>
      <c r="T38" s="147"/>
    </row>
    <row r="39" spans="2:20" ht="18" customHeight="1">
      <c r="B39" s="147"/>
      <c r="C39" s="526"/>
      <c r="D39" s="526"/>
      <c r="E39" s="526"/>
      <c r="F39" s="526"/>
      <c r="G39" s="526"/>
      <c r="H39" s="526"/>
      <c r="I39" s="512"/>
      <c r="J39" s="513"/>
      <c r="K39" s="529"/>
      <c r="L39" s="530"/>
      <c r="M39" s="532"/>
      <c r="N39" s="545"/>
      <c r="O39" s="546"/>
      <c r="P39" s="547"/>
      <c r="Q39" s="147"/>
      <c r="R39" s="147"/>
      <c r="S39" s="147"/>
      <c r="T39" s="147"/>
    </row>
    <row r="40" spans="2:20" ht="18" customHeight="1">
      <c r="B40" s="147"/>
      <c r="C40" s="510"/>
      <c r="D40" s="548"/>
      <c r="E40" s="548"/>
      <c r="F40" s="511"/>
      <c r="G40" s="526"/>
      <c r="H40" s="526"/>
      <c r="I40" s="510"/>
      <c r="J40" s="511"/>
      <c r="K40" s="527"/>
      <c r="L40" s="528"/>
      <c r="M40" s="531"/>
      <c r="N40" s="545"/>
      <c r="O40" s="546"/>
      <c r="P40" s="547"/>
      <c r="Q40" s="147"/>
      <c r="R40" s="147"/>
      <c r="S40" s="147"/>
      <c r="T40" s="147"/>
    </row>
    <row r="41" spans="2:20" ht="18" customHeight="1">
      <c r="B41" s="147"/>
      <c r="C41" s="512"/>
      <c r="D41" s="549"/>
      <c r="E41" s="549"/>
      <c r="F41" s="513"/>
      <c r="G41" s="526"/>
      <c r="H41" s="526"/>
      <c r="I41" s="512"/>
      <c r="J41" s="513"/>
      <c r="K41" s="529"/>
      <c r="L41" s="530"/>
      <c r="M41" s="532"/>
      <c r="N41" s="155"/>
      <c r="O41" s="155"/>
      <c r="P41" s="156"/>
      <c r="Q41" s="147"/>
      <c r="R41" s="147"/>
      <c r="S41" s="147"/>
      <c r="T41" s="147"/>
    </row>
    <row r="42" spans="2:20" ht="18" customHeight="1">
      <c r="B42" s="147"/>
      <c r="C42" s="526"/>
      <c r="D42" s="526"/>
      <c r="E42" s="526"/>
      <c r="F42" s="526"/>
      <c r="G42" s="526"/>
      <c r="H42" s="526"/>
      <c r="I42" s="520"/>
      <c r="J42" s="520"/>
      <c r="K42" s="527"/>
      <c r="L42" s="528"/>
      <c r="M42" s="526"/>
      <c r="N42" s="155"/>
      <c r="O42" s="155"/>
      <c r="P42" s="156"/>
      <c r="Q42" s="147"/>
      <c r="R42" s="147"/>
      <c r="S42" s="147"/>
      <c r="T42" s="147"/>
    </row>
    <row r="43" spans="2:20" ht="18" customHeight="1">
      <c r="B43" s="147"/>
      <c r="C43" s="526"/>
      <c r="D43" s="526"/>
      <c r="E43" s="526"/>
      <c r="F43" s="526"/>
      <c r="G43" s="526"/>
      <c r="H43" s="526"/>
      <c r="I43" s="520"/>
      <c r="J43" s="520"/>
      <c r="K43" s="529"/>
      <c r="L43" s="530"/>
      <c r="M43" s="526"/>
      <c r="N43" s="150"/>
      <c r="O43" s="150"/>
      <c r="P43" s="157"/>
      <c r="Q43" s="147"/>
      <c r="R43" s="147"/>
      <c r="S43" s="147"/>
      <c r="T43" s="147"/>
    </row>
    <row r="44" spans="2:20" ht="18" customHeight="1">
      <c r="B44" s="147"/>
      <c r="C44" s="526"/>
      <c r="D44" s="526"/>
      <c r="E44" s="526"/>
      <c r="F44" s="526"/>
      <c r="G44" s="526"/>
      <c r="H44" s="526"/>
      <c r="I44" s="520"/>
      <c r="J44" s="520"/>
      <c r="K44" s="527"/>
      <c r="L44" s="528"/>
      <c r="M44" s="526"/>
      <c r="N44" s="150"/>
      <c r="O44" s="150"/>
      <c r="P44" s="157"/>
      <c r="Q44" s="147"/>
      <c r="R44" s="147"/>
      <c r="S44" s="147"/>
      <c r="T44" s="147"/>
    </row>
    <row r="45" spans="2:20" ht="18" customHeight="1">
      <c r="B45" s="147"/>
      <c r="C45" s="526"/>
      <c r="D45" s="526"/>
      <c r="E45" s="526"/>
      <c r="F45" s="526"/>
      <c r="G45" s="526"/>
      <c r="H45" s="526"/>
      <c r="I45" s="520"/>
      <c r="J45" s="520"/>
      <c r="K45" s="529"/>
      <c r="L45" s="530"/>
      <c r="M45" s="526"/>
      <c r="N45" s="158"/>
      <c r="O45" s="158"/>
      <c r="P45" s="159"/>
      <c r="Q45" s="147"/>
      <c r="R45" s="147"/>
      <c r="S45" s="147"/>
      <c r="T45" s="147"/>
    </row>
    <row r="46" spans="2:20" ht="18" customHeight="1">
      <c r="B46" s="147"/>
      <c r="C46" s="520"/>
      <c r="D46" s="520"/>
      <c r="E46" s="520"/>
      <c r="F46" s="520"/>
      <c r="G46" s="526"/>
      <c r="H46" s="526"/>
      <c r="I46" s="520"/>
      <c r="J46" s="520"/>
      <c r="K46" s="527"/>
      <c r="L46" s="528"/>
      <c r="M46" s="526"/>
      <c r="N46" s="158"/>
      <c r="O46" s="158"/>
      <c r="P46" s="159"/>
      <c r="Q46" s="147"/>
      <c r="R46" s="147"/>
      <c r="S46" s="147"/>
      <c r="T46" s="147"/>
    </row>
    <row r="47" spans="2:20" ht="18" customHeight="1">
      <c r="B47" s="147"/>
      <c r="C47" s="520"/>
      <c r="D47" s="520"/>
      <c r="E47" s="520"/>
      <c r="F47" s="520"/>
      <c r="G47" s="526"/>
      <c r="H47" s="526"/>
      <c r="I47" s="520"/>
      <c r="J47" s="520"/>
      <c r="K47" s="529"/>
      <c r="L47" s="530"/>
      <c r="M47" s="526"/>
      <c r="N47" s="158"/>
      <c r="O47" s="158"/>
      <c r="P47" s="159"/>
      <c r="Q47" s="147"/>
      <c r="R47" s="147"/>
      <c r="S47" s="147"/>
      <c r="T47" s="147"/>
    </row>
    <row r="48" spans="2:20" ht="18" customHeight="1">
      <c r="B48" s="147"/>
      <c r="C48" s="526"/>
      <c r="D48" s="526"/>
      <c r="E48" s="526"/>
      <c r="F48" s="526"/>
      <c r="G48" s="526"/>
      <c r="H48" s="526"/>
      <c r="I48" s="520"/>
      <c r="J48" s="520"/>
      <c r="K48" s="527"/>
      <c r="L48" s="528"/>
      <c r="M48" s="526"/>
      <c r="N48" s="158"/>
      <c r="O48" s="158"/>
      <c r="P48" s="159"/>
      <c r="Q48" s="147"/>
      <c r="R48" s="147"/>
      <c r="S48" s="147"/>
      <c r="T48" s="147"/>
    </row>
    <row r="49" spans="2:20" ht="18" customHeight="1">
      <c r="B49" s="147"/>
      <c r="C49" s="526"/>
      <c r="D49" s="526"/>
      <c r="E49" s="526"/>
      <c r="F49" s="526"/>
      <c r="G49" s="526"/>
      <c r="H49" s="526"/>
      <c r="I49" s="520"/>
      <c r="J49" s="520"/>
      <c r="K49" s="529"/>
      <c r="L49" s="530"/>
      <c r="M49" s="526"/>
      <c r="N49" s="158"/>
      <c r="O49" s="158"/>
      <c r="P49" s="159"/>
      <c r="Q49" s="147"/>
      <c r="R49" s="147"/>
      <c r="S49" s="147"/>
      <c r="T49" s="147"/>
    </row>
    <row r="50" spans="2:20" ht="18" customHeight="1">
      <c r="B50" s="147"/>
      <c r="C50" s="526"/>
      <c r="D50" s="526"/>
      <c r="E50" s="526"/>
      <c r="F50" s="526"/>
      <c r="G50" s="526"/>
      <c r="H50" s="526"/>
      <c r="I50" s="520"/>
      <c r="J50" s="520"/>
      <c r="K50" s="527"/>
      <c r="L50" s="528"/>
      <c r="M50" s="526"/>
      <c r="N50" s="158"/>
      <c r="O50" s="158"/>
      <c r="P50" s="159"/>
      <c r="Q50" s="147"/>
      <c r="R50" s="147"/>
      <c r="S50" s="147"/>
      <c r="T50" s="147"/>
    </row>
    <row r="51" spans="2:20" ht="18" customHeight="1">
      <c r="B51" s="147"/>
      <c r="C51" s="526"/>
      <c r="D51" s="526"/>
      <c r="E51" s="526"/>
      <c r="F51" s="526"/>
      <c r="G51" s="526"/>
      <c r="H51" s="526"/>
      <c r="I51" s="520"/>
      <c r="J51" s="520"/>
      <c r="K51" s="529"/>
      <c r="L51" s="530"/>
      <c r="M51" s="526"/>
      <c r="N51" s="160"/>
      <c r="O51" s="160"/>
      <c r="P51" s="161"/>
      <c r="Q51" s="147"/>
      <c r="R51" s="147"/>
      <c r="S51" s="147"/>
      <c r="T51" s="147"/>
    </row>
    <row r="52" spans="2:20">
      <c r="B52" s="147"/>
      <c r="C52" s="147"/>
      <c r="D52" s="147"/>
      <c r="E52" s="147"/>
      <c r="F52" s="147"/>
      <c r="G52" s="147"/>
      <c r="H52" s="147"/>
      <c r="I52" s="147"/>
      <c r="J52" s="147"/>
      <c r="K52" s="147"/>
      <c r="L52" s="147"/>
      <c r="M52" s="147"/>
      <c r="N52" s="147"/>
      <c r="O52" s="147"/>
      <c r="P52" s="147"/>
      <c r="Q52" s="147"/>
      <c r="R52" s="147"/>
      <c r="S52" s="147"/>
      <c r="T52" s="147"/>
    </row>
    <row r="53" spans="2:20">
      <c r="B53" s="147"/>
      <c r="C53" s="147"/>
      <c r="D53" s="147"/>
      <c r="E53" s="147"/>
      <c r="F53" s="147"/>
      <c r="G53" s="147"/>
      <c r="H53" s="147"/>
      <c r="I53" s="147"/>
      <c r="J53" s="147"/>
      <c r="K53" s="147"/>
      <c r="L53" s="147"/>
      <c r="M53" s="147"/>
      <c r="N53" s="147"/>
      <c r="O53" s="147"/>
      <c r="P53" s="147"/>
      <c r="Q53" s="147"/>
      <c r="R53" s="147"/>
      <c r="S53" s="147"/>
      <c r="T53" s="147"/>
    </row>
    <row r="54" spans="2:20">
      <c r="B54" s="147"/>
      <c r="C54" s="147"/>
      <c r="D54" s="147"/>
      <c r="E54" s="147"/>
      <c r="F54" s="147"/>
      <c r="G54" s="147"/>
      <c r="H54" s="147"/>
      <c r="I54" s="147"/>
      <c r="J54" s="147"/>
      <c r="K54" s="147"/>
      <c r="L54" s="147"/>
      <c r="M54" s="147"/>
      <c r="N54" s="147"/>
      <c r="O54" s="147"/>
      <c r="P54" s="147"/>
      <c r="Q54" s="147"/>
      <c r="R54" s="147"/>
      <c r="S54" s="147"/>
      <c r="T54" s="147"/>
    </row>
    <row r="55" spans="2:20">
      <c r="B55" s="147"/>
      <c r="C55" s="147"/>
      <c r="D55" s="147"/>
      <c r="E55" s="147"/>
      <c r="F55" s="147"/>
      <c r="G55" s="147"/>
      <c r="H55" s="147"/>
      <c r="I55" s="147"/>
      <c r="J55" s="147"/>
      <c r="K55" s="147"/>
      <c r="L55" s="147"/>
      <c r="M55" s="147"/>
      <c r="N55" s="147"/>
      <c r="O55" s="147"/>
      <c r="P55" s="147"/>
      <c r="Q55" s="147"/>
      <c r="R55" s="147"/>
      <c r="S55" s="147"/>
      <c r="T55" s="147"/>
    </row>
    <row r="56" spans="2:20">
      <c r="B56" s="147"/>
      <c r="C56" s="147"/>
      <c r="D56" s="147"/>
      <c r="E56" s="147"/>
      <c r="F56" s="147"/>
      <c r="G56" s="147"/>
      <c r="H56" s="147"/>
      <c r="I56" s="147"/>
      <c r="J56" s="147"/>
      <c r="K56" s="147"/>
      <c r="L56" s="147"/>
      <c r="M56" s="147"/>
      <c r="N56" s="147"/>
      <c r="O56" s="147"/>
      <c r="P56" s="147"/>
      <c r="Q56" s="147"/>
      <c r="R56" s="147"/>
      <c r="S56" s="147"/>
      <c r="T56" s="147"/>
    </row>
    <row r="57" spans="2:20">
      <c r="B57" s="147"/>
      <c r="C57" s="147"/>
      <c r="D57" s="147"/>
      <c r="E57" s="147"/>
      <c r="F57" s="147"/>
      <c r="G57" s="147"/>
      <c r="H57" s="147"/>
      <c r="I57" s="147"/>
      <c r="J57" s="147"/>
      <c r="K57" s="147"/>
      <c r="L57" s="147"/>
      <c r="M57" s="147"/>
      <c r="N57" s="147"/>
      <c r="O57" s="147"/>
      <c r="P57" s="147"/>
      <c r="Q57" s="147"/>
      <c r="R57" s="147"/>
      <c r="S57" s="147"/>
      <c r="T57" s="147"/>
    </row>
    <row r="58" spans="2:20">
      <c r="B58" s="147"/>
      <c r="C58" s="147"/>
      <c r="D58" s="147"/>
      <c r="E58" s="147"/>
      <c r="F58" s="147"/>
      <c r="G58" s="147"/>
      <c r="H58" s="147"/>
      <c r="I58" s="147"/>
      <c r="J58" s="147"/>
      <c r="K58" s="147"/>
      <c r="L58" s="147"/>
      <c r="M58" s="147"/>
      <c r="N58" s="147"/>
      <c r="O58" s="147"/>
      <c r="P58" s="147"/>
      <c r="Q58" s="147"/>
      <c r="R58" s="147"/>
      <c r="S58" s="147"/>
      <c r="T58" s="147"/>
    </row>
    <row r="59" spans="2:20">
      <c r="B59" s="147"/>
      <c r="C59" s="147"/>
      <c r="D59" s="147"/>
      <c r="E59" s="147"/>
      <c r="F59" s="147"/>
      <c r="G59" s="147"/>
      <c r="H59" s="147"/>
      <c r="I59" s="147"/>
      <c r="J59" s="147"/>
      <c r="K59" s="147"/>
      <c r="L59" s="147"/>
      <c r="M59" s="147"/>
      <c r="N59" s="147"/>
      <c r="O59" s="147"/>
      <c r="P59" s="147"/>
      <c r="Q59" s="147"/>
      <c r="R59" s="147"/>
      <c r="S59" s="147"/>
      <c r="T59" s="147"/>
    </row>
    <row r="60" spans="2:20">
      <c r="B60" s="147"/>
      <c r="C60" s="147"/>
      <c r="D60" s="147"/>
      <c r="E60" s="147"/>
      <c r="F60" s="147"/>
      <c r="G60" s="147"/>
      <c r="H60" s="147"/>
      <c r="I60" s="147"/>
      <c r="J60" s="147"/>
      <c r="K60" s="147"/>
      <c r="L60" s="147"/>
      <c r="M60" s="147"/>
      <c r="N60" s="147"/>
      <c r="O60" s="147"/>
      <c r="P60" s="147"/>
      <c r="Q60" s="147"/>
      <c r="R60" s="147"/>
      <c r="S60" s="147"/>
      <c r="T60" s="147"/>
    </row>
    <row r="61" spans="2:20">
      <c r="B61" s="147"/>
      <c r="C61" s="147"/>
      <c r="D61" s="147"/>
      <c r="E61" s="147"/>
      <c r="F61" s="147"/>
      <c r="G61" s="147"/>
      <c r="H61" s="147"/>
      <c r="I61" s="147"/>
      <c r="J61" s="147"/>
      <c r="K61" s="147"/>
      <c r="L61" s="147"/>
      <c r="M61" s="147"/>
      <c r="N61" s="147"/>
      <c r="O61" s="147"/>
      <c r="P61" s="147"/>
      <c r="Q61" s="147"/>
      <c r="R61" s="147"/>
      <c r="S61" s="147"/>
      <c r="T61" s="147"/>
    </row>
    <row r="62" spans="2:20">
      <c r="B62" s="147"/>
      <c r="C62" s="147"/>
      <c r="D62" s="147"/>
      <c r="E62" s="147"/>
      <c r="F62" s="147"/>
      <c r="G62" s="147"/>
      <c r="H62" s="147"/>
      <c r="I62" s="147"/>
      <c r="J62" s="147"/>
      <c r="K62" s="147"/>
      <c r="L62" s="147"/>
      <c r="M62" s="147"/>
      <c r="N62" s="147"/>
      <c r="O62" s="147"/>
      <c r="P62" s="147"/>
      <c r="Q62" s="147"/>
      <c r="R62" s="147"/>
      <c r="S62" s="147"/>
      <c r="T62" s="147"/>
    </row>
    <row r="63" spans="2:20">
      <c r="B63" s="147"/>
      <c r="C63" s="147"/>
      <c r="D63" s="147"/>
      <c r="E63" s="147"/>
      <c r="F63" s="147"/>
      <c r="G63" s="147"/>
      <c r="H63" s="147"/>
      <c r="I63" s="147"/>
      <c r="J63" s="147"/>
      <c r="K63" s="147"/>
      <c r="L63" s="147"/>
      <c r="M63" s="147"/>
      <c r="N63" s="147"/>
      <c r="O63" s="147"/>
      <c r="P63" s="147"/>
      <c r="Q63" s="147"/>
      <c r="R63" s="147"/>
      <c r="S63" s="147"/>
      <c r="T63" s="147"/>
    </row>
    <row r="64" spans="2:20">
      <c r="B64" s="147"/>
      <c r="C64" s="147"/>
      <c r="D64" s="147"/>
      <c r="E64" s="147"/>
      <c r="F64" s="147"/>
      <c r="G64" s="147"/>
      <c r="H64" s="147"/>
      <c r="I64" s="147"/>
      <c r="J64" s="147"/>
      <c r="K64" s="147"/>
      <c r="L64" s="147"/>
      <c r="M64" s="147"/>
      <c r="N64" s="147"/>
      <c r="O64" s="147"/>
      <c r="P64" s="147"/>
      <c r="Q64" s="147"/>
      <c r="R64" s="147"/>
      <c r="S64" s="147"/>
      <c r="T64" s="147"/>
    </row>
    <row r="65" spans="2:20">
      <c r="B65" s="147"/>
      <c r="C65" s="147"/>
      <c r="D65" s="147"/>
      <c r="E65" s="147"/>
      <c r="F65" s="147"/>
      <c r="G65" s="147"/>
      <c r="H65" s="147"/>
      <c r="I65" s="147"/>
      <c r="J65" s="147"/>
      <c r="K65" s="147"/>
      <c r="L65" s="147"/>
      <c r="M65" s="147"/>
      <c r="N65" s="147"/>
      <c r="O65" s="147"/>
      <c r="P65" s="147"/>
      <c r="Q65" s="147"/>
      <c r="R65" s="147"/>
      <c r="S65" s="147"/>
      <c r="T65" s="147"/>
    </row>
    <row r="66" spans="2:20">
      <c r="B66" s="147"/>
      <c r="C66" s="147"/>
      <c r="D66" s="147"/>
      <c r="E66" s="147"/>
      <c r="F66" s="147"/>
      <c r="G66" s="147"/>
      <c r="H66" s="147"/>
      <c r="I66" s="147"/>
      <c r="J66" s="147"/>
      <c r="K66" s="147"/>
      <c r="L66" s="147"/>
      <c r="M66" s="147"/>
      <c r="N66" s="147"/>
      <c r="O66" s="147"/>
      <c r="P66" s="147"/>
      <c r="Q66" s="147"/>
      <c r="R66" s="147"/>
      <c r="S66" s="147"/>
      <c r="T66" s="147"/>
    </row>
    <row r="67" spans="2:20">
      <c r="B67" s="147"/>
      <c r="C67" s="147"/>
      <c r="D67" s="147"/>
      <c r="E67" s="147"/>
      <c r="F67" s="147"/>
      <c r="G67" s="147"/>
      <c r="H67" s="147"/>
      <c r="I67" s="147"/>
      <c r="J67" s="147"/>
      <c r="K67" s="147"/>
      <c r="L67" s="147"/>
      <c r="M67" s="147"/>
      <c r="N67" s="147"/>
      <c r="O67" s="147"/>
      <c r="P67" s="147"/>
      <c r="Q67" s="147"/>
      <c r="R67" s="147"/>
      <c r="S67" s="147"/>
      <c r="T67" s="147"/>
    </row>
    <row r="68" spans="2:20">
      <c r="B68" s="147"/>
      <c r="C68" s="147"/>
      <c r="D68" s="147"/>
      <c r="E68" s="147"/>
      <c r="F68" s="147"/>
      <c r="G68" s="147"/>
      <c r="H68" s="147"/>
      <c r="I68" s="147"/>
      <c r="J68" s="147"/>
      <c r="K68" s="147"/>
      <c r="L68" s="147"/>
      <c r="M68" s="147"/>
      <c r="N68" s="147"/>
      <c r="O68" s="147"/>
      <c r="P68" s="147"/>
      <c r="Q68" s="147"/>
      <c r="R68" s="147"/>
      <c r="S68" s="147"/>
      <c r="T68" s="147"/>
    </row>
    <row r="69" spans="2:20">
      <c r="B69" s="147"/>
      <c r="C69" s="147"/>
      <c r="D69" s="147"/>
      <c r="E69" s="147"/>
      <c r="F69" s="147"/>
      <c r="G69" s="147"/>
      <c r="H69" s="147"/>
      <c r="I69" s="147"/>
      <c r="J69" s="147"/>
      <c r="K69" s="147"/>
      <c r="L69" s="147"/>
      <c r="M69" s="147"/>
      <c r="N69" s="147"/>
      <c r="O69" s="147"/>
      <c r="P69" s="147"/>
      <c r="Q69" s="147"/>
      <c r="R69" s="147"/>
      <c r="S69" s="147"/>
      <c r="T69" s="147"/>
    </row>
    <row r="70" spans="2:20">
      <c r="B70" s="147"/>
      <c r="C70" s="147"/>
      <c r="D70" s="147"/>
      <c r="E70" s="147"/>
      <c r="F70" s="147"/>
      <c r="G70" s="147"/>
      <c r="H70" s="147"/>
      <c r="I70" s="147"/>
      <c r="J70" s="147"/>
      <c r="K70" s="147"/>
      <c r="L70" s="147"/>
      <c r="M70" s="147"/>
      <c r="N70" s="147"/>
      <c r="O70" s="147"/>
      <c r="P70" s="147"/>
      <c r="Q70" s="147"/>
      <c r="R70" s="147"/>
      <c r="S70" s="147"/>
      <c r="T70" s="147"/>
    </row>
    <row r="71" spans="2:20">
      <c r="B71" s="147"/>
      <c r="C71" s="147"/>
      <c r="D71" s="147"/>
      <c r="E71" s="147"/>
      <c r="F71" s="147"/>
      <c r="G71" s="147"/>
      <c r="H71" s="147"/>
      <c r="I71" s="147"/>
      <c r="J71" s="147"/>
      <c r="K71" s="147"/>
      <c r="L71" s="147"/>
      <c r="M71" s="147"/>
      <c r="N71" s="147"/>
      <c r="O71" s="147"/>
      <c r="P71" s="147"/>
      <c r="Q71" s="147"/>
      <c r="R71" s="147"/>
      <c r="S71" s="147"/>
      <c r="T71" s="147"/>
    </row>
    <row r="72" spans="2:20">
      <c r="B72" s="147"/>
      <c r="C72" s="147"/>
      <c r="D72" s="147"/>
      <c r="E72" s="147"/>
      <c r="F72" s="147"/>
      <c r="G72" s="147"/>
      <c r="H72" s="147"/>
      <c r="I72" s="147"/>
      <c r="J72" s="147"/>
      <c r="K72" s="147"/>
      <c r="L72" s="147"/>
      <c r="M72" s="147"/>
      <c r="N72" s="147"/>
      <c r="O72" s="147"/>
      <c r="P72" s="147"/>
      <c r="Q72" s="147"/>
      <c r="R72" s="147"/>
      <c r="S72" s="147"/>
      <c r="T72" s="147"/>
    </row>
    <row r="73" spans="2:20">
      <c r="B73" s="147"/>
      <c r="C73" s="147"/>
      <c r="D73" s="147"/>
      <c r="E73" s="147"/>
      <c r="F73" s="147"/>
      <c r="G73" s="147"/>
      <c r="H73" s="147"/>
      <c r="I73" s="147"/>
      <c r="J73" s="147"/>
      <c r="K73" s="147"/>
      <c r="L73" s="147"/>
      <c r="M73" s="147"/>
      <c r="N73" s="147"/>
      <c r="O73" s="147"/>
      <c r="P73" s="147"/>
      <c r="Q73" s="147"/>
      <c r="R73" s="147"/>
      <c r="S73" s="147"/>
      <c r="T73" s="147"/>
    </row>
    <row r="74" spans="2:20">
      <c r="B74" s="147"/>
      <c r="C74" s="147"/>
      <c r="D74" s="147"/>
      <c r="E74" s="147"/>
      <c r="F74" s="147"/>
      <c r="G74" s="147"/>
      <c r="H74" s="147"/>
      <c r="I74" s="147"/>
      <c r="J74" s="147"/>
      <c r="K74" s="147"/>
      <c r="L74" s="147"/>
      <c r="M74" s="147"/>
      <c r="N74" s="147"/>
      <c r="O74" s="147"/>
      <c r="P74" s="147"/>
      <c r="Q74" s="147"/>
      <c r="R74" s="147"/>
      <c r="S74" s="147"/>
      <c r="T74" s="147"/>
    </row>
    <row r="75" spans="2:20">
      <c r="B75" s="147"/>
      <c r="C75" s="147"/>
      <c r="D75" s="147"/>
      <c r="E75" s="147"/>
      <c r="F75" s="147"/>
      <c r="G75" s="147"/>
      <c r="H75" s="147"/>
      <c r="I75" s="147"/>
      <c r="J75" s="147"/>
      <c r="K75" s="147"/>
      <c r="L75" s="147"/>
      <c r="M75" s="147"/>
      <c r="N75" s="147"/>
      <c r="O75" s="147"/>
      <c r="P75" s="147"/>
      <c r="Q75" s="147"/>
      <c r="R75" s="147"/>
      <c r="S75" s="147"/>
      <c r="T75" s="147"/>
    </row>
    <row r="76" spans="2:20">
      <c r="B76" s="147"/>
      <c r="C76" s="147"/>
      <c r="D76" s="147"/>
      <c r="E76" s="147"/>
      <c r="F76" s="147"/>
      <c r="G76" s="147"/>
      <c r="H76" s="147"/>
      <c r="I76" s="147"/>
      <c r="J76" s="147"/>
      <c r="K76" s="147"/>
      <c r="L76" s="147"/>
      <c r="M76" s="147"/>
      <c r="N76" s="147"/>
      <c r="O76" s="147"/>
      <c r="P76" s="147"/>
      <c r="Q76" s="147"/>
      <c r="R76" s="147"/>
      <c r="S76" s="147"/>
      <c r="T76" s="147"/>
    </row>
    <row r="77" spans="2:20">
      <c r="B77" s="147"/>
      <c r="C77" s="147"/>
      <c r="D77" s="147"/>
      <c r="E77" s="147"/>
      <c r="F77" s="147"/>
      <c r="G77" s="147"/>
      <c r="H77" s="147"/>
      <c r="I77" s="147"/>
      <c r="J77" s="147"/>
      <c r="K77" s="147"/>
      <c r="L77" s="147"/>
      <c r="M77" s="147"/>
      <c r="N77" s="147"/>
      <c r="O77" s="147"/>
      <c r="P77" s="147"/>
      <c r="Q77" s="147"/>
      <c r="R77" s="147"/>
      <c r="S77" s="147"/>
      <c r="T77" s="147"/>
    </row>
    <row r="78" spans="2:20">
      <c r="B78" s="147"/>
      <c r="C78" s="147"/>
      <c r="D78" s="147"/>
      <c r="E78" s="147"/>
      <c r="F78" s="147"/>
      <c r="G78" s="147"/>
      <c r="H78" s="147"/>
      <c r="I78" s="147"/>
      <c r="J78" s="147"/>
      <c r="K78" s="147"/>
      <c r="L78" s="147"/>
      <c r="M78" s="147"/>
      <c r="N78" s="147"/>
      <c r="O78" s="147"/>
      <c r="P78" s="147"/>
      <c r="Q78" s="147"/>
      <c r="R78" s="147"/>
      <c r="S78" s="147"/>
      <c r="T78" s="147"/>
    </row>
    <row r="79" spans="2:20">
      <c r="B79" s="147"/>
      <c r="C79" s="147"/>
      <c r="D79" s="147"/>
      <c r="E79" s="147"/>
      <c r="F79" s="147"/>
      <c r="G79" s="147"/>
      <c r="H79" s="147"/>
      <c r="I79" s="147"/>
      <c r="J79" s="147"/>
      <c r="K79" s="147"/>
      <c r="L79" s="147"/>
      <c r="M79" s="147"/>
      <c r="N79" s="147"/>
      <c r="O79" s="147"/>
      <c r="P79" s="147"/>
      <c r="Q79" s="147"/>
      <c r="R79" s="147"/>
      <c r="S79" s="147"/>
      <c r="T79" s="147"/>
    </row>
    <row r="80" spans="2:20">
      <c r="B80" s="147"/>
      <c r="C80" s="147"/>
      <c r="D80" s="147"/>
      <c r="E80" s="147"/>
      <c r="F80" s="147"/>
      <c r="G80" s="147"/>
      <c r="H80" s="147"/>
      <c r="I80" s="147"/>
      <c r="J80" s="147"/>
      <c r="K80" s="147"/>
      <c r="L80" s="147"/>
      <c r="M80" s="147"/>
      <c r="N80" s="147"/>
      <c r="O80" s="147"/>
      <c r="P80" s="147"/>
      <c r="Q80" s="147"/>
      <c r="R80" s="147"/>
      <c r="S80" s="147"/>
      <c r="T80" s="147"/>
    </row>
    <row r="81" spans="2:20">
      <c r="B81" s="147"/>
      <c r="C81" s="147"/>
      <c r="D81" s="147"/>
      <c r="E81" s="147"/>
      <c r="F81" s="147"/>
      <c r="G81" s="147"/>
      <c r="H81" s="147"/>
      <c r="I81" s="147"/>
      <c r="J81" s="147"/>
      <c r="K81" s="147"/>
      <c r="L81" s="147"/>
      <c r="M81" s="147"/>
      <c r="N81" s="147"/>
      <c r="O81" s="147"/>
      <c r="P81" s="147"/>
      <c r="Q81" s="147"/>
      <c r="R81" s="147"/>
      <c r="S81" s="147"/>
      <c r="T81" s="147"/>
    </row>
    <row r="82" spans="2:20">
      <c r="B82" s="147"/>
      <c r="C82" s="147"/>
      <c r="D82" s="147"/>
      <c r="E82" s="147"/>
      <c r="F82" s="147"/>
      <c r="G82" s="147"/>
      <c r="H82" s="147"/>
      <c r="I82" s="147"/>
      <c r="J82" s="147"/>
      <c r="K82" s="147"/>
      <c r="L82" s="147"/>
      <c r="M82" s="147"/>
      <c r="N82" s="147"/>
      <c r="O82" s="147"/>
      <c r="P82" s="147"/>
      <c r="Q82" s="147"/>
      <c r="R82" s="147"/>
      <c r="S82" s="147"/>
      <c r="T82" s="147"/>
    </row>
    <row r="83" spans="2:20">
      <c r="B83" s="147"/>
      <c r="C83" s="147"/>
      <c r="D83" s="147"/>
      <c r="E83" s="147"/>
      <c r="F83" s="147"/>
      <c r="G83" s="147"/>
      <c r="H83" s="147"/>
      <c r="I83" s="147"/>
      <c r="J83" s="147"/>
      <c r="K83" s="147"/>
      <c r="L83" s="147"/>
      <c r="M83" s="147"/>
      <c r="N83" s="147"/>
      <c r="O83" s="147"/>
      <c r="P83" s="147"/>
      <c r="Q83" s="147"/>
      <c r="R83" s="147"/>
      <c r="S83" s="147"/>
      <c r="T83" s="147"/>
    </row>
    <row r="84" spans="2:20">
      <c r="B84" s="147"/>
      <c r="C84" s="147"/>
      <c r="D84" s="147"/>
      <c r="E84" s="147"/>
      <c r="F84" s="147"/>
      <c r="G84" s="147"/>
      <c r="H84" s="147"/>
      <c r="I84" s="147"/>
      <c r="J84" s="147"/>
      <c r="K84" s="147"/>
      <c r="L84" s="147"/>
      <c r="M84" s="147"/>
      <c r="N84" s="147"/>
      <c r="O84" s="147"/>
      <c r="P84" s="147"/>
      <c r="Q84" s="147"/>
      <c r="R84" s="147"/>
      <c r="S84" s="147"/>
      <c r="T84" s="147"/>
    </row>
    <row r="85" spans="2:20">
      <c r="B85" s="147"/>
      <c r="C85" s="147"/>
      <c r="D85" s="147"/>
      <c r="E85" s="147"/>
      <c r="F85" s="147"/>
      <c r="G85" s="147"/>
      <c r="H85" s="147"/>
      <c r="I85" s="147"/>
      <c r="J85" s="147"/>
      <c r="K85" s="147"/>
      <c r="L85" s="147"/>
      <c r="M85" s="147"/>
      <c r="N85" s="147"/>
      <c r="O85" s="147"/>
      <c r="P85" s="147"/>
      <c r="Q85" s="147"/>
      <c r="R85" s="147"/>
      <c r="S85" s="147"/>
      <c r="T85" s="147"/>
    </row>
    <row r="86" spans="2:20">
      <c r="B86" s="147"/>
      <c r="C86" s="147"/>
      <c r="D86" s="147"/>
      <c r="E86" s="147"/>
      <c r="F86" s="147"/>
      <c r="G86" s="147"/>
      <c r="H86" s="147"/>
      <c r="I86" s="147"/>
      <c r="J86" s="147"/>
      <c r="K86" s="147"/>
      <c r="L86" s="147"/>
      <c r="M86" s="147"/>
      <c r="N86" s="147"/>
      <c r="O86" s="147"/>
      <c r="P86" s="147"/>
      <c r="Q86" s="147"/>
      <c r="R86" s="147"/>
      <c r="S86" s="147"/>
      <c r="T86" s="147"/>
    </row>
    <row r="87" spans="2:20">
      <c r="B87" s="147"/>
      <c r="C87" s="147"/>
      <c r="D87" s="147"/>
      <c r="E87" s="147"/>
      <c r="F87" s="147"/>
      <c r="G87" s="147"/>
      <c r="H87" s="147"/>
      <c r="I87" s="147"/>
      <c r="J87" s="147"/>
      <c r="K87" s="147"/>
      <c r="L87" s="147"/>
      <c r="M87" s="147"/>
      <c r="N87" s="147"/>
      <c r="O87" s="147"/>
      <c r="P87" s="147"/>
      <c r="Q87" s="147"/>
      <c r="R87" s="147"/>
      <c r="S87" s="147"/>
      <c r="T87" s="147"/>
    </row>
    <row r="88" spans="2:20">
      <c r="B88" s="147"/>
      <c r="C88" s="147"/>
      <c r="D88" s="147"/>
      <c r="E88" s="147"/>
      <c r="F88" s="147"/>
      <c r="G88" s="147"/>
      <c r="H88" s="147"/>
      <c r="I88" s="147"/>
      <c r="J88" s="147"/>
      <c r="K88" s="147"/>
      <c r="L88" s="147"/>
      <c r="M88" s="147"/>
      <c r="N88" s="147"/>
      <c r="O88" s="147"/>
      <c r="P88" s="147"/>
      <c r="Q88" s="147"/>
      <c r="R88" s="147"/>
      <c r="S88" s="147"/>
      <c r="T88" s="147"/>
    </row>
    <row r="89" spans="2:20">
      <c r="B89" s="147"/>
      <c r="C89" s="147"/>
      <c r="D89" s="147"/>
      <c r="E89" s="147"/>
      <c r="F89" s="147"/>
      <c r="G89" s="147"/>
      <c r="H89" s="147"/>
      <c r="I89" s="147"/>
      <c r="J89" s="147"/>
      <c r="K89" s="147"/>
      <c r="L89" s="147"/>
      <c r="M89" s="147"/>
      <c r="N89" s="147"/>
      <c r="O89" s="147"/>
      <c r="P89" s="147"/>
      <c r="Q89" s="147"/>
      <c r="R89" s="147"/>
      <c r="S89" s="147"/>
      <c r="T89" s="147"/>
    </row>
    <row r="90" spans="2:20">
      <c r="B90" s="147"/>
      <c r="C90" s="147"/>
      <c r="D90" s="147"/>
      <c r="E90" s="147"/>
      <c r="F90" s="147"/>
      <c r="G90" s="147"/>
      <c r="H90" s="147"/>
      <c r="I90" s="147"/>
      <c r="J90" s="147"/>
      <c r="K90" s="147"/>
      <c r="L90" s="147"/>
      <c r="M90" s="147"/>
      <c r="N90" s="147"/>
      <c r="O90" s="147"/>
      <c r="P90" s="147"/>
      <c r="Q90" s="147"/>
      <c r="R90" s="147"/>
      <c r="S90" s="147"/>
      <c r="T90" s="147"/>
    </row>
    <row r="91" spans="2:20">
      <c r="B91" s="147"/>
      <c r="C91" s="147"/>
      <c r="D91" s="147"/>
      <c r="E91" s="147"/>
      <c r="F91" s="147"/>
      <c r="G91" s="147"/>
      <c r="H91" s="147"/>
      <c r="I91" s="147"/>
      <c r="J91" s="147"/>
      <c r="K91" s="147"/>
      <c r="L91" s="147"/>
      <c r="M91" s="147"/>
      <c r="N91" s="147"/>
      <c r="O91" s="147"/>
      <c r="P91" s="147"/>
      <c r="Q91" s="147"/>
      <c r="R91" s="147"/>
      <c r="S91" s="147"/>
      <c r="T91" s="147"/>
    </row>
    <row r="92" spans="2:20">
      <c r="B92" s="147"/>
      <c r="C92" s="147"/>
      <c r="D92" s="147"/>
      <c r="E92" s="147"/>
      <c r="F92" s="147"/>
      <c r="G92" s="147"/>
      <c r="H92" s="147"/>
      <c r="I92" s="147"/>
      <c r="J92" s="147"/>
      <c r="K92" s="147"/>
      <c r="L92" s="147"/>
      <c r="M92" s="147"/>
      <c r="N92" s="147"/>
      <c r="O92" s="147"/>
      <c r="P92" s="147"/>
      <c r="Q92" s="147"/>
      <c r="R92" s="147"/>
      <c r="S92" s="147"/>
      <c r="T92" s="147"/>
    </row>
    <row r="93" spans="2:20">
      <c r="B93" s="147"/>
      <c r="C93" s="147"/>
      <c r="D93" s="147"/>
      <c r="E93" s="147"/>
      <c r="F93" s="147"/>
      <c r="G93" s="147"/>
      <c r="H93" s="147"/>
      <c r="I93" s="147"/>
      <c r="J93" s="147"/>
      <c r="K93" s="147"/>
      <c r="L93" s="147"/>
      <c r="M93" s="147"/>
      <c r="N93" s="147"/>
      <c r="O93" s="147"/>
      <c r="P93" s="147"/>
      <c r="Q93" s="147"/>
      <c r="R93" s="147"/>
      <c r="S93" s="147"/>
      <c r="T93" s="147"/>
    </row>
    <row r="94" spans="2:20">
      <c r="B94" s="147"/>
      <c r="C94" s="147"/>
      <c r="D94" s="147"/>
      <c r="E94" s="147"/>
      <c r="F94" s="147"/>
      <c r="G94" s="147"/>
      <c r="H94" s="147"/>
      <c r="I94" s="147"/>
      <c r="J94" s="147"/>
      <c r="K94" s="147"/>
      <c r="L94" s="147"/>
      <c r="M94" s="147"/>
      <c r="N94" s="147"/>
      <c r="O94" s="147"/>
      <c r="P94" s="147"/>
      <c r="Q94" s="147"/>
      <c r="R94" s="147"/>
      <c r="S94" s="147"/>
      <c r="T94" s="147"/>
    </row>
    <row r="95" spans="2:20">
      <c r="B95" s="147"/>
      <c r="C95" s="147"/>
      <c r="D95" s="147"/>
      <c r="E95" s="147"/>
      <c r="F95" s="147"/>
      <c r="G95" s="147"/>
      <c r="H95" s="147"/>
      <c r="I95" s="147"/>
      <c r="J95" s="147"/>
      <c r="K95" s="147"/>
      <c r="L95" s="147"/>
      <c r="M95" s="147"/>
      <c r="N95" s="147"/>
      <c r="O95" s="147"/>
      <c r="P95" s="147"/>
      <c r="Q95" s="147"/>
      <c r="R95" s="147"/>
      <c r="S95" s="147"/>
      <c r="T95" s="147"/>
    </row>
    <row r="96" spans="2:20">
      <c r="B96" s="147"/>
      <c r="C96" s="147"/>
      <c r="D96" s="147"/>
      <c r="E96" s="147"/>
      <c r="F96" s="147"/>
      <c r="G96" s="147"/>
      <c r="H96" s="147"/>
      <c r="I96" s="147"/>
      <c r="J96" s="147"/>
      <c r="K96" s="147"/>
      <c r="L96" s="147"/>
      <c r="M96" s="147"/>
      <c r="N96" s="147"/>
      <c r="O96" s="147"/>
      <c r="P96" s="147"/>
      <c r="Q96" s="147"/>
      <c r="R96" s="147"/>
      <c r="S96" s="147"/>
      <c r="T96" s="147"/>
    </row>
    <row r="97" spans="2:20">
      <c r="B97" s="147"/>
      <c r="C97" s="147"/>
      <c r="D97" s="147"/>
      <c r="E97" s="147"/>
      <c r="F97" s="147"/>
      <c r="G97" s="147"/>
      <c r="H97" s="147"/>
      <c r="I97" s="147"/>
      <c r="J97" s="147"/>
      <c r="K97" s="147"/>
      <c r="L97" s="147"/>
      <c r="M97" s="147"/>
      <c r="N97" s="147"/>
      <c r="O97" s="147"/>
      <c r="P97" s="147"/>
      <c r="Q97" s="147"/>
      <c r="R97" s="147"/>
      <c r="S97" s="147"/>
      <c r="T97" s="147"/>
    </row>
    <row r="98" spans="2:20">
      <c r="B98" s="147"/>
      <c r="C98" s="147"/>
      <c r="D98" s="147"/>
      <c r="E98" s="147"/>
      <c r="F98" s="147"/>
      <c r="G98" s="147"/>
      <c r="H98" s="147"/>
      <c r="I98" s="147"/>
      <c r="J98" s="147"/>
      <c r="K98" s="147"/>
      <c r="L98" s="147"/>
      <c r="M98" s="147"/>
      <c r="N98" s="147"/>
      <c r="O98" s="147"/>
      <c r="P98" s="147"/>
      <c r="Q98" s="147"/>
      <c r="R98" s="147"/>
      <c r="S98" s="147"/>
      <c r="T98" s="147"/>
    </row>
    <row r="99" spans="2:20">
      <c r="B99" s="147"/>
      <c r="C99" s="147"/>
      <c r="D99" s="147"/>
      <c r="E99" s="147"/>
      <c r="F99" s="147"/>
      <c r="G99" s="147"/>
      <c r="H99" s="147"/>
      <c r="I99" s="147"/>
      <c r="J99" s="147"/>
      <c r="K99" s="147"/>
      <c r="L99" s="147"/>
      <c r="M99" s="147"/>
      <c r="N99" s="147"/>
      <c r="O99" s="147"/>
      <c r="P99" s="147"/>
      <c r="Q99" s="147"/>
      <c r="R99" s="147"/>
      <c r="S99" s="147"/>
      <c r="T99" s="147"/>
    </row>
    <row r="100" spans="2:20">
      <c r="B100" s="147"/>
      <c r="C100" s="147"/>
      <c r="D100" s="147"/>
      <c r="E100" s="147"/>
      <c r="F100" s="147"/>
      <c r="G100" s="147"/>
      <c r="H100" s="147"/>
      <c r="I100" s="147"/>
      <c r="J100" s="147"/>
      <c r="K100" s="147"/>
      <c r="L100" s="147"/>
      <c r="M100" s="147"/>
      <c r="N100" s="147"/>
      <c r="O100" s="147"/>
      <c r="P100" s="147"/>
      <c r="Q100" s="147"/>
      <c r="R100" s="147"/>
      <c r="S100" s="147"/>
      <c r="T100" s="147"/>
    </row>
    <row r="101" spans="2:20">
      <c r="B101" s="147"/>
      <c r="C101" s="147"/>
      <c r="D101" s="147"/>
      <c r="E101" s="147"/>
      <c r="F101" s="147"/>
      <c r="G101" s="147"/>
      <c r="H101" s="147"/>
      <c r="I101" s="147"/>
      <c r="J101" s="147"/>
      <c r="K101" s="147"/>
      <c r="L101" s="147"/>
      <c r="M101" s="147"/>
      <c r="N101" s="147"/>
      <c r="O101" s="147"/>
      <c r="P101" s="147"/>
      <c r="Q101" s="147"/>
      <c r="R101" s="147"/>
      <c r="S101" s="147"/>
      <c r="T101" s="147"/>
    </row>
    <row r="102" spans="2:20">
      <c r="B102" s="147"/>
      <c r="C102" s="147"/>
      <c r="D102" s="147"/>
      <c r="E102" s="147"/>
      <c r="F102" s="147"/>
      <c r="G102" s="147"/>
      <c r="H102" s="147"/>
      <c r="I102" s="147"/>
      <c r="J102" s="147"/>
      <c r="K102" s="147"/>
      <c r="L102" s="147"/>
      <c r="M102" s="147"/>
      <c r="N102" s="147"/>
      <c r="O102" s="147"/>
      <c r="P102" s="147"/>
      <c r="Q102" s="147"/>
      <c r="R102" s="147"/>
      <c r="S102" s="147"/>
      <c r="T102" s="147"/>
    </row>
    <row r="103" spans="2:20">
      <c r="B103" s="147"/>
      <c r="C103" s="147"/>
      <c r="D103" s="147"/>
      <c r="E103" s="147"/>
      <c r="F103" s="147"/>
      <c r="G103" s="147"/>
      <c r="H103" s="147"/>
      <c r="I103" s="147"/>
      <c r="J103" s="147"/>
      <c r="K103" s="147"/>
      <c r="L103" s="147"/>
      <c r="M103" s="147"/>
      <c r="N103" s="147"/>
      <c r="O103" s="147"/>
      <c r="P103" s="147"/>
      <c r="Q103" s="147"/>
      <c r="R103" s="147"/>
      <c r="S103" s="147"/>
      <c r="T103" s="147"/>
    </row>
    <row r="104" spans="2:20">
      <c r="B104" s="147"/>
      <c r="C104" s="147"/>
      <c r="D104" s="147"/>
      <c r="E104" s="147"/>
      <c r="F104" s="147"/>
      <c r="G104" s="147"/>
      <c r="H104" s="147"/>
      <c r="I104" s="147"/>
      <c r="J104" s="147"/>
      <c r="K104" s="147"/>
      <c r="L104" s="147"/>
      <c r="M104" s="147"/>
      <c r="N104" s="147"/>
      <c r="O104" s="147"/>
      <c r="P104" s="147"/>
      <c r="Q104" s="147"/>
      <c r="R104" s="147"/>
      <c r="S104" s="147"/>
      <c r="T104" s="147"/>
    </row>
    <row r="105" spans="2:20">
      <c r="B105" s="147"/>
      <c r="C105" s="147"/>
      <c r="D105" s="147"/>
      <c r="E105" s="147"/>
      <c r="F105" s="147"/>
      <c r="G105" s="147"/>
      <c r="H105" s="147"/>
      <c r="I105" s="147"/>
      <c r="J105" s="147"/>
      <c r="K105" s="147"/>
      <c r="L105" s="147"/>
      <c r="M105" s="147"/>
      <c r="N105" s="147"/>
      <c r="O105" s="147"/>
      <c r="P105" s="147"/>
      <c r="Q105" s="147"/>
      <c r="R105" s="147"/>
      <c r="S105" s="147"/>
      <c r="T105" s="147"/>
    </row>
    <row r="106" spans="2:20">
      <c r="B106" s="147"/>
      <c r="C106" s="147"/>
      <c r="D106" s="147"/>
      <c r="E106" s="147"/>
      <c r="F106" s="147"/>
      <c r="G106" s="147"/>
      <c r="H106" s="147"/>
      <c r="I106" s="147"/>
      <c r="J106" s="147"/>
      <c r="K106" s="147"/>
      <c r="L106" s="147"/>
      <c r="M106" s="147"/>
      <c r="N106" s="147"/>
      <c r="O106" s="147"/>
      <c r="P106" s="147"/>
      <c r="Q106" s="147"/>
      <c r="R106" s="147"/>
      <c r="S106" s="147"/>
      <c r="T106" s="147"/>
    </row>
    <row r="107" spans="2:20">
      <c r="B107" s="147"/>
      <c r="C107" s="147"/>
      <c r="D107" s="147"/>
      <c r="E107" s="147"/>
      <c r="F107" s="147"/>
      <c r="G107" s="147"/>
      <c r="H107" s="147"/>
      <c r="I107" s="147"/>
      <c r="J107" s="147"/>
      <c r="K107" s="147"/>
      <c r="L107" s="147"/>
      <c r="M107" s="147"/>
      <c r="N107" s="147"/>
      <c r="O107" s="147"/>
      <c r="P107" s="147"/>
      <c r="Q107" s="147"/>
      <c r="R107" s="147"/>
      <c r="S107" s="147"/>
      <c r="T107" s="147"/>
    </row>
    <row r="108" spans="2:20">
      <c r="B108" s="147"/>
      <c r="C108" s="147"/>
      <c r="D108" s="147"/>
      <c r="E108" s="147"/>
      <c r="F108" s="147"/>
      <c r="G108" s="147"/>
      <c r="H108" s="147"/>
      <c r="I108" s="147"/>
      <c r="J108" s="147"/>
      <c r="K108" s="147"/>
      <c r="L108" s="147"/>
      <c r="M108" s="147"/>
      <c r="N108" s="147"/>
      <c r="O108" s="147"/>
      <c r="P108" s="147"/>
      <c r="Q108" s="147"/>
      <c r="R108" s="147"/>
      <c r="S108" s="147"/>
      <c r="T108" s="147"/>
    </row>
  </sheetData>
  <mergeCells count="84">
    <mergeCell ref="C48:F49"/>
    <mergeCell ref="G48:H49"/>
    <mergeCell ref="I48:J49"/>
    <mergeCell ref="K48:L49"/>
    <mergeCell ref="M48:M49"/>
    <mergeCell ref="C50:F51"/>
    <mergeCell ref="G50:H51"/>
    <mergeCell ref="I50:J51"/>
    <mergeCell ref="K50:L51"/>
    <mergeCell ref="M50:M51"/>
    <mergeCell ref="C44:F45"/>
    <mergeCell ref="G44:H45"/>
    <mergeCell ref="I44:J45"/>
    <mergeCell ref="K44:L45"/>
    <mergeCell ref="M44:M45"/>
    <mergeCell ref="C46:F47"/>
    <mergeCell ref="G46:H47"/>
    <mergeCell ref="I46:J47"/>
    <mergeCell ref="K46:L47"/>
    <mergeCell ref="M46:M47"/>
    <mergeCell ref="C42:F43"/>
    <mergeCell ref="G42:H43"/>
    <mergeCell ref="I42:J43"/>
    <mergeCell ref="K42:L43"/>
    <mergeCell ref="M42:M43"/>
    <mergeCell ref="K38:L39"/>
    <mergeCell ref="M38:M39"/>
    <mergeCell ref="C40:F41"/>
    <mergeCell ref="G40:H41"/>
    <mergeCell ref="I40:J41"/>
    <mergeCell ref="K40:L41"/>
    <mergeCell ref="M40:M41"/>
    <mergeCell ref="N34:P34"/>
    <mergeCell ref="N35:P36"/>
    <mergeCell ref="C36:F37"/>
    <mergeCell ref="G36:H37"/>
    <mergeCell ref="I36:J37"/>
    <mergeCell ref="C34:F35"/>
    <mergeCell ref="G34:H35"/>
    <mergeCell ref="I34:J35"/>
    <mergeCell ref="K34:L35"/>
    <mergeCell ref="M34:M35"/>
    <mergeCell ref="K36:L37"/>
    <mergeCell ref="M36:M37"/>
    <mergeCell ref="N37:P40"/>
    <mergeCell ref="C38:F39"/>
    <mergeCell ref="G38:H39"/>
    <mergeCell ref="I38:J39"/>
    <mergeCell ref="N31:P31"/>
    <mergeCell ref="C32:F33"/>
    <mergeCell ref="G32:H33"/>
    <mergeCell ref="I32:J33"/>
    <mergeCell ref="K32:L33"/>
    <mergeCell ref="M32:M33"/>
    <mergeCell ref="N32:P32"/>
    <mergeCell ref="N33:P33"/>
    <mergeCell ref="D26:K27"/>
    <mergeCell ref="L26:L27"/>
    <mergeCell ref="C31:F31"/>
    <mergeCell ref="G31:H31"/>
    <mergeCell ref="I31:J31"/>
    <mergeCell ref="K31:L31"/>
    <mergeCell ref="O22:P23"/>
    <mergeCell ref="C6:D9"/>
    <mergeCell ref="K6:L9"/>
    <mergeCell ref="M6:N9"/>
    <mergeCell ref="O6:P9"/>
    <mergeCell ref="F22:G23"/>
    <mergeCell ref="H22:H23"/>
    <mergeCell ref="I22:J23"/>
    <mergeCell ref="K22:L23"/>
    <mergeCell ref="M22:N23"/>
    <mergeCell ref="Q6:Q9"/>
    <mergeCell ref="F21:G21"/>
    <mergeCell ref="I21:J21"/>
    <mergeCell ref="K21:L21"/>
    <mergeCell ref="M21:N21"/>
    <mergeCell ref="O21:P21"/>
    <mergeCell ref="B1:P1"/>
    <mergeCell ref="M3:P3"/>
    <mergeCell ref="C5:D5"/>
    <mergeCell ref="K5:L5"/>
    <mergeCell ref="M5:N5"/>
    <mergeCell ref="O5:P5"/>
  </mergeCells>
  <phoneticPr fontId="2"/>
  <pageMargins left="0.55118110236220474" right="0.11811023622047245" top="0.74803149606299213" bottom="0.23622047244094491" header="0.39370078740157483" footer="0.19685039370078741"/>
  <pageSetup paperSize="9" scale="96" orientation="portrait" blackAndWhite="1" horizontalDpi="4294967293"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tabColor rgb="FF002060"/>
  </sheetPr>
  <dimension ref="A2:N50"/>
  <sheetViews>
    <sheetView workbookViewId="0"/>
  </sheetViews>
  <sheetFormatPr defaultRowHeight="14.25"/>
  <cols>
    <col min="1" max="3" width="2" style="2" customWidth="1"/>
    <col min="4" max="16384" width="9" style="2"/>
  </cols>
  <sheetData>
    <row r="2" spans="1:14">
      <c r="L2" s="22"/>
      <c r="N2" s="28" t="str">
        <f>HYPERLINK("#目次!A1","目次へ戻る")</f>
        <v>目次へ戻る</v>
      </c>
    </row>
    <row r="3" spans="1:14" ht="18.75">
      <c r="A3" s="550" t="s">
        <v>41</v>
      </c>
      <c r="B3" s="550"/>
      <c r="C3" s="550"/>
      <c r="D3" s="550"/>
      <c r="E3" s="550"/>
      <c r="F3" s="550"/>
      <c r="G3" s="550"/>
      <c r="H3" s="550"/>
      <c r="I3" s="550"/>
      <c r="J3" s="550"/>
      <c r="K3" s="550"/>
      <c r="L3" s="550"/>
    </row>
    <row r="6" spans="1:14">
      <c r="A6" s="2" t="s">
        <v>42</v>
      </c>
    </row>
    <row r="7" spans="1:14">
      <c r="C7" s="2" t="e">
        <f>#REF!</f>
        <v>#REF!</v>
      </c>
    </row>
    <row r="8" spans="1:14">
      <c r="C8" s="2" t="s">
        <v>4</v>
      </c>
    </row>
    <row r="11" spans="1:14">
      <c r="A11" s="2" t="s">
        <v>43</v>
      </c>
    </row>
    <row r="12" spans="1:14">
      <c r="C12" s="2" t="e">
        <f>#REF!</f>
        <v>#REF!</v>
      </c>
    </row>
    <row r="15" spans="1:14">
      <c r="A15" s="2" t="s">
        <v>46</v>
      </c>
    </row>
    <row r="16" spans="1:14">
      <c r="C16" s="2" t="e">
        <f>#REF!</f>
        <v>#REF!</v>
      </c>
    </row>
    <row r="19" spans="1:6">
      <c r="A19" s="2" t="s">
        <v>45</v>
      </c>
    </row>
    <row r="20" spans="1:6">
      <c r="C20" s="2" t="e">
        <f>MID(#REF!,6,LEN(#REF!)-5)</f>
        <v>#REF!</v>
      </c>
    </row>
    <row r="26" spans="1:6">
      <c r="F26" s="2" t="e">
        <f>#REF!</f>
        <v>#REF!</v>
      </c>
    </row>
    <row r="27" spans="1:6">
      <c r="C27" s="2" t="s">
        <v>44</v>
      </c>
      <c r="F27" s="2" t="e">
        <f>#REF!</f>
        <v>#REF!</v>
      </c>
    </row>
    <row r="28" spans="1:6">
      <c r="F28" s="2" t="e">
        <f>#REF!&amp;"　"&amp;#REF!</f>
        <v>#REF!</v>
      </c>
    </row>
    <row r="34" spans="3:8">
      <c r="C34" s="2" t="s">
        <v>47</v>
      </c>
    </row>
    <row r="36" spans="3:8">
      <c r="C36" s="2" t="s">
        <v>48</v>
      </c>
    </row>
    <row r="45" spans="3:8">
      <c r="H45" s="23" t="e">
        <f>#REF!</f>
        <v>#REF!</v>
      </c>
    </row>
    <row r="48" spans="3:8">
      <c r="H48" s="2" t="s">
        <v>2</v>
      </c>
    </row>
    <row r="49" spans="8:8">
      <c r="H49" s="2" t="e">
        <f>C16</f>
        <v>#REF!</v>
      </c>
    </row>
    <row r="50" spans="8:8">
      <c r="H50" s="2" t="e">
        <f>#REF!</f>
        <v>#REF!</v>
      </c>
    </row>
  </sheetData>
  <mergeCells count="1">
    <mergeCell ref="A3:L3"/>
  </mergeCells>
  <phoneticPr fontId="2"/>
  <pageMargins left="0.98425196850393704" right="0.59055118110236227" top="0.78740157480314965" bottom="0.78740157480314965"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業者選択補助Form呼出">
                <anchor moveWithCells="1" sizeWithCells="1">
                  <from>
                    <xdr:col>12</xdr:col>
                    <xdr:colOff>514350</xdr:colOff>
                    <xdr:row>24</xdr:row>
                    <xdr:rowOff>0</xdr:rowOff>
                  </from>
                  <to>
                    <xdr:col>14</xdr:col>
                    <xdr:colOff>295275</xdr:colOff>
                    <xdr:row>25</xdr:row>
                    <xdr:rowOff>123825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tabColor rgb="FF002060"/>
  </sheetPr>
  <dimension ref="A1:N83"/>
  <sheetViews>
    <sheetView workbookViewId="0">
      <selection sqref="A1:K1"/>
    </sheetView>
  </sheetViews>
  <sheetFormatPr defaultColWidth="9" defaultRowHeight="14.25"/>
  <cols>
    <col min="1" max="1" width="12.875" style="4" customWidth="1"/>
    <col min="2" max="2" width="21.5" style="4" customWidth="1"/>
    <col min="3" max="4" width="4.125" style="4" customWidth="1"/>
    <col min="5" max="5" width="0.625" style="4" customWidth="1"/>
    <col min="6" max="6" width="2.25" style="4" customWidth="1"/>
    <col min="7" max="7" width="8.125" style="4" customWidth="1"/>
    <col min="8" max="8" width="2.625" style="4" customWidth="1"/>
    <col min="9" max="9" width="7.875" style="4" customWidth="1"/>
    <col min="10" max="11" width="10.75" style="4" customWidth="1"/>
    <col min="12" max="12" width="2.625" style="4" customWidth="1"/>
    <col min="13" max="13" width="17" style="4" customWidth="1"/>
    <col min="14" max="14" width="11" style="4" customWidth="1"/>
    <col min="15" max="258" width="9" style="4"/>
    <col min="259" max="259" width="10.25" style="4" customWidth="1"/>
    <col min="260" max="260" width="11.25" style="4" customWidth="1"/>
    <col min="261" max="261" width="17" style="4" customWidth="1"/>
    <col min="262" max="262" width="11" style="4" customWidth="1"/>
    <col min="263" max="263" width="5" style="4" customWidth="1"/>
    <col min="264" max="267" width="9" style="4"/>
    <col min="268" max="268" width="2.625" style="4" customWidth="1"/>
    <col min="269" max="269" width="17" style="4" customWidth="1"/>
    <col min="270" max="270" width="11" style="4" customWidth="1"/>
    <col min="271" max="514" width="9" style="4"/>
    <col min="515" max="515" width="10.25" style="4" customWidth="1"/>
    <col min="516" max="516" width="11.25" style="4" customWidth="1"/>
    <col min="517" max="517" width="17" style="4" customWidth="1"/>
    <col min="518" max="518" width="11" style="4" customWidth="1"/>
    <col min="519" max="519" width="5" style="4" customWidth="1"/>
    <col min="520" max="523" width="9" style="4"/>
    <col min="524" max="524" width="2.625" style="4" customWidth="1"/>
    <col min="525" max="525" width="17" style="4" customWidth="1"/>
    <col min="526" max="526" width="11" style="4" customWidth="1"/>
    <col min="527" max="770" width="9" style="4"/>
    <col min="771" max="771" width="10.25" style="4" customWidth="1"/>
    <col min="772" max="772" width="11.25" style="4" customWidth="1"/>
    <col min="773" max="773" width="17" style="4" customWidth="1"/>
    <col min="774" max="774" width="11" style="4" customWidth="1"/>
    <col min="775" max="775" width="5" style="4" customWidth="1"/>
    <col min="776" max="779" width="9" style="4"/>
    <col min="780" max="780" width="2.625" style="4" customWidth="1"/>
    <col min="781" max="781" width="17" style="4" customWidth="1"/>
    <col min="782" max="782" width="11" style="4" customWidth="1"/>
    <col min="783" max="1026" width="9" style="4"/>
    <col min="1027" max="1027" width="10.25" style="4" customWidth="1"/>
    <col min="1028" max="1028" width="11.25" style="4" customWidth="1"/>
    <col min="1029" max="1029" width="17" style="4" customWidth="1"/>
    <col min="1030" max="1030" width="11" style="4" customWidth="1"/>
    <col min="1031" max="1031" width="5" style="4" customWidth="1"/>
    <col min="1032" max="1035" width="9" style="4"/>
    <col min="1036" max="1036" width="2.625" style="4" customWidth="1"/>
    <col min="1037" max="1037" width="17" style="4" customWidth="1"/>
    <col min="1038" max="1038" width="11" style="4" customWidth="1"/>
    <col min="1039" max="1282" width="9" style="4"/>
    <col min="1283" max="1283" width="10.25" style="4" customWidth="1"/>
    <col min="1284" max="1284" width="11.25" style="4" customWidth="1"/>
    <col min="1285" max="1285" width="17" style="4" customWidth="1"/>
    <col min="1286" max="1286" width="11" style="4" customWidth="1"/>
    <col min="1287" max="1287" width="5" style="4" customWidth="1"/>
    <col min="1288" max="1291" width="9" style="4"/>
    <col min="1292" max="1292" width="2.625" style="4" customWidth="1"/>
    <col min="1293" max="1293" width="17" style="4" customWidth="1"/>
    <col min="1294" max="1294" width="11" style="4" customWidth="1"/>
    <col min="1295" max="1538" width="9" style="4"/>
    <col min="1539" max="1539" width="10.25" style="4" customWidth="1"/>
    <col min="1540" max="1540" width="11.25" style="4" customWidth="1"/>
    <col min="1541" max="1541" width="17" style="4" customWidth="1"/>
    <col min="1542" max="1542" width="11" style="4" customWidth="1"/>
    <col min="1543" max="1543" width="5" style="4" customWidth="1"/>
    <col min="1544" max="1547" width="9" style="4"/>
    <col min="1548" max="1548" width="2.625" style="4" customWidth="1"/>
    <col min="1549" max="1549" width="17" style="4" customWidth="1"/>
    <col min="1550" max="1550" width="11" style="4" customWidth="1"/>
    <col min="1551" max="1794" width="9" style="4"/>
    <col min="1795" max="1795" width="10.25" style="4" customWidth="1"/>
    <col min="1796" max="1796" width="11.25" style="4" customWidth="1"/>
    <col min="1797" max="1797" width="17" style="4" customWidth="1"/>
    <col min="1798" max="1798" width="11" style="4" customWidth="1"/>
    <col min="1799" max="1799" width="5" style="4" customWidth="1"/>
    <col min="1800" max="1803" width="9" style="4"/>
    <col min="1804" max="1804" width="2.625" style="4" customWidth="1"/>
    <col min="1805" max="1805" width="17" style="4" customWidth="1"/>
    <col min="1806" max="1806" width="11" style="4" customWidth="1"/>
    <col min="1807" max="2050" width="9" style="4"/>
    <col min="2051" max="2051" width="10.25" style="4" customWidth="1"/>
    <col min="2052" max="2052" width="11.25" style="4" customWidth="1"/>
    <col min="2053" max="2053" width="17" style="4" customWidth="1"/>
    <col min="2054" max="2054" width="11" style="4" customWidth="1"/>
    <col min="2055" max="2055" width="5" style="4" customWidth="1"/>
    <col min="2056" max="2059" width="9" style="4"/>
    <col min="2060" max="2060" width="2.625" style="4" customWidth="1"/>
    <col min="2061" max="2061" width="17" style="4" customWidth="1"/>
    <col min="2062" max="2062" width="11" style="4" customWidth="1"/>
    <col min="2063" max="2306" width="9" style="4"/>
    <col min="2307" max="2307" width="10.25" style="4" customWidth="1"/>
    <col min="2308" max="2308" width="11.25" style="4" customWidth="1"/>
    <col min="2309" max="2309" width="17" style="4" customWidth="1"/>
    <col min="2310" max="2310" width="11" style="4" customWidth="1"/>
    <col min="2311" max="2311" width="5" style="4" customWidth="1"/>
    <col min="2312" max="2315" width="9" style="4"/>
    <col min="2316" max="2316" width="2.625" style="4" customWidth="1"/>
    <col min="2317" max="2317" width="17" style="4" customWidth="1"/>
    <col min="2318" max="2318" width="11" style="4" customWidth="1"/>
    <col min="2319" max="2562" width="9" style="4"/>
    <col min="2563" max="2563" width="10.25" style="4" customWidth="1"/>
    <col min="2564" max="2564" width="11.25" style="4" customWidth="1"/>
    <col min="2565" max="2565" width="17" style="4" customWidth="1"/>
    <col min="2566" max="2566" width="11" style="4" customWidth="1"/>
    <col min="2567" max="2567" width="5" style="4" customWidth="1"/>
    <col min="2568" max="2571" width="9" style="4"/>
    <col min="2572" max="2572" width="2.625" style="4" customWidth="1"/>
    <col min="2573" max="2573" width="17" style="4" customWidth="1"/>
    <col min="2574" max="2574" width="11" style="4" customWidth="1"/>
    <col min="2575" max="2818" width="9" style="4"/>
    <col min="2819" max="2819" width="10.25" style="4" customWidth="1"/>
    <col min="2820" max="2820" width="11.25" style="4" customWidth="1"/>
    <col min="2821" max="2821" width="17" style="4" customWidth="1"/>
    <col min="2822" max="2822" width="11" style="4" customWidth="1"/>
    <col min="2823" max="2823" width="5" style="4" customWidth="1"/>
    <col min="2824" max="2827" width="9" style="4"/>
    <col min="2828" max="2828" width="2.625" style="4" customWidth="1"/>
    <col min="2829" max="2829" width="17" style="4" customWidth="1"/>
    <col min="2830" max="2830" width="11" style="4" customWidth="1"/>
    <col min="2831" max="3074" width="9" style="4"/>
    <col min="3075" max="3075" width="10.25" style="4" customWidth="1"/>
    <col min="3076" max="3076" width="11.25" style="4" customWidth="1"/>
    <col min="3077" max="3077" width="17" style="4" customWidth="1"/>
    <col min="3078" max="3078" width="11" style="4" customWidth="1"/>
    <col min="3079" max="3079" width="5" style="4" customWidth="1"/>
    <col min="3080" max="3083" width="9" style="4"/>
    <col min="3084" max="3084" width="2.625" style="4" customWidth="1"/>
    <col min="3085" max="3085" width="17" style="4" customWidth="1"/>
    <col min="3086" max="3086" width="11" style="4" customWidth="1"/>
    <col min="3087" max="3330" width="9" style="4"/>
    <col min="3331" max="3331" width="10.25" style="4" customWidth="1"/>
    <col min="3332" max="3332" width="11.25" style="4" customWidth="1"/>
    <col min="3333" max="3333" width="17" style="4" customWidth="1"/>
    <col min="3334" max="3334" width="11" style="4" customWidth="1"/>
    <col min="3335" max="3335" width="5" style="4" customWidth="1"/>
    <col min="3336" max="3339" width="9" style="4"/>
    <col min="3340" max="3340" width="2.625" style="4" customWidth="1"/>
    <col min="3341" max="3341" width="17" style="4" customWidth="1"/>
    <col min="3342" max="3342" width="11" style="4" customWidth="1"/>
    <col min="3343" max="3586" width="9" style="4"/>
    <col min="3587" max="3587" width="10.25" style="4" customWidth="1"/>
    <col min="3588" max="3588" width="11.25" style="4" customWidth="1"/>
    <col min="3589" max="3589" width="17" style="4" customWidth="1"/>
    <col min="3590" max="3590" width="11" style="4" customWidth="1"/>
    <col min="3591" max="3591" width="5" style="4" customWidth="1"/>
    <col min="3592" max="3595" width="9" style="4"/>
    <col min="3596" max="3596" width="2.625" style="4" customWidth="1"/>
    <col min="3597" max="3597" width="17" style="4" customWidth="1"/>
    <col min="3598" max="3598" width="11" style="4" customWidth="1"/>
    <col min="3599" max="3842" width="9" style="4"/>
    <col min="3843" max="3843" width="10.25" style="4" customWidth="1"/>
    <col min="3844" max="3844" width="11.25" style="4" customWidth="1"/>
    <col min="3845" max="3845" width="17" style="4" customWidth="1"/>
    <col min="3846" max="3846" width="11" style="4" customWidth="1"/>
    <col min="3847" max="3847" width="5" style="4" customWidth="1"/>
    <col min="3848" max="3851" width="9" style="4"/>
    <col min="3852" max="3852" width="2.625" style="4" customWidth="1"/>
    <col min="3853" max="3853" width="17" style="4" customWidth="1"/>
    <col min="3854" max="3854" width="11" style="4" customWidth="1"/>
    <col min="3855" max="4098" width="9" style="4"/>
    <col min="4099" max="4099" width="10.25" style="4" customWidth="1"/>
    <col min="4100" max="4100" width="11.25" style="4" customWidth="1"/>
    <col min="4101" max="4101" width="17" style="4" customWidth="1"/>
    <col min="4102" max="4102" width="11" style="4" customWidth="1"/>
    <col min="4103" max="4103" width="5" style="4" customWidth="1"/>
    <col min="4104" max="4107" width="9" style="4"/>
    <col min="4108" max="4108" width="2.625" style="4" customWidth="1"/>
    <col min="4109" max="4109" width="17" style="4" customWidth="1"/>
    <col min="4110" max="4110" width="11" style="4" customWidth="1"/>
    <col min="4111" max="4354" width="9" style="4"/>
    <col min="4355" max="4355" width="10.25" style="4" customWidth="1"/>
    <col min="4356" max="4356" width="11.25" style="4" customWidth="1"/>
    <col min="4357" max="4357" width="17" style="4" customWidth="1"/>
    <col min="4358" max="4358" width="11" style="4" customWidth="1"/>
    <col min="4359" max="4359" width="5" style="4" customWidth="1"/>
    <col min="4360" max="4363" width="9" style="4"/>
    <col min="4364" max="4364" width="2.625" style="4" customWidth="1"/>
    <col min="4365" max="4365" width="17" style="4" customWidth="1"/>
    <col min="4366" max="4366" width="11" style="4" customWidth="1"/>
    <col min="4367" max="4610" width="9" style="4"/>
    <col min="4611" max="4611" width="10.25" style="4" customWidth="1"/>
    <col min="4612" max="4612" width="11.25" style="4" customWidth="1"/>
    <col min="4613" max="4613" width="17" style="4" customWidth="1"/>
    <col min="4614" max="4614" width="11" style="4" customWidth="1"/>
    <col min="4615" max="4615" width="5" style="4" customWidth="1"/>
    <col min="4616" max="4619" width="9" style="4"/>
    <col min="4620" max="4620" width="2.625" style="4" customWidth="1"/>
    <col min="4621" max="4621" width="17" style="4" customWidth="1"/>
    <col min="4622" max="4622" width="11" style="4" customWidth="1"/>
    <col min="4623" max="4866" width="9" style="4"/>
    <col min="4867" max="4867" width="10.25" style="4" customWidth="1"/>
    <col min="4868" max="4868" width="11.25" style="4" customWidth="1"/>
    <col min="4869" max="4869" width="17" style="4" customWidth="1"/>
    <col min="4870" max="4870" width="11" style="4" customWidth="1"/>
    <col min="4871" max="4871" width="5" style="4" customWidth="1"/>
    <col min="4872" max="4875" width="9" style="4"/>
    <col min="4876" max="4876" width="2.625" style="4" customWidth="1"/>
    <col min="4877" max="4877" width="17" style="4" customWidth="1"/>
    <col min="4878" max="4878" width="11" style="4" customWidth="1"/>
    <col min="4879" max="5122" width="9" style="4"/>
    <col min="5123" max="5123" width="10.25" style="4" customWidth="1"/>
    <col min="5124" max="5124" width="11.25" style="4" customWidth="1"/>
    <col min="5125" max="5125" width="17" style="4" customWidth="1"/>
    <col min="5126" max="5126" width="11" style="4" customWidth="1"/>
    <col min="5127" max="5127" width="5" style="4" customWidth="1"/>
    <col min="5128" max="5131" width="9" style="4"/>
    <col min="5132" max="5132" width="2.625" style="4" customWidth="1"/>
    <col min="5133" max="5133" width="17" style="4" customWidth="1"/>
    <col min="5134" max="5134" width="11" style="4" customWidth="1"/>
    <col min="5135" max="5378" width="9" style="4"/>
    <col min="5379" max="5379" width="10.25" style="4" customWidth="1"/>
    <col min="5380" max="5380" width="11.25" style="4" customWidth="1"/>
    <col min="5381" max="5381" width="17" style="4" customWidth="1"/>
    <col min="5382" max="5382" width="11" style="4" customWidth="1"/>
    <col min="5383" max="5383" width="5" style="4" customWidth="1"/>
    <col min="5384" max="5387" width="9" style="4"/>
    <col min="5388" max="5388" width="2.625" style="4" customWidth="1"/>
    <col min="5389" max="5389" width="17" style="4" customWidth="1"/>
    <col min="5390" max="5390" width="11" style="4" customWidth="1"/>
    <col min="5391" max="5634" width="9" style="4"/>
    <col min="5635" max="5635" width="10.25" style="4" customWidth="1"/>
    <col min="5636" max="5636" width="11.25" style="4" customWidth="1"/>
    <col min="5637" max="5637" width="17" style="4" customWidth="1"/>
    <col min="5638" max="5638" width="11" style="4" customWidth="1"/>
    <col min="5639" max="5639" width="5" style="4" customWidth="1"/>
    <col min="5640" max="5643" width="9" style="4"/>
    <col min="5644" max="5644" width="2.625" style="4" customWidth="1"/>
    <col min="5645" max="5645" width="17" style="4" customWidth="1"/>
    <col min="5646" max="5646" width="11" style="4" customWidth="1"/>
    <col min="5647" max="5890" width="9" style="4"/>
    <col min="5891" max="5891" width="10.25" style="4" customWidth="1"/>
    <col min="5892" max="5892" width="11.25" style="4" customWidth="1"/>
    <col min="5893" max="5893" width="17" style="4" customWidth="1"/>
    <col min="5894" max="5894" width="11" style="4" customWidth="1"/>
    <col min="5895" max="5895" width="5" style="4" customWidth="1"/>
    <col min="5896" max="5899" width="9" style="4"/>
    <col min="5900" max="5900" width="2.625" style="4" customWidth="1"/>
    <col min="5901" max="5901" width="17" style="4" customWidth="1"/>
    <col min="5902" max="5902" width="11" style="4" customWidth="1"/>
    <col min="5903" max="6146" width="9" style="4"/>
    <col min="6147" max="6147" width="10.25" style="4" customWidth="1"/>
    <col min="6148" max="6148" width="11.25" style="4" customWidth="1"/>
    <col min="6149" max="6149" width="17" style="4" customWidth="1"/>
    <col min="6150" max="6150" width="11" style="4" customWidth="1"/>
    <col min="6151" max="6151" width="5" style="4" customWidth="1"/>
    <col min="6152" max="6155" width="9" style="4"/>
    <col min="6156" max="6156" width="2.625" style="4" customWidth="1"/>
    <col min="6157" max="6157" width="17" style="4" customWidth="1"/>
    <col min="6158" max="6158" width="11" style="4" customWidth="1"/>
    <col min="6159" max="6402" width="9" style="4"/>
    <col min="6403" max="6403" width="10.25" style="4" customWidth="1"/>
    <col min="6404" max="6404" width="11.25" style="4" customWidth="1"/>
    <col min="6405" max="6405" width="17" style="4" customWidth="1"/>
    <col min="6406" max="6406" width="11" style="4" customWidth="1"/>
    <col min="6407" max="6407" width="5" style="4" customWidth="1"/>
    <col min="6408" max="6411" width="9" style="4"/>
    <col min="6412" max="6412" width="2.625" style="4" customWidth="1"/>
    <col min="6413" max="6413" width="17" style="4" customWidth="1"/>
    <col min="6414" max="6414" width="11" style="4" customWidth="1"/>
    <col min="6415" max="6658" width="9" style="4"/>
    <col min="6659" max="6659" width="10.25" style="4" customWidth="1"/>
    <col min="6660" max="6660" width="11.25" style="4" customWidth="1"/>
    <col min="6661" max="6661" width="17" style="4" customWidth="1"/>
    <col min="6662" max="6662" width="11" style="4" customWidth="1"/>
    <col min="6663" max="6663" width="5" style="4" customWidth="1"/>
    <col min="6664" max="6667" width="9" style="4"/>
    <col min="6668" max="6668" width="2.625" style="4" customWidth="1"/>
    <col min="6669" max="6669" width="17" style="4" customWidth="1"/>
    <col min="6670" max="6670" width="11" style="4" customWidth="1"/>
    <col min="6671" max="6914" width="9" style="4"/>
    <col min="6915" max="6915" width="10.25" style="4" customWidth="1"/>
    <col min="6916" max="6916" width="11.25" style="4" customWidth="1"/>
    <col min="6917" max="6917" width="17" style="4" customWidth="1"/>
    <col min="6918" max="6918" width="11" style="4" customWidth="1"/>
    <col min="6919" max="6919" width="5" style="4" customWidth="1"/>
    <col min="6920" max="6923" width="9" style="4"/>
    <col min="6924" max="6924" width="2.625" style="4" customWidth="1"/>
    <col min="6925" max="6925" width="17" style="4" customWidth="1"/>
    <col min="6926" max="6926" width="11" style="4" customWidth="1"/>
    <col min="6927" max="7170" width="9" style="4"/>
    <col min="7171" max="7171" width="10.25" style="4" customWidth="1"/>
    <col min="7172" max="7172" width="11.25" style="4" customWidth="1"/>
    <col min="7173" max="7173" width="17" style="4" customWidth="1"/>
    <col min="7174" max="7174" width="11" style="4" customWidth="1"/>
    <col min="7175" max="7175" width="5" style="4" customWidth="1"/>
    <col min="7176" max="7179" width="9" style="4"/>
    <col min="7180" max="7180" width="2.625" style="4" customWidth="1"/>
    <col min="7181" max="7181" width="17" style="4" customWidth="1"/>
    <col min="7182" max="7182" width="11" style="4" customWidth="1"/>
    <col min="7183" max="7426" width="9" style="4"/>
    <col min="7427" max="7427" width="10.25" style="4" customWidth="1"/>
    <col min="7428" max="7428" width="11.25" style="4" customWidth="1"/>
    <col min="7429" max="7429" width="17" style="4" customWidth="1"/>
    <col min="7430" max="7430" width="11" style="4" customWidth="1"/>
    <col min="7431" max="7431" width="5" style="4" customWidth="1"/>
    <col min="7432" max="7435" width="9" style="4"/>
    <col min="7436" max="7436" width="2.625" style="4" customWidth="1"/>
    <col min="7437" max="7437" width="17" style="4" customWidth="1"/>
    <col min="7438" max="7438" width="11" style="4" customWidth="1"/>
    <col min="7439" max="7682" width="9" style="4"/>
    <col min="7683" max="7683" width="10.25" style="4" customWidth="1"/>
    <col min="7684" max="7684" width="11.25" style="4" customWidth="1"/>
    <col min="7685" max="7685" width="17" style="4" customWidth="1"/>
    <col min="7686" max="7686" width="11" style="4" customWidth="1"/>
    <col min="7687" max="7687" width="5" style="4" customWidth="1"/>
    <col min="7688" max="7691" width="9" style="4"/>
    <col min="7692" max="7692" width="2.625" style="4" customWidth="1"/>
    <col min="7693" max="7693" width="17" style="4" customWidth="1"/>
    <col min="7694" max="7694" width="11" style="4" customWidth="1"/>
    <col min="7695" max="7938" width="9" style="4"/>
    <col min="7939" max="7939" width="10.25" style="4" customWidth="1"/>
    <col min="7940" max="7940" width="11.25" style="4" customWidth="1"/>
    <col min="7941" max="7941" width="17" style="4" customWidth="1"/>
    <col min="7942" max="7942" width="11" style="4" customWidth="1"/>
    <col min="7943" max="7943" width="5" style="4" customWidth="1"/>
    <col min="7944" max="7947" width="9" style="4"/>
    <col min="7948" max="7948" width="2.625" style="4" customWidth="1"/>
    <col min="7949" max="7949" width="17" style="4" customWidth="1"/>
    <col min="7950" max="7950" width="11" style="4" customWidth="1"/>
    <col min="7951" max="8194" width="9" style="4"/>
    <col min="8195" max="8195" width="10.25" style="4" customWidth="1"/>
    <col min="8196" max="8196" width="11.25" style="4" customWidth="1"/>
    <col min="8197" max="8197" width="17" style="4" customWidth="1"/>
    <col min="8198" max="8198" width="11" style="4" customWidth="1"/>
    <col min="8199" max="8199" width="5" style="4" customWidth="1"/>
    <col min="8200" max="8203" width="9" style="4"/>
    <col min="8204" max="8204" width="2.625" style="4" customWidth="1"/>
    <col min="8205" max="8205" width="17" style="4" customWidth="1"/>
    <col min="8206" max="8206" width="11" style="4" customWidth="1"/>
    <col min="8207" max="8450" width="9" style="4"/>
    <col min="8451" max="8451" width="10.25" style="4" customWidth="1"/>
    <col min="8452" max="8452" width="11.25" style="4" customWidth="1"/>
    <col min="8453" max="8453" width="17" style="4" customWidth="1"/>
    <col min="8454" max="8454" width="11" style="4" customWidth="1"/>
    <col min="8455" max="8455" width="5" style="4" customWidth="1"/>
    <col min="8456" max="8459" width="9" style="4"/>
    <col min="8460" max="8460" width="2.625" style="4" customWidth="1"/>
    <col min="8461" max="8461" width="17" style="4" customWidth="1"/>
    <col min="8462" max="8462" width="11" style="4" customWidth="1"/>
    <col min="8463" max="8706" width="9" style="4"/>
    <col min="8707" max="8707" width="10.25" style="4" customWidth="1"/>
    <col min="8708" max="8708" width="11.25" style="4" customWidth="1"/>
    <col min="8709" max="8709" width="17" style="4" customWidth="1"/>
    <col min="8710" max="8710" width="11" style="4" customWidth="1"/>
    <col min="8711" max="8711" width="5" style="4" customWidth="1"/>
    <col min="8712" max="8715" width="9" style="4"/>
    <col min="8716" max="8716" width="2.625" style="4" customWidth="1"/>
    <col min="8717" max="8717" width="17" style="4" customWidth="1"/>
    <col min="8718" max="8718" width="11" style="4" customWidth="1"/>
    <col min="8719" max="8962" width="9" style="4"/>
    <col min="8963" max="8963" width="10.25" style="4" customWidth="1"/>
    <col min="8964" max="8964" width="11.25" style="4" customWidth="1"/>
    <col min="8965" max="8965" width="17" style="4" customWidth="1"/>
    <col min="8966" max="8966" width="11" style="4" customWidth="1"/>
    <col min="8967" max="8967" width="5" style="4" customWidth="1"/>
    <col min="8968" max="8971" width="9" style="4"/>
    <col min="8972" max="8972" width="2.625" style="4" customWidth="1"/>
    <col min="8973" max="8973" width="17" style="4" customWidth="1"/>
    <col min="8974" max="8974" width="11" style="4" customWidth="1"/>
    <col min="8975" max="9218" width="9" style="4"/>
    <col min="9219" max="9219" width="10.25" style="4" customWidth="1"/>
    <col min="9220" max="9220" width="11.25" style="4" customWidth="1"/>
    <col min="9221" max="9221" width="17" style="4" customWidth="1"/>
    <col min="9222" max="9222" width="11" style="4" customWidth="1"/>
    <col min="9223" max="9223" width="5" style="4" customWidth="1"/>
    <col min="9224" max="9227" width="9" style="4"/>
    <col min="9228" max="9228" width="2.625" style="4" customWidth="1"/>
    <col min="9229" max="9229" width="17" style="4" customWidth="1"/>
    <col min="9230" max="9230" width="11" style="4" customWidth="1"/>
    <col min="9231" max="9474" width="9" style="4"/>
    <col min="9475" max="9475" width="10.25" style="4" customWidth="1"/>
    <col min="9476" max="9476" width="11.25" style="4" customWidth="1"/>
    <col min="9477" max="9477" width="17" style="4" customWidth="1"/>
    <col min="9478" max="9478" width="11" style="4" customWidth="1"/>
    <col min="9479" max="9479" width="5" style="4" customWidth="1"/>
    <col min="9480" max="9483" width="9" style="4"/>
    <col min="9484" max="9484" width="2.625" style="4" customWidth="1"/>
    <col min="9485" max="9485" width="17" style="4" customWidth="1"/>
    <col min="9486" max="9486" width="11" style="4" customWidth="1"/>
    <col min="9487" max="9730" width="9" style="4"/>
    <col min="9731" max="9731" width="10.25" style="4" customWidth="1"/>
    <col min="9732" max="9732" width="11.25" style="4" customWidth="1"/>
    <col min="9733" max="9733" width="17" style="4" customWidth="1"/>
    <col min="9734" max="9734" width="11" style="4" customWidth="1"/>
    <col min="9735" max="9735" width="5" style="4" customWidth="1"/>
    <col min="9736" max="9739" width="9" style="4"/>
    <col min="9740" max="9740" width="2.625" style="4" customWidth="1"/>
    <col min="9741" max="9741" width="17" style="4" customWidth="1"/>
    <col min="9742" max="9742" width="11" style="4" customWidth="1"/>
    <col min="9743" max="9986" width="9" style="4"/>
    <col min="9987" max="9987" width="10.25" style="4" customWidth="1"/>
    <col min="9988" max="9988" width="11.25" style="4" customWidth="1"/>
    <col min="9989" max="9989" width="17" style="4" customWidth="1"/>
    <col min="9990" max="9990" width="11" style="4" customWidth="1"/>
    <col min="9991" max="9991" width="5" style="4" customWidth="1"/>
    <col min="9992" max="9995" width="9" style="4"/>
    <col min="9996" max="9996" width="2.625" style="4" customWidth="1"/>
    <col min="9997" max="9997" width="17" style="4" customWidth="1"/>
    <col min="9998" max="9998" width="11" style="4" customWidth="1"/>
    <col min="9999" max="10242" width="9" style="4"/>
    <col min="10243" max="10243" width="10.25" style="4" customWidth="1"/>
    <col min="10244" max="10244" width="11.25" style="4" customWidth="1"/>
    <col min="10245" max="10245" width="17" style="4" customWidth="1"/>
    <col min="10246" max="10246" width="11" style="4" customWidth="1"/>
    <col min="10247" max="10247" width="5" style="4" customWidth="1"/>
    <col min="10248" max="10251" width="9" style="4"/>
    <col min="10252" max="10252" width="2.625" style="4" customWidth="1"/>
    <col min="10253" max="10253" width="17" style="4" customWidth="1"/>
    <col min="10254" max="10254" width="11" style="4" customWidth="1"/>
    <col min="10255" max="10498" width="9" style="4"/>
    <col min="10499" max="10499" width="10.25" style="4" customWidth="1"/>
    <col min="10500" max="10500" width="11.25" style="4" customWidth="1"/>
    <col min="10501" max="10501" width="17" style="4" customWidth="1"/>
    <col min="10502" max="10502" width="11" style="4" customWidth="1"/>
    <col min="10503" max="10503" width="5" style="4" customWidth="1"/>
    <col min="10504" max="10507" width="9" style="4"/>
    <col min="10508" max="10508" width="2.625" style="4" customWidth="1"/>
    <col min="10509" max="10509" width="17" style="4" customWidth="1"/>
    <col min="10510" max="10510" width="11" style="4" customWidth="1"/>
    <col min="10511" max="10754" width="9" style="4"/>
    <col min="10755" max="10755" width="10.25" style="4" customWidth="1"/>
    <col min="10756" max="10756" width="11.25" style="4" customWidth="1"/>
    <col min="10757" max="10757" width="17" style="4" customWidth="1"/>
    <col min="10758" max="10758" width="11" style="4" customWidth="1"/>
    <col min="10759" max="10759" width="5" style="4" customWidth="1"/>
    <col min="10760" max="10763" width="9" style="4"/>
    <col min="10764" max="10764" width="2.625" style="4" customWidth="1"/>
    <col min="10765" max="10765" width="17" style="4" customWidth="1"/>
    <col min="10766" max="10766" width="11" style="4" customWidth="1"/>
    <col min="10767" max="11010" width="9" style="4"/>
    <col min="11011" max="11011" width="10.25" style="4" customWidth="1"/>
    <col min="11012" max="11012" width="11.25" style="4" customWidth="1"/>
    <col min="11013" max="11013" width="17" style="4" customWidth="1"/>
    <col min="11014" max="11014" width="11" style="4" customWidth="1"/>
    <col min="11015" max="11015" width="5" style="4" customWidth="1"/>
    <col min="11016" max="11019" width="9" style="4"/>
    <col min="11020" max="11020" width="2.625" style="4" customWidth="1"/>
    <col min="11021" max="11021" width="17" style="4" customWidth="1"/>
    <col min="11022" max="11022" width="11" style="4" customWidth="1"/>
    <col min="11023" max="11266" width="9" style="4"/>
    <col min="11267" max="11267" width="10.25" style="4" customWidth="1"/>
    <col min="11268" max="11268" width="11.25" style="4" customWidth="1"/>
    <col min="11269" max="11269" width="17" style="4" customWidth="1"/>
    <col min="11270" max="11270" width="11" style="4" customWidth="1"/>
    <col min="11271" max="11271" width="5" style="4" customWidth="1"/>
    <col min="11272" max="11275" width="9" style="4"/>
    <col min="11276" max="11276" width="2.625" style="4" customWidth="1"/>
    <col min="11277" max="11277" width="17" style="4" customWidth="1"/>
    <col min="11278" max="11278" width="11" style="4" customWidth="1"/>
    <col min="11279" max="11522" width="9" style="4"/>
    <col min="11523" max="11523" width="10.25" style="4" customWidth="1"/>
    <col min="11524" max="11524" width="11.25" style="4" customWidth="1"/>
    <col min="11525" max="11525" width="17" style="4" customWidth="1"/>
    <col min="11526" max="11526" width="11" style="4" customWidth="1"/>
    <col min="11527" max="11527" width="5" style="4" customWidth="1"/>
    <col min="11528" max="11531" width="9" style="4"/>
    <col min="11532" max="11532" width="2.625" style="4" customWidth="1"/>
    <col min="11533" max="11533" width="17" style="4" customWidth="1"/>
    <col min="11534" max="11534" width="11" style="4" customWidth="1"/>
    <col min="11535" max="11778" width="9" style="4"/>
    <col min="11779" max="11779" width="10.25" style="4" customWidth="1"/>
    <col min="11780" max="11780" width="11.25" style="4" customWidth="1"/>
    <col min="11781" max="11781" width="17" style="4" customWidth="1"/>
    <col min="11782" max="11782" width="11" style="4" customWidth="1"/>
    <col min="11783" max="11783" width="5" style="4" customWidth="1"/>
    <col min="11784" max="11787" width="9" style="4"/>
    <col min="11788" max="11788" width="2.625" style="4" customWidth="1"/>
    <col min="11789" max="11789" width="17" style="4" customWidth="1"/>
    <col min="11790" max="11790" width="11" style="4" customWidth="1"/>
    <col min="11791" max="12034" width="9" style="4"/>
    <col min="12035" max="12035" width="10.25" style="4" customWidth="1"/>
    <col min="12036" max="12036" width="11.25" style="4" customWidth="1"/>
    <col min="12037" max="12037" width="17" style="4" customWidth="1"/>
    <col min="12038" max="12038" width="11" style="4" customWidth="1"/>
    <col min="12039" max="12039" width="5" style="4" customWidth="1"/>
    <col min="12040" max="12043" width="9" style="4"/>
    <col min="12044" max="12044" width="2.625" style="4" customWidth="1"/>
    <col min="12045" max="12045" width="17" style="4" customWidth="1"/>
    <col min="12046" max="12046" width="11" style="4" customWidth="1"/>
    <col min="12047" max="12290" width="9" style="4"/>
    <col min="12291" max="12291" width="10.25" style="4" customWidth="1"/>
    <col min="12292" max="12292" width="11.25" style="4" customWidth="1"/>
    <col min="12293" max="12293" width="17" style="4" customWidth="1"/>
    <col min="12294" max="12294" width="11" style="4" customWidth="1"/>
    <col min="12295" max="12295" width="5" style="4" customWidth="1"/>
    <col min="12296" max="12299" width="9" style="4"/>
    <col min="12300" max="12300" width="2.625" style="4" customWidth="1"/>
    <col min="12301" max="12301" width="17" style="4" customWidth="1"/>
    <col min="12302" max="12302" width="11" style="4" customWidth="1"/>
    <col min="12303" max="12546" width="9" style="4"/>
    <col min="12547" max="12547" width="10.25" style="4" customWidth="1"/>
    <col min="12548" max="12548" width="11.25" style="4" customWidth="1"/>
    <col min="12549" max="12549" width="17" style="4" customWidth="1"/>
    <col min="12550" max="12550" width="11" style="4" customWidth="1"/>
    <col min="12551" max="12551" width="5" style="4" customWidth="1"/>
    <col min="12552" max="12555" width="9" style="4"/>
    <col min="12556" max="12556" width="2.625" style="4" customWidth="1"/>
    <col min="12557" max="12557" width="17" style="4" customWidth="1"/>
    <col min="12558" max="12558" width="11" style="4" customWidth="1"/>
    <col min="12559" max="12802" width="9" style="4"/>
    <col min="12803" max="12803" width="10.25" style="4" customWidth="1"/>
    <col min="12804" max="12804" width="11.25" style="4" customWidth="1"/>
    <col min="12805" max="12805" width="17" style="4" customWidth="1"/>
    <col min="12806" max="12806" width="11" style="4" customWidth="1"/>
    <col min="12807" max="12807" width="5" style="4" customWidth="1"/>
    <col min="12808" max="12811" width="9" style="4"/>
    <col min="12812" max="12812" width="2.625" style="4" customWidth="1"/>
    <col min="12813" max="12813" width="17" style="4" customWidth="1"/>
    <col min="12814" max="12814" width="11" style="4" customWidth="1"/>
    <col min="12815" max="13058" width="9" style="4"/>
    <col min="13059" max="13059" width="10.25" style="4" customWidth="1"/>
    <col min="13060" max="13060" width="11.25" style="4" customWidth="1"/>
    <col min="13061" max="13061" width="17" style="4" customWidth="1"/>
    <col min="13062" max="13062" width="11" style="4" customWidth="1"/>
    <col min="13063" max="13063" width="5" style="4" customWidth="1"/>
    <col min="13064" max="13067" width="9" style="4"/>
    <col min="13068" max="13068" width="2.625" style="4" customWidth="1"/>
    <col min="13069" max="13069" width="17" style="4" customWidth="1"/>
    <col min="13070" max="13070" width="11" style="4" customWidth="1"/>
    <col min="13071" max="13314" width="9" style="4"/>
    <col min="13315" max="13315" width="10.25" style="4" customWidth="1"/>
    <col min="13316" max="13316" width="11.25" style="4" customWidth="1"/>
    <col min="13317" max="13317" width="17" style="4" customWidth="1"/>
    <col min="13318" max="13318" width="11" style="4" customWidth="1"/>
    <col min="13319" max="13319" width="5" style="4" customWidth="1"/>
    <col min="13320" max="13323" width="9" style="4"/>
    <col min="13324" max="13324" width="2.625" style="4" customWidth="1"/>
    <col min="13325" max="13325" width="17" style="4" customWidth="1"/>
    <col min="13326" max="13326" width="11" style="4" customWidth="1"/>
    <col min="13327" max="13570" width="9" style="4"/>
    <col min="13571" max="13571" width="10.25" style="4" customWidth="1"/>
    <col min="13572" max="13572" width="11.25" style="4" customWidth="1"/>
    <col min="13573" max="13573" width="17" style="4" customWidth="1"/>
    <col min="13574" max="13574" width="11" style="4" customWidth="1"/>
    <col min="13575" max="13575" width="5" style="4" customWidth="1"/>
    <col min="13576" max="13579" width="9" style="4"/>
    <col min="13580" max="13580" width="2.625" style="4" customWidth="1"/>
    <col min="13581" max="13581" width="17" style="4" customWidth="1"/>
    <col min="13582" max="13582" width="11" style="4" customWidth="1"/>
    <col min="13583" max="13826" width="9" style="4"/>
    <col min="13827" max="13827" width="10.25" style="4" customWidth="1"/>
    <col min="13828" max="13828" width="11.25" style="4" customWidth="1"/>
    <col min="13829" max="13829" width="17" style="4" customWidth="1"/>
    <col min="13830" max="13830" width="11" style="4" customWidth="1"/>
    <col min="13831" max="13831" width="5" style="4" customWidth="1"/>
    <col min="13832" max="13835" width="9" style="4"/>
    <col min="13836" max="13836" width="2.625" style="4" customWidth="1"/>
    <col min="13837" max="13837" width="17" style="4" customWidth="1"/>
    <col min="13838" max="13838" width="11" style="4" customWidth="1"/>
    <col min="13839" max="14082" width="9" style="4"/>
    <col min="14083" max="14083" width="10.25" style="4" customWidth="1"/>
    <col min="14084" max="14084" width="11.25" style="4" customWidth="1"/>
    <col min="14085" max="14085" width="17" style="4" customWidth="1"/>
    <col min="14086" max="14086" width="11" style="4" customWidth="1"/>
    <col min="14087" max="14087" width="5" style="4" customWidth="1"/>
    <col min="14088" max="14091" width="9" style="4"/>
    <col min="14092" max="14092" width="2.625" style="4" customWidth="1"/>
    <col min="14093" max="14093" width="17" style="4" customWidth="1"/>
    <col min="14094" max="14094" width="11" style="4" customWidth="1"/>
    <col min="14095" max="14338" width="9" style="4"/>
    <col min="14339" max="14339" width="10.25" style="4" customWidth="1"/>
    <col min="14340" max="14340" width="11.25" style="4" customWidth="1"/>
    <col min="14341" max="14341" width="17" style="4" customWidth="1"/>
    <col min="14342" max="14342" width="11" style="4" customWidth="1"/>
    <col min="14343" max="14343" width="5" style="4" customWidth="1"/>
    <col min="14344" max="14347" width="9" style="4"/>
    <col min="14348" max="14348" width="2.625" style="4" customWidth="1"/>
    <col min="14349" max="14349" width="17" style="4" customWidth="1"/>
    <col min="14350" max="14350" width="11" style="4" customWidth="1"/>
    <col min="14351" max="14594" width="9" style="4"/>
    <col min="14595" max="14595" width="10.25" style="4" customWidth="1"/>
    <col min="14596" max="14596" width="11.25" style="4" customWidth="1"/>
    <col min="14597" max="14597" width="17" style="4" customWidth="1"/>
    <col min="14598" max="14598" width="11" style="4" customWidth="1"/>
    <col min="14599" max="14599" width="5" style="4" customWidth="1"/>
    <col min="14600" max="14603" width="9" style="4"/>
    <col min="14604" max="14604" width="2.625" style="4" customWidth="1"/>
    <col min="14605" max="14605" width="17" style="4" customWidth="1"/>
    <col min="14606" max="14606" width="11" style="4" customWidth="1"/>
    <col min="14607" max="14850" width="9" style="4"/>
    <col min="14851" max="14851" width="10.25" style="4" customWidth="1"/>
    <col min="14852" max="14852" width="11.25" style="4" customWidth="1"/>
    <col min="14853" max="14853" width="17" style="4" customWidth="1"/>
    <col min="14854" max="14854" width="11" style="4" customWidth="1"/>
    <col min="14855" max="14855" width="5" style="4" customWidth="1"/>
    <col min="14856" max="14859" width="9" style="4"/>
    <col min="14860" max="14860" width="2.625" style="4" customWidth="1"/>
    <col min="14861" max="14861" width="17" style="4" customWidth="1"/>
    <col min="14862" max="14862" width="11" style="4" customWidth="1"/>
    <col min="14863" max="15106" width="9" style="4"/>
    <col min="15107" max="15107" width="10.25" style="4" customWidth="1"/>
    <col min="15108" max="15108" width="11.25" style="4" customWidth="1"/>
    <col min="15109" max="15109" width="17" style="4" customWidth="1"/>
    <col min="15110" max="15110" width="11" style="4" customWidth="1"/>
    <col min="15111" max="15111" width="5" style="4" customWidth="1"/>
    <col min="15112" max="15115" width="9" style="4"/>
    <col min="15116" max="15116" width="2.625" style="4" customWidth="1"/>
    <col min="15117" max="15117" width="17" style="4" customWidth="1"/>
    <col min="15118" max="15118" width="11" style="4" customWidth="1"/>
    <col min="15119" max="15362" width="9" style="4"/>
    <col min="15363" max="15363" width="10.25" style="4" customWidth="1"/>
    <col min="15364" max="15364" width="11.25" style="4" customWidth="1"/>
    <col min="15365" max="15365" width="17" style="4" customWidth="1"/>
    <col min="15366" max="15366" width="11" style="4" customWidth="1"/>
    <col min="15367" max="15367" width="5" style="4" customWidth="1"/>
    <col min="15368" max="15371" width="9" style="4"/>
    <col min="15372" max="15372" width="2.625" style="4" customWidth="1"/>
    <col min="15373" max="15373" width="17" style="4" customWidth="1"/>
    <col min="15374" max="15374" width="11" style="4" customWidth="1"/>
    <col min="15375" max="15618" width="9" style="4"/>
    <col min="15619" max="15619" width="10.25" style="4" customWidth="1"/>
    <col min="15620" max="15620" width="11.25" style="4" customWidth="1"/>
    <col min="15621" max="15621" width="17" style="4" customWidth="1"/>
    <col min="15622" max="15622" width="11" style="4" customWidth="1"/>
    <col min="15623" max="15623" width="5" style="4" customWidth="1"/>
    <col min="15624" max="15627" width="9" style="4"/>
    <col min="15628" max="15628" width="2.625" style="4" customWidth="1"/>
    <col min="15629" max="15629" width="17" style="4" customWidth="1"/>
    <col min="15630" max="15630" width="11" style="4" customWidth="1"/>
    <col min="15631" max="15874" width="9" style="4"/>
    <col min="15875" max="15875" width="10.25" style="4" customWidth="1"/>
    <col min="15876" max="15876" width="11.25" style="4" customWidth="1"/>
    <col min="15877" max="15877" width="17" style="4" customWidth="1"/>
    <col min="15878" max="15878" width="11" style="4" customWidth="1"/>
    <col min="15879" max="15879" width="5" style="4" customWidth="1"/>
    <col min="15880" max="15883" width="9" style="4"/>
    <col min="15884" max="15884" width="2.625" style="4" customWidth="1"/>
    <col min="15885" max="15885" width="17" style="4" customWidth="1"/>
    <col min="15886" max="15886" width="11" style="4" customWidth="1"/>
    <col min="15887" max="16130" width="9" style="4"/>
    <col min="16131" max="16131" width="10.25" style="4" customWidth="1"/>
    <col min="16132" max="16132" width="11.25" style="4" customWidth="1"/>
    <col min="16133" max="16133" width="17" style="4" customWidth="1"/>
    <col min="16134" max="16134" width="11" style="4" customWidth="1"/>
    <col min="16135" max="16135" width="5" style="4" customWidth="1"/>
    <col min="16136" max="16139" width="9" style="4"/>
    <col min="16140" max="16140" width="2.625" style="4" customWidth="1"/>
    <col min="16141" max="16141" width="17" style="4" customWidth="1"/>
    <col min="16142" max="16142" width="11" style="4" customWidth="1"/>
    <col min="16143" max="16384" width="9" style="4"/>
  </cols>
  <sheetData>
    <row r="1" spans="1:14" ht="24.75" customHeight="1">
      <c r="A1" s="563" t="s">
        <v>24</v>
      </c>
      <c r="B1" s="563"/>
      <c r="C1" s="563"/>
      <c r="D1" s="563"/>
      <c r="E1" s="563"/>
      <c r="F1" s="563"/>
      <c r="G1" s="563"/>
      <c r="H1" s="563"/>
      <c r="I1" s="563"/>
      <c r="J1" s="563"/>
      <c r="K1" s="563"/>
    </row>
    <row r="2" spans="1:14" ht="30" customHeight="1">
      <c r="A2" s="5"/>
      <c r="B2" s="5"/>
      <c r="C2" s="5"/>
      <c r="D2" s="6"/>
      <c r="E2" s="6"/>
      <c r="F2" s="5"/>
      <c r="G2" s="5"/>
      <c r="H2" s="6"/>
      <c r="J2" s="12" t="s">
        <v>22</v>
      </c>
      <c r="K2" s="13">
        <f>$G$7</f>
        <v>42315</v>
      </c>
      <c r="M2" s="28" t="str">
        <f>HYPERLINK("#目次!A1","目次へ戻る")</f>
        <v>目次へ戻る</v>
      </c>
    </row>
    <row r="3" spans="1:14" ht="39.75" customHeight="1">
      <c r="A3" s="557" t="s">
        <v>21</v>
      </c>
      <c r="B3" s="572" t="e">
        <f>"分任契約担当官"&amp;CHAR(10)&amp;
"陸上自衛隊"&amp;#REF!&amp;CHAR(10)
&amp;#REF!&amp;"長 "&amp;#REF!&amp;" 殿"</f>
        <v>#REF!</v>
      </c>
      <c r="C3" s="573"/>
      <c r="D3" s="574"/>
      <c r="E3" s="578" t="s">
        <v>20</v>
      </c>
      <c r="F3" s="579"/>
      <c r="G3" s="582" t="s">
        <v>19</v>
      </c>
      <c r="H3" s="583"/>
      <c r="I3" s="566"/>
      <c r="J3" s="567"/>
      <c r="K3" s="567"/>
    </row>
    <row r="4" spans="1:14" ht="39.75" customHeight="1">
      <c r="A4" s="557"/>
      <c r="B4" s="575"/>
      <c r="C4" s="576"/>
      <c r="D4" s="577"/>
      <c r="E4" s="580"/>
      <c r="F4" s="581"/>
      <c r="G4" s="582" t="s">
        <v>25</v>
      </c>
      <c r="H4" s="583"/>
      <c r="I4" s="568"/>
      <c r="J4" s="569"/>
      <c r="K4" s="569"/>
    </row>
    <row r="5" spans="1:14" ht="26.25" customHeight="1">
      <c r="A5" s="7" t="s">
        <v>18</v>
      </c>
      <c r="B5" s="8" t="s">
        <v>32</v>
      </c>
      <c r="C5" s="557" t="s">
        <v>17</v>
      </c>
      <c r="D5" s="557"/>
      <c r="E5" s="557"/>
      <c r="F5" s="557"/>
      <c r="G5" s="570" t="s">
        <v>23</v>
      </c>
      <c r="H5" s="570"/>
      <c r="I5" s="570"/>
      <c r="J5" s="570"/>
      <c r="K5" s="570"/>
    </row>
    <row r="6" spans="1:14" ht="26.25" customHeight="1">
      <c r="A6" s="7" t="s">
        <v>16</v>
      </c>
      <c r="B6" s="9" t="s">
        <v>11</v>
      </c>
      <c r="C6" s="557" t="s">
        <v>15</v>
      </c>
      <c r="D6" s="557"/>
      <c r="E6" s="557"/>
      <c r="F6" s="557"/>
      <c r="G6" s="570" t="s">
        <v>3</v>
      </c>
      <c r="H6" s="570"/>
      <c r="I6" s="570"/>
      <c r="J6" s="570"/>
      <c r="K6" s="570"/>
    </row>
    <row r="7" spans="1:14" ht="26.25" customHeight="1">
      <c r="A7" s="7" t="s">
        <v>14</v>
      </c>
      <c r="B7" s="9" t="s">
        <v>11</v>
      </c>
      <c r="C7" s="557" t="s">
        <v>13</v>
      </c>
      <c r="D7" s="557"/>
      <c r="E7" s="557"/>
      <c r="F7" s="557"/>
      <c r="G7" s="571">
        <v>42315</v>
      </c>
      <c r="H7" s="571"/>
      <c r="I7" s="571"/>
      <c r="J7" s="571"/>
      <c r="K7" s="571"/>
    </row>
    <row r="8" spans="1:14" ht="26.25" customHeight="1">
      <c r="A8" s="7" t="s">
        <v>12</v>
      </c>
      <c r="B8" s="8" t="s">
        <v>63</v>
      </c>
      <c r="C8" s="557" t="s">
        <v>10</v>
      </c>
      <c r="D8" s="557"/>
      <c r="E8" s="557"/>
      <c r="F8" s="557"/>
      <c r="G8" s="558" t="s">
        <v>33</v>
      </c>
      <c r="H8" s="558"/>
      <c r="I8" s="558"/>
      <c r="J8" s="558"/>
      <c r="K8" s="558"/>
    </row>
    <row r="9" spans="1:14" ht="39.75" customHeight="1">
      <c r="A9" s="10" t="s">
        <v>26</v>
      </c>
      <c r="B9" s="564" t="e">
        <f>#REF!</f>
        <v>#REF!</v>
      </c>
      <c r="C9" s="564"/>
      <c r="D9" s="564"/>
      <c r="E9" s="564"/>
      <c r="F9" s="564"/>
      <c r="G9" s="564"/>
      <c r="H9" s="564"/>
      <c r="I9" s="564"/>
      <c r="J9" s="564"/>
      <c r="K9" s="564"/>
    </row>
    <row r="10" spans="1:14" ht="26.25" customHeight="1">
      <c r="A10" s="7" t="s">
        <v>27</v>
      </c>
      <c r="B10" s="555" t="s">
        <v>28</v>
      </c>
      <c r="C10" s="555"/>
      <c r="D10" s="555" t="s">
        <v>9</v>
      </c>
      <c r="E10" s="555"/>
      <c r="F10" s="555" t="s">
        <v>8</v>
      </c>
      <c r="G10" s="555"/>
      <c r="H10" s="555" t="s">
        <v>7</v>
      </c>
      <c r="I10" s="555"/>
      <c r="J10" s="11" t="s">
        <v>29</v>
      </c>
      <c r="K10" s="11" t="s">
        <v>6</v>
      </c>
      <c r="L10" s="4">
        <v>0</v>
      </c>
    </row>
    <row r="11" spans="1:14" ht="26.25" customHeight="1">
      <c r="A11" s="11"/>
      <c r="B11" s="552" t="e">
        <f ca="1">IF($L11="",IF(NOT(L10=""),"　 -　以　下　余　白　-",""),VLOOKUP($B$8&amp;$L11,OFFSET(#REF!,0,0,#REF!,17),2,FALSE))</f>
        <v>#REF!</v>
      </c>
      <c r="C11" s="553"/>
      <c r="D11" s="555" t="e">
        <f ca="1">IF($L11="","",VLOOKUP($B$8&amp;$L11,OFFSET(#REF!,0,0,#REF!,19),18,FALSE))</f>
        <v>#REF!</v>
      </c>
      <c r="E11" s="555"/>
      <c r="F11" s="556" t="e">
        <f ca="1">IF($L11="","",VLOOKUP($B$8&amp;$L11,OFFSET(#REF!,0,0,#REF!,19),17,FALSE))</f>
        <v>#REF!</v>
      </c>
      <c r="G11" s="556"/>
      <c r="H11" s="556" t="e">
        <f ca="1">F11</f>
        <v>#REF!</v>
      </c>
      <c r="I11" s="556">
        <f>G11</f>
        <v>0</v>
      </c>
      <c r="J11" s="14" t="e">
        <f ca="1">F11</f>
        <v>#REF!</v>
      </c>
      <c r="K11" s="14" t="e">
        <f ca="1">IF(H11="","",H11-J11)</f>
        <v>#REF!</v>
      </c>
      <c r="L11" s="4" t="e">
        <f ca="1">IF(VLOOKUP($B$8,OFFSET(#REF!,0,0,COUNTA(#REF!)-1,13),13,FALSE)&gt;MAX($L$10:L10),MAX($L$10:L10)+1,"")</f>
        <v>#REF!</v>
      </c>
      <c r="M11" s="565"/>
      <c r="N11" s="565"/>
    </row>
    <row r="12" spans="1:14" ht="26.25" customHeight="1">
      <c r="A12" s="11"/>
      <c r="B12" s="552" t="e">
        <f ca="1">IF($L12="",IF(NOT(L11=""),"　 -　以　下　余　白　-",""),VLOOKUP($B$8&amp;$L12,OFFSET(#REF!,0,0,#REF!,17),2,FALSE))</f>
        <v>#REF!</v>
      </c>
      <c r="C12" s="553"/>
      <c r="D12" s="555" t="e">
        <f ca="1">IF($L12="","",VLOOKUP($B$8&amp;$L12,OFFSET(#REF!,0,0,#REF!,19),18,FALSE))</f>
        <v>#REF!</v>
      </c>
      <c r="E12" s="555"/>
      <c r="F12" s="556" t="e">
        <f ca="1">IF($L12="","",VLOOKUP($B$8&amp;$L12,OFFSET(#REF!,0,0,#REF!,19),17,FALSE))</f>
        <v>#REF!</v>
      </c>
      <c r="G12" s="556"/>
      <c r="H12" s="556" t="e">
        <f t="shared" ref="H12:H26" ca="1" si="0">F12</f>
        <v>#REF!</v>
      </c>
      <c r="I12" s="556">
        <f t="shared" ref="I12:I26" si="1">G12</f>
        <v>0</v>
      </c>
      <c r="J12" s="14" t="e">
        <f t="shared" ref="J12:J26" ca="1" si="2">F12</f>
        <v>#REF!</v>
      </c>
      <c r="K12" s="14" t="e">
        <f t="shared" ref="K12:K26" ca="1" si="3">IF(H12="","",H12-J12)</f>
        <v>#REF!</v>
      </c>
      <c r="L12" s="4" t="e">
        <f ca="1">IF(VLOOKUP($B$8,OFFSET(#REF!,0,0,COUNTA(#REF!)-1,13),13,FALSE)&gt;MAX($L$10:L11),MAX($L$10:L11)+1,"")</f>
        <v>#REF!</v>
      </c>
      <c r="M12" s="554"/>
      <c r="N12" s="554"/>
    </row>
    <row r="13" spans="1:14" ht="26.25" customHeight="1">
      <c r="A13" s="11"/>
      <c r="B13" s="552" t="e">
        <f ca="1">IF($L13="",IF(NOT(L12=""),"　 -　以　下　余　白　-",""),VLOOKUP($B$8&amp;$L13,OFFSET(#REF!,0,0,#REF!,17),2,FALSE))</f>
        <v>#REF!</v>
      </c>
      <c r="C13" s="553"/>
      <c r="D13" s="555" t="e">
        <f ca="1">IF($L13="","",VLOOKUP($B$8&amp;$L13,OFFSET(#REF!,0,0,#REF!,19),18,FALSE))</f>
        <v>#REF!</v>
      </c>
      <c r="E13" s="555"/>
      <c r="F13" s="556" t="e">
        <f ca="1">IF($L13="","",VLOOKUP($B$8&amp;$L13,OFFSET(#REF!,0,0,#REF!,19),17,FALSE))</f>
        <v>#REF!</v>
      </c>
      <c r="G13" s="556"/>
      <c r="H13" s="556" t="e">
        <f t="shared" ca="1" si="0"/>
        <v>#REF!</v>
      </c>
      <c r="I13" s="556">
        <f t="shared" si="1"/>
        <v>0</v>
      </c>
      <c r="J13" s="14" t="e">
        <f t="shared" ca="1" si="2"/>
        <v>#REF!</v>
      </c>
      <c r="K13" s="14" t="e">
        <f t="shared" ca="1" si="3"/>
        <v>#REF!</v>
      </c>
      <c r="L13" s="4" t="e">
        <f ca="1">IF(VLOOKUP($B$8,OFFSET(#REF!,0,0,COUNTA(#REF!)-1,13),13,FALSE)&gt;MAX($L$10:L12),MAX($L$10:L12)+1,"")</f>
        <v>#REF!</v>
      </c>
      <c r="M13" s="554"/>
      <c r="N13" s="554"/>
    </row>
    <row r="14" spans="1:14" ht="26.25" customHeight="1">
      <c r="A14" s="11"/>
      <c r="B14" s="552" t="e">
        <f ca="1">IF($L14="",IF(NOT(L13=""),"　 -　以　下　余　白　-",""),VLOOKUP($B$8&amp;$L14,OFFSET(#REF!,0,0,#REF!,17),2,FALSE))</f>
        <v>#REF!</v>
      </c>
      <c r="C14" s="553"/>
      <c r="D14" s="555" t="e">
        <f ca="1">IF($L14="","",VLOOKUP($B$8&amp;$L14,OFFSET(#REF!,0,0,#REF!,19),18,FALSE))</f>
        <v>#REF!</v>
      </c>
      <c r="E14" s="555"/>
      <c r="F14" s="556" t="e">
        <f ca="1">IF($L14="","",VLOOKUP($B$8&amp;$L14,OFFSET(#REF!,0,0,#REF!,19),17,FALSE))</f>
        <v>#REF!</v>
      </c>
      <c r="G14" s="556"/>
      <c r="H14" s="556" t="e">
        <f t="shared" ca="1" si="0"/>
        <v>#REF!</v>
      </c>
      <c r="I14" s="556">
        <f t="shared" si="1"/>
        <v>0</v>
      </c>
      <c r="J14" s="14" t="e">
        <f t="shared" ca="1" si="2"/>
        <v>#REF!</v>
      </c>
      <c r="K14" s="14" t="e">
        <f t="shared" ca="1" si="3"/>
        <v>#REF!</v>
      </c>
      <c r="L14" s="4" t="e">
        <f ca="1">IF(VLOOKUP($B$8,OFFSET(#REF!,0,0,COUNTA(#REF!)-1,13),13,FALSE)&gt;MAX($L$10:L13),MAX($L$10:L13)+1,"")</f>
        <v>#REF!</v>
      </c>
      <c r="M14" s="551"/>
      <c r="N14" s="551"/>
    </row>
    <row r="15" spans="1:14" ht="26.25" customHeight="1">
      <c r="A15" s="11"/>
      <c r="B15" s="552" t="e">
        <f ca="1">IF($L15="",IF(NOT(L14=""),"　 -　以　下　余　白　-",""),VLOOKUP($B$8&amp;$L15,OFFSET(#REF!,0,0,#REF!,17),2,FALSE))</f>
        <v>#REF!</v>
      </c>
      <c r="C15" s="553"/>
      <c r="D15" s="555" t="e">
        <f ca="1">IF($L15="","",VLOOKUP($B$8&amp;$L15,OFFSET(#REF!,0,0,#REF!,19),18,FALSE))</f>
        <v>#REF!</v>
      </c>
      <c r="E15" s="555"/>
      <c r="F15" s="556" t="e">
        <f ca="1">IF($L15="","",VLOOKUP($B$8&amp;$L15,OFFSET(#REF!,0,0,#REF!,19),17,FALSE))</f>
        <v>#REF!</v>
      </c>
      <c r="G15" s="556"/>
      <c r="H15" s="556" t="e">
        <f t="shared" ca="1" si="0"/>
        <v>#REF!</v>
      </c>
      <c r="I15" s="556">
        <f t="shared" si="1"/>
        <v>0</v>
      </c>
      <c r="J15" s="14" t="e">
        <f t="shared" ca="1" si="2"/>
        <v>#REF!</v>
      </c>
      <c r="K15" s="14" t="e">
        <f t="shared" ca="1" si="3"/>
        <v>#REF!</v>
      </c>
      <c r="L15" s="4" t="e">
        <f ca="1">IF(VLOOKUP($B$8,OFFSET(#REF!,0,0,COUNTA(#REF!)-1,13),13,FALSE)&gt;MAX($L$10:L14),MAX($L$10:L14)+1,"")</f>
        <v>#REF!</v>
      </c>
      <c r="M15" s="551"/>
      <c r="N15" s="551"/>
    </row>
    <row r="16" spans="1:14" ht="26.25" customHeight="1">
      <c r="A16" s="11"/>
      <c r="B16" s="552" t="e">
        <f ca="1">IF($L16="",IF(NOT(L15=""),"　 -　以　下　余　白　-",""),VLOOKUP($B$8&amp;$L16,OFFSET(#REF!,0,0,#REF!,17),2,FALSE))</f>
        <v>#REF!</v>
      </c>
      <c r="C16" s="553"/>
      <c r="D16" s="555" t="e">
        <f ca="1">IF($L16="","",VLOOKUP($B$8&amp;$L16,OFFSET(#REF!,0,0,#REF!,19),18,FALSE))</f>
        <v>#REF!</v>
      </c>
      <c r="E16" s="555"/>
      <c r="F16" s="556" t="e">
        <f ca="1">IF($L16="","",VLOOKUP($B$8&amp;$L16,OFFSET(#REF!,0,0,#REF!,19),17,FALSE))</f>
        <v>#REF!</v>
      </c>
      <c r="G16" s="556"/>
      <c r="H16" s="556" t="e">
        <f t="shared" ca="1" si="0"/>
        <v>#REF!</v>
      </c>
      <c r="I16" s="556">
        <f t="shared" si="1"/>
        <v>0</v>
      </c>
      <c r="J16" s="14" t="e">
        <f t="shared" ca="1" si="2"/>
        <v>#REF!</v>
      </c>
      <c r="K16" s="14" t="e">
        <f t="shared" ca="1" si="3"/>
        <v>#REF!</v>
      </c>
      <c r="L16" s="4" t="e">
        <f ca="1">IF(VLOOKUP($B$8,OFFSET(#REF!,0,0,COUNTA(#REF!)-1,13),13,FALSE)&gt;MAX($L$10:L15),MAX($L$10:L15)+1,"")</f>
        <v>#REF!</v>
      </c>
      <c r="M16" s="551"/>
      <c r="N16" s="551"/>
    </row>
    <row r="17" spans="1:14" ht="26.25" customHeight="1">
      <c r="A17" s="11"/>
      <c r="B17" s="552" t="e">
        <f ca="1">IF($L17="",IF(NOT(L16=""),"　 -　以　下　余　白　-",""),VLOOKUP($B$8&amp;$L17,OFFSET(#REF!,0,0,#REF!,17),2,FALSE))</f>
        <v>#REF!</v>
      </c>
      <c r="C17" s="553"/>
      <c r="D17" s="555" t="e">
        <f ca="1">IF($L17="","",VLOOKUP($B$8&amp;$L17,OFFSET(#REF!,0,0,#REF!,19),18,FALSE))</f>
        <v>#REF!</v>
      </c>
      <c r="E17" s="555"/>
      <c r="F17" s="556" t="e">
        <f ca="1">IF($L17="","",VLOOKUP($B$8&amp;$L17,OFFSET(#REF!,0,0,#REF!,19),17,FALSE))</f>
        <v>#REF!</v>
      </c>
      <c r="G17" s="556"/>
      <c r="H17" s="556" t="e">
        <f t="shared" ca="1" si="0"/>
        <v>#REF!</v>
      </c>
      <c r="I17" s="556">
        <f t="shared" si="1"/>
        <v>0</v>
      </c>
      <c r="J17" s="14" t="e">
        <f t="shared" ca="1" si="2"/>
        <v>#REF!</v>
      </c>
      <c r="K17" s="14" t="e">
        <f t="shared" ca="1" si="3"/>
        <v>#REF!</v>
      </c>
      <c r="L17" s="4" t="e">
        <f ca="1">IF(VLOOKUP($B$8,OFFSET(#REF!,0,0,COUNTA(#REF!)-1,13),13,FALSE)&gt;MAX($L$10:L16),MAX($L$10:L16)+1,"")</f>
        <v>#REF!</v>
      </c>
      <c r="M17" s="551"/>
      <c r="N17" s="551"/>
    </row>
    <row r="18" spans="1:14" ht="26.25" customHeight="1">
      <c r="A18" s="11"/>
      <c r="B18" s="552" t="e">
        <f ca="1">IF($L18="",IF(NOT(L17=""),"　 -　以　下　余　白　-",""),VLOOKUP($B$8&amp;$L18,OFFSET(#REF!,0,0,#REF!,17),2,FALSE))</f>
        <v>#REF!</v>
      </c>
      <c r="C18" s="553"/>
      <c r="D18" s="555" t="e">
        <f ca="1">IF($L18="","",VLOOKUP($B$8&amp;$L18,OFFSET(#REF!,0,0,#REF!,19),18,FALSE))</f>
        <v>#REF!</v>
      </c>
      <c r="E18" s="555"/>
      <c r="F18" s="556" t="e">
        <f ca="1">IF($L18="","",VLOOKUP($B$8&amp;$L18,OFFSET(#REF!,0,0,#REF!,19),17,FALSE))</f>
        <v>#REF!</v>
      </c>
      <c r="G18" s="556"/>
      <c r="H18" s="556" t="e">
        <f t="shared" ca="1" si="0"/>
        <v>#REF!</v>
      </c>
      <c r="I18" s="556">
        <f t="shared" si="1"/>
        <v>0</v>
      </c>
      <c r="J18" s="14" t="e">
        <f t="shared" ca="1" si="2"/>
        <v>#REF!</v>
      </c>
      <c r="K18" s="14" t="e">
        <f t="shared" ca="1" si="3"/>
        <v>#REF!</v>
      </c>
      <c r="L18" s="4" t="e">
        <f ca="1">IF(VLOOKUP($B$8,OFFSET(#REF!,0,0,COUNTA(#REF!)-1,13),13,FALSE)&gt;MAX($L$10:L17),MAX($L$10:L17)+1,"")</f>
        <v>#REF!</v>
      </c>
      <c r="M18" s="551"/>
      <c r="N18" s="551"/>
    </row>
    <row r="19" spans="1:14" ht="26.25" customHeight="1">
      <c r="A19" s="11"/>
      <c r="B19" s="552" t="e">
        <f ca="1">IF($L19="",IF(NOT(L18=""),"　 -　以　下　余　白　-",""),VLOOKUP($B$8&amp;$L19,OFFSET(#REF!,0,0,#REF!,17),2,FALSE))</f>
        <v>#REF!</v>
      </c>
      <c r="C19" s="553"/>
      <c r="D19" s="555" t="e">
        <f ca="1">IF($L19="","",VLOOKUP($B$8&amp;$L19,OFFSET(#REF!,0,0,#REF!,19),18,FALSE))</f>
        <v>#REF!</v>
      </c>
      <c r="E19" s="555"/>
      <c r="F19" s="556" t="e">
        <f ca="1">IF($L19="","",VLOOKUP($B$8&amp;$L19,OFFSET(#REF!,0,0,#REF!,19),17,FALSE))</f>
        <v>#REF!</v>
      </c>
      <c r="G19" s="556"/>
      <c r="H19" s="556" t="e">
        <f t="shared" ca="1" si="0"/>
        <v>#REF!</v>
      </c>
      <c r="I19" s="556">
        <f t="shared" si="1"/>
        <v>0</v>
      </c>
      <c r="J19" s="14" t="e">
        <f t="shared" ca="1" si="2"/>
        <v>#REF!</v>
      </c>
      <c r="K19" s="14" t="e">
        <f t="shared" ca="1" si="3"/>
        <v>#REF!</v>
      </c>
      <c r="L19" s="4" t="e">
        <f ca="1">IF(VLOOKUP($B$8,OFFSET(#REF!,0,0,COUNTA(#REF!)-1,13),13,FALSE)&gt;MAX($L$10:L18),MAX($L$10:L18)+1,"")</f>
        <v>#REF!</v>
      </c>
      <c r="M19" s="551"/>
      <c r="N19" s="551"/>
    </row>
    <row r="20" spans="1:14" ht="26.25" customHeight="1">
      <c r="A20" s="11"/>
      <c r="B20" s="552" t="e">
        <f ca="1">IF($L20="",IF(NOT(L19=""),"　 -　以　下　余　白　-",""),VLOOKUP($B$8&amp;$L20,OFFSET(#REF!,0,0,#REF!,17),2,FALSE))</f>
        <v>#REF!</v>
      </c>
      <c r="C20" s="553"/>
      <c r="D20" s="555" t="e">
        <f ca="1">IF($L20="","",VLOOKUP($B$8&amp;$L20,OFFSET(#REF!,0,0,#REF!,19),18,FALSE))</f>
        <v>#REF!</v>
      </c>
      <c r="E20" s="555"/>
      <c r="F20" s="556" t="e">
        <f ca="1">IF($L20="","",VLOOKUP($B$8&amp;$L20,OFFSET(#REF!,0,0,#REF!,19),17,FALSE))</f>
        <v>#REF!</v>
      </c>
      <c r="G20" s="556"/>
      <c r="H20" s="556" t="e">
        <f t="shared" ca="1" si="0"/>
        <v>#REF!</v>
      </c>
      <c r="I20" s="556">
        <f t="shared" si="1"/>
        <v>0</v>
      </c>
      <c r="J20" s="14" t="e">
        <f t="shared" ca="1" si="2"/>
        <v>#REF!</v>
      </c>
      <c r="K20" s="14" t="e">
        <f t="shared" ca="1" si="3"/>
        <v>#REF!</v>
      </c>
      <c r="L20" s="4" t="e">
        <f ca="1">IF(VLOOKUP($B$8,OFFSET(#REF!,0,0,COUNTA(#REF!)-1,13),13,FALSE)&gt;MAX($L$10:L19),MAX($L$10:L19)+1,"")</f>
        <v>#REF!</v>
      </c>
    </row>
    <row r="21" spans="1:14" ht="26.25" customHeight="1">
      <c r="A21" s="11"/>
      <c r="B21" s="552" t="e">
        <f ca="1">IF($L21="",IF(NOT(L20=""),"　 -　以　下　余　白　-",""),VLOOKUP($B$8&amp;$L21,OFFSET(#REF!,0,0,#REF!,17),2,FALSE))</f>
        <v>#REF!</v>
      </c>
      <c r="C21" s="553"/>
      <c r="D21" s="555" t="e">
        <f ca="1">IF($L21="","",VLOOKUP($B$8&amp;$L21,OFFSET(#REF!,0,0,#REF!,19),18,FALSE))</f>
        <v>#REF!</v>
      </c>
      <c r="E21" s="555"/>
      <c r="F21" s="556" t="e">
        <f ca="1">IF($L21="","",VLOOKUP($B$8&amp;$L21,OFFSET(#REF!,0,0,#REF!,19),17,FALSE))</f>
        <v>#REF!</v>
      </c>
      <c r="G21" s="556"/>
      <c r="H21" s="556" t="e">
        <f t="shared" ca="1" si="0"/>
        <v>#REF!</v>
      </c>
      <c r="I21" s="556">
        <f t="shared" si="1"/>
        <v>0</v>
      </c>
      <c r="J21" s="14" t="e">
        <f t="shared" ca="1" si="2"/>
        <v>#REF!</v>
      </c>
      <c r="K21" s="14" t="e">
        <f t="shared" ca="1" si="3"/>
        <v>#REF!</v>
      </c>
      <c r="L21" s="4" t="e">
        <f ca="1">IF(VLOOKUP($B$8,OFFSET(#REF!,0,0,COUNTA(#REF!)-1,13),13,FALSE)&gt;MAX($L$10:L20),MAX($L$10:L20)+1,"")</f>
        <v>#REF!</v>
      </c>
    </row>
    <row r="22" spans="1:14" ht="26.25" customHeight="1">
      <c r="A22" s="11"/>
      <c r="B22" s="552" t="e">
        <f ca="1">IF($L22="",IF(NOT(L21=""),"　 -　以　下　余　白　-",""),VLOOKUP($B$8&amp;$L22,OFFSET(#REF!,0,0,#REF!,17),2,FALSE))</f>
        <v>#REF!</v>
      </c>
      <c r="C22" s="553"/>
      <c r="D22" s="555" t="e">
        <f ca="1">IF($L22="","",VLOOKUP($B$8&amp;$L22,OFFSET(#REF!,0,0,#REF!,19),18,FALSE))</f>
        <v>#REF!</v>
      </c>
      <c r="E22" s="555"/>
      <c r="F22" s="556" t="e">
        <f ca="1">IF($L22="","",VLOOKUP($B$8&amp;$L22,OFFSET(#REF!,0,0,#REF!,19),17,FALSE))</f>
        <v>#REF!</v>
      </c>
      <c r="G22" s="556"/>
      <c r="H22" s="556" t="e">
        <f t="shared" ca="1" si="0"/>
        <v>#REF!</v>
      </c>
      <c r="I22" s="556">
        <f t="shared" si="1"/>
        <v>0</v>
      </c>
      <c r="J22" s="14" t="e">
        <f t="shared" ca="1" si="2"/>
        <v>#REF!</v>
      </c>
      <c r="K22" s="14" t="e">
        <f t="shared" ca="1" si="3"/>
        <v>#REF!</v>
      </c>
      <c r="L22" s="4" t="e">
        <f ca="1">IF(VLOOKUP($B$8,OFFSET(#REF!,0,0,COUNTA(#REF!)-1,13),13,FALSE)&gt;MAX($L$10:L21),MAX($L$10:L21)+1,"")</f>
        <v>#REF!</v>
      </c>
    </row>
    <row r="23" spans="1:14" ht="26.25" customHeight="1">
      <c r="A23" s="11"/>
      <c r="B23" s="552" t="e">
        <f ca="1">IF($L23="",IF(NOT(L22=""),"　 -　以　下　余　白　-",""),VLOOKUP($B$8&amp;$L23,OFFSET(#REF!,0,0,#REF!,17),2,FALSE))</f>
        <v>#REF!</v>
      </c>
      <c r="C23" s="553"/>
      <c r="D23" s="555" t="e">
        <f ca="1">IF($L23="","",VLOOKUP($B$8&amp;$L23,OFFSET(#REF!,0,0,#REF!,19),18,FALSE))</f>
        <v>#REF!</v>
      </c>
      <c r="E23" s="555"/>
      <c r="F23" s="556" t="e">
        <f ca="1">IF($L23="","",VLOOKUP($B$8&amp;$L23,OFFSET(#REF!,0,0,#REF!,19),17,FALSE))</f>
        <v>#REF!</v>
      </c>
      <c r="G23" s="556"/>
      <c r="H23" s="556" t="e">
        <f t="shared" ca="1" si="0"/>
        <v>#REF!</v>
      </c>
      <c r="I23" s="556">
        <f t="shared" si="1"/>
        <v>0</v>
      </c>
      <c r="J23" s="14" t="e">
        <f t="shared" ca="1" si="2"/>
        <v>#REF!</v>
      </c>
      <c r="K23" s="14" t="e">
        <f t="shared" ca="1" si="3"/>
        <v>#REF!</v>
      </c>
      <c r="L23" s="4" t="e">
        <f ca="1">IF(VLOOKUP($B$8,OFFSET(#REF!,0,0,COUNTA(#REF!)-1,13),13,FALSE)&gt;MAX($L$10:L22),MAX($L$10:L22)+1,"")</f>
        <v>#REF!</v>
      </c>
    </row>
    <row r="24" spans="1:14" ht="26.25" customHeight="1">
      <c r="A24" s="11"/>
      <c r="B24" s="552" t="e">
        <f ca="1">IF($L24="",IF(NOT(L23=""),"　 -　以　下　余　白　-",""),VLOOKUP($B$8&amp;$L24,OFFSET(#REF!,0,0,#REF!,17),2,FALSE))</f>
        <v>#REF!</v>
      </c>
      <c r="C24" s="553"/>
      <c r="D24" s="555" t="e">
        <f ca="1">IF($L24="","",VLOOKUP($B$8&amp;$L24,OFFSET(#REF!,0,0,#REF!,19),18,FALSE))</f>
        <v>#REF!</v>
      </c>
      <c r="E24" s="555"/>
      <c r="F24" s="556" t="e">
        <f ca="1">IF($L24="","",VLOOKUP($B$8&amp;$L24,OFFSET(#REF!,0,0,#REF!,19),17,FALSE))</f>
        <v>#REF!</v>
      </c>
      <c r="G24" s="556"/>
      <c r="H24" s="556" t="e">
        <f t="shared" ca="1" si="0"/>
        <v>#REF!</v>
      </c>
      <c r="I24" s="556">
        <f t="shared" si="1"/>
        <v>0</v>
      </c>
      <c r="J24" s="14" t="e">
        <f t="shared" ca="1" si="2"/>
        <v>#REF!</v>
      </c>
      <c r="K24" s="14" t="e">
        <f t="shared" ca="1" si="3"/>
        <v>#REF!</v>
      </c>
      <c r="L24" s="4" t="e">
        <f ca="1">IF(VLOOKUP($B$8,OFFSET(#REF!,0,0,COUNTA(#REF!)-1,13),13,FALSE)&gt;MAX($L$10:L23),MAX($L$10:L23)+1,"")</f>
        <v>#REF!</v>
      </c>
    </row>
    <row r="25" spans="1:14" ht="26.25" customHeight="1">
      <c r="A25" s="11"/>
      <c r="B25" s="552" t="e">
        <f ca="1">IF($L25="",IF(NOT(L24=""),"　 -　以　下　余　白　-",""),VLOOKUP($B$8&amp;$L25,OFFSET(#REF!,0,0,#REF!,17),2,FALSE))</f>
        <v>#REF!</v>
      </c>
      <c r="C25" s="553"/>
      <c r="D25" s="555" t="e">
        <f ca="1">IF($L25="","",VLOOKUP($B$8&amp;$L25,OFFSET(#REF!,0,0,#REF!,19),18,FALSE))</f>
        <v>#REF!</v>
      </c>
      <c r="E25" s="555"/>
      <c r="F25" s="556" t="e">
        <f ca="1">IF($L25="","",VLOOKUP($B$8&amp;$L25,OFFSET(#REF!,0,0,#REF!,19),17,FALSE))</f>
        <v>#REF!</v>
      </c>
      <c r="G25" s="556"/>
      <c r="H25" s="556" t="e">
        <f t="shared" ca="1" si="0"/>
        <v>#REF!</v>
      </c>
      <c r="I25" s="556">
        <f t="shared" si="1"/>
        <v>0</v>
      </c>
      <c r="J25" s="14" t="e">
        <f t="shared" ca="1" si="2"/>
        <v>#REF!</v>
      </c>
      <c r="K25" s="14" t="e">
        <f t="shared" ca="1" si="3"/>
        <v>#REF!</v>
      </c>
      <c r="L25" s="4" t="e">
        <f ca="1">IF(VLOOKUP($B$8,OFFSET(#REF!,0,0,COUNTA(#REF!)-1,13),13,FALSE)&gt;MAX($L$10:L24),MAX($L$10:L24)+1,"")</f>
        <v>#REF!</v>
      </c>
    </row>
    <row r="26" spans="1:14" ht="26.25" customHeight="1">
      <c r="A26" s="11"/>
      <c r="B26" s="552" t="e">
        <f ca="1">IF($L26="",IF(NOT(L25=""),"　 -　以　下　余　白　-",""),VLOOKUP($B$8&amp;$L26,OFFSET(#REF!,0,0,#REF!,17),2,FALSE))</f>
        <v>#REF!</v>
      </c>
      <c r="C26" s="553"/>
      <c r="D26" s="555" t="e">
        <f ca="1">IF($L26="","",VLOOKUP($B$8&amp;$L26,OFFSET(#REF!,0,0,#REF!,19),18,FALSE))</f>
        <v>#REF!</v>
      </c>
      <c r="E26" s="555"/>
      <c r="F26" s="556" t="e">
        <f ca="1">IF($L26="","",VLOOKUP($B$8&amp;$L26,OFFSET(#REF!,0,0,#REF!,19),17,FALSE))</f>
        <v>#REF!</v>
      </c>
      <c r="G26" s="556"/>
      <c r="H26" s="556" t="e">
        <f t="shared" ca="1" si="0"/>
        <v>#REF!</v>
      </c>
      <c r="I26" s="556">
        <f t="shared" si="1"/>
        <v>0</v>
      </c>
      <c r="J26" s="14" t="e">
        <f t="shared" ca="1" si="2"/>
        <v>#REF!</v>
      </c>
      <c r="K26" s="14" t="e">
        <f t="shared" ca="1" si="3"/>
        <v>#REF!</v>
      </c>
      <c r="L26" s="4" t="e">
        <f ca="1">IF(VLOOKUP($B$8,OFFSET(#REF!,0,0,COUNTA(#REF!)-1,13),13,FALSE)&gt;MAX($L$10:L25),MAX($L$10:L25)+1,"")</f>
        <v>#REF!</v>
      </c>
    </row>
    <row r="27" spans="1:14" ht="87" customHeight="1">
      <c r="A27" s="11" t="s">
        <v>5</v>
      </c>
      <c r="B27" s="559" t="s">
        <v>31</v>
      </c>
      <c r="C27" s="559"/>
      <c r="D27" s="559"/>
      <c r="E27" s="559"/>
      <c r="F27" s="555" t="s">
        <v>30</v>
      </c>
      <c r="G27" s="555"/>
      <c r="H27" s="560" t="str">
        <f>"管理簿登記年月日　"&amp;DBCS(TEXT($G$7,"ee.m.d"))</f>
        <v>管理簿登記年月日　２７．１１．７</v>
      </c>
      <c r="I27" s="560"/>
      <c r="J27" s="560"/>
      <c r="K27" s="560"/>
    </row>
    <row r="28" spans="1:14" ht="24.75" customHeight="1">
      <c r="A28" s="563" t="s">
        <v>24</v>
      </c>
      <c r="B28" s="563"/>
      <c r="C28" s="563"/>
      <c r="D28" s="563"/>
      <c r="E28" s="563"/>
      <c r="F28" s="563"/>
      <c r="G28" s="563"/>
      <c r="H28" s="563"/>
      <c r="I28" s="563"/>
      <c r="J28" s="563"/>
      <c r="K28" s="563"/>
    </row>
    <row r="29" spans="1:14" ht="30" customHeight="1">
      <c r="A29" s="6"/>
      <c r="B29" s="6"/>
      <c r="C29" s="6"/>
      <c r="D29" s="6"/>
      <c r="E29" s="6"/>
      <c r="F29" s="6"/>
      <c r="G29" s="6"/>
      <c r="H29" s="6"/>
      <c r="J29" s="12" t="s">
        <v>22</v>
      </c>
      <c r="K29" s="13">
        <f>$G$7</f>
        <v>42315</v>
      </c>
    </row>
    <row r="30" spans="1:14" ht="26.25" customHeight="1">
      <c r="A30" s="7" t="s">
        <v>18</v>
      </c>
      <c r="B30" s="15" t="str">
        <f>"第"&amp;$B$5&amp;"号"</f>
        <v>第123号</v>
      </c>
      <c r="C30" s="557" t="s">
        <v>17</v>
      </c>
      <c r="D30" s="557"/>
      <c r="E30" s="557"/>
      <c r="F30" s="557"/>
      <c r="G30" s="561" t="str">
        <f>G5</f>
        <v>受領検査・数量検査</v>
      </c>
      <c r="H30" s="561"/>
      <c r="I30" s="561"/>
      <c r="J30" s="561"/>
      <c r="K30" s="561"/>
    </row>
    <row r="31" spans="1:14" ht="26.25" customHeight="1">
      <c r="A31" s="7" t="s">
        <v>16</v>
      </c>
      <c r="B31" s="9" t="s">
        <v>11</v>
      </c>
      <c r="C31" s="557" t="s">
        <v>15</v>
      </c>
      <c r="D31" s="557"/>
      <c r="E31" s="557"/>
      <c r="F31" s="557"/>
      <c r="G31" s="561" t="str">
        <f>G6</f>
        <v>美幌駐屯地</v>
      </c>
      <c r="H31" s="561"/>
      <c r="I31" s="561"/>
      <c r="J31" s="561"/>
      <c r="K31" s="561"/>
    </row>
    <row r="32" spans="1:14" ht="26.25" customHeight="1">
      <c r="A32" s="7" t="s">
        <v>14</v>
      </c>
      <c r="B32" s="9" t="s">
        <v>11</v>
      </c>
      <c r="C32" s="557"/>
      <c r="D32" s="557"/>
      <c r="E32" s="557"/>
      <c r="F32" s="557"/>
      <c r="G32" s="562"/>
      <c r="H32" s="562"/>
      <c r="I32" s="562"/>
      <c r="J32" s="562"/>
      <c r="K32" s="562"/>
    </row>
    <row r="33" spans="1:14" ht="26.25" customHeight="1">
      <c r="A33" s="7" t="s">
        <v>12</v>
      </c>
      <c r="B33" s="15" t="str">
        <f>"第"&amp;$B$8&amp;"号"</f>
        <v>第92LF1AA0012号</v>
      </c>
      <c r="C33" s="557"/>
      <c r="D33" s="557"/>
      <c r="E33" s="557"/>
      <c r="F33" s="557"/>
      <c r="G33" s="558"/>
      <c r="H33" s="558"/>
      <c r="I33" s="558"/>
      <c r="J33" s="558"/>
      <c r="K33" s="558"/>
    </row>
    <row r="34" spans="1:14" ht="39.75" customHeight="1">
      <c r="A34" s="10" t="s">
        <v>26</v>
      </c>
      <c r="B34" s="564" t="e">
        <f>#REF!</f>
        <v>#REF!</v>
      </c>
      <c r="C34" s="564"/>
      <c r="D34" s="564"/>
      <c r="E34" s="564"/>
      <c r="F34" s="564"/>
      <c r="G34" s="564"/>
      <c r="H34" s="564"/>
      <c r="I34" s="564"/>
      <c r="J34" s="564"/>
      <c r="K34" s="564"/>
    </row>
    <row r="35" spans="1:14" ht="26.25" customHeight="1">
      <c r="A35" s="7" t="s">
        <v>27</v>
      </c>
      <c r="B35" s="555" t="s">
        <v>28</v>
      </c>
      <c r="C35" s="555"/>
      <c r="D35" s="555" t="s">
        <v>9</v>
      </c>
      <c r="E35" s="555"/>
      <c r="F35" s="555" t="s">
        <v>8</v>
      </c>
      <c r="G35" s="555"/>
      <c r="H35" s="555" t="s">
        <v>7</v>
      </c>
      <c r="I35" s="555"/>
      <c r="J35" s="11" t="s">
        <v>29</v>
      </c>
      <c r="K35" s="11" t="s">
        <v>6</v>
      </c>
      <c r="L35" s="4">
        <v>0</v>
      </c>
    </row>
    <row r="36" spans="1:14" ht="26.25" customHeight="1">
      <c r="A36" s="11"/>
      <c r="B36" s="552" t="e">
        <f ca="1">IF($L36="",IF(NOT(L35=""),"　 -　以　下　余　白　-",""),VLOOKUP($B$8&amp;$L36,OFFSET(#REF!,0,0,#REF!,17),2,FALSE))</f>
        <v>#REF!</v>
      </c>
      <c r="C36" s="553"/>
      <c r="D36" s="555" t="e">
        <f ca="1">IF($L36="","",VLOOKUP($B$8&amp;$L36,OFFSET(#REF!,0,0,#REF!,19),18,FALSE))</f>
        <v>#REF!</v>
      </c>
      <c r="E36" s="555"/>
      <c r="F36" s="556" t="e">
        <f ca="1">IF($L36="","",VLOOKUP($B$8&amp;$L36,OFFSET(#REF!,0,0,#REF!,19),17,FALSE))</f>
        <v>#REF!</v>
      </c>
      <c r="G36" s="556"/>
      <c r="H36" s="556" t="e">
        <f ca="1">F36</f>
        <v>#REF!</v>
      </c>
      <c r="I36" s="556">
        <f>G36</f>
        <v>0</v>
      </c>
      <c r="J36" s="14" t="e">
        <f ca="1">F36</f>
        <v>#REF!</v>
      </c>
      <c r="K36" s="14" t="e">
        <f ca="1">IF(H36="","",H36-J36)</f>
        <v>#REF!</v>
      </c>
      <c r="L36" s="4" t="e">
        <f ca="1">IF(VLOOKUP($B$8,OFFSET(#REF!,0,0,COUNTA(#REF!)-1,13),13,FALSE)&gt;MAX($L$10:L35),MAX($L$10:L35)+1,"")</f>
        <v>#REF!</v>
      </c>
      <c r="M36" s="565"/>
      <c r="N36" s="565"/>
    </row>
    <row r="37" spans="1:14" ht="26.25" customHeight="1">
      <c r="A37" s="11"/>
      <c r="B37" s="552" t="e">
        <f ca="1">IF($L37="",IF(NOT(L36=""),"　 -　以　下　余　白　-",""),VLOOKUP($B$8&amp;$L37,OFFSET(#REF!,0,0,#REF!,17),2,FALSE))</f>
        <v>#REF!</v>
      </c>
      <c r="C37" s="553"/>
      <c r="D37" s="555" t="e">
        <f ca="1">IF($L37="","",VLOOKUP($B$8&amp;$L37,OFFSET(#REF!,0,0,#REF!,19),18,FALSE))</f>
        <v>#REF!</v>
      </c>
      <c r="E37" s="555"/>
      <c r="F37" s="556" t="e">
        <f ca="1">IF($L37="","",VLOOKUP($B$8&amp;$L37,OFFSET(#REF!,0,0,#REF!,19),17,FALSE))</f>
        <v>#REF!</v>
      </c>
      <c r="G37" s="556"/>
      <c r="H37" s="556" t="e">
        <f t="shared" ref="H37:H54" ca="1" si="4">F37</f>
        <v>#REF!</v>
      </c>
      <c r="I37" s="556">
        <f t="shared" ref="I37:I54" si="5">G37</f>
        <v>0</v>
      </c>
      <c r="J37" s="14" t="e">
        <f t="shared" ref="J37:J54" ca="1" si="6">F37</f>
        <v>#REF!</v>
      </c>
      <c r="K37" s="14" t="e">
        <f t="shared" ref="K37:K54" ca="1" si="7">IF(H37="","",H37-J37)</f>
        <v>#REF!</v>
      </c>
      <c r="L37" s="4" t="e">
        <f ca="1">IF(VLOOKUP($B$8,OFFSET(#REF!,0,0,COUNTA(#REF!)-1,13),13,FALSE)&gt;MAX($L$10:L36),MAX($L$10:L36)+1,"")</f>
        <v>#REF!</v>
      </c>
      <c r="M37" s="554"/>
      <c r="N37" s="554"/>
    </row>
    <row r="38" spans="1:14" ht="26.25" customHeight="1">
      <c r="A38" s="11"/>
      <c r="B38" s="552" t="e">
        <f ca="1">IF($L38="",IF(NOT(L37=""),"　 -　以　下　余　白　-",""),VLOOKUP($B$8&amp;$L38,OFFSET(#REF!,0,0,#REF!,17),2,FALSE))</f>
        <v>#REF!</v>
      </c>
      <c r="C38" s="553"/>
      <c r="D38" s="555" t="e">
        <f ca="1">IF($L38="","",VLOOKUP($B$8&amp;$L38,OFFSET(#REF!,0,0,#REF!,19),18,FALSE))</f>
        <v>#REF!</v>
      </c>
      <c r="E38" s="555"/>
      <c r="F38" s="556" t="e">
        <f ca="1">IF($L38="","",VLOOKUP($B$8&amp;$L38,OFFSET(#REF!,0,0,#REF!,19),17,FALSE))</f>
        <v>#REF!</v>
      </c>
      <c r="G38" s="556"/>
      <c r="H38" s="556" t="e">
        <f t="shared" ca="1" si="4"/>
        <v>#REF!</v>
      </c>
      <c r="I38" s="556">
        <f t="shared" si="5"/>
        <v>0</v>
      </c>
      <c r="J38" s="14" t="e">
        <f t="shared" ca="1" si="6"/>
        <v>#REF!</v>
      </c>
      <c r="K38" s="14" t="e">
        <f t="shared" ca="1" si="7"/>
        <v>#REF!</v>
      </c>
      <c r="L38" s="4" t="e">
        <f ca="1">IF(VLOOKUP($B$8,OFFSET(#REF!,0,0,COUNTA(#REF!)-1,13),13,FALSE)&gt;MAX($L$10:L37),MAX($L$10:L37)+1,"")</f>
        <v>#REF!</v>
      </c>
      <c r="M38" s="554"/>
      <c r="N38" s="554"/>
    </row>
    <row r="39" spans="1:14" ht="26.25" customHeight="1">
      <c r="A39" s="11"/>
      <c r="B39" s="552" t="e">
        <f ca="1">IF($L39="",IF(NOT(L38=""),"　 -　以　下　余　白　-",""),VLOOKUP($B$8&amp;$L39,OFFSET(#REF!,0,0,#REF!,17),2,FALSE))</f>
        <v>#REF!</v>
      </c>
      <c r="C39" s="553"/>
      <c r="D39" s="555" t="e">
        <f ca="1">IF($L39="","",VLOOKUP($B$8&amp;$L39,OFFSET(#REF!,0,0,#REF!,19),18,FALSE))</f>
        <v>#REF!</v>
      </c>
      <c r="E39" s="555"/>
      <c r="F39" s="556" t="e">
        <f ca="1">IF($L39="","",VLOOKUP($B$8&amp;$L39,OFFSET(#REF!,0,0,#REF!,19),17,FALSE))</f>
        <v>#REF!</v>
      </c>
      <c r="G39" s="556"/>
      <c r="H39" s="556" t="e">
        <f t="shared" ref="H39" ca="1" si="8">F39</f>
        <v>#REF!</v>
      </c>
      <c r="I39" s="556">
        <f t="shared" ref="I39" si="9">G39</f>
        <v>0</v>
      </c>
      <c r="J39" s="14" t="e">
        <f t="shared" ref="J39" ca="1" si="10">F39</f>
        <v>#REF!</v>
      </c>
      <c r="K39" s="14" t="e">
        <f t="shared" ref="K39" ca="1" si="11">IF(H39="","",H39-J39)</f>
        <v>#REF!</v>
      </c>
      <c r="L39" s="4" t="e">
        <f ca="1">IF(VLOOKUP($B$8,OFFSET(#REF!,0,0,COUNTA(#REF!)-1,13),13,FALSE)&gt;MAX($L$10:L38),MAX($L$10:L38)+1,"")</f>
        <v>#REF!</v>
      </c>
      <c r="M39" s="554"/>
      <c r="N39" s="554"/>
    </row>
    <row r="40" spans="1:14" ht="26.25" customHeight="1">
      <c r="A40" s="11"/>
      <c r="B40" s="552" t="e">
        <f ca="1">IF($L40="",IF(NOT(L39=""),"　 -　以　下　余　白　-",""),VLOOKUP($B$8&amp;$L40,OFFSET(#REF!,0,0,#REF!,17),2,FALSE))</f>
        <v>#REF!</v>
      </c>
      <c r="C40" s="553"/>
      <c r="D40" s="555" t="e">
        <f ca="1">IF($L40="","",VLOOKUP($B$8&amp;$L40,OFFSET(#REF!,0,0,#REF!,19),18,FALSE))</f>
        <v>#REF!</v>
      </c>
      <c r="E40" s="555"/>
      <c r="F40" s="556" t="e">
        <f ca="1">IF($L40="","",VLOOKUP($B$8&amp;$L40,OFFSET(#REF!,0,0,#REF!,19),17,FALSE))</f>
        <v>#REF!</v>
      </c>
      <c r="G40" s="556"/>
      <c r="H40" s="556" t="e">
        <f t="shared" ca="1" si="4"/>
        <v>#REF!</v>
      </c>
      <c r="I40" s="556">
        <f t="shared" si="5"/>
        <v>0</v>
      </c>
      <c r="J40" s="14" t="e">
        <f t="shared" ca="1" si="6"/>
        <v>#REF!</v>
      </c>
      <c r="K40" s="14" t="e">
        <f t="shared" ca="1" si="7"/>
        <v>#REF!</v>
      </c>
      <c r="L40" s="4" t="e">
        <f ca="1">IF(VLOOKUP($B$8,OFFSET(#REF!,0,0,COUNTA(#REF!)-1,13),13,FALSE)&gt;MAX($L$10:L39),MAX($L$10:L39)+1,"")</f>
        <v>#REF!</v>
      </c>
      <c r="M40" s="551"/>
      <c r="N40" s="551"/>
    </row>
    <row r="41" spans="1:14" ht="26.25" customHeight="1">
      <c r="A41" s="11"/>
      <c r="B41" s="552" t="e">
        <f ca="1">IF($L41="",IF(NOT(L40=""),"　 -　以　下　余　白　-",""),VLOOKUP($B$8&amp;$L41,OFFSET(#REF!,0,0,#REF!,17),2,FALSE))</f>
        <v>#REF!</v>
      </c>
      <c r="C41" s="553"/>
      <c r="D41" s="555" t="e">
        <f ca="1">IF($L41="","",VLOOKUP($B$8&amp;$L41,OFFSET(#REF!,0,0,#REF!,19),18,FALSE))</f>
        <v>#REF!</v>
      </c>
      <c r="E41" s="555"/>
      <c r="F41" s="556" t="e">
        <f ca="1">IF($L41="","",VLOOKUP($B$8&amp;$L41,OFFSET(#REF!,0,0,#REF!,19),17,FALSE))</f>
        <v>#REF!</v>
      </c>
      <c r="G41" s="556"/>
      <c r="H41" s="556" t="e">
        <f t="shared" ref="H41:H42" ca="1" si="12">F41</f>
        <v>#REF!</v>
      </c>
      <c r="I41" s="556">
        <f t="shared" ref="I41:I42" si="13">G41</f>
        <v>0</v>
      </c>
      <c r="J41" s="14" t="e">
        <f t="shared" ref="J41:J42" ca="1" si="14">F41</f>
        <v>#REF!</v>
      </c>
      <c r="K41" s="14" t="e">
        <f t="shared" ref="K41:K42" ca="1" si="15">IF(H41="","",H41-J41)</f>
        <v>#REF!</v>
      </c>
      <c r="L41" s="4" t="e">
        <f ca="1">IF(VLOOKUP($B$8,OFFSET(#REF!,0,0,COUNTA(#REF!)-1,13),13,FALSE)&gt;MAX($L$10:L40),MAX($L$10:L40)+1,"")</f>
        <v>#REF!</v>
      </c>
      <c r="M41" s="554"/>
      <c r="N41" s="554"/>
    </row>
    <row r="42" spans="1:14" ht="26.25" customHeight="1">
      <c r="A42" s="11"/>
      <c r="B42" s="552" t="e">
        <f ca="1">IF($L42="",IF(NOT(L41=""),"　 -　以　下　余　白　-",""),VLOOKUP($B$8&amp;$L42,OFFSET(#REF!,0,0,#REF!,17),2,FALSE))</f>
        <v>#REF!</v>
      </c>
      <c r="C42" s="553"/>
      <c r="D42" s="555" t="e">
        <f ca="1">IF($L42="","",VLOOKUP($B$8&amp;$L42,OFFSET(#REF!,0,0,#REF!,19),18,FALSE))</f>
        <v>#REF!</v>
      </c>
      <c r="E42" s="555"/>
      <c r="F42" s="556" t="e">
        <f ca="1">IF($L42="","",VLOOKUP($B$8&amp;$L42,OFFSET(#REF!,0,0,#REF!,19),17,FALSE))</f>
        <v>#REF!</v>
      </c>
      <c r="G42" s="556"/>
      <c r="H42" s="556" t="e">
        <f t="shared" ca="1" si="12"/>
        <v>#REF!</v>
      </c>
      <c r="I42" s="556">
        <f t="shared" si="13"/>
        <v>0</v>
      </c>
      <c r="J42" s="14" t="e">
        <f t="shared" ca="1" si="14"/>
        <v>#REF!</v>
      </c>
      <c r="K42" s="14" t="e">
        <f t="shared" ca="1" si="15"/>
        <v>#REF!</v>
      </c>
      <c r="L42" s="4" t="e">
        <f ca="1">IF(VLOOKUP($B$8,OFFSET(#REF!,0,0,COUNTA(#REF!)-1,13),13,FALSE)&gt;MAX($L$10:L41),MAX($L$10:L41)+1,"")</f>
        <v>#REF!</v>
      </c>
      <c r="M42" s="554"/>
      <c r="N42" s="554"/>
    </row>
    <row r="43" spans="1:14" ht="26.25" customHeight="1">
      <c r="A43" s="11"/>
      <c r="B43" s="552" t="e">
        <f ca="1">IF($L43="",IF(NOT(L42=""),"　 -　以　下　余　白　-",""),VLOOKUP($B$8&amp;$L43,OFFSET(#REF!,0,0,#REF!,17),2,FALSE))</f>
        <v>#REF!</v>
      </c>
      <c r="C43" s="553"/>
      <c r="D43" s="555" t="e">
        <f ca="1">IF($L43="","",VLOOKUP($B$8&amp;$L43,OFFSET(#REF!,0,0,#REF!,19),18,FALSE))</f>
        <v>#REF!</v>
      </c>
      <c r="E43" s="555"/>
      <c r="F43" s="556" t="e">
        <f ca="1">IF($L43="","",VLOOKUP($B$8&amp;$L43,OFFSET(#REF!,0,0,#REF!,19),17,FALSE))</f>
        <v>#REF!</v>
      </c>
      <c r="G43" s="556"/>
      <c r="H43" s="556" t="e">
        <f t="shared" ca="1" si="4"/>
        <v>#REF!</v>
      </c>
      <c r="I43" s="556">
        <f t="shared" si="5"/>
        <v>0</v>
      </c>
      <c r="J43" s="14" t="e">
        <f t="shared" ca="1" si="6"/>
        <v>#REF!</v>
      </c>
      <c r="K43" s="14" t="e">
        <f t="shared" ca="1" si="7"/>
        <v>#REF!</v>
      </c>
      <c r="L43" s="4" t="e">
        <f ca="1">IF(VLOOKUP($B$8,OFFSET(#REF!,0,0,COUNTA(#REF!)-1,13),13,FALSE)&gt;MAX($L$10:L42),MAX($L$10:L42)+1,"")</f>
        <v>#REF!</v>
      </c>
      <c r="M43" s="551"/>
      <c r="N43" s="551"/>
    </row>
    <row r="44" spans="1:14" ht="26.25" customHeight="1">
      <c r="A44" s="11"/>
      <c r="B44" s="552" t="e">
        <f ca="1">IF($L44="",IF(NOT(L43=""),"　 -　以　下　余　白　-",""),VLOOKUP($B$8&amp;$L44,OFFSET(#REF!,0,0,#REF!,17),2,FALSE))</f>
        <v>#REF!</v>
      </c>
      <c r="C44" s="553"/>
      <c r="D44" s="555" t="e">
        <f ca="1">IF($L44="","",VLOOKUP($B$8&amp;$L44,OFFSET(#REF!,0,0,#REF!,19),18,FALSE))</f>
        <v>#REF!</v>
      </c>
      <c r="E44" s="555"/>
      <c r="F44" s="556" t="e">
        <f ca="1">IF($L44="","",VLOOKUP($B$8&amp;$L44,OFFSET(#REF!,0,0,#REF!,19),17,FALSE))</f>
        <v>#REF!</v>
      </c>
      <c r="G44" s="556"/>
      <c r="H44" s="556" t="e">
        <f t="shared" ca="1" si="4"/>
        <v>#REF!</v>
      </c>
      <c r="I44" s="556">
        <f t="shared" si="5"/>
        <v>0</v>
      </c>
      <c r="J44" s="14" t="e">
        <f t="shared" ca="1" si="6"/>
        <v>#REF!</v>
      </c>
      <c r="K44" s="14" t="e">
        <f t="shared" ca="1" si="7"/>
        <v>#REF!</v>
      </c>
      <c r="L44" s="4" t="e">
        <f ca="1">IF(VLOOKUP($B$8,OFFSET(#REF!,0,0,COUNTA(#REF!)-1,13),13,FALSE)&gt;MAX($L$10:L43),MAX($L$10:L43)+1,"")</f>
        <v>#REF!</v>
      </c>
      <c r="M44" s="551"/>
      <c r="N44" s="551"/>
    </row>
    <row r="45" spans="1:14" ht="26.25" customHeight="1">
      <c r="A45" s="11"/>
      <c r="B45" s="552" t="e">
        <f ca="1">IF($L45="",IF(NOT(L44=""),"　 -　以　下　余　白　-",""),VLOOKUP($B$8&amp;$L45,OFFSET(#REF!,0,0,#REF!,17),2,FALSE))</f>
        <v>#REF!</v>
      </c>
      <c r="C45" s="553"/>
      <c r="D45" s="555" t="e">
        <f ca="1">IF($L45="","",VLOOKUP($B$8&amp;$L45,OFFSET(#REF!,0,0,#REF!,19),18,FALSE))</f>
        <v>#REF!</v>
      </c>
      <c r="E45" s="555"/>
      <c r="F45" s="556" t="e">
        <f ca="1">IF($L45="","",VLOOKUP($B$8&amp;$L45,OFFSET(#REF!,0,0,#REF!,19),17,FALSE))</f>
        <v>#REF!</v>
      </c>
      <c r="G45" s="556"/>
      <c r="H45" s="556" t="e">
        <f t="shared" ca="1" si="4"/>
        <v>#REF!</v>
      </c>
      <c r="I45" s="556">
        <f t="shared" si="5"/>
        <v>0</v>
      </c>
      <c r="J45" s="14" t="e">
        <f t="shared" ca="1" si="6"/>
        <v>#REF!</v>
      </c>
      <c r="K45" s="14" t="e">
        <f t="shared" ca="1" si="7"/>
        <v>#REF!</v>
      </c>
      <c r="L45" s="4" t="e">
        <f ca="1">IF(VLOOKUP($B$8,OFFSET(#REF!,0,0,COUNTA(#REF!)-1,13),13,FALSE)&gt;MAX($L$10:L44),MAX($L$10:L44)+1,"")</f>
        <v>#REF!</v>
      </c>
      <c r="M45" s="551"/>
      <c r="N45" s="551"/>
    </row>
    <row r="46" spans="1:14" ht="26.25" customHeight="1">
      <c r="A46" s="11"/>
      <c r="B46" s="552" t="e">
        <f ca="1">IF($L46="",IF(NOT(L45=""),"　 -　以　下　余　白　-",""),VLOOKUP($B$8&amp;$L46,OFFSET(#REF!,0,0,#REF!,17),2,FALSE))</f>
        <v>#REF!</v>
      </c>
      <c r="C46" s="553"/>
      <c r="D46" s="555" t="e">
        <f ca="1">IF($L46="","",VLOOKUP($B$8&amp;$L46,OFFSET(#REF!,0,0,#REF!,19),18,FALSE))</f>
        <v>#REF!</v>
      </c>
      <c r="E46" s="555"/>
      <c r="F46" s="556" t="e">
        <f ca="1">IF($L46="","",VLOOKUP($B$8&amp;$L46,OFFSET(#REF!,0,0,#REF!,19),17,FALSE))</f>
        <v>#REF!</v>
      </c>
      <c r="G46" s="556"/>
      <c r="H46" s="556" t="e">
        <f t="shared" ca="1" si="4"/>
        <v>#REF!</v>
      </c>
      <c r="I46" s="556">
        <f t="shared" si="5"/>
        <v>0</v>
      </c>
      <c r="J46" s="14" t="e">
        <f t="shared" ca="1" si="6"/>
        <v>#REF!</v>
      </c>
      <c r="K46" s="14" t="e">
        <f t="shared" ca="1" si="7"/>
        <v>#REF!</v>
      </c>
      <c r="L46" s="4" t="e">
        <f ca="1">IF(VLOOKUP($B$8,OFFSET(#REF!,0,0,COUNTA(#REF!)-1,13),13,FALSE)&gt;MAX($L$10:L45),MAX($L$10:L45)+1,"")</f>
        <v>#REF!</v>
      </c>
      <c r="M46" s="551"/>
      <c r="N46" s="551"/>
    </row>
    <row r="47" spans="1:14" ht="26.25" customHeight="1">
      <c r="A47" s="11"/>
      <c r="B47" s="552" t="e">
        <f ca="1">IF($L47="",IF(NOT(L46=""),"　 -　以　下　余　白　-",""),VLOOKUP($B$8&amp;$L47,OFFSET(#REF!,0,0,#REF!,17),2,FALSE))</f>
        <v>#REF!</v>
      </c>
      <c r="C47" s="553"/>
      <c r="D47" s="555" t="e">
        <f ca="1">IF($L47="","",VLOOKUP($B$8&amp;$L47,OFFSET(#REF!,0,0,#REF!,19),18,FALSE))</f>
        <v>#REF!</v>
      </c>
      <c r="E47" s="555"/>
      <c r="F47" s="556" t="e">
        <f ca="1">IF($L47="","",VLOOKUP($B$8&amp;$L47,OFFSET(#REF!,0,0,#REF!,19),17,FALSE))</f>
        <v>#REF!</v>
      </c>
      <c r="G47" s="556"/>
      <c r="H47" s="556" t="e">
        <f t="shared" ca="1" si="4"/>
        <v>#REF!</v>
      </c>
      <c r="I47" s="556">
        <f t="shared" si="5"/>
        <v>0</v>
      </c>
      <c r="J47" s="14" t="e">
        <f t="shared" ca="1" si="6"/>
        <v>#REF!</v>
      </c>
      <c r="K47" s="14" t="e">
        <f t="shared" ca="1" si="7"/>
        <v>#REF!</v>
      </c>
      <c r="L47" s="4" t="e">
        <f ca="1">IF(VLOOKUP($B$8,OFFSET(#REF!,0,0,COUNTA(#REF!)-1,13),13,FALSE)&gt;MAX($L$10:L46),MAX($L$10:L46)+1,"")</f>
        <v>#REF!</v>
      </c>
      <c r="M47" s="551"/>
      <c r="N47" s="551"/>
    </row>
    <row r="48" spans="1:14" ht="26.25" customHeight="1">
      <c r="A48" s="11"/>
      <c r="B48" s="552" t="e">
        <f ca="1">IF($L48="",IF(NOT(L47=""),"　 -　以　下　余　白　-",""),VLOOKUP($B$8&amp;$L48,OFFSET(#REF!,0,0,#REF!,17),2,FALSE))</f>
        <v>#REF!</v>
      </c>
      <c r="C48" s="553"/>
      <c r="D48" s="555" t="e">
        <f ca="1">IF($L48="","",VLOOKUP($B$8&amp;$L48,OFFSET(#REF!,0,0,#REF!,19),18,FALSE))</f>
        <v>#REF!</v>
      </c>
      <c r="E48" s="555"/>
      <c r="F48" s="556" t="e">
        <f ca="1">IF($L48="","",VLOOKUP($B$8&amp;$L48,OFFSET(#REF!,0,0,#REF!,19),17,FALSE))</f>
        <v>#REF!</v>
      </c>
      <c r="G48" s="556"/>
      <c r="H48" s="556" t="e">
        <f t="shared" ca="1" si="4"/>
        <v>#REF!</v>
      </c>
      <c r="I48" s="556">
        <f t="shared" si="5"/>
        <v>0</v>
      </c>
      <c r="J48" s="14" t="e">
        <f t="shared" ca="1" si="6"/>
        <v>#REF!</v>
      </c>
      <c r="K48" s="14" t="e">
        <f t="shared" ca="1" si="7"/>
        <v>#REF!</v>
      </c>
      <c r="L48" s="4" t="e">
        <f ca="1">IF(VLOOKUP($B$8,OFFSET(#REF!,0,0,COUNTA(#REF!)-1,13),13,FALSE)&gt;MAX($L$10:L47),MAX($L$10:L47)+1,"")</f>
        <v>#REF!</v>
      </c>
    </row>
    <row r="49" spans="1:14" ht="26.25" customHeight="1">
      <c r="A49" s="11"/>
      <c r="B49" s="552" t="e">
        <f ca="1">IF($L49="",IF(NOT(L48=""),"　 -　以　下　余　白　-",""),VLOOKUP($B$8&amp;$L49,OFFSET(#REF!,0,0,#REF!,17),2,FALSE))</f>
        <v>#REF!</v>
      </c>
      <c r="C49" s="553"/>
      <c r="D49" s="555" t="e">
        <f ca="1">IF($L49="","",VLOOKUP($B$8&amp;$L49,OFFSET(#REF!,0,0,#REF!,19),18,FALSE))</f>
        <v>#REF!</v>
      </c>
      <c r="E49" s="555"/>
      <c r="F49" s="556" t="e">
        <f ca="1">IF($L49="","",VLOOKUP($B$8&amp;$L49,OFFSET(#REF!,0,0,#REF!,19),17,FALSE))</f>
        <v>#REF!</v>
      </c>
      <c r="G49" s="556"/>
      <c r="H49" s="556" t="e">
        <f t="shared" ca="1" si="4"/>
        <v>#REF!</v>
      </c>
      <c r="I49" s="556">
        <f t="shared" si="5"/>
        <v>0</v>
      </c>
      <c r="J49" s="14" t="e">
        <f t="shared" ca="1" si="6"/>
        <v>#REF!</v>
      </c>
      <c r="K49" s="14" t="e">
        <f t="shared" ca="1" si="7"/>
        <v>#REF!</v>
      </c>
      <c r="L49" s="4" t="e">
        <f ca="1">IF(VLOOKUP($B$8,OFFSET(#REF!,0,0,COUNTA(#REF!)-1,13),13,FALSE)&gt;MAX($L$10:L48),MAX($L$10:L48)+1,"")</f>
        <v>#REF!</v>
      </c>
    </row>
    <row r="50" spans="1:14" ht="26.25" customHeight="1">
      <c r="A50" s="11"/>
      <c r="B50" s="552" t="e">
        <f ca="1">IF($L50="",IF(NOT(L49=""),"　 -　以　下　余　白　-",""),VLOOKUP($B$8&amp;$L50,OFFSET(#REF!,0,0,#REF!,17),2,FALSE))</f>
        <v>#REF!</v>
      </c>
      <c r="C50" s="553"/>
      <c r="D50" s="555" t="e">
        <f ca="1">IF($L50="","",VLOOKUP($B$8&amp;$L50,OFFSET(#REF!,0,0,#REF!,19),18,FALSE))</f>
        <v>#REF!</v>
      </c>
      <c r="E50" s="555"/>
      <c r="F50" s="556" t="e">
        <f ca="1">IF($L50="","",VLOOKUP($B$8&amp;$L50,OFFSET(#REF!,0,0,#REF!,19),17,FALSE))</f>
        <v>#REF!</v>
      </c>
      <c r="G50" s="556"/>
      <c r="H50" s="556" t="e">
        <f t="shared" ca="1" si="4"/>
        <v>#REF!</v>
      </c>
      <c r="I50" s="556">
        <f t="shared" si="5"/>
        <v>0</v>
      </c>
      <c r="J50" s="14" t="e">
        <f t="shared" ca="1" si="6"/>
        <v>#REF!</v>
      </c>
      <c r="K50" s="14" t="e">
        <f t="shared" ca="1" si="7"/>
        <v>#REF!</v>
      </c>
      <c r="L50" s="4" t="e">
        <f ca="1">IF(VLOOKUP($B$8,OFFSET(#REF!,0,0,COUNTA(#REF!)-1,13),13,FALSE)&gt;MAX($L$10:L49),MAX($L$10:L49)+1,"")</f>
        <v>#REF!</v>
      </c>
    </row>
    <row r="51" spans="1:14" ht="26.25" customHeight="1">
      <c r="A51" s="11"/>
      <c r="B51" s="552" t="e">
        <f ca="1">IF($L51="",IF(NOT(L50=""),"　 -　以　下　余　白　-",""),VLOOKUP($B$8&amp;$L51,OFFSET(#REF!,0,0,#REF!,17),2,FALSE))</f>
        <v>#REF!</v>
      </c>
      <c r="C51" s="553"/>
      <c r="D51" s="555" t="e">
        <f ca="1">IF($L51="","",VLOOKUP($B$8&amp;$L51,OFFSET(#REF!,0,0,#REF!,19),18,FALSE))</f>
        <v>#REF!</v>
      </c>
      <c r="E51" s="555"/>
      <c r="F51" s="556" t="e">
        <f ca="1">IF($L51="","",VLOOKUP($B$8&amp;$L51,OFFSET(#REF!,0,0,#REF!,19),17,FALSE))</f>
        <v>#REF!</v>
      </c>
      <c r="G51" s="556"/>
      <c r="H51" s="556" t="e">
        <f t="shared" ca="1" si="4"/>
        <v>#REF!</v>
      </c>
      <c r="I51" s="556">
        <f t="shared" si="5"/>
        <v>0</v>
      </c>
      <c r="J51" s="14" t="e">
        <f t="shared" ca="1" si="6"/>
        <v>#REF!</v>
      </c>
      <c r="K51" s="14" t="e">
        <f t="shared" ca="1" si="7"/>
        <v>#REF!</v>
      </c>
      <c r="L51" s="4" t="e">
        <f ca="1">IF(VLOOKUP($B$8,OFFSET(#REF!,0,0,COUNTA(#REF!)-1,13),13,FALSE)&gt;MAX($L$10:L50),MAX($L$10:L50)+1,"")</f>
        <v>#REF!</v>
      </c>
    </row>
    <row r="52" spans="1:14" ht="26.25" customHeight="1">
      <c r="A52" s="11"/>
      <c r="B52" s="552" t="e">
        <f ca="1">IF($L52="",IF(NOT(L51=""),"　 -　以　下　余　白　-",""),VLOOKUP($B$8&amp;$L52,OFFSET(#REF!,0,0,#REF!,17),2,FALSE))</f>
        <v>#REF!</v>
      </c>
      <c r="C52" s="553"/>
      <c r="D52" s="555" t="e">
        <f ca="1">IF($L52="","",VLOOKUP($B$8&amp;$L52,OFFSET(#REF!,0,0,#REF!,19),18,FALSE))</f>
        <v>#REF!</v>
      </c>
      <c r="E52" s="555"/>
      <c r="F52" s="556" t="e">
        <f ca="1">IF($L52="","",VLOOKUP($B$8&amp;$L52,OFFSET(#REF!,0,0,#REF!,19),17,FALSE))</f>
        <v>#REF!</v>
      </c>
      <c r="G52" s="556"/>
      <c r="H52" s="556" t="e">
        <f t="shared" ca="1" si="4"/>
        <v>#REF!</v>
      </c>
      <c r="I52" s="556">
        <f t="shared" si="5"/>
        <v>0</v>
      </c>
      <c r="J52" s="14" t="e">
        <f t="shared" ca="1" si="6"/>
        <v>#REF!</v>
      </c>
      <c r="K52" s="14" t="e">
        <f t="shared" ca="1" si="7"/>
        <v>#REF!</v>
      </c>
      <c r="L52" s="4" t="e">
        <f ca="1">IF(VLOOKUP($B$8,OFFSET(#REF!,0,0,COUNTA(#REF!)-1,13),13,FALSE)&gt;MAX($L$10:L51),MAX($L$10:L51)+1,"")</f>
        <v>#REF!</v>
      </c>
    </row>
    <row r="53" spans="1:14" ht="26.25" customHeight="1">
      <c r="A53" s="11"/>
      <c r="B53" s="552" t="e">
        <f ca="1">IF($L53="",IF(NOT(L52=""),"　 -　以　下　余　白　-",""),VLOOKUP($B$8&amp;$L53,OFFSET(#REF!,0,0,#REF!,17),2,FALSE))</f>
        <v>#REF!</v>
      </c>
      <c r="C53" s="553"/>
      <c r="D53" s="555" t="e">
        <f ca="1">IF($L53="","",VLOOKUP($B$8&amp;$L53,OFFSET(#REF!,0,0,#REF!,19),18,FALSE))</f>
        <v>#REF!</v>
      </c>
      <c r="E53" s="555"/>
      <c r="F53" s="556" t="e">
        <f ca="1">IF($L53="","",VLOOKUP($B$8&amp;$L53,OFFSET(#REF!,0,0,#REF!,19),17,FALSE))</f>
        <v>#REF!</v>
      </c>
      <c r="G53" s="556"/>
      <c r="H53" s="556" t="e">
        <f t="shared" ca="1" si="4"/>
        <v>#REF!</v>
      </c>
      <c r="I53" s="556">
        <f t="shared" si="5"/>
        <v>0</v>
      </c>
      <c r="J53" s="14" t="e">
        <f t="shared" ca="1" si="6"/>
        <v>#REF!</v>
      </c>
      <c r="K53" s="14" t="e">
        <f t="shared" ca="1" si="7"/>
        <v>#REF!</v>
      </c>
      <c r="L53" s="4" t="e">
        <f ca="1">IF(VLOOKUP($B$8,OFFSET(#REF!,0,0,COUNTA(#REF!)-1,13),13,FALSE)&gt;MAX($L$10:L52),MAX($L$10:L52)+1,"")</f>
        <v>#REF!</v>
      </c>
    </row>
    <row r="54" spans="1:14" ht="26.25" customHeight="1">
      <c r="A54" s="11"/>
      <c r="B54" s="552" t="e">
        <f ca="1">IF($L54="",IF(NOT(L53=""),"　 -　以　下　余　白　-",""),VLOOKUP($B$8&amp;$L54,OFFSET(#REF!,0,0,#REF!,17),2,FALSE))</f>
        <v>#REF!</v>
      </c>
      <c r="C54" s="553"/>
      <c r="D54" s="555" t="e">
        <f ca="1">IF($L54="","",VLOOKUP($B$8&amp;$L54,OFFSET(#REF!,0,0,#REF!,19),18,FALSE))</f>
        <v>#REF!</v>
      </c>
      <c r="E54" s="555"/>
      <c r="F54" s="556" t="e">
        <f ca="1">IF($L54="","",VLOOKUP($B$8&amp;$L54,OFFSET(#REF!,0,0,#REF!,19),17,FALSE))</f>
        <v>#REF!</v>
      </c>
      <c r="G54" s="556"/>
      <c r="H54" s="556" t="e">
        <f t="shared" ca="1" si="4"/>
        <v>#REF!</v>
      </c>
      <c r="I54" s="556">
        <f t="shared" si="5"/>
        <v>0</v>
      </c>
      <c r="J54" s="14" t="e">
        <f t="shared" ca="1" si="6"/>
        <v>#REF!</v>
      </c>
      <c r="K54" s="14" t="e">
        <f t="shared" ca="1" si="7"/>
        <v>#REF!</v>
      </c>
      <c r="L54" s="4" t="e">
        <f ca="1">IF(VLOOKUP($B$8,OFFSET(#REF!,0,0,COUNTA(#REF!)-1,13),13,FALSE)&gt;MAX($L$10:L53),MAX($L$10:L53)+1,"")</f>
        <v>#REF!</v>
      </c>
    </row>
    <row r="55" spans="1:14" ht="87" customHeight="1">
      <c r="A55" s="11" t="s">
        <v>5</v>
      </c>
      <c r="B55" s="559" t="s">
        <v>31</v>
      </c>
      <c r="C55" s="559"/>
      <c r="D55" s="559"/>
      <c r="E55" s="559"/>
      <c r="F55" s="555" t="s">
        <v>30</v>
      </c>
      <c r="G55" s="555"/>
      <c r="H55" s="560" t="str">
        <f>"管理簿登記年月日　"&amp;DBCS(TEXT($G$7,"ee.m.d"))</f>
        <v>管理簿登記年月日　２７．１１．７</v>
      </c>
      <c r="I55" s="560"/>
      <c r="J55" s="560"/>
      <c r="K55" s="560"/>
    </row>
    <row r="56" spans="1:14" ht="24.75" customHeight="1">
      <c r="A56" s="563" t="s">
        <v>24</v>
      </c>
      <c r="B56" s="563"/>
      <c r="C56" s="563"/>
      <c r="D56" s="563"/>
      <c r="E56" s="563"/>
      <c r="F56" s="563"/>
      <c r="G56" s="563"/>
      <c r="H56" s="563"/>
      <c r="I56" s="563"/>
      <c r="J56" s="563"/>
      <c r="K56" s="563"/>
    </row>
    <row r="57" spans="1:14" ht="30" customHeight="1">
      <c r="A57" s="6"/>
      <c r="B57" s="6"/>
      <c r="C57" s="6"/>
      <c r="D57" s="6"/>
      <c r="E57" s="6"/>
      <c r="F57" s="6"/>
      <c r="G57" s="6"/>
      <c r="H57" s="6"/>
      <c r="J57" s="12" t="s">
        <v>22</v>
      </c>
      <c r="K57" s="13">
        <f>$G$7</f>
        <v>42315</v>
      </c>
    </row>
    <row r="58" spans="1:14" ht="26.25" customHeight="1">
      <c r="A58" s="7" t="s">
        <v>18</v>
      </c>
      <c r="B58" s="15" t="str">
        <f>"第"&amp;$B$5&amp;"号"</f>
        <v>第123号</v>
      </c>
      <c r="C58" s="557" t="s">
        <v>17</v>
      </c>
      <c r="D58" s="557"/>
      <c r="E58" s="557"/>
      <c r="F58" s="557"/>
      <c r="G58" s="561">
        <f>G33</f>
        <v>0</v>
      </c>
      <c r="H58" s="561"/>
      <c r="I58" s="561"/>
      <c r="J58" s="561"/>
      <c r="K58" s="561"/>
    </row>
    <row r="59" spans="1:14" ht="26.25" customHeight="1">
      <c r="A59" s="7" t="s">
        <v>16</v>
      </c>
      <c r="B59" s="9" t="s">
        <v>11</v>
      </c>
      <c r="C59" s="557" t="s">
        <v>15</v>
      </c>
      <c r="D59" s="557"/>
      <c r="E59" s="557"/>
      <c r="F59" s="557"/>
      <c r="G59" s="561">
        <f>G34</f>
        <v>0</v>
      </c>
      <c r="H59" s="561"/>
      <c r="I59" s="561"/>
      <c r="J59" s="561"/>
      <c r="K59" s="561"/>
    </row>
    <row r="60" spans="1:14" ht="26.25" customHeight="1">
      <c r="A60" s="7" t="s">
        <v>14</v>
      </c>
      <c r="B60" s="9" t="s">
        <v>11</v>
      </c>
      <c r="C60" s="557"/>
      <c r="D60" s="557"/>
      <c r="E60" s="557"/>
      <c r="F60" s="557"/>
      <c r="G60" s="562"/>
      <c r="H60" s="562"/>
      <c r="I60" s="562"/>
      <c r="J60" s="562"/>
      <c r="K60" s="562"/>
    </row>
    <row r="61" spans="1:14" ht="26.25" customHeight="1">
      <c r="A61" s="7" t="s">
        <v>12</v>
      </c>
      <c r="B61" s="15" t="str">
        <f>"第"&amp;$B$8&amp;"号"</f>
        <v>第92LF1AA0012号</v>
      </c>
      <c r="C61" s="557"/>
      <c r="D61" s="557"/>
      <c r="E61" s="557"/>
      <c r="F61" s="557"/>
      <c r="G61" s="558"/>
      <c r="H61" s="558"/>
      <c r="I61" s="558"/>
      <c r="J61" s="558"/>
      <c r="K61" s="558"/>
    </row>
    <row r="62" spans="1:14" ht="39.75" customHeight="1">
      <c r="A62" s="10" t="s">
        <v>26</v>
      </c>
      <c r="B62" s="564" t="e">
        <f>#REF!</f>
        <v>#REF!</v>
      </c>
      <c r="C62" s="564"/>
      <c r="D62" s="564"/>
      <c r="E62" s="564"/>
      <c r="F62" s="564"/>
      <c r="G62" s="564"/>
      <c r="H62" s="564"/>
      <c r="I62" s="564"/>
      <c r="J62" s="564"/>
      <c r="K62" s="564"/>
    </row>
    <row r="63" spans="1:14" ht="26.25" customHeight="1">
      <c r="A63" s="7" t="s">
        <v>27</v>
      </c>
      <c r="B63" s="555" t="s">
        <v>28</v>
      </c>
      <c r="C63" s="555"/>
      <c r="D63" s="555" t="s">
        <v>9</v>
      </c>
      <c r="E63" s="555"/>
      <c r="F63" s="555" t="s">
        <v>8</v>
      </c>
      <c r="G63" s="555"/>
      <c r="H63" s="555" t="s">
        <v>7</v>
      </c>
      <c r="I63" s="555"/>
      <c r="J63" s="11" t="s">
        <v>29</v>
      </c>
      <c r="K63" s="11" t="s">
        <v>6</v>
      </c>
      <c r="L63" s="4">
        <v>0</v>
      </c>
    </row>
    <row r="64" spans="1:14" ht="26.25" customHeight="1">
      <c r="A64" s="11"/>
      <c r="B64" s="552" t="e">
        <f ca="1">IF($L64="",IF(NOT(L63=""),"　 -　以　下　余　白　-",""),VLOOKUP($B$8&amp;$L64,OFFSET(#REF!,0,0,#REF!,17),2,FALSE))</f>
        <v>#REF!</v>
      </c>
      <c r="C64" s="553"/>
      <c r="D64" s="555" t="e">
        <f ca="1">IF($L64="","",VLOOKUP($B$8&amp;$L64,OFFSET(#REF!,0,0,#REF!,19),18,FALSE))</f>
        <v>#REF!</v>
      </c>
      <c r="E64" s="555"/>
      <c r="F64" s="556" t="e">
        <f ca="1">IF($L64="","",VLOOKUP($B$8&amp;$L64,OFFSET(#REF!,0,0,#REF!,19),17,FALSE))</f>
        <v>#REF!</v>
      </c>
      <c r="G64" s="556"/>
      <c r="H64" s="556" t="e">
        <f ca="1">F64</f>
        <v>#REF!</v>
      </c>
      <c r="I64" s="556">
        <f>G64</f>
        <v>0</v>
      </c>
      <c r="J64" s="14" t="e">
        <f ca="1">F64</f>
        <v>#REF!</v>
      </c>
      <c r="K64" s="14" t="e">
        <f ca="1">IF(H64="","",H64-J64)</f>
        <v>#REF!</v>
      </c>
      <c r="L64" s="4" t="e">
        <f ca="1">IF(VLOOKUP($B$8,OFFSET(#REF!,0,0,COUNTA(#REF!)-1,13),13,FALSE)&gt;MAX($L$10:L63),MAX($L$10:L63)+1,"")</f>
        <v>#REF!</v>
      </c>
      <c r="M64" s="565"/>
      <c r="N64" s="565"/>
    </row>
    <row r="65" spans="1:14" ht="26.25" customHeight="1">
      <c r="A65" s="11"/>
      <c r="B65" s="552" t="e">
        <f ca="1">IF($L65="",IF(NOT(L64=""),"　 -　以　下　余　白　-",""),VLOOKUP($B$8&amp;$L65,OFFSET(#REF!,0,0,#REF!,17),2,FALSE))</f>
        <v>#REF!</v>
      </c>
      <c r="C65" s="553"/>
      <c r="D65" s="555" t="e">
        <f ca="1">IF($L65="","",VLOOKUP($B$8&amp;$L65,OFFSET(#REF!,0,0,#REF!,19),18,FALSE))</f>
        <v>#REF!</v>
      </c>
      <c r="E65" s="555"/>
      <c r="F65" s="556" t="e">
        <f ca="1">IF($L65="","",VLOOKUP($B$8&amp;$L65,OFFSET(#REF!,0,0,#REF!,19),17,FALSE))</f>
        <v>#REF!</v>
      </c>
      <c r="G65" s="556"/>
      <c r="H65" s="556" t="e">
        <f t="shared" ref="H65:H82" ca="1" si="16">F65</f>
        <v>#REF!</v>
      </c>
      <c r="I65" s="556">
        <f t="shared" ref="I65:I82" si="17">G65</f>
        <v>0</v>
      </c>
      <c r="J65" s="14" t="e">
        <f t="shared" ref="J65:J82" ca="1" si="18">F65</f>
        <v>#REF!</v>
      </c>
      <c r="K65" s="14" t="e">
        <f t="shared" ref="K65:K82" ca="1" si="19">IF(H65="","",H65-J65)</f>
        <v>#REF!</v>
      </c>
      <c r="L65" s="4" t="e">
        <f ca="1">IF(VLOOKUP($B$8,OFFSET(#REF!,0,0,COUNTA(#REF!)-1,13),13,FALSE)&gt;MAX($L$10:L64),MAX($L$10:L64)+1,"")</f>
        <v>#REF!</v>
      </c>
      <c r="M65" s="554"/>
      <c r="N65" s="554"/>
    </row>
    <row r="66" spans="1:14" ht="26.25" customHeight="1">
      <c r="A66" s="11"/>
      <c r="B66" s="552" t="e">
        <f ca="1">IF($L66="",IF(NOT(L65=""),"　 -　以　下　余　白　-",""),VLOOKUP($B$8&amp;$L66,OFFSET(#REF!,0,0,#REF!,17),2,FALSE))</f>
        <v>#REF!</v>
      </c>
      <c r="C66" s="553"/>
      <c r="D66" s="555" t="e">
        <f ca="1">IF($L66="","",VLOOKUP($B$8&amp;$L66,OFFSET(#REF!,0,0,#REF!,19),18,FALSE))</f>
        <v>#REF!</v>
      </c>
      <c r="E66" s="555"/>
      <c r="F66" s="556" t="e">
        <f ca="1">IF($L66="","",VLOOKUP($B$8&amp;$L66,OFFSET(#REF!,0,0,#REF!,19),17,FALSE))</f>
        <v>#REF!</v>
      </c>
      <c r="G66" s="556"/>
      <c r="H66" s="556" t="e">
        <f t="shared" ca="1" si="16"/>
        <v>#REF!</v>
      </c>
      <c r="I66" s="556">
        <f t="shared" si="17"/>
        <v>0</v>
      </c>
      <c r="J66" s="14" t="e">
        <f t="shared" ca="1" si="18"/>
        <v>#REF!</v>
      </c>
      <c r="K66" s="14" t="e">
        <f t="shared" ca="1" si="19"/>
        <v>#REF!</v>
      </c>
      <c r="L66" s="4" t="e">
        <f ca="1">IF(VLOOKUP($B$8,OFFSET(#REF!,0,0,COUNTA(#REF!)-1,13),13,FALSE)&gt;MAX($L$10:L65),MAX($L$10:L65)+1,"")</f>
        <v>#REF!</v>
      </c>
      <c r="M66" s="554"/>
      <c r="N66" s="554"/>
    </row>
    <row r="67" spans="1:14" ht="26.25" customHeight="1">
      <c r="A67" s="11"/>
      <c r="B67" s="552" t="e">
        <f ca="1">IF($L67="",IF(NOT(L66=""),"　 -　以　下　余　白　-",""),VLOOKUP($B$8&amp;$L67,OFFSET(#REF!,0,0,#REF!,17),2,FALSE))</f>
        <v>#REF!</v>
      </c>
      <c r="C67" s="553"/>
      <c r="D67" s="555" t="e">
        <f ca="1">IF($L67="","",VLOOKUP($B$8&amp;$L67,OFFSET(#REF!,0,0,#REF!,19),18,FALSE))</f>
        <v>#REF!</v>
      </c>
      <c r="E67" s="555"/>
      <c r="F67" s="556" t="e">
        <f ca="1">IF($L67="","",VLOOKUP($B$8&amp;$L67,OFFSET(#REF!,0,0,#REF!,19),17,FALSE))</f>
        <v>#REF!</v>
      </c>
      <c r="G67" s="556"/>
      <c r="H67" s="556" t="e">
        <f t="shared" ca="1" si="16"/>
        <v>#REF!</v>
      </c>
      <c r="I67" s="556">
        <f t="shared" si="17"/>
        <v>0</v>
      </c>
      <c r="J67" s="14" t="e">
        <f t="shared" ca="1" si="18"/>
        <v>#REF!</v>
      </c>
      <c r="K67" s="14" t="e">
        <f t="shared" ca="1" si="19"/>
        <v>#REF!</v>
      </c>
      <c r="L67" s="4" t="e">
        <f ca="1">IF(VLOOKUP($B$8,OFFSET(#REF!,0,0,COUNTA(#REF!)-1,13),13,FALSE)&gt;MAX($L$10:L66),MAX($L$10:L66)+1,"")</f>
        <v>#REF!</v>
      </c>
      <c r="M67" s="554"/>
      <c r="N67" s="554"/>
    </row>
    <row r="68" spans="1:14" ht="26.25" customHeight="1">
      <c r="A68" s="11"/>
      <c r="B68" s="552" t="e">
        <f ca="1">IF($L68="",IF(NOT(L67=""),"　 -　以　下　余　白　-",""),VLOOKUP($B$8&amp;$L68,OFFSET(#REF!,0,0,#REF!,17),2,FALSE))</f>
        <v>#REF!</v>
      </c>
      <c r="C68" s="553"/>
      <c r="D68" s="555" t="e">
        <f ca="1">IF($L68="","",VLOOKUP($B$8&amp;$L68,OFFSET(#REF!,0,0,#REF!,19),18,FALSE))</f>
        <v>#REF!</v>
      </c>
      <c r="E68" s="555"/>
      <c r="F68" s="556" t="e">
        <f ca="1">IF($L68="","",VLOOKUP($B$8&amp;$L68,OFFSET(#REF!,0,0,#REF!,19),17,FALSE))</f>
        <v>#REF!</v>
      </c>
      <c r="G68" s="556"/>
      <c r="H68" s="556" t="e">
        <f t="shared" ca="1" si="16"/>
        <v>#REF!</v>
      </c>
      <c r="I68" s="556">
        <f t="shared" si="17"/>
        <v>0</v>
      </c>
      <c r="J68" s="14" t="e">
        <f t="shared" ca="1" si="18"/>
        <v>#REF!</v>
      </c>
      <c r="K68" s="14" t="e">
        <f t="shared" ca="1" si="19"/>
        <v>#REF!</v>
      </c>
      <c r="L68" s="4" t="e">
        <f ca="1">IF(VLOOKUP($B$8,OFFSET(#REF!,0,0,COUNTA(#REF!)-1,13),13,FALSE)&gt;MAX($L$10:L67),MAX($L$10:L67)+1,"")</f>
        <v>#REF!</v>
      </c>
      <c r="M68" s="551"/>
      <c r="N68" s="551"/>
    </row>
    <row r="69" spans="1:14" ht="26.25" customHeight="1">
      <c r="A69" s="11"/>
      <c r="B69" s="552" t="e">
        <f ca="1">IF($L69="",IF(NOT(L68=""),"　 -　以　下　余　白　-",""),VLOOKUP($B$8&amp;$L69,OFFSET(#REF!,0,0,#REF!,17),2,FALSE))</f>
        <v>#REF!</v>
      </c>
      <c r="C69" s="553"/>
      <c r="D69" s="555" t="e">
        <f ca="1">IF($L69="","",VLOOKUP($B$8&amp;$L69,OFFSET(#REF!,0,0,#REF!,19),18,FALSE))</f>
        <v>#REF!</v>
      </c>
      <c r="E69" s="555"/>
      <c r="F69" s="556" t="e">
        <f ca="1">IF($L69="","",VLOOKUP($B$8&amp;$L69,OFFSET(#REF!,0,0,#REF!,19),17,FALSE))</f>
        <v>#REF!</v>
      </c>
      <c r="G69" s="556"/>
      <c r="H69" s="556" t="e">
        <f t="shared" ca="1" si="16"/>
        <v>#REF!</v>
      </c>
      <c r="I69" s="556">
        <f t="shared" si="17"/>
        <v>0</v>
      </c>
      <c r="J69" s="14" t="e">
        <f t="shared" ca="1" si="18"/>
        <v>#REF!</v>
      </c>
      <c r="K69" s="14" t="e">
        <f t="shared" ca="1" si="19"/>
        <v>#REF!</v>
      </c>
      <c r="L69" s="4" t="e">
        <f ca="1">IF(VLOOKUP($B$8,OFFSET(#REF!,0,0,COUNTA(#REF!)-1,13),13,FALSE)&gt;MAX($L$10:L68),MAX($L$10:L68)+1,"")</f>
        <v>#REF!</v>
      </c>
      <c r="M69" s="554"/>
      <c r="N69" s="554"/>
    </row>
    <row r="70" spans="1:14" ht="26.25" customHeight="1">
      <c r="A70" s="11"/>
      <c r="B70" s="552" t="e">
        <f ca="1">IF($L70="",IF(NOT(L69=""),"　 -　以　下　余　白　-",""),VLOOKUP($B$8&amp;$L70,OFFSET(#REF!,0,0,#REF!,17),2,FALSE))</f>
        <v>#REF!</v>
      </c>
      <c r="C70" s="553"/>
      <c r="D70" s="555" t="e">
        <f ca="1">IF($L70="","",VLOOKUP($B$8&amp;$L70,OFFSET(#REF!,0,0,#REF!,19),18,FALSE))</f>
        <v>#REF!</v>
      </c>
      <c r="E70" s="555"/>
      <c r="F70" s="556" t="e">
        <f ca="1">IF($L70="","",VLOOKUP($B$8&amp;$L70,OFFSET(#REF!,0,0,#REF!,19),17,FALSE))</f>
        <v>#REF!</v>
      </c>
      <c r="G70" s="556"/>
      <c r="H70" s="556" t="e">
        <f t="shared" ca="1" si="16"/>
        <v>#REF!</v>
      </c>
      <c r="I70" s="556">
        <f t="shared" si="17"/>
        <v>0</v>
      </c>
      <c r="J70" s="14" t="e">
        <f t="shared" ca="1" si="18"/>
        <v>#REF!</v>
      </c>
      <c r="K70" s="14" t="e">
        <f t="shared" ca="1" si="19"/>
        <v>#REF!</v>
      </c>
      <c r="L70" s="4" t="e">
        <f ca="1">IF(VLOOKUP($B$8,OFFSET(#REF!,0,0,COUNTA(#REF!)-1,13),13,FALSE)&gt;MAX($L$10:L69),MAX($L$10:L69)+1,"")</f>
        <v>#REF!</v>
      </c>
      <c r="M70" s="554"/>
      <c r="N70" s="554"/>
    </row>
    <row r="71" spans="1:14" ht="26.25" customHeight="1">
      <c r="A71" s="11"/>
      <c r="B71" s="552" t="e">
        <f ca="1">IF($L71="",IF(NOT(L70=""),"　 -　以　下　余　白　-",""),VLOOKUP($B$8&amp;$L71,OFFSET(#REF!,0,0,#REF!,17),2,FALSE))</f>
        <v>#REF!</v>
      </c>
      <c r="C71" s="553"/>
      <c r="D71" s="555" t="e">
        <f ca="1">IF($L71="","",VLOOKUP($B$8&amp;$L71,OFFSET(#REF!,0,0,#REF!,19),18,FALSE))</f>
        <v>#REF!</v>
      </c>
      <c r="E71" s="555"/>
      <c r="F71" s="556" t="e">
        <f ca="1">IF($L71="","",VLOOKUP($B$8&amp;$L71,OFFSET(#REF!,0,0,#REF!,19),17,FALSE))</f>
        <v>#REF!</v>
      </c>
      <c r="G71" s="556"/>
      <c r="H71" s="556" t="e">
        <f t="shared" ca="1" si="16"/>
        <v>#REF!</v>
      </c>
      <c r="I71" s="556">
        <f t="shared" si="17"/>
        <v>0</v>
      </c>
      <c r="J71" s="14" t="e">
        <f t="shared" ca="1" si="18"/>
        <v>#REF!</v>
      </c>
      <c r="K71" s="14" t="e">
        <f t="shared" ca="1" si="19"/>
        <v>#REF!</v>
      </c>
      <c r="L71" s="4" t="e">
        <f ca="1">IF(VLOOKUP($B$8,OFFSET(#REF!,0,0,COUNTA(#REF!)-1,13),13,FALSE)&gt;MAX($L$10:L70),MAX($L$10:L70)+1,"")</f>
        <v>#REF!</v>
      </c>
      <c r="M71" s="551"/>
      <c r="N71" s="551"/>
    </row>
    <row r="72" spans="1:14" ht="26.25" customHeight="1">
      <c r="A72" s="11"/>
      <c r="B72" s="552" t="e">
        <f ca="1">IF($L72="",IF(NOT(L71=""),"　 -　以　下　余　白　-",""),VLOOKUP($B$8&amp;$L72,OFFSET(#REF!,0,0,#REF!,17),2,FALSE))</f>
        <v>#REF!</v>
      </c>
      <c r="C72" s="553"/>
      <c r="D72" s="555" t="e">
        <f ca="1">IF($L72="","",VLOOKUP($B$8&amp;$L72,OFFSET(#REF!,0,0,#REF!,19),18,FALSE))</f>
        <v>#REF!</v>
      </c>
      <c r="E72" s="555"/>
      <c r="F72" s="556" t="e">
        <f ca="1">IF($L72="","",VLOOKUP($B$8&amp;$L72,OFFSET(#REF!,0,0,#REF!,19),17,FALSE))</f>
        <v>#REF!</v>
      </c>
      <c r="G72" s="556"/>
      <c r="H72" s="556" t="e">
        <f t="shared" ca="1" si="16"/>
        <v>#REF!</v>
      </c>
      <c r="I72" s="556">
        <f t="shared" si="17"/>
        <v>0</v>
      </c>
      <c r="J72" s="14" t="e">
        <f t="shared" ca="1" si="18"/>
        <v>#REF!</v>
      </c>
      <c r="K72" s="14" t="e">
        <f t="shared" ca="1" si="19"/>
        <v>#REF!</v>
      </c>
      <c r="L72" s="4" t="e">
        <f ca="1">IF(VLOOKUP($B$8,OFFSET(#REF!,0,0,COUNTA(#REF!)-1,13),13,FALSE)&gt;MAX($L$10:L71),MAX($L$10:L71)+1,"")</f>
        <v>#REF!</v>
      </c>
      <c r="M72" s="551"/>
      <c r="N72" s="551"/>
    </row>
    <row r="73" spans="1:14" ht="26.25" customHeight="1">
      <c r="A73" s="11"/>
      <c r="B73" s="552" t="e">
        <f ca="1">IF($L73="",IF(NOT(L72=""),"　 -　以　下　余　白　-",""),VLOOKUP($B$8&amp;$L73,OFFSET(#REF!,0,0,#REF!,17),2,FALSE))</f>
        <v>#REF!</v>
      </c>
      <c r="C73" s="553"/>
      <c r="D73" s="555" t="e">
        <f ca="1">IF($L73="","",VLOOKUP($B$8&amp;$L73,OFFSET(#REF!,0,0,#REF!,19),18,FALSE))</f>
        <v>#REF!</v>
      </c>
      <c r="E73" s="555"/>
      <c r="F73" s="556" t="e">
        <f ca="1">IF($L73="","",VLOOKUP($B$8&amp;$L73,OFFSET(#REF!,0,0,#REF!,19),17,FALSE))</f>
        <v>#REF!</v>
      </c>
      <c r="G73" s="556"/>
      <c r="H73" s="556" t="e">
        <f t="shared" ca="1" si="16"/>
        <v>#REF!</v>
      </c>
      <c r="I73" s="556">
        <f t="shared" si="17"/>
        <v>0</v>
      </c>
      <c r="J73" s="14" t="e">
        <f t="shared" ca="1" si="18"/>
        <v>#REF!</v>
      </c>
      <c r="K73" s="14" t="e">
        <f t="shared" ca="1" si="19"/>
        <v>#REF!</v>
      </c>
      <c r="L73" s="4" t="e">
        <f ca="1">IF(VLOOKUP($B$8,OFFSET(#REF!,0,0,COUNTA(#REF!)-1,13),13,FALSE)&gt;MAX($L$10:L72),MAX($L$10:L72)+1,"")</f>
        <v>#REF!</v>
      </c>
      <c r="M73" s="551"/>
      <c r="N73" s="551"/>
    </row>
    <row r="74" spans="1:14" ht="26.25" customHeight="1">
      <c r="A74" s="11"/>
      <c r="B74" s="552" t="e">
        <f ca="1">IF($L74="",IF(NOT(L73=""),"　 -　以　下　余　白　-",""),VLOOKUP($B$8&amp;$L74,OFFSET(#REF!,0,0,#REF!,17),2,FALSE))</f>
        <v>#REF!</v>
      </c>
      <c r="C74" s="553"/>
      <c r="D74" s="555" t="e">
        <f ca="1">IF($L74="","",VLOOKUP($B$8&amp;$L74,OFFSET(#REF!,0,0,#REF!,19),18,FALSE))</f>
        <v>#REF!</v>
      </c>
      <c r="E74" s="555"/>
      <c r="F74" s="556" t="e">
        <f ca="1">IF($L74="","",VLOOKUP($B$8&amp;$L74,OFFSET(#REF!,0,0,#REF!,19),17,FALSE))</f>
        <v>#REF!</v>
      </c>
      <c r="G74" s="556"/>
      <c r="H74" s="556" t="e">
        <f t="shared" ca="1" si="16"/>
        <v>#REF!</v>
      </c>
      <c r="I74" s="556">
        <f t="shared" si="17"/>
        <v>0</v>
      </c>
      <c r="J74" s="14" t="e">
        <f t="shared" ca="1" si="18"/>
        <v>#REF!</v>
      </c>
      <c r="K74" s="14" t="e">
        <f t="shared" ca="1" si="19"/>
        <v>#REF!</v>
      </c>
      <c r="L74" s="4" t="e">
        <f ca="1">IF(VLOOKUP($B$8,OFFSET(#REF!,0,0,COUNTA(#REF!)-1,13),13,FALSE)&gt;MAX($L$10:L73),MAX($L$10:L73)+1,"")</f>
        <v>#REF!</v>
      </c>
      <c r="M74" s="551"/>
      <c r="N74" s="551"/>
    </row>
    <row r="75" spans="1:14" ht="26.25" customHeight="1">
      <c r="A75" s="11"/>
      <c r="B75" s="552" t="e">
        <f ca="1">IF($L75="",IF(NOT(L74=""),"　 -　以　下　余　白　-",""),VLOOKUP($B$8&amp;$L75,OFFSET(#REF!,0,0,#REF!,17),2,FALSE))</f>
        <v>#REF!</v>
      </c>
      <c r="C75" s="553"/>
      <c r="D75" s="555" t="e">
        <f ca="1">IF($L75="","",VLOOKUP($B$8&amp;$L75,OFFSET(#REF!,0,0,#REF!,19),18,FALSE))</f>
        <v>#REF!</v>
      </c>
      <c r="E75" s="555"/>
      <c r="F75" s="556" t="e">
        <f ca="1">IF($L75="","",VLOOKUP($B$8&amp;$L75,OFFSET(#REF!,0,0,#REF!,19),17,FALSE))</f>
        <v>#REF!</v>
      </c>
      <c r="G75" s="556"/>
      <c r="H75" s="556" t="e">
        <f t="shared" ca="1" si="16"/>
        <v>#REF!</v>
      </c>
      <c r="I75" s="556">
        <f t="shared" si="17"/>
        <v>0</v>
      </c>
      <c r="J75" s="14" t="e">
        <f t="shared" ca="1" si="18"/>
        <v>#REF!</v>
      </c>
      <c r="K75" s="14" t="e">
        <f t="shared" ca="1" si="19"/>
        <v>#REF!</v>
      </c>
      <c r="L75" s="4" t="e">
        <f ca="1">IF(VLOOKUP($B$8,OFFSET(#REF!,0,0,COUNTA(#REF!)-1,13),13,FALSE)&gt;MAX($L$10:L74),MAX($L$10:L74)+1,"")</f>
        <v>#REF!</v>
      </c>
      <c r="M75" s="551"/>
      <c r="N75" s="551"/>
    </row>
    <row r="76" spans="1:14" ht="26.25" customHeight="1">
      <c r="A76" s="11"/>
      <c r="B76" s="552" t="e">
        <f ca="1">IF($L76="",IF(NOT(L75=""),"　 -　以　下　余　白　-",""),VLOOKUP($B$8&amp;$L76,OFFSET(#REF!,0,0,#REF!,17),2,FALSE))</f>
        <v>#REF!</v>
      </c>
      <c r="C76" s="553"/>
      <c r="D76" s="555" t="e">
        <f ca="1">IF($L76="","",VLOOKUP($B$8&amp;$L76,OFFSET(#REF!,0,0,#REF!,19),18,FALSE))</f>
        <v>#REF!</v>
      </c>
      <c r="E76" s="555"/>
      <c r="F76" s="556" t="e">
        <f ca="1">IF($L76="","",VLOOKUP($B$8&amp;$L76,OFFSET(#REF!,0,0,#REF!,19),17,FALSE))</f>
        <v>#REF!</v>
      </c>
      <c r="G76" s="556"/>
      <c r="H76" s="556" t="e">
        <f t="shared" ca="1" si="16"/>
        <v>#REF!</v>
      </c>
      <c r="I76" s="556">
        <f t="shared" si="17"/>
        <v>0</v>
      </c>
      <c r="J76" s="14" t="e">
        <f t="shared" ca="1" si="18"/>
        <v>#REF!</v>
      </c>
      <c r="K76" s="14" t="e">
        <f t="shared" ca="1" si="19"/>
        <v>#REF!</v>
      </c>
      <c r="L76" s="4" t="e">
        <f ca="1">IF(VLOOKUP($B$8,OFFSET(#REF!,0,0,COUNTA(#REF!)-1,13),13,FALSE)&gt;MAX($L$10:L75),MAX($L$10:L75)+1,"")</f>
        <v>#REF!</v>
      </c>
    </row>
    <row r="77" spans="1:14" ht="26.25" customHeight="1">
      <c r="A77" s="11"/>
      <c r="B77" s="552" t="e">
        <f ca="1">IF($L77="",IF(NOT(L76=""),"　 -　以　下　余　白　-",""),VLOOKUP($B$8&amp;$L77,OFFSET(#REF!,0,0,#REF!,17),2,FALSE))</f>
        <v>#REF!</v>
      </c>
      <c r="C77" s="553"/>
      <c r="D77" s="555" t="e">
        <f ca="1">IF($L77="","",VLOOKUP($B$8&amp;$L77,OFFSET(#REF!,0,0,#REF!,19),18,FALSE))</f>
        <v>#REF!</v>
      </c>
      <c r="E77" s="555"/>
      <c r="F77" s="556" t="e">
        <f ca="1">IF($L77="","",VLOOKUP($B$8&amp;$L77,OFFSET(#REF!,0,0,#REF!,19),17,FALSE))</f>
        <v>#REF!</v>
      </c>
      <c r="G77" s="556"/>
      <c r="H77" s="556" t="e">
        <f t="shared" ca="1" si="16"/>
        <v>#REF!</v>
      </c>
      <c r="I77" s="556">
        <f t="shared" si="17"/>
        <v>0</v>
      </c>
      <c r="J77" s="14" t="e">
        <f t="shared" ca="1" si="18"/>
        <v>#REF!</v>
      </c>
      <c r="K77" s="14" t="e">
        <f t="shared" ca="1" si="19"/>
        <v>#REF!</v>
      </c>
      <c r="L77" s="4" t="e">
        <f ca="1">IF(VLOOKUP($B$8,OFFSET(#REF!,0,0,COUNTA(#REF!)-1,13),13,FALSE)&gt;MAX($L$10:L76),MAX($L$10:L76)+1,"")</f>
        <v>#REF!</v>
      </c>
    </row>
    <row r="78" spans="1:14" ht="26.25" customHeight="1">
      <c r="A78" s="11"/>
      <c r="B78" s="552" t="e">
        <f ca="1">IF($L78="",IF(NOT(L77=""),"　 -　以　下　余　白　-",""),VLOOKUP($B$8&amp;$L78,OFFSET(#REF!,0,0,#REF!,17),2,FALSE))</f>
        <v>#REF!</v>
      </c>
      <c r="C78" s="553"/>
      <c r="D78" s="555" t="e">
        <f ca="1">IF($L78="","",VLOOKUP($B$8&amp;$L78,OFFSET(#REF!,0,0,#REF!,19),18,FALSE))</f>
        <v>#REF!</v>
      </c>
      <c r="E78" s="555"/>
      <c r="F78" s="556" t="e">
        <f ca="1">IF($L78="","",VLOOKUP($B$8&amp;$L78,OFFSET(#REF!,0,0,#REF!,19),17,FALSE))</f>
        <v>#REF!</v>
      </c>
      <c r="G78" s="556"/>
      <c r="H78" s="556" t="e">
        <f t="shared" ca="1" si="16"/>
        <v>#REF!</v>
      </c>
      <c r="I78" s="556">
        <f t="shared" si="17"/>
        <v>0</v>
      </c>
      <c r="J78" s="14" t="e">
        <f t="shared" ca="1" si="18"/>
        <v>#REF!</v>
      </c>
      <c r="K78" s="14" t="e">
        <f t="shared" ca="1" si="19"/>
        <v>#REF!</v>
      </c>
      <c r="L78" s="4" t="e">
        <f ca="1">IF(VLOOKUP($B$8,OFFSET(#REF!,0,0,COUNTA(#REF!)-1,13),13,FALSE)&gt;MAX($L$10:L77),MAX($L$10:L77)+1,"")</f>
        <v>#REF!</v>
      </c>
    </row>
    <row r="79" spans="1:14" ht="26.25" customHeight="1">
      <c r="A79" s="11"/>
      <c r="B79" s="552" t="e">
        <f ca="1">IF($L79="",IF(NOT(L78=""),"　 -　以　下　余　白　-",""),VLOOKUP($B$8&amp;$L79,OFFSET(#REF!,0,0,#REF!,17),2,FALSE))</f>
        <v>#REF!</v>
      </c>
      <c r="C79" s="553"/>
      <c r="D79" s="555" t="e">
        <f ca="1">IF($L79="","",VLOOKUP($B$8&amp;$L79,OFFSET(#REF!,0,0,#REF!,19),18,FALSE))</f>
        <v>#REF!</v>
      </c>
      <c r="E79" s="555"/>
      <c r="F79" s="556" t="e">
        <f ca="1">IF($L79="","",VLOOKUP($B$8&amp;$L79,OFFSET(#REF!,0,0,#REF!,19),17,FALSE))</f>
        <v>#REF!</v>
      </c>
      <c r="G79" s="556"/>
      <c r="H79" s="556" t="e">
        <f t="shared" ca="1" si="16"/>
        <v>#REF!</v>
      </c>
      <c r="I79" s="556">
        <f t="shared" si="17"/>
        <v>0</v>
      </c>
      <c r="J79" s="14" t="e">
        <f t="shared" ca="1" si="18"/>
        <v>#REF!</v>
      </c>
      <c r="K79" s="14" t="e">
        <f t="shared" ca="1" si="19"/>
        <v>#REF!</v>
      </c>
      <c r="L79" s="4" t="e">
        <f ca="1">IF(VLOOKUP($B$8,OFFSET(#REF!,0,0,COUNTA(#REF!)-1,13),13,FALSE)&gt;MAX($L$10:L78),MAX($L$10:L78)+1,"")</f>
        <v>#REF!</v>
      </c>
    </row>
    <row r="80" spans="1:14" ht="26.25" customHeight="1">
      <c r="A80" s="11"/>
      <c r="B80" s="552" t="e">
        <f ca="1">IF($L80="",IF(NOT(L79=""),"　 -　以　下　余　白　-",""),VLOOKUP($B$8&amp;$L80,OFFSET(#REF!,0,0,#REF!,17),2,FALSE))</f>
        <v>#REF!</v>
      </c>
      <c r="C80" s="553"/>
      <c r="D80" s="555" t="e">
        <f ca="1">IF($L80="","",VLOOKUP($B$8&amp;$L80,OFFSET(#REF!,0,0,#REF!,19),18,FALSE))</f>
        <v>#REF!</v>
      </c>
      <c r="E80" s="555"/>
      <c r="F80" s="556" t="e">
        <f ca="1">IF($L80="","",VLOOKUP($B$8&amp;$L80,OFFSET(#REF!,0,0,#REF!,19),17,FALSE))</f>
        <v>#REF!</v>
      </c>
      <c r="G80" s="556"/>
      <c r="H80" s="556" t="e">
        <f t="shared" ca="1" si="16"/>
        <v>#REF!</v>
      </c>
      <c r="I80" s="556">
        <f t="shared" si="17"/>
        <v>0</v>
      </c>
      <c r="J80" s="14" t="e">
        <f t="shared" ca="1" si="18"/>
        <v>#REF!</v>
      </c>
      <c r="K80" s="14" t="e">
        <f t="shared" ca="1" si="19"/>
        <v>#REF!</v>
      </c>
      <c r="L80" s="4" t="e">
        <f ca="1">IF(VLOOKUP($B$8,OFFSET(#REF!,0,0,COUNTA(#REF!)-1,13),13,FALSE)&gt;MAX($L$10:L79),MAX($L$10:L79)+1,"")</f>
        <v>#REF!</v>
      </c>
    </row>
    <row r="81" spans="1:12" ht="26.25" customHeight="1">
      <c r="A81" s="11"/>
      <c r="B81" s="552" t="e">
        <f ca="1">IF($L81="",IF(NOT(L80=""),"　 -　以　下　余　白　-",""),VLOOKUP($B$8&amp;$L81,OFFSET(#REF!,0,0,#REF!,17),2,FALSE))</f>
        <v>#REF!</v>
      </c>
      <c r="C81" s="553"/>
      <c r="D81" s="555" t="e">
        <f ca="1">IF($L81="","",VLOOKUP($B$8&amp;$L81,OFFSET(#REF!,0,0,#REF!,19),18,FALSE))</f>
        <v>#REF!</v>
      </c>
      <c r="E81" s="555"/>
      <c r="F81" s="556" t="e">
        <f ca="1">IF($L81="","",VLOOKUP($B$8&amp;$L81,OFFSET(#REF!,0,0,#REF!,19),17,FALSE))</f>
        <v>#REF!</v>
      </c>
      <c r="G81" s="556"/>
      <c r="H81" s="556" t="e">
        <f t="shared" ca="1" si="16"/>
        <v>#REF!</v>
      </c>
      <c r="I81" s="556">
        <f t="shared" si="17"/>
        <v>0</v>
      </c>
      <c r="J81" s="14" t="e">
        <f t="shared" ca="1" si="18"/>
        <v>#REF!</v>
      </c>
      <c r="K81" s="14" t="e">
        <f t="shared" ca="1" si="19"/>
        <v>#REF!</v>
      </c>
      <c r="L81" s="4" t="e">
        <f ca="1">IF(VLOOKUP($B$8,OFFSET(#REF!,0,0,COUNTA(#REF!)-1,13),13,FALSE)&gt;MAX($L$10:L80),MAX($L$10:L80)+1,"")</f>
        <v>#REF!</v>
      </c>
    </row>
    <row r="82" spans="1:12" ht="26.25" customHeight="1">
      <c r="A82" s="11"/>
      <c r="B82" s="552" t="e">
        <f ca="1">IF($L82="",IF(NOT(L81=""),"　 -　以　下　余　白　-",""),VLOOKUP($B$8&amp;$L82,OFFSET(#REF!,0,0,#REF!,17),2,FALSE))</f>
        <v>#REF!</v>
      </c>
      <c r="C82" s="553"/>
      <c r="D82" s="555" t="e">
        <f ca="1">IF($L82="","",VLOOKUP($B$8&amp;$L82,OFFSET(#REF!,0,0,#REF!,19),18,FALSE))</f>
        <v>#REF!</v>
      </c>
      <c r="E82" s="555"/>
      <c r="F82" s="556" t="e">
        <f ca="1">IF($L82="","",VLOOKUP($B$8&amp;$L82,OFFSET(#REF!,0,0,#REF!,19),17,FALSE))</f>
        <v>#REF!</v>
      </c>
      <c r="G82" s="556"/>
      <c r="H82" s="556" t="e">
        <f t="shared" ca="1" si="16"/>
        <v>#REF!</v>
      </c>
      <c r="I82" s="556">
        <f t="shared" si="17"/>
        <v>0</v>
      </c>
      <c r="J82" s="14" t="e">
        <f t="shared" ca="1" si="18"/>
        <v>#REF!</v>
      </c>
      <c r="K82" s="14" t="e">
        <f t="shared" ca="1" si="19"/>
        <v>#REF!</v>
      </c>
      <c r="L82" s="4" t="e">
        <f ca="1">IF(VLOOKUP($B$8,OFFSET(#REF!,0,0,COUNTA(#REF!)-1,13),13,FALSE)&gt;MAX($L$10:L81),MAX($L$10:L81)+1,"")</f>
        <v>#REF!</v>
      </c>
    </row>
    <row r="83" spans="1:12" ht="87" customHeight="1">
      <c r="A83" s="11" t="s">
        <v>5</v>
      </c>
      <c r="B83" s="559" t="s">
        <v>31</v>
      </c>
      <c r="C83" s="559"/>
      <c r="D83" s="559"/>
      <c r="E83" s="559"/>
      <c r="F83" s="555" t="s">
        <v>30</v>
      </c>
      <c r="G83" s="555"/>
      <c r="H83" s="560" t="str">
        <f>"管理簿登記年月日　"&amp;DBCS(TEXT($G$7,"ee.m.d"))</f>
        <v>管理簿登記年月日　２７．１１．７</v>
      </c>
      <c r="I83" s="560"/>
      <c r="J83" s="560"/>
      <c r="K83" s="560"/>
    </row>
  </sheetData>
  <mergeCells count="307">
    <mergeCell ref="F83:G83"/>
    <mergeCell ref="H83:K83"/>
    <mergeCell ref="F79:G79"/>
    <mergeCell ref="H79:I79"/>
    <mergeCell ref="D80:E80"/>
    <mergeCell ref="F80:G80"/>
    <mergeCell ref="H80:I80"/>
    <mergeCell ref="D81:E81"/>
    <mergeCell ref="F81:G81"/>
    <mergeCell ref="H81:I81"/>
    <mergeCell ref="D82:E82"/>
    <mergeCell ref="F82:G82"/>
    <mergeCell ref="H82:I82"/>
    <mergeCell ref="B83:E83"/>
    <mergeCell ref="B82:C82"/>
    <mergeCell ref="M75:N75"/>
    <mergeCell ref="D76:E76"/>
    <mergeCell ref="F76:G76"/>
    <mergeCell ref="H76:I76"/>
    <mergeCell ref="D77:E77"/>
    <mergeCell ref="F77:G77"/>
    <mergeCell ref="H77:I77"/>
    <mergeCell ref="D78:E78"/>
    <mergeCell ref="F78:G78"/>
    <mergeCell ref="H78:I78"/>
    <mergeCell ref="D73:E73"/>
    <mergeCell ref="F73:G73"/>
    <mergeCell ref="H73:I73"/>
    <mergeCell ref="D74:E74"/>
    <mergeCell ref="F74:G74"/>
    <mergeCell ref="H74:I74"/>
    <mergeCell ref="D75:E75"/>
    <mergeCell ref="F75:G75"/>
    <mergeCell ref="H75:I75"/>
    <mergeCell ref="B43:C43"/>
    <mergeCell ref="M43:N43"/>
    <mergeCell ref="B44:C44"/>
    <mergeCell ref="M44:N44"/>
    <mergeCell ref="B63:C63"/>
    <mergeCell ref="D63:E63"/>
    <mergeCell ref="F63:G63"/>
    <mergeCell ref="H63:I63"/>
    <mergeCell ref="B64:C64"/>
    <mergeCell ref="D64:E64"/>
    <mergeCell ref="F64:G64"/>
    <mergeCell ref="H64:I64"/>
    <mergeCell ref="M64:N64"/>
    <mergeCell ref="F48:G48"/>
    <mergeCell ref="H48:I48"/>
    <mergeCell ref="D49:E49"/>
    <mergeCell ref="F49:G49"/>
    <mergeCell ref="H49:I49"/>
    <mergeCell ref="D50:E50"/>
    <mergeCell ref="F50:G50"/>
    <mergeCell ref="H50:I50"/>
    <mergeCell ref="D51:E51"/>
    <mergeCell ref="F51:G51"/>
    <mergeCell ref="H51:I51"/>
    <mergeCell ref="B41:C41"/>
    <mergeCell ref="D41:E41"/>
    <mergeCell ref="F41:G41"/>
    <mergeCell ref="H41:I41"/>
    <mergeCell ref="M41:N41"/>
    <mergeCell ref="B42:C42"/>
    <mergeCell ref="D42:E42"/>
    <mergeCell ref="F42:G42"/>
    <mergeCell ref="H42:I42"/>
    <mergeCell ref="M42:N42"/>
    <mergeCell ref="H18:I18"/>
    <mergeCell ref="H19:I19"/>
    <mergeCell ref="H20:I20"/>
    <mergeCell ref="H23:I23"/>
    <mergeCell ref="H24:I24"/>
    <mergeCell ref="H25:I25"/>
    <mergeCell ref="H26:I26"/>
    <mergeCell ref="B21:C21"/>
    <mergeCell ref="B22:C22"/>
    <mergeCell ref="D21:E21"/>
    <mergeCell ref="D22:E22"/>
    <mergeCell ref="F21:G21"/>
    <mergeCell ref="F22:G22"/>
    <mergeCell ref="H21:I21"/>
    <mergeCell ref="H22:I22"/>
    <mergeCell ref="B20:C20"/>
    <mergeCell ref="B23:C23"/>
    <mergeCell ref="B24:C24"/>
    <mergeCell ref="B25:C25"/>
    <mergeCell ref="D20:E20"/>
    <mergeCell ref="D23:E23"/>
    <mergeCell ref="D24:E24"/>
    <mergeCell ref="D25:E25"/>
    <mergeCell ref="D16:E16"/>
    <mergeCell ref="D17:E17"/>
    <mergeCell ref="B3:D4"/>
    <mergeCell ref="E3:F4"/>
    <mergeCell ref="C8:F8"/>
    <mergeCell ref="B9:K9"/>
    <mergeCell ref="B10:C10"/>
    <mergeCell ref="F10:G10"/>
    <mergeCell ref="G3:H3"/>
    <mergeCell ref="G4:H4"/>
    <mergeCell ref="H10:I10"/>
    <mergeCell ref="H11:I11"/>
    <mergeCell ref="H12:I12"/>
    <mergeCell ref="H13:I13"/>
    <mergeCell ref="H14:I14"/>
    <mergeCell ref="H15:I15"/>
    <mergeCell ref="H16:I16"/>
    <mergeCell ref="G8:K8"/>
    <mergeCell ref="H17:I17"/>
    <mergeCell ref="M18:N18"/>
    <mergeCell ref="B19:C19"/>
    <mergeCell ref="M19:N19"/>
    <mergeCell ref="B26:C26"/>
    <mergeCell ref="B15:C15"/>
    <mergeCell ref="M15:N15"/>
    <mergeCell ref="B16:C16"/>
    <mergeCell ref="M16:N16"/>
    <mergeCell ref="B17:C17"/>
    <mergeCell ref="M17:N17"/>
    <mergeCell ref="D18:E18"/>
    <mergeCell ref="D19:E19"/>
    <mergeCell ref="F15:G15"/>
    <mergeCell ref="F16:G16"/>
    <mergeCell ref="F17:G17"/>
    <mergeCell ref="F18:G18"/>
    <mergeCell ref="F19:G19"/>
    <mergeCell ref="D26:E26"/>
    <mergeCell ref="F20:G20"/>
    <mergeCell ref="F23:G23"/>
    <mergeCell ref="F24:G24"/>
    <mergeCell ref="F25:G25"/>
    <mergeCell ref="F26:G26"/>
    <mergeCell ref="D15:E15"/>
    <mergeCell ref="M11:N11"/>
    <mergeCell ref="B12:C12"/>
    <mergeCell ref="M12:N12"/>
    <mergeCell ref="B13:C13"/>
    <mergeCell ref="M13:N13"/>
    <mergeCell ref="B14:C14"/>
    <mergeCell ref="M14:N14"/>
    <mergeCell ref="F11:G11"/>
    <mergeCell ref="F12:G12"/>
    <mergeCell ref="F13:G13"/>
    <mergeCell ref="F14:G14"/>
    <mergeCell ref="B11:C11"/>
    <mergeCell ref="D11:E11"/>
    <mergeCell ref="D12:E12"/>
    <mergeCell ref="D13:E13"/>
    <mergeCell ref="D14:E14"/>
    <mergeCell ref="B76:C76"/>
    <mergeCell ref="B77:C77"/>
    <mergeCell ref="B78:C78"/>
    <mergeCell ref="B73:C73"/>
    <mergeCell ref="B74:C74"/>
    <mergeCell ref="B75:C75"/>
    <mergeCell ref="D79:E79"/>
    <mergeCell ref="A1:K1"/>
    <mergeCell ref="A3:A4"/>
    <mergeCell ref="I3:K3"/>
    <mergeCell ref="I4:K4"/>
    <mergeCell ref="C5:F5"/>
    <mergeCell ref="G5:K5"/>
    <mergeCell ref="C6:F6"/>
    <mergeCell ref="G6:K6"/>
    <mergeCell ref="C7:F7"/>
    <mergeCell ref="G7:K7"/>
    <mergeCell ref="A28:K28"/>
    <mergeCell ref="B18:C18"/>
    <mergeCell ref="B27:E27"/>
    <mergeCell ref="F27:G27"/>
    <mergeCell ref="H27:K27"/>
    <mergeCell ref="D10:E10"/>
    <mergeCell ref="C30:F30"/>
    <mergeCell ref="G30:K30"/>
    <mergeCell ref="C31:F31"/>
    <mergeCell ref="G31:K31"/>
    <mergeCell ref="B35:C35"/>
    <mergeCell ref="B36:C36"/>
    <mergeCell ref="M36:N36"/>
    <mergeCell ref="B37:C37"/>
    <mergeCell ref="M37:N37"/>
    <mergeCell ref="C32:F32"/>
    <mergeCell ref="G32:K32"/>
    <mergeCell ref="C33:F33"/>
    <mergeCell ref="G33:K33"/>
    <mergeCell ref="B34:K34"/>
    <mergeCell ref="D35:E35"/>
    <mergeCell ref="F35:G35"/>
    <mergeCell ref="H35:I35"/>
    <mergeCell ref="D36:E36"/>
    <mergeCell ref="F36:G36"/>
    <mergeCell ref="H36:I36"/>
    <mergeCell ref="D37:E37"/>
    <mergeCell ref="B38:C38"/>
    <mergeCell ref="M38:N38"/>
    <mergeCell ref="B40:C40"/>
    <mergeCell ref="M40:N40"/>
    <mergeCell ref="F37:G37"/>
    <mergeCell ref="H37:I37"/>
    <mergeCell ref="D38:E38"/>
    <mergeCell ref="F38:G38"/>
    <mergeCell ref="H38:I38"/>
    <mergeCell ref="D40:E40"/>
    <mergeCell ref="F40:G40"/>
    <mergeCell ref="H40:I40"/>
    <mergeCell ref="B39:C39"/>
    <mergeCell ref="D39:E39"/>
    <mergeCell ref="F39:G39"/>
    <mergeCell ref="H39:I39"/>
    <mergeCell ref="M39:N39"/>
    <mergeCell ref="D43:E43"/>
    <mergeCell ref="F43:G43"/>
    <mergeCell ref="H43:I43"/>
    <mergeCell ref="D44:E44"/>
    <mergeCell ref="B47:C47"/>
    <mergeCell ref="M47:N47"/>
    <mergeCell ref="B48:C48"/>
    <mergeCell ref="B49:C49"/>
    <mergeCell ref="B45:C45"/>
    <mergeCell ref="M45:N45"/>
    <mergeCell ref="B46:C46"/>
    <mergeCell ref="M46:N46"/>
    <mergeCell ref="F44:G44"/>
    <mergeCell ref="H44:I44"/>
    <mergeCell ref="D45:E45"/>
    <mergeCell ref="F45:G45"/>
    <mergeCell ref="H45:I45"/>
    <mergeCell ref="D46:E46"/>
    <mergeCell ref="F46:G46"/>
    <mergeCell ref="H46:I46"/>
    <mergeCell ref="D47:E47"/>
    <mergeCell ref="F47:G47"/>
    <mergeCell ref="H47:I47"/>
    <mergeCell ref="D48:E48"/>
    <mergeCell ref="B51:C51"/>
    <mergeCell ref="M66:N66"/>
    <mergeCell ref="B52:C52"/>
    <mergeCell ref="B53:C53"/>
    <mergeCell ref="B50:C50"/>
    <mergeCell ref="B54:C54"/>
    <mergeCell ref="D52:E52"/>
    <mergeCell ref="F52:G52"/>
    <mergeCell ref="H52:I52"/>
    <mergeCell ref="D53:E53"/>
    <mergeCell ref="F53:G53"/>
    <mergeCell ref="H53:I53"/>
    <mergeCell ref="D54:E54"/>
    <mergeCell ref="F54:G54"/>
    <mergeCell ref="H54:I54"/>
    <mergeCell ref="A56:K56"/>
    <mergeCell ref="C58:F58"/>
    <mergeCell ref="G58:K58"/>
    <mergeCell ref="B62:K62"/>
    <mergeCell ref="D65:E65"/>
    <mergeCell ref="F65:G65"/>
    <mergeCell ref="H65:I65"/>
    <mergeCell ref="M65:N65"/>
    <mergeCell ref="D66:E66"/>
    <mergeCell ref="C61:F61"/>
    <mergeCell ref="G61:K61"/>
    <mergeCell ref="B65:C65"/>
    <mergeCell ref="B66:C66"/>
    <mergeCell ref="M69:N69"/>
    <mergeCell ref="M70:N70"/>
    <mergeCell ref="B55:E55"/>
    <mergeCell ref="F55:G55"/>
    <mergeCell ref="H55:K55"/>
    <mergeCell ref="C59:F59"/>
    <mergeCell ref="G59:K59"/>
    <mergeCell ref="C60:F60"/>
    <mergeCell ref="G60:K60"/>
    <mergeCell ref="B70:C70"/>
    <mergeCell ref="B68:C68"/>
    <mergeCell ref="B69:C69"/>
    <mergeCell ref="D68:E68"/>
    <mergeCell ref="F66:G66"/>
    <mergeCell ref="H66:I66"/>
    <mergeCell ref="D67:E67"/>
    <mergeCell ref="F67:G67"/>
    <mergeCell ref="H67:I67"/>
    <mergeCell ref="F68:G68"/>
    <mergeCell ref="H68:I68"/>
    <mergeCell ref="M71:N71"/>
    <mergeCell ref="M72:N72"/>
    <mergeCell ref="M73:N73"/>
    <mergeCell ref="M74:N74"/>
    <mergeCell ref="B79:C79"/>
    <mergeCell ref="B80:C80"/>
    <mergeCell ref="B81:C81"/>
    <mergeCell ref="B67:C67"/>
    <mergeCell ref="M67:N67"/>
    <mergeCell ref="M68:N68"/>
    <mergeCell ref="B71:C71"/>
    <mergeCell ref="B72:C72"/>
    <mergeCell ref="D72:E72"/>
    <mergeCell ref="D69:E69"/>
    <mergeCell ref="F69:G69"/>
    <mergeCell ref="H69:I69"/>
    <mergeCell ref="D70:E70"/>
    <mergeCell ref="F70:G70"/>
    <mergeCell ref="H70:I70"/>
    <mergeCell ref="D71:E71"/>
    <mergeCell ref="F71:G71"/>
    <mergeCell ref="H71:I71"/>
    <mergeCell ref="F72:G72"/>
    <mergeCell ref="H72:I72"/>
  </mergeCells>
  <phoneticPr fontId="2"/>
  <dataValidations count="1">
    <dataValidation type="list" allowBlank="1" showInputMessage="1" showErrorMessage="1" sqref="B8" xr:uid="{00000000-0002-0000-1800-000000000000}">
      <formula1>#REF!</formula1>
    </dataValidation>
  </dataValidations>
  <pageMargins left="1.1023622047244095" right="0.35433070866141736" top="0.70866141732283472" bottom="0.55118110236220474" header="0.51181102362204722" footer="0.51181102362204722"/>
  <pageSetup paperSize="9" orientation="portrait" blackAndWhite="1" horizontalDpi="4294967293" verticalDpi="300" r:id="rId1"/>
  <headerFooter alignWithMargins="0">
    <oddHeader>&amp;R&amp;"ＭＳ 明朝,標準"ページ　　&amp;P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8">
    <tabColor rgb="FF00B050"/>
  </sheetPr>
  <dimension ref="A1:D51"/>
  <sheetViews>
    <sheetView workbookViewId="0"/>
  </sheetViews>
  <sheetFormatPr defaultRowHeight="13.5"/>
  <cols>
    <col min="1" max="1" width="22.375" style="1" customWidth="1"/>
    <col min="2" max="2" width="34.125" style="1" customWidth="1"/>
    <col min="3" max="3" width="9" style="1"/>
    <col min="4" max="4" width="58.625" style="1" customWidth="1"/>
    <col min="5" max="16384" width="9" style="1"/>
  </cols>
  <sheetData>
    <row r="1" spans="1:4" ht="23.25" customHeight="1" thickBot="1"/>
    <row r="2" spans="1:4" ht="23.25" customHeight="1" thickBot="1">
      <c r="A2" s="30" t="s">
        <v>78</v>
      </c>
      <c r="B2" s="31">
        <v>100</v>
      </c>
      <c r="D2" s="134" t="s">
        <v>150</v>
      </c>
    </row>
    <row r="3" spans="1:4" ht="23.25" customHeight="1" thickBot="1">
      <c r="A3" s="30" t="s">
        <v>79</v>
      </c>
      <c r="B3" s="31" t="s">
        <v>166</v>
      </c>
      <c r="D3" s="135" t="s">
        <v>152</v>
      </c>
    </row>
    <row r="4" spans="1:4" ht="23.25" customHeight="1" thickBot="1">
      <c r="A4" s="30" t="s">
        <v>80</v>
      </c>
      <c r="B4" s="31" t="s">
        <v>167</v>
      </c>
      <c r="D4" s="28" t="str">
        <f>HYPERLINK("#目次!A1","目次へ戻る")</f>
        <v>目次へ戻る</v>
      </c>
    </row>
    <row r="5" spans="1:4" ht="23.25" customHeight="1"/>
    <row r="6" spans="1:4" ht="23.25" customHeight="1"/>
    <row r="7" spans="1:4" ht="18.75">
      <c r="B7" s="140" t="e">
        <f>"〒"&amp;D10</f>
        <v>#REF!</v>
      </c>
      <c r="D7" s="111" t="e">
        <f>#REF!</f>
        <v>#REF!</v>
      </c>
    </row>
    <row r="8" spans="1:4" ht="32.25">
      <c r="B8" s="34"/>
      <c r="C8" s="32"/>
      <c r="D8" s="112" t="e">
        <f>VLOOKUP($D$7,#REF!,14,FALSE)</f>
        <v>#REF!</v>
      </c>
    </row>
    <row r="9" spans="1:4" ht="32.25">
      <c r="B9" s="35" t="e">
        <f>D8</f>
        <v>#REF!</v>
      </c>
      <c r="C9" s="33"/>
      <c r="D9" s="112" t="s">
        <v>75</v>
      </c>
    </row>
    <row r="10" spans="1:4">
      <c r="B10" s="36"/>
      <c r="D10" s="113" t="e">
        <f>VLOOKUP($D$7,#REF!,13,FALSE)</f>
        <v>#REF!</v>
      </c>
    </row>
    <row r="11" spans="1:4" ht="18.75">
      <c r="B11" s="141"/>
      <c r="D11" s="113"/>
    </row>
    <row r="12" spans="1:4" ht="18.75">
      <c r="B12" s="142"/>
    </row>
    <row r="13" spans="1:4" ht="18.75">
      <c r="B13" s="142"/>
    </row>
    <row r="14" spans="1:4" ht="18.75">
      <c r="B14" s="142"/>
    </row>
    <row r="15" spans="1:4" ht="18.75">
      <c r="B15" s="142"/>
    </row>
    <row r="16" spans="1:4" ht="18.75">
      <c r="B16" s="141" t="e">
        <f>IF(#REF!="〇",#REF!,IF("無"=#REF!,"",#REF!))</f>
        <v>#REF!</v>
      </c>
    </row>
    <row r="17" spans="2:2" ht="18.75">
      <c r="B17" s="141"/>
    </row>
    <row r="18" spans="2:2" ht="18.75">
      <c r="B18" s="141" t="str">
        <f>B3&amp;"　"&amp;C3&amp;"　宛"</f>
        <v>契約担当者　様　　宛</v>
      </c>
    </row>
    <row r="19" spans="2:2" ht="18.75">
      <c r="B19" s="142"/>
    </row>
    <row r="20" spans="2:2" ht="18.75">
      <c r="B20" s="142"/>
    </row>
    <row r="21" spans="2:2" ht="18.75">
      <c r="B21" s="142"/>
    </row>
    <row r="22" spans="2:2" ht="18.75">
      <c r="B22" s="142"/>
    </row>
    <row r="23" spans="2:2" ht="18.75">
      <c r="B23" s="141" t="str">
        <f>"（"&amp;B4&amp;"　在中）"</f>
        <v>（契約関係書類　在中）</v>
      </c>
    </row>
    <row r="24" spans="2:2" ht="18.75">
      <c r="B24" s="142"/>
    </row>
    <row r="25" spans="2:2" ht="18.75">
      <c r="B25" s="142"/>
    </row>
    <row r="26" spans="2:2" ht="18.75">
      <c r="B26" s="142"/>
    </row>
    <row r="27" spans="2:2" ht="18.75">
      <c r="B27" s="142"/>
    </row>
    <row r="28" spans="2:2" ht="18.75">
      <c r="B28" s="142" t="e">
        <f>"〒"&amp;#REF!</f>
        <v>#REF!</v>
      </c>
    </row>
    <row r="29" spans="2:2" ht="18.75">
      <c r="B29" s="142" t="e">
        <f>#REF!</f>
        <v>#REF!</v>
      </c>
    </row>
    <row r="30" spans="2:2" ht="18.75">
      <c r="B30" s="140" t="e">
        <f>"陸上自衛隊"&amp;#REF!</f>
        <v>#REF!</v>
      </c>
    </row>
    <row r="31" spans="2:2" ht="18.75">
      <c r="B31" s="140" t="s">
        <v>88</v>
      </c>
    </row>
    <row r="32" spans="2:2" ht="18.75">
      <c r="B32" s="143" t="e">
        <f>"電話："&amp;#REF!&amp;"（内線"&amp;#REF!&amp;"）"</f>
        <v>#REF!</v>
      </c>
    </row>
    <row r="33" spans="1:2" ht="18.75">
      <c r="B33" s="143" t="e">
        <f>"FAX ："&amp;#REF!</f>
        <v>#REF!</v>
      </c>
    </row>
    <row r="34" spans="1:2" ht="18.75">
      <c r="B34" s="142"/>
    </row>
    <row r="35" spans="1:2" ht="18.75">
      <c r="B35" s="144"/>
    </row>
    <row r="36" spans="1:2" ht="18.75">
      <c r="B36" s="144"/>
    </row>
    <row r="37" spans="1:2" ht="18.75">
      <c r="B37" s="144"/>
    </row>
    <row r="38" spans="1:2" ht="18.75">
      <c r="B38" s="145"/>
    </row>
    <row r="39" spans="1:2" ht="18.75">
      <c r="B39" s="145"/>
    </row>
    <row r="40" spans="1:2" ht="18.75">
      <c r="B40" s="144"/>
    </row>
    <row r="41" spans="1:2" ht="18.75">
      <c r="B41" s="144"/>
    </row>
    <row r="42" spans="1:2" ht="18.75">
      <c r="B42" s="144"/>
    </row>
    <row r="43" spans="1:2" ht="18.75">
      <c r="A43" s="1" t="s">
        <v>81</v>
      </c>
      <c r="B43" s="144"/>
    </row>
    <row r="45" spans="1:2">
      <c r="A45" s="1" t="s">
        <v>82</v>
      </c>
    </row>
    <row r="46" spans="1:2">
      <c r="A46" s="1" t="s">
        <v>83</v>
      </c>
    </row>
    <row r="47" spans="1:2">
      <c r="A47" s="1" t="s">
        <v>84</v>
      </c>
    </row>
    <row r="48" spans="1:2">
      <c r="A48" s="1" t="s">
        <v>85</v>
      </c>
    </row>
    <row r="49" spans="1:1">
      <c r="A49" s="1" t="s">
        <v>86</v>
      </c>
    </row>
    <row r="51" spans="1:1">
      <c r="A51" s="1" t="s">
        <v>87</v>
      </c>
    </row>
  </sheetData>
  <phoneticPr fontId="2"/>
  <printOptions horizontalCentered="1"/>
  <pageMargins left="0.9055118110236221" right="0.70866141732283472" top="1.1417322834645669" bottom="0.74803149606299213" header="0.31496062992125984" footer="0.31496062992125984"/>
  <pageSetup paperSize="73"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1">
    <tabColor rgb="FF002060"/>
  </sheetPr>
  <dimension ref="A1:J25"/>
  <sheetViews>
    <sheetView showZeros="0" workbookViewId="0">
      <selection activeCell="G5" sqref="G5"/>
    </sheetView>
  </sheetViews>
  <sheetFormatPr defaultRowHeight="12"/>
  <cols>
    <col min="1" max="1" width="5.875" style="16" customWidth="1"/>
    <col min="2" max="2" width="26.25" style="16" customWidth="1"/>
    <col min="3" max="3" width="39.75" style="16" customWidth="1"/>
    <col min="4" max="8" width="12.5" style="16" customWidth="1"/>
    <col min="9" max="16384" width="9" style="16"/>
  </cols>
  <sheetData>
    <row r="1" spans="1:10" ht="14.25">
      <c r="A1" s="584"/>
      <c r="B1" s="584"/>
      <c r="C1" s="584"/>
      <c r="D1" s="584"/>
      <c r="E1" s="584"/>
      <c r="F1" s="584"/>
      <c r="G1" s="584"/>
      <c r="H1" s="584"/>
    </row>
    <row r="2" spans="1:10" ht="13.5">
      <c r="J2" s="28" t="str">
        <f>HYPERLINK("#目次!A1","目次へ戻る")</f>
        <v>目次へ戻る</v>
      </c>
    </row>
    <row r="3" spans="1:10" ht="16.5" customHeight="1">
      <c r="A3" s="585" t="s">
        <v>65</v>
      </c>
      <c r="B3" s="585" t="s">
        <v>0</v>
      </c>
      <c r="C3" s="585" t="s">
        <v>1</v>
      </c>
      <c r="D3" s="585" t="s">
        <v>66</v>
      </c>
      <c r="E3" s="585"/>
      <c r="F3" s="585"/>
      <c r="G3" s="585" t="s">
        <v>39</v>
      </c>
      <c r="H3" s="585" t="s">
        <v>40</v>
      </c>
    </row>
    <row r="4" spans="1:10" ht="16.5" customHeight="1">
      <c r="A4" s="585"/>
      <c r="B4" s="585"/>
      <c r="C4" s="585"/>
      <c r="D4" s="17"/>
      <c r="E4" s="17"/>
      <c r="F4" s="17"/>
      <c r="G4" s="585"/>
      <c r="H4" s="585"/>
    </row>
    <row r="5" spans="1:10" ht="24.75" customHeight="1">
      <c r="A5" s="17"/>
      <c r="B5" s="19" t="str">
        <f>IFERROR(VLOOKUP($A5,#REF!,2,FALSE),"")</f>
        <v/>
      </c>
      <c r="C5" s="19"/>
      <c r="D5" s="20"/>
      <c r="E5" s="20"/>
      <c r="F5" s="20"/>
      <c r="G5" s="21" t="str">
        <f>IF(A5="","",MIN(D5:F5))</f>
        <v/>
      </c>
      <c r="H5" s="18" t="str">
        <f>IF(A5="","",HLOOKUP(G5,$D5:$F$25,22-I5,FALSE))</f>
        <v/>
      </c>
      <c r="I5" s="16">
        <f>MAX($I$4:I4)+1</f>
        <v>1</v>
      </c>
    </row>
    <row r="6" spans="1:10" ht="24.75" customHeight="1">
      <c r="A6" s="17"/>
      <c r="B6" s="19" t="str">
        <f>IFERROR(VLOOKUP($A6,#REF!,2,FALSE),"")</f>
        <v/>
      </c>
      <c r="C6" s="19" t="str">
        <f>IFERROR(VLOOKUP($A6,#REF!,3,FALSE),"")</f>
        <v/>
      </c>
      <c r="D6" s="20"/>
      <c r="E6" s="20"/>
      <c r="F6" s="20"/>
      <c r="G6" s="21" t="str">
        <f t="shared" ref="G6:G24" si="0">IF(A6="","",MIN(D6:F6))</f>
        <v/>
      </c>
      <c r="H6" s="18" t="str">
        <f>IF(A6="","",HLOOKUP(G6,$D6:$F$25,22-I6,FALSE))</f>
        <v/>
      </c>
      <c r="I6" s="16">
        <f>MAX($I$4:I5)+1</f>
        <v>2</v>
      </c>
    </row>
    <row r="7" spans="1:10" ht="24.75" customHeight="1">
      <c r="A7" s="17"/>
      <c r="B7" s="19" t="str">
        <f>IFERROR(VLOOKUP($A7,#REF!,2,FALSE),"")</f>
        <v/>
      </c>
      <c r="C7" s="19" t="str">
        <f>IFERROR(VLOOKUP($A7,#REF!,3,FALSE),"")</f>
        <v/>
      </c>
      <c r="D7" s="20"/>
      <c r="E7" s="20"/>
      <c r="F7" s="20"/>
      <c r="G7" s="21" t="str">
        <f t="shared" si="0"/>
        <v/>
      </c>
      <c r="H7" s="18" t="str">
        <f>IF(A7="","",HLOOKUP(G7,$D7:$F$25,22-I7,FALSE))</f>
        <v/>
      </c>
      <c r="I7" s="16">
        <f>MAX($I$4:I6)+1</f>
        <v>3</v>
      </c>
    </row>
    <row r="8" spans="1:10" ht="24.75" customHeight="1">
      <c r="A8" s="17"/>
      <c r="B8" s="19" t="str">
        <f>IFERROR(VLOOKUP($A8,#REF!,2,FALSE),"")</f>
        <v/>
      </c>
      <c r="C8" s="19" t="str">
        <f>IFERROR(VLOOKUP($A8,#REF!,3,FALSE),"")</f>
        <v/>
      </c>
      <c r="D8" s="20"/>
      <c r="E8" s="20"/>
      <c r="F8" s="20"/>
      <c r="G8" s="21" t="str">
        <f t="shared" si="0"/>
        <v/>
      </c>
      <c r="H8" s="18" t="str">
        <f>IF(A8="","",HLOOKUP(G8,$D8:$F$25,22-I8,FALSE))</f>
        <v/>
      </c>
      <c r="I8" s="16">
        <f>MAX($I$4:I7)+1</f>
        <v>4</v>
      </c>
    </row>
    <row r="9" spans="1:10" ht="24.75" customHeight="1">
      <c r="A9" s="17"/>
      <c r="B9" s="19" t="str">
        <f>IFERROR(VLOOKUP($A9,#REF!,2,FALSE),"")</f>
        <v/>
      </c>
      <c r="C9" s="19" t="str">
        <f>IFERROR(VLOOKUP($A9,#REF!,3,FALSE),"")</f>
        <v/>
      </c>
      <c r="D9" s="20"/>
      <c r="E9" s="20"/>
      <c r="F9" s="20"/>
      <c r="G9" s="21" t="str">
        <f t="shared" si="0"/>
        <v/>
      </c>
      <c r="H9" s="18" t="str">
        <f>IF(A9="","",HLOOKUP(G9,$D9:$F$25,22-I9,FALSE))</f>
        <v/>
      </c>
      <c r="I9" s="16">
        <f>MAX($I$4:I8)+1</f>
        <v>5</v>
      </c>
    </row>
    <row r="10" spans="1:10" ht="24.75" customHeight="1">
      <c r="A10" s="17"/>
      <c r="B10" s="19" t="str">
        <f>IFERROR(VLOOKUP($A10,#REF!,2,FALSE),"")</f>
        <v/>
      </c>
      <c r="C10" s="19" t="str">
        <f>IFERROR(VLOOKUP($A10,#REF!,3,FALSE),"")</f>
        <v/>
      </c>
      <c r="D10" s="20"/>
      <c r="E10" s="20"/>
      <c r="F10" s="20"/>
      <c r="G10" s="21" t="str">
        <f t="shared" si="0"/>
        <v/>
      </c>
      <c r="H10" s="18" t="str">
        <f>IF(A10="","",HLOOKUP(G10,$D10:$F$25,22-I10,FALSE))</f>
        <v/>
      </c>
      <c r="I10" s="16">
        <f>MAX($I$4:I9)+1</f>
        <v>6</v>
      </c>
    </row>
    <row r="11" spans="1:10" ht="24.75" customHeight="1">
      <c r="A11" s="17"/>
      <c r="B11" s="19" t="str">
        <f>IFERROR(VLOOKUP($A11,#REF!,2,FALSE),"")</f>
        <v/>
      </c>
      <c r="C11" s="19" t="str">
        <f>IFERROR(VLOOKUP($A11,#REF!,3,FALSE),"")</f>
        <v/>
      </c>
      <c r="D11" s="20"/>
      <c r="E11" s="20"/>
      <c r="F11" s="20"/>
      <c r="G11" s="21" t="str">
        <f t="shared" si="0"/>
        <v/>
      </c>
      <c r="H11" s="18" t="str">
        <f>IF(A11="","",HLOOKUP(G11,$D11:$F$25,22-I11,FALSE))</f>
        <v/>
      </c>
      <c r="I11" s="16">
        <f>MAX($I$4:I10)+1</f>
        <v>7</v>
      </c>
    </row>
    <row r="12" spans="1:10" ht="24.75" customHeight="1">
      <c r="A12" s="17"/>
      <c r="B12" s="19" t="str">
        <f>IFERROR(VLOOKUP($A12,#REF!,2,FALSE),"")</f>
        <v/>
      </c>
      <c r="C12" s="19" t="str">
        <f>IFERROR(VLOOKUP($A12,#REF!,3,FALSE),"")</f>
        <v/>
      </c>
      <c r="D12" s="20"/>
      <c r="E12" s="20"/>
      <c r="F12" s="20"/>
      <c r="G12" s="21" t="str">
        <f t="shared" si="0"/>
        <v/>
      </c>
      <c r="H12" s="18" t="str">
        <f>IF(A12="","",HLOOKUP(G12,$D12:$F$25,22-I12,FALSE))</f>
        <v/>
      </c>
      <c r="I12" s="16">
        <f>MAX($I$4:I11)+1</f>
        <v>8</v>
      </c>
    </row>
    <row r="13" spans="1:10" ht="24.75" customHeight="1">
      <c r="A13" s="17"/>
      <c r="B13" s="19" t="str">
        <f>IFERROR(VLOOKUP($A13,#REF!,2,FALSE),"")</f>
        <v/>
      </c>
      <c r="C13" s="19" t="str">
        <f>IFERROR(VLOOKUP($A13,#REF!,3,FALSE),"")</f>
        <v/>
      </c>
      <c r="D13" s="20"/>
      <c r="E13" s="20"/>
      <c r="F13" s="20"/>
      <c r="G13" s="21" t="str">
        <f t="shared" si="0"/>
        <v/>
      </c>
      <c r="H13" s="18" t="str">
        <f>IF(A13="","",HLOOKUP(G13,$D13:$F$25,22-I13,FALSE))</f>
        <v/>
      </c>
      <c r="I13" s="16">
        <f>MAX($I$4:I12)+1</f>
        <v>9</v>
      </c>
    </row>
    <row r="14" spans="1:10" ht="24.75" customHeight="1">
      <c r="A14" s="17"/>
      <c r="B14" s="19" t="str">
        <f>IFERROR(VLOOKUP($A14,#REF!,2,FALSE),"")</f>
        <v/>
      </c>
      <c r="C14" s="19" t="str">
        <f>IFERROR(VLOOKUP($A14,#REF!,3,FALSE),"")</f>
        <v/>
      </c>
      <c r="D14" s="20"/>
      <c r="E14" s="20"/>
      <c r="F14" s="20"/>
      <c r="G14" s="21" t="str">
        <f t="shared" si="0"/>
        <v/>
      </c>
      <c r="H14" s="18" t="str">
        <f>IF(A14="","",HLOOKUP(G14,$D14:$F$25,22-I14,FALSE))</f>
        <v/>
      </c>
      <c r="I14" s="16">
        <f>MAX($I$4:I13)+1</f>
        <v>10</v>
      </c>
    </row>
    <row r="15" spans="1:10" ht="24.75" customHeight="1">
      <c r="A15" s="17"/>
      <c r="B15" s="19" t="str">
        <f>IFERROR(VLOOKUP($A15,#REF!,2,FALSE),"")</f>
        <v/>
      </c>
      <c r="C15" s="19" t="str">
        <f>IFERROR(VLOOKUP($A15,#REF!,3,FALSE),"")</f>
        <v/>
      </c>
      <c r="D15" s="20"/>
      <c r="E15" s="20"/>
      <c r="F15" s="20"/>
      <c r="G15" s="21" t="str">
        <f t="shared" si="0"/>
        <v/>
      </c>
      <c r="H15" s="18" t="str">
        <f>IF(A15="","",HLOOKUP(G15,$D15:$F$25,22-I15,FALSE))</f>
        <v/>
      </c>
      <c r="I15" s="16">
        <f>MAX($I$4:I14)+1</f>
        <v>11</v>
      </c>
    </row>
    <row r="16" spans="1:10" ht="24.75" customHeight="1">
      <c r="A16" s="17"/>
      <c r="B16" s="19" t="str">
        <f>IFERROR(VLOOKUP($A16,#REF!,2,FALSE),"")</f>
        <v/>
      </c>
      <c r="C16" s="19" t="str">
        <f>IFERROR(VLOOKUP($A16,#REF!,3,FALSE),"")</f>
        <v/>
      </c>
      <c r="D16" s="20"/>
      <c r="E16" s="20"/>
      <c r="F16" s="20"/>
      <c r="G16" s="21" t="str">
        <f t="shared" si="0"/>
        <v/>
      </c>
      <c r="H16" s="18" t="str">
        <f>IF(A16="","",HLOOKUP(G16,$D16:$F$25,22-I16,FALSE))</f>
        <v/>
      </c>
      <c r="I16" s="16">
        <f>MAX($I$4:I15)+1</f>
        <v>12</v>
      </c>
    </row>
    <row r="17" spans="1:9" ht="24.75" customHeight="1">
      <c r="A17" s="17"/>
      <c r="B17" s="19" t="str">
        <f>IFERROR(VLOOKUP($A17,#REF!,2,FALSE),"")</f>
        <v/>
      </c>
      <c r="C17" s="19" t="str">
        <f>IFERROR(VLOOKUP($A17,#REF!,3,FALSE),"")</f>
        <v/>
      </c>
      <c r="D17" s="20"/>
      <c r="E17" s="20"/>
      <c r="F17" s="20"/>
      <c r="G17" s="21" t="str">
        <f t="shared" si="0"/>
        <v/>
      </c>
      <c r="H17" s="18" t="str">
        <f>IF(A17="","",HLOOKUP(G17,$D17:$F$25,22-I17,FALSE))</f>
        <v/>
      </c>
      <c r="I17" s="16">
        <f>MAX($I$4:I16)+1</f>
        <v>13</v>
      </c>
    </row>
    <row r="18" spans="1:9" ht="24.75" customHeight="1">
      <c r="A18" s="17"/>
      <c r="B18" s="19" t="str">
        <f>IFERROR(VLOOKUP($A18,#REF!,2,FALSE),"")</f>
        <v/>
      </c>
      <c r="C18" s="19" t="str">
        <f>IFERROR(VLOOKUP($A18,#REF!,3,FALSE),"")</f>
        <v/>
      </c>
      <c r="D18" s="20"/>
      <c r="E18" s="20"/>
      <c r="F18" s="20"/>
      <c r="G18" s="21" t="str">
        <f t="shared" si="0"/>
        <v/>
      </c>
      <c r="H18" s="18" t="str">
        <f>IF(A18="","",HLOOKUP(G18,$D18:$F$25,22-I18,FALSE))</f>
        <v/>
      </c>
      <c r="I18" s="16">
        <f>MAX($I$4:I17)+1</f>
        <v>14</v>
      </c>
    </row>
    <row r="19" spans="1:9" ht="24.75" customHeight="1">
      <c r="A19" s="17"/>
      <c r="B19" s="19" t="str">
        <f>IFERROR(VLOOKUP($A19,#REF!,2,FALSE),"")</f>
        <v/>
      </c>
      <c r="C19" s="19" t="str">
        <f>IFERROR(VLOOKUP($A19,#REF!,3,FALSE),"")</f>
        <v/>
      </c>
      <c r="D19" s="20"/>
      <c r="E19" s="20"/>
      <c r="F19" s="20"/>
      <c r="G19" s="21" t="str">
        <f t="shared" si="0"/>
        <v/>
      </c>
      <c r="H19" s="18" t="str">
        <f>IF(A19="","",HLOOKUP(G19,$D19:$F$25,22-I19,FALSE))</f>
        <v/>
      </c>
      <c r="I19" s="16">
        <f>MAX($I$4:I18)+1</f>
        <v>15</v>
      </c>
    </row>
    <row r="20" spans="1:9" ht="24.75" customHeight="1">
      <c r="A20" s="17"/>
      <c r="B20" s="19" t="str">
        <f>IFERROR(VLOOKUP($A20,#REF!,2,FALSE),"")</f>
        <v/>
      </c>
      <c r="C20" s="19" t="str">
        <f>IFERROR(VLOOKUP($A20,#REF!,3,FALSE),"")</f>
        <v/>
      </c>
      <c r="D20" s="20"/>
      <c r="E20" s="20"/>
      <c r="F20" s="20"/>
      <c r="G20" s="21" t="str">
        <f t="shared" si="0"/>
        <v/>
      </c>
      <c r="H20" s="18" t="str">
        <f>IF(A20="","",HLOOKUP(G20,$D20:$F$25,22-I20,FALSE))</f>
        <v/>
      </c>
      <c r="I20" s="16">
        <f>MAX($I$4:I19)+1</f>
        <v>16</v>
      </c>
    </row>
    <row r="21" spans="1:9" ht="24.75" customHeight="1">
      <c r="A21" s="17"/>
      <c r="B21" s="19" t="str">
        <f>IFERROR(VLOOKUP($A21,#REF!,2,FALSE),"")</f>
        <v/>
      </c>
      <c r="C21" s="19" t="str">
        <f>IFERROR(VLOOKUP($A21,#REF!,3,FALSE),"")</f>
        <v/>
      </c>
      <c r="D21" s="20"/>
      <c r="E21" s="20"/>
      <c r="F21" s="20"/>
      <c r="G21" s="21" t="str">
        <f t="shared" si="0"/>
        <v/>
      </c>
      <c r="H21" s="18" t="str">
        <f>IF(A21="","",HLOOKUP(G21,$D21:$F$25,22-I21,FALSE))</f>
        <v/>
      </c>
      <c r="I21" s="16">
        <f>MAX($I$4:I20)+1</f>
        <v>17</v>
      </c>
    </row>
    <row r="22" spans="1:9" ht="24.75" customHeight="1">
      <c r="A22" s="17"/>
      <c r="B22" s="19" t="str">
        <f>IFERROR(VLOOKUP($A22,#REF!,2,FALSE),"")</f>
        <v/>
      </c>
      <c r="C22" s="19" t="str">
        <f>IFERROR(VLOOKUP($A22,#REF!,3,FALSE),"")</f>
        <v/>
      </c>
      <c r="D22" s="20"/>
      <c r="E22" s="20"/>
      <c r="F22" s="20"/>
      <c r="G22" s="21" t="str">
        <f t="shared" si="0"/>
        <v/>
      </c>
      <c r="H22" s="18" t="str">
        <f>IF(A22="","",HLOOKUP(G22,$D22:$F$25,22-I22,FALSE))</f>
        <v/>
      </c>
      <c r="I22" s="16">
        <f>MAX($I$4:I21)+1</f>
        <v>18</v>
      </c>
    </row>
    <row r="23" spans="1:9" ht="24.75" customHeight="1">
      <c r="A23" s="17"/>
      <c r="B23" s="19" t="str">
        <f>IFERROR(VLOOKUP($A23,#REF!,2,FALSE),"")</f>
        <v/>
      </c>
      <c r="C23" s="19" t="str">
        <f>IFERROR(VLOOKUP($A23,#REF!,3,FALSE),"")</f>
        <v/>
      </c>
      <c r="D23" s="20"/>
      <c r="E23" s="20"/>
      <c r="F23" s="20"/>
      <c r="G23" s="21" t="str">
        <f t="shared" si="0"/>
        <v/>
      </c>
      <c r="H23" s="18" t="str">
        <f>IF(A23="","",HLOOKUP(G23,$D23:$F$25,22-I23,FALSE))</f>
        <v/>
      </c>
      <c r="I23" s="16">
        <f>MAX($I$4:I22)+1</f>
        <v>19</v>
      </c>
    </row>
    <row r="24" spans="1:9" ht="24.75" customHeight="1">
      <c r="A24" s="17"/>
      <c r="B24" s="19" t="str">
        <f>IFERROR(VLOOKUP($A24,#REF!,2,FALSE),"")</f>
        <v/>
      </c>
      <c r="C24" s="19" t="str">
        <f>IFERROR(VLOOKUP($A24,#REF!,3,FALSE),"")</f>
        <v/>
      </c>
      <c r="D24" s="20"/>
      <c r="E24" s="20"/>
      <c r="F24" s="20"/>
      <c r="G24" s="21" t="str">
        <f t="shared" si="0"/>
        <v/>
      </c>
      <c r="H24" s="18" t="str">
        <f>IF(A24="","",HLOOKUP(G24,$D24:$F$25,22-I24,FALSE))</f>
        <v/>
      </c>
      <c r="I24" s="16">
        <f>MAX($I$4:I23)+1</f>
        <v>20</v>
      </c>
    </row>
    <row r="25" spans="1:9" ht="24.75" customHeight="1"/>
  </sheetData>
  <mergeCells count="7">
    <mergeCell ref="A1:H1"/>
    <mergeCell ref="A3:A4"/>
    <mergeCell ref="B3:B4"/>
    <mergeCell ref="C3:C4"/>
    <mergeCell ref="D3:F3"/>
    <mergeCell ref="G3:G4"/>
    <mergeCell ref="H3:H4"/>
  </mergeCells>
  <phoneticPr fontId="2"/>
  <pageMargins left="0.39370078740157483" right="0.39370078740157483" top="0.78740157480314965" bottom="0.19685039370078741" header="0.31496062992125984" footer="0.31496062992125984"/>
  <pageSetup paperSize="9" orientation="landscape" blackAndWhite="1"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3">
    <tabColor rgb="FF002060"/>
  </sheetPr>
  <dimension ref="A1:AC29"/>
  <sheetViews>
    <sheetView showZeros="0" workbookViewId="0"/>
  </sheetViews>
  <sheetFormatPr defaultRowHeight="14.25"/>
  <cols>
    <col min="1" max="1" width="21.5" style="2" customWidth="1"/>
    <col min="2" max="11" width="11" style="2" customWidth="1"/>
    <col min="12" max="16384" width="9" style="2"/>
  </cols>
  <sheetData>
    <row r="1" spans="1:17">
      <c r="A1" s="258" t="s">
        <v>272</v>
      </c>
      <c r="B1" s="258" t="s">
        <v>68</v>
      </c>
      <c r="C1" s="258" t="s">
        <v>273</v>
      </c>
      <c r="D1" s="258" t="s">
        <v>67</v>
      </c>
      <c r="E1" s="258" t="s">
        <v>70</v>
      </c>
      <c r="F1" s="258" t="s">
        <v>69</v>
      </c>
      <c r="G1" s="258"/>
      <c r="H1" s="258"/>
      <c r="I1" s="258"/>
      <c r="J1" s="258" t="s">
        <v>274</v>
      </c>
      <c r="K1" s="258">
        <v>5</v>
      </c>
      <c r="Q1" s="2">
        <v>1</v>
      </c>
    </row>
    <row r="2" spans="1:17" ht="6" customHeight="1">
      <c r="A2" s="258" t="s">
        <v>275</v>
      </c>
      <c r="B2" s="258" t="s">
        <v>73</v>
      </c>
      <c r="C2" s="258"/>
      <c r="D2" s="258" t="s">
        <v>71</v>
      </c>
      <c r="E2" s="258" t="s">
        <v>72</v>
      </c>
      <c r="F2" s="258" t="s">
        <v>74</v>
      </c>
      <c r="G2" s="258"/>
      <c r="H2" s="258"/>
      <c r="I2" s="258"/>
      <c r="J2" s="258" t="s">
        <v>276</v>
      </c>
      <c r="K2" s="258">
        <v>1</v>
      </c>
      <c r="Q2" s="2">
        <v>1</v>
      </c>
    </row>
    <row r="3" spans="1:17" ht="6" customHeight="1">
      <c r="A3" s="258"/>
      <c r="B3" s="258"/>
      <c r="C3" s="258"/>
      <c r="D3" s="258"/>
      <c r="E3" s="258"/>
      <c r="F3" s="258"/>
      <c r="G3" s="258"/>
      <c r="H3" s="258"/>
      <c r="I3" s="258"/>
      <c r="J3" s="258"/>
      <c r="K3" s="258"/>
    </row>
    <row r="4" spans="1:17" ht="6" customHeight="1">
      <c r="A4" s="258"/>
      <c r="B4" s="258"/>
      <c r="C4" s="258"/>
      <c r="D4" s="258"/>
      <c r="E4" s="258"/>
      <c r="F4" s="258"/>
      <c r="G4" s="258"/>
      <c r="H4" s="258"/>
      <c r="I4" s="258"/>
      <c r="J4" s="258"/>
      <c r="K4" s="258"/>
    </row>
    <row r="5" spans="1:17" ht="6" customHeight="1">
      <c r="A5" s="258"/>
      <c r="B5" s="258"/>
      <c r="C5" s="258"/>
      <c r="D5" s="258"/>
      <c r="E5" s="258"/>
      <c r="F5" s="258"/>
      <c r="G5" s="258"/>
      <c r="H5" s="258"/>
      <c r="I5" s="258"/>
      <c r="J5" s="258"/>
      <c r="K5" s="258"/>
    </row>
    <row r="6" spans="1:17" ht="6" customHeight="1">
      <c r="A6" s="258"/>
      <c r="B6" s="258"/>
      <c r="C6" s="258"/>
      <c r="D6" s="258"/>
      <c r="E6" s="258"/>
      <c r="F6" s="258"/>
      <c r="G6" s="258"/>
      <c r="H6" s="258"/>
      <c r="I6" s="258"/>
      <c r="J6" s="258"/>
      <c r="K6" s="258"/>
    </row>
    <row r="7" spans="1:17" ht="6" customHeight="1">
      <c r="A7" s="258"/>
      <c r="B7" s="258"/>
      <c r="C7" s="258"/>
      <c r="D7" s="258"/>
      <c r="E7" s="258"/>
      <c r="F7" s="258"/>
      <c r="G7" s="258"/>
      <c r="H7" s="258"/>
      <c r="I7" s="258"/>
      <c r="J7" s="258"/>
      <c r="K7" s="258"/>
    </row>
    <row r="8" spans="1:17" ht="6" customHeight="1">
      <c r="A8" s="258"/>
      <c r="B8" s="258"/>
      <c r="C8" s="258"/>
      <c r="D8" s="258"/>
      <c r="E8" s="258"/>
      <c r="F8" s="258"/>
      <c r="G8" s="258"/>
      <c r="H8" s="258"/>
      <c r="I8" s="258"/>
      <c r="J8" s="258"/>
      <c r="K8" s="258"/>
    </row>
    <row r="9" spans="1:17" ht="6" customHeight="1">
      <c r="A9" s="258"/>
      <c r="B9" s="258"/>
      <c r="C9" s="258"/>
      <c r="D9" s="258"/>
      <c r="E9" s="258"/>
      <c r="F9" s="258"/>
      <c r="G9" s="258"/>
      <c r="H9" s="258"/>
      <c r="I9" s="258"/>
      <c r="J9" s="258"/>
      <c r="K9" s="258"/>
    </row>
    <row r="11" spans="1:17">
      <c r="A11" s="587" t="s">
        <v>49</v>
      </c>
      <c r="B11" s="587"/>
      <c r="C11" s="587"/>
      <c r="D11" s="587"/>
      <c r="E11" s="587"/>
      <c r="F11" s="587"/>
      <c r="G11" s="587"/>
      <c r="H11" s="587"/>
      <c r="I11" s="587"/>
      <c r="J11" s="587"/>
      <c r="K11" s="587"/>
      <c r="M11" s="28" t="str">
        <f>HYPERLINK("#目次!A1","目次へ戻る")</f>
        <v>目次へ戻る</v>
      </c>
    </row>
    <row r="12" spans="1:17">
      <c r="A12" s="24"/>
      <c r="B12" s="24"/>
      <c r="C12" s="24"/>
      <c r="D12" s="24"/>
      <c r="E12" s="24"/>
      <c r="F12" s="24"/>
      <c r="G12" s="24"/>
      <c r="H12" s="24"/>
      <c r="I12" s="24"/>
      <c r="J12" s="24"/>
      <c r="K12" s="24"/>
    </row>
    <row r="13" spans="1:17">
      <c r="A13" s="22" t="s">
        <v>50</v>
      </c>
      <c r="B13" s="588" t="e">
        <f>#REF!</f>
        <v>#REF!</v>
      </c>
      <c r="C13" s="588"/>
      <c r="D13" s="588"/>
      <c r="E13" s="588"/>
      <c r="F13" s="588"/>
      <c r="G13" s="24"/>
      <c r="H13" s="24"/>
      <c r="I13" s="24"/>
      <c r="J13" s="24"/>
      <c r="K13" s="24"/>
    </row>
    <row r="14" spans="1:17">
      <c r="A14" s="22"/>
      <c r="B14" s="24"/>
      <c r="C14" s="24"/>
      <c r="D14" s="24"/>
      <c r="E14" s="24"/>
      <c r="F14" s="24"/>
      <c r="G14" s="24"/>
      <c r="H14" s="24"/>
      <c r="I14" s="24"/>
      <c r="J14" s="24"/>
      <c r="K14" s="24"/>
    </row>
    <row r="15" spans="1:17">
      <c r="A15" s="22" t="s">
        <v>51</v>
      </c>
      <c r="B15" s="588" t="e">
        <f>#REF!</f>
        <v>#REF!</v>
      </c>
      <c r="C15" s="588"/>
      <c r="D15" s="588"/>
      <c r="E15" s="588"/>
      <c r="F15" s="588"/>
    </row>
    <row r="16" spans="1:17">
      <c r="A16" s="22"/>
    </row>
    <row r="17" spans="1:29">
      <c r="A17" s="22" t="s">
        <v>52</v>
      </c>
      <c r="B17" s="588" t="e">
        <f>#REF!&amp;#REF!</f>
        <v>#REF!</v>
      </c>
      <c r="C17" s="588"/>
      <c r="D17" s="588"/>
      <c r="E17" s="588"/>
      <c r="F17" s="588"/>
    </row>
    <row r="19" spans="1:29" ht="27.75" customHeight="1">
      <c r="A19" s="586" t="s">
        <v>38</v>
      </c>
      <c r="B19" s="586" t="s">
        <v>53</v>
      </c>
      <c r="C19" s="586"/>
      <c r="D19" s="586" t="s">
        <v>54</v>
      </c>
      <c r="E19" s="586"/>
      <c r="F19" s="586" t="s">
        <v>55</v>
      </c>
      <c r="G19" s="586"/>
      <c r="H19" s="586"/>
      <c r="I19" s="589" t="s">
        <v>56</v>
      </c>
      <c r="J19" s="586" t="s">
        <v>57</v>
      </c>
      <c r="K19" s="586" t="s">
        <v>58</v>
      </c>
    </row>
    <row r="20" spans="1:29" ht="27.75" customHeight="1">
      <c r="A20" s="586"/>
      <c r="B20" s="25" t="s">
        <v>59</v>
      </c>
      <c r="C20" s="25" t="s">
        <v>60</v>
      </c>
      <c r="D20" s="25" t="s">
        <v>59</v>
      </c>
      <c r="E20" s="25" t="s">
        <v>61</v>
      </c>
      <c r="F20" s="25" t="s">
        <v>59</v>
      </c>
      <c r="G20" s="25" t="s">
        <v>60</v>
      </c>
      <c r="H20" s="25" t="s">
        <v>62</v>
      </c>
      <c r="I20" s="586"/>
      <c r="J20" s="586"/>
      <c r="K20" s="586"/>
    </row>
    <row r="21" spans="1:29" ht="30.75" customHeight="1">
      <c r="A21" s="139" t="str">
        <f>IF(K1,B1,"")</f>
        <v>有限会社ヨシダヤ</v>
      </c>
      <c r="B21" s="26"/>
      <c r="C21" s="26"/>
      <c r="D21" s="26"/>
      <c r="E21" s="26"/>
      <c r="F21" s="26"/>
      <c r="G21" s="26"/>
      <c r="H21" s="26"/>
      <c r="I21" s="26"/>
      <c r="J21" s="26"/>
      <c r="K21" s="26"/>
    </row>
    <row r="22" spans="1:29" ht="30.75" customHeight="1">
      <c r="A22" s="139" t="str">
        <f>IF(K2,B2,"")</f>
        <v>㈲ホリジム</v>
      </c>
      <c r="B22" s="26"/>
      <c r="C22" s="26"/>
      <c r="D22" s="26"/>
      <c r="E22" s="26"/>
      <c r="F22" s="26"/>
      <c r="G22" s="26"/>
      <c r="H22" s="26"/>
      <c r="I22" s="26"/>
      <c r="J22" s="26"/>
      <c r="K22" s="26"/>
      <c r="M22" s="2" t="s">
        <v>272</v>
      </c>
      <c r="N22" s="2" t="s">
        <v>68</v>
      </c>
      <c r="O22" s="2" t="s">
        <v>273</v>
      </c>
      <c r="P22" s="2" t="s">
        <v>67</v>
      </c>
      <c r="Q22" s="2" t="s">
        <v>70</v>
      </c>
      <c r="R22" s="2" t="s">
        <v>69</v>
      </c>
      <c r="V22" s="2" t="s">
        <v>274</v>
      </c>
      <c r="W22" s="2">
        <v>5</v>
      </c>
      <c r="AC22" s="2">
        <v>1</v>
      </c>
    </row>
    <row r="23" spans="1:29" ht="30.75" customHeight="1">
      <c r="A23" s="139" t="str">
        <f t="shared" ref="A23:A29" si="0">IF(K3,B3,"")</f>
        <v/>
      </c>
      <c r="B23" s="26"/>
      <c r="C23" s="26"/>
      <c r="D23" s="26"/>
      <c r="E23" s="26"/>
      <c r="F23" s="26"/>
      <c r="G23" s="26"/>
      <c r="H23" s="26"/>
      <c r="I23" s="26"/>
      <c r="J23" s="26"/>
      <c r="K23" s="26"/>
      <c r="M23" s="2" t="s">
        <v>275</v>
      </c>
      <c r="N23" s="2" t="s">
        <v>73</v>
      </c>
      <c r="P23" s="2" t="s">
        <v>71</v>
      </c>
      <c r="Q23" s="2" t="s">
        <v>72</v>
      </c>
      <c r="R23" s="2" t="s">
        <v>74</v>
      </c>
      <c r="V23" s="2" t="s">
        <v>276</v>
      </c>
      <c r="W23" s="2">
        <v>1</v>
      </c>
      <c r="AC23" s="2">
        <v>1</v>
      </c>
    </row>
    <row r="24" spans="1:29" ht="30.75" customHeight="1">
      <c r="A24" s="139" t="str">
        <f t="shared" si="0"/>
        <v/>
      </c>
      <c r="B24" s="26"/>
      <c r="C24" s="26"/>
      <c r="D24" s="26"/>
      <c r="E24" s="26"/>
      <c r="F24" s="26"/>
      <c r="G24" s="26"/>
      <c r="H24" s="26"/>
      <c r="I24" s="26"/>
      <c r="J24" s="26"/>
      <c r="K24" s="26"/>
    </row>
    <row r="25" spans="1:29" ht="30.75" customHeight="1">
      <c r="A25" s="139" t="str">
        <f t="shared" si="0"/>
        <v/>
      </c>
      <c r="B25" s="26"/>
      <c r="C25" s="26"/>
      <c r="D25" s="26"/>
      <c r="E25" s="26"/>
      <c r="F25" s="26"/>
      <c r="G25" s="26"/>
      <c r="H25" s="26"/>
      <c r="I25" s="26"/>
      <c r="J25" s="26"/>
      <c r="K25" s="26"/>
    </row>
    <row r="26" spans="1:29" ht="30.75" customHeight="1">
      <c r="A26" s="139" t="str">
        <f t="shared" si="0"/>
        <v/>
      </c>
      <c r="B26" s="26"/>
      <c r="C26" s="26"/>
      <c r="D26" s="26"/>
      <c r="E26" s="26"/>
      <c r="F26" s="26"/>
      <c r="G26" s="26"/>
      <c r="H26" s="26"/>
      <c r="I26" s="26"/>
      <c r="J26" s="26"/>
      <c r="K26" s="26"/>
    </row>
    <row r="27" spans="1:29" ht="30.75" customHeight="1">
      <c r="A27" s="139" t="str">
        <f t="shared" si="0"/>
        <v/>
      </c>
      <c r="B27" s="26"/>
      <c r="C27" s="26"/>
      <c r="D27" s="26"/>
      <c r="E27" s="26"/>
      <c r="F27" s="26"/>
      <c r="G27" s="26"/>
      <c r="H27" s="26"/>
      <c r="I27" s="26"/>
      <c r="J27" s="26"/>
      <c r="K27" s="26"/>
    </row>
    <row r="28" spans="1:29" ht="30.75" customHeight="1">
      <c r="A28" s="139" t="str">
        <f t="shared" si="0"/>
        <v/>
      </c>
      <c r="B28" s="26"/>
      <c r="C28" s="26"/>
      <c r="D28" s="26"/>
      <c r="E28" s="26"/>
      <c r="F28" s="26"/>
      <c r="G28" s="26"/>
      <c r="H28" s="26"/>
      <c r="I28" s="26"/>
      <c r="J28" s="26"/>
      <c r="K28" s="26"/>
    </row>
    <row r="29" spans="1:29" ht="30.75" customHeight="1">
      <c r="A29" s="139" t="str">
        <f t="shared" si="0"/>
        <v/>
      </c>
      <c r="B29" s="26"/>
      <c r="C29" s="26"/>
      <c r="D29" s="26"/>
      <c r="E29" s="26"/>
      <c r="F29" s="26"/>
      <c r="G29" s="26"/>
      <c r="H29" s="26"/>
      <c r="I29" s="26"/>
      <c r="J29" s="26"/>
      <c r="K29" s="26"/>
    </row>
  </sheetData>
  <mergeCells count="11">
    <mergeCell ref="K19:K20"/>
    <mergeCell ref="A11:K11"/>
    <mergeCell ref="B13:F13"/>
    <mergeCell ref="B15:F15"/>
    <mergeCell ref="B17:F17"/>
    <mergeCell ref="A19:A20"/>
    <mergeCell ref="B19:C19"/>
    <mergeCell ref="D19:E19"/>
    <mergeCell ref="F19:H19"/>
    <mergeCell ref="I19:I20"/>
    <mergeCell ref="J19:J20"/>
  </mergeCells>
  <phoneticPr fontId="2"/>
  <pageMargins left="0.70866141732283472" right="0.70866141732283472" top="0.94488188976377963" bottom="0.55118110236220474"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8674" r:id="rId4" name="Button 2">
              <controlPr defaultSize="0" print="0" autoFill="0" autoPict="0" macro="[0]!業者選択補助Form呼出">
                <anchor moveWithCells="1" sizeWithCells="1">
                  <from>
                    <xdr:col>11</xdr:col>
                    <xdr:colOff>142875</xdr:colOff>
                    <xdr:row>20</xdr:row>
                    <xdr:rowOff>57150</xdr:rowOff>
                  </from>
                  <to>
                    <xdr:col>12</xdr:col>
                    <xdr:colOff>609600</xdr:colOff>
                    <xdr:row>20</xdr:row>
                    <xdr:rowOff>361950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3"/>
  <dimension ref="A2:AA48"/>
  <sheetViews>
    <sheetView showZeros="0" workbookViewId="0">
      <selection activeCell="J33" sqref="J33"/>
    </sheetView>
  </sheetViews>
  <sheetFormatPr defaultRowHeight="14.25"/>
  <cols>
    <col min="1" max="1" width="4.625" style="2" customWidth="1"/>
    <col min="2" max="2" width="9" style="2"/>
    <col min="3" max="3" width="14.375" style="2" customWidth="1"/>
    <col min="4" max="4" width="3.875" style="2" customWidth="1"/>
    <col min="5" max="5" width="11.5" style="2" bestFit="1" customWidth="1"/>
    <col min="6" max="8" width="9" style="2"/>
    <col min="9" max="9" width="15.375" style="2" customWidth="1"/>
    <col min="10" max="10" width="3" style="164" customWidth="1"/>
    <col min="11" max="11" width="18.5" style="164" customWidth="1"/>
    <col min="12" max="12" width="14.875" style="164" customWidth="1"/>
    <col min="13" max="13" width="14" style="164" customWidth="1"/>
    <col min="14" max="15" width="4.625" style="2" customWidth="1"/>
    <col min="16" max="16" width="9" style="2"/>
    <col min="17" max="17" width="14.375" style="2" customWidth="1"/>
    <col min="18" max="18" width="16.75" style="2" customWidth="1"/>
    <col min="19" max="19" width="4.875" style="2" customWidth="1"/>
    <col min="20" max="20" width="9" style="2"/>
    <col min="21" max="21" width="11.875" style="2" customWidth="1"/>
    <col min="22" max="22" width="12.125" style="2" customWidth="1"/>
    <col min="23" max="23" width="10.25" style="2" customWidth="1"/>
    <col min="24" max="24" width="18.5" style="164" customWidth="1"/>
    <col min="25" max="25" width="14.875" style="164" customWidth="1"/>
    <col min="26" max="26" width="14" style="164" customWidth="1"/>
    <col min="27" max="16384" width="9" style="164"/>
  </cols>
  <sheetData>
    <row r="2" spans="1:27">
      <c r="A2" s="590"/>
      <c r="B2" s="590"/>
      <c r="C2" s="590"/>
      <c r="D2" s="163"/>
      <c r="E2" s="3"/>
      <c r="N2" s="164"/>
      <c r="O2" s="590"/>
      <c r="P2" s="590"/>
      <c r="Q2" s="590"/>
      <c r="R2" s="163"/>
      <c r="S2" s="3"/>
    </row>
    <row r="3" spans="1:27">
      <c r="A3" s="590"/>
      <c r="B3" s="590"/>
      <c r="C3" s="590"/>
      <c r="D3" s="163"/>
      <c r="E3" s="3"/>
      <c r="L3" s="591" t="s">
        <v>206</v>
      </c>
      <c r="M3" s="592"/>
      <c r="N3" s="592"/>
      <c r="O3" s="590"/>
      <c r="P3" s="590"/>
      <c r="Q3" s="590"/>
      <c r="R3" s="163"/>
      <c r="S3" s="3"/>
      <c r="Y3" s="591" t="s">
        <v>206</v>
      </c>
      <c r="Z3" s="592"/>
      <c r="AA3" s="592"/>
    </row>
    <row r="4" spans="1:27">
      <c r="B4" s="593"/>
      <c r="C4" s="593"/>
      <c r="D4" s="593"/>
      <c r="L4" s="591"/>
      <c r="M4" s="592"/>
      <c r="N4" s="592"/>
      <c r="P4" s="593"/>
      <c r="Q4" s="593"/>
      <c r="R4" s="593"/>
      <c r="Y4" s="591"/>
      <c r="Z4" s="592"/>
      <c r="AA4" s="592"/>
    </row>
    <row r="5" spans="1:27">
      <c r="B5" s="593"/>
      <c r="C5" s="593"/>
      <c r="D5" s="593"/>
      <c r="P5" s="593"/>
      <c r="Q5" s="593"/>
      <c r="R5" s="593"/>
    </row>
    <row r="6" spans="1:27" ht="13.5" customHeight="1">
      <c r="B6" s="596" t="s">
        <v>207</v>
      </c>
      <c r="C6" s="596"/>
      <c r="D6" s="596"/>
      <c r="E6" s="596"/>
      <c r="F6" s="596"/>
      <c r="G6" s="596"/>
      <c r="H6" s="596"/>
      <c r="I6" s="596"/>
      <c r="P6" s="596" t="s">
        <v>207</v>
      </c>
      <c r="Q6" s="596"/>
      <c r="R6" s="596"/>
      <c r="S6" s="596"/>
      <c r="T6" s="596"/>
      <c r="U6" s="596"/>
      <c r="V6" s="596"/>
      <c r="W6" s="596"/>
    </row>
    <row r="7" spans="1:27" ht="13.5" customHeight="1">
      <c r="B7" s="596"/>
      <c r="C7" s="596"/>
      <c r="D7" s="596"/>
      <c r="E7" s="596"/>
      <c r="F7" s="596"/>
      <c r="G7" s="596"/>
      <c r="H7" s="596"/>
      <c r="I7" s="596"/>
      <c r="P7" s="596"/>
      <c r="Q7" s="596"/>
      <c r="R7" s="596"/>
      <c r="S7" s="596"/>
      <c r="T7" s="596"/>
      <c r="U7" s="596"/>
      <c r="V7" s="596"/>
      <c r="W7" s="596"/>
    </row>
    <row r="9" spans="1:27" ht="13.5" customHeight="1">
      <c r="A9" s="597" t="s">
        <v>208</v>
      </c>
      <c r="B9" s="598" t="str">
        <f>"変更金額　￥"&amp;DBCS(TEXT(L26,"#,＃＃0"))&amp;"－　　（うち消費税額　"&amp;DBCS(TEXT(M26,"#,＃＃0")&amp;"円）")</f>
        <v>変更金額　￥３，２４５，０００－　　（うち消費税額　３２４，５００円）</v>
      </c>
      <c r="C9" s="599"/>
      <c r="D9" s="599"/>
      <c r="E9" s="599"/>
      <c r="F9" s="599"/>
      <c r="G9" s="599"/>
      <c r="H9" s="599"/>
      <c r="I9" s="600"/>
      <c r="N9" s="597" t="s">
        <v>208</v>
      </c>
      <c r="O9" s="597" t="s">
        <v>208</v>
      </c>
      <c r="P9" s="598" t="str">
        <f>"変更金額　￥"&amp;DBCS(TEXT(Z27-Z26,"#,＃＃0"))&amp;"－　　（うち消費税額　"&amp;DBCS(TEXT((AA27)*0.1,"#,＃＃0")&amp;"-）")</f>
        <v>変更金額　￥２３０，０００－　　（うち消費税額　０－）</v>
      </c>
      <c r="Q9" s="599"/>
      <c r="R9" s="599"/>
      <c r="S9" s="599"/>
      <c r="T9" s="599"/>
      <c r="U9" s="599"/>
      <c r="V9" s="599"/>
      <c r="W9" s="600"/>
    </row>
    <row r="10" spans="1:27" ht="13.5" customHeight="1">
      <c r="A10" s="597"/>
      <c r="B10" s="601"/>
      <c r="C10" s="602"/>
      <c r="D10" s="602"/>
      <c r="E10" s="602"/>
      <c r="F10" s="602"/>
      <c r="G10" s="602"/>
      <c r="H10" s="602"/>
      <c r="I10" s="603"/>
      <c r="N10" s="597"/>
      <c r="O10" s="597"/>
      <c r="P10" s="601"/>
      <c r="Q10" s="602"/>
      <c r="R10" s="602"/>
      <c r="S10" s="602"/>
      <c r="T10" s="602"/>
      <c r="U10" s="602"/>
      <c r="V10" s="602"/>
      <c r="W10" s="603"/>
    </row>
    <row r="11" spans="1:27" ht="13.5" customHeight="1">
      <c r="A11" s="597"/>
      <c r="B11" s="604"/>
      <c r="C11" s="605"/>
      <c r="D11" s="605"/>
      <c r="E11" s="605"/>
      <c r="F11" s="605"/>
      <c r="G11" s="605"/>
      <c r="H11" s="605"/>
      <c r="I11" s="606"/>
      <c r="N11" s="597"/>
      <c r="O11" s="597"/>
      <c r="P11" s="604"/>
      <c r="Q11" s="605"/>
      <c r="R11" s="605"/>
      <c r="S11" s="605"/>
      <c r="T11" s="605"/>
      <c r="U11" s="605"/>
      <c r="V11" s="605"/>
      <c r="W11" s="606"/>
    </row>
    <row r="12" spans="1:27">
      <c r="A12" s="597"/>
      <c r="B12" s="165"/>
      <c r="C12" s="166"/>
      <c r="D12" s="166"/>
      <c r="E12" s="166"/>
      <c r="F12" s="166"/>
      <c r="G12" s="166"/>
      <c r="H12" s="166"/>
      <c r="I12" s="167"/>
      <c r="J12" s="168"/>
      <c r="K12" s="168"/>
      <c r="N12" s="597"/>
      <c r="O12" s="597"/>
      <c r="P12" s="165"/>
      <c r="Q12" s="166"/>
      <c r="R12" s="166"/>
      <c r="S12" s="166"/>
      <c r="T12" s="166"/>
      <c r="U12" s="166"/>
      <c r="V12" s="166"/>
      <c r="W12" s="167"/>
      <c r="X12" s="168"/>
    </row>
    <row r="13" spans="1:27">
      <c r="A13" s="597"/>
      <c r="B13" s="594" t="s">
        <v>209</v>
      </c>
      <c r="C13" s="595"/>
      <c r="D13" s="595"/>
      <c r="E13" s="595"/>
      <c r="F13" s="595"/>
      <c r="G13" s="595"/>
      <c r="H13" s="595"/>
      <c r="I13" s="607"/>
      <c r="J13" s="168"/>
      <c r="K13" s="168"/>
      <c r="N13" s="597"/>
      <c r="O13" s="597"/>
      <c r="P13" s="169" t="s">
        <v>210</v>
      </c>
      <c r="Q13" s="163"/>
      <c r="R13" s="163"/>
      <c r="S13" s="170"/>
      <c r="T13" s="171"/>
      <c r="U13" s="163"/>
      <c r="V13" s="163"/>
      <c r="W13" s="172"/>
      <c r="X13" s="169" t="s">
        <v>211</v>
      </c>
      <c r="Y13" s="163"/>
      <c r="Z13" s="163"/>
      <c r="AA13" s="170" t="s">
        <v>212</v>
      </c>
    </row>
    <row r="14" spans="1:27">
      <c r="A14" s="597"/>
      <c r="B14" s="594"/>
      <c r="C14" s="595"/>
      <c r="D14" s="595"/>
      <c r="E14" s="595"/>
      <c r="F14" s="595"/>
      <c r="G14" s="595"/>
      <c r="H14" s="595"/>
      <c r="I14" s="607"/>
      <c r="J14" s="168"/>
      <c r="K14" s="168" t="s">
        <v>284</v>
      </c>
      <c r="N14" s="597"/>
      <c r="O14" s="597"/>
      <c r="P14" s="169"/>
      <c r="Q14" s="163"/>
      <c r="R14" s="163"/>
      <c r="S14" s="170"/>
      <c r="T14" s="163"/>
      <c r="U14" s="163"/>
      <c r="V14" s="163"/>
      <c r="W14" s="172"/>
      <c r="X14" s="169"/>
      <c r="Y14" s="163" t="str">
        <f>"（うち取引に係る消費税及び地方消費税の額　"&amp;DBCS(TEXT(AB13*0.1,"￥#,＃＃0")&amp;"-）")</f>
        <v>（うち取引に係る消費税及び地方消費税の額　¥０－）</v>
      </c>
      <c r="Z14" s="163"/>
      <c r="AA14" s="170"/>
    </row>
    <row r="15" spans="1:27">
      <c r="A15" s="597"/>
      <c r="B15" s="594" t="s">
        <v>213</v>
      </c>
      <c r="C15" s="595"/>
      <c r="D15" s="595"/>
      <c r="E15" s="595"/>
      <c r="F15" s="595"/>
      <c r="G15" s="595"/>
      <c r="H15" s="595"/>
      <c r="I15" s="172"/>
      <c r="J15" s="168"/>
      <c r="K15" s="168" t="s">
        <v>285</v>
      </c>
      <c r="N15" s="597"/>
      <c r="O15" s="597"/>
      <c r="P15" s="169" t="s">
        <v>214</v>
      </c>
      <c r="Q15" s="163"/>
      <c r="R15" s="163"/>
      <c r="S15" s="170"/>
      <c r="T15" s="608"/>
      <c r="U15" s="608"/>
      <c r="V15" s="608"/>
      <c r="W15" s="172"/>
      <c r="X15" s="169" t="s">
        <v>215</v>
      </c>
      <c r="Y15" s="163"/>
      <c r="Z15" s="163"/>
      <c r="AA15" s="170" t="s">
        <v>212</v>
      </c>
    </row>
    <row r="16" spans="1:27">
      <c r="A16" s="597"/>
      <c r="B16" s="594"/>
      <c r="C16" s="595"/>
      <c r="D16" s="595"/>
      <c r="E16" s="595"/>
      <c r="F16" s="595"/>
      <c r="G16" s="595"/>
      <c r="H16" s="595"/>
      <c r="I16" s="172"/>
      <c r="J16" s="168"/>
      <c r="K16" s="168" t="s">
        <v>286</v>
      </c>
      <c r="N16" s="597"/>
      <c r="O16" s="597"/>
      <c r="P16" s="169" t="s">
        <v>216</v>
      </c>
      <c r="Q16" s="163"/>
      <c r="R16" s="163"/>
      <c r="S16" s="170" t="s">
        <v>212</v>
      </c>
      <c r="T16" s="609" t="str">
        <f>DBCS(TEXT(Z25,"#,＃＃0")&amp;"-")</f>
        <v>１６，８００，０００－</v>
      </c>
      <c r="U16" s="595"/>
      <c r="V16" s="595"/>
      <c r="W16" s="172"/>
      <c r="X16" s="169"/>
      <c r="Y16" s="163" t="str">
        <f>"（うち取引に係る消費税及び地方消費税の額　"&amp;DBCS(TEXT(AB15*0.1,"￥#,＃＃0")&amp;"-）")</f>
        <v>（うち取引に係る消費税及び地方消費税の額　¥０－）</v>
      </c>
      <c r="Z16" s="163"/>
      <c r="AA16" s="170"/>
    </row>
    <row r="17" spans="1:27">
      <c r="A17" s="597"/>
      <c r="B17" s="169"/>
      <c r="C17" s="163"/>
      <c r="D17" s="163"/>
      <c r="E17" s="163"/>
      <c r="F17" s="163"/>
      <c r="G17" s="163"/>
      <c r="H17" s="163"/>
      <c r="I17" s="172"/>
      <c r="J17" s="168"/>
      <c r="K17" s="168"/>
      <c r="N17" s="597"/>
      <c r="O17" s="597"/>
      <c r="P17" s="169"/>
      <c r="Q17" s="163"/>
      <c r="R17" s="163" t="str">
        <f>"　　　　　　　　　（うち消費税額　"&amp;DBCS(TEXT(AA25*0.1,"￥#,＃＃0")&amp;"-）")</f>
        <v>　　　　　　　　　（うち消費税額　¥０－）</v>
      </c>
      <c r="S17" s="170"/>
      <c r="T17" s="173"/>
      <c r="U17" s="173"/>
      <c r="V17" s="173"/>
      <c r="W17" s="172"/>
      <c r="X17" s="169" t="s">
        <v>217</v>
      </c>
      <c r="Y17" s="163"/>
      <c r="Z17" s="163"/>
      <c r="AA17" s="170" t="s">
        <v>212</v>
      </c>
    </row>
    <row r="18" spans="1:27">
      <c r="A18" s="597"/>
      <c r="B18" s="169"/>
      <c r="C18" s="163"/>
      <c r="D18" s="163"/>
      <c r="E18" s="163"/>
      <c r="F18" s="163"/>
      <c r="G18" s="163"/>
      <c r="H18" s="163"/>
      <c r="I18" s="172"/>
      <c r="J18" s="168"/>
      <c r="K18" s="168"/>
      <c r="N18" s="597"/>
      <c r="O18" s="597"/>
      <c r="P18" s="169" t="s">
        <v>218</v>
      </c>
      <c r="Q18" s="163"/>
      <c r="R18" s="163"/>
      <c r="S18" s="170" t="s">
        <v>212</v>
      </c>
      <c r="T18" s="595" t="str">
        <f>DBCS(TEXT(Z26,"#,＃＃0")&amp;"-")</f>
        <v>２，７２０，０００－</v>
      </c>
      <c r="U18" s="595"/>
      <c r="V18" s="595"/>
      <c r="W18" s="172"/>
      <c r="X18" s="169"/>
      <c r="Y18" s="163" t="str">
        <f>"（うち取引に係る消費税及び地方消費税の額　"&amp;DBCS(TEXT(AB17*0.1,"￥#,＃＃0")&amp;"-）")</f>
        <v>（うち取引に係る消費税及び地方消費税の額　¥０－）</v>
      </c>
      <c r="Z18" s="163"/>
      <c r="AA18" s="170"/>
    </row>
    <row r="19" spans="1:27">
      <c r="A19" s="597"/>
      <c r="B19" s="169"/>
      <c r="C19" s="163"/>
      <c r="D19" s="163"/>
      <c r="E19" s="163"/>
      <c r="F19" s="163"/>
      <c r="G19" s="163"/>
      <c r="H19" s="163"/>
      <c r="I19" s="172"/>
      <c r="J19" s="168"/>
      <c r="K19" s="168"/>
      <c r="N19" s="597"/>
      <c r="O19" s="597"/>
      <c r="P19" s="169"/>
      <c r="Q19" s="163"/>
      <c r="R19" s="163" t="str">
        <f>"　　　　　　　　　（うち消費税額　"&amp;DBCS(TEXT(AA26*0.1,"￥#,＃＃0")&amp;"-）")</f>
        <v>　　　　　　　　　（うち消費税額　¥０－）</v>
      </c>
      <c r="S19" s="170"/>
      <c r="T19" s="173"/>
      <c r="U19" s="173"/>
      <c r="V19" s="173"/>
      <c r="W19" s="172"/>
      <c r="X19" s="168"/>
    </row>
    <row r="20" spans="1:27">
      <c r="A20" s="597"/>
      <c r="B20" s="169"/>
      <c r="C20" s="163"/>
      <c r="D20" s="163"/>
      <c r="E20" s="163"/>
      <c r="F20" s="163"/>
      <c r="G20" s="163"/>
      <c r="H20" s="163"/>
      <c r="I20" s="172"/>
      <c r="J20" s="168"/>
      <c r="K20" s="168"/>
      <c r="N20" s="597"/>
      <c r="O20" s="597"/>
      <c r="P20" s="169" t="s">
        <v>219</v>
      </c>
      <c r="Q20" s="163"/>
      <c r="R20" s="163"/>
      <c r="S20" s="170" t="s">
        <v>212</v>
      </c>
      <c r="T20" s="595" t="str">
        <f>DBCS(TEXT(Z27,"#,＃＃0")&amp;"-")</f>
        <v>２，９５０，０００－</v>
      </c>
      <c r="U20" s="595"/>
      <c r="V20" s="595"/>
      <c r="W20" s="172"/>
      <c r="X20" s="168"/>
    </row>
    <row r="21" spans="1:27">
      <c r="A21" s="597"/>
      <c r="B21" s="169"/>
      <c r="C21" s="163"/>
      <c r="D21" s="163"/>
      <c r="E21" s="163"/>
      <c r="F21" s="163"/>
      <c r="G21" s="163"/>
      <c r="H21" s="163"/>
      <c r="I21" s="172"/>
      <c r="J21" s="168"/>
      <c r="K21" s="168"/>
      <c r="N21" s="597"/>
      <c r="O21" s="597"/>
      <c r="P21" s="169"/>
      <c r="Q21" s="163"/>
      <c r="R21" s="163" t="str">
        <f>"　　　　　　　　　（うち消費税額　"&amp;DBCS(TEXT(AB27*0.1,"￥#,＃＃0")&amp;"-）")</f>
        <v>　　　　　　　　　（うち消費税額　¥０－）</v>
      </c>
      <c r="S21" s="170"/>
      <c r="T21" s="173"/>
      <c r="U21" s="173"/>
      <c r="V21" s="173"/>
      <c r="W21" s="172"/>
      <c r="X21" s="168"/>
    </row>
    <row r="22" spans="1:27">
      <c r="A22" s="597"/>
      <c r="B22" s="169"/>
      <c r="C22" s="163"/>
      <c r="D22" s="163"/>
      <c r="E22" s="163"/>
      <c r="F22" s="163"/>
      <c r="G22" s="163"/>
      <c r="H22" s="163"/>
      <c r="I22" s="172"/>
      <c r="J22" s="168"/>
      <c r="K22" s="168"/>
      <c r="N22" s="597"/>
      <c r="O22" s="597"/>
      <c r="P22" s="169" t="s">
        <v>220</v>
      </c>
      <c r="Q22" s="163"/>
      <c r="R22" s="163"/>
      <c r="S22" s="174" t="s">
        <v>221</v>
      </c>
      <c r="T22" s="595" t="str">
        <f>DBCS(TEXT(Z27-Z26,"#,＃＃0")&amp;"-")</f>
        <v>２３０，０００－</v>
      </c>
      <c r="U22" s="595"/>
      <c r="V22" s="595"/>
      <c r="W22" s="172"/>
      <c r="X22" s="168"/>
    </row>
    <row r="23" spans="1:27">
      <c r="A23" s="597"/>
      <c r="B23" s="594"/>
      <c r="C23" s="595"/>
      <c r="D23" s="595"/>
      <c r="E23" s="595"/>
      <c r="F23" s="595"/>
      <c r="G23" s="163"/>
      <c r="H23" s="163"/>
      <c r="I23" s="172"/>
      <c r="J23" s="168"/>
      <c r="K23" s="168"/>
      <c r="N23" s="597"/>
      <c r="O23" s="597"/>
      <c r="P23" s="169"/>
      <c r="Q23" s="163"/>
      <c r="R23" s="163" t="str">
        <f>"　　　　　　　　　（うち消費税額　"&amp;DBCS(TEXT(AA27*0.1,"￥#,＃＃0")&amp;"-）")</f>
        <v>　　　　　　　　　（うち消費税額　¥０－）</v>
      </c>
      <c r="S23" s="163"/>
      <c r="T23" s="174"/>
      <c r="U23" s="174"/>
      <c r="V23" s="174"/>
      <c r="W23" s="172"/>
      <c r="X23" s="168"/>
    </row>
    <row r="24" spans="1:27">
      <c r="A24" s="597"/>
      <c r="B24" s="594"/>
      <c r="C24" s="595"/>
      <c r="D24" s="595"/>
      <c r="E24" s="595"/>
      <c r="F24" s="163"/>
      <c r="G24" s="163"/>
      <c r="H24" s="163"/>
      <c r="I24" s="172"/>
      <c r="J24" s="168"/>
      <c r="K24" s="168"/>
      <c r="N24" s="597"/>
      <c r="O24" s="597"/>
      <c r="P24" s="169" t="s">
        <v>222</v>
      </c>
      <c r="Q24" s="163"/>
      <c r="R24" s="163"/>
      <c r="S24" s="163"/>
      <c r="T24" s="163"/>
      <c r="U24" s="163"/>
      <c r="V24" s="163"/>
      <c r="W24" s="172"/>
      <c r="X24" s="168"/>
    </row>
    <row r="25" spans="1:27">
      <c r="A25" s="597"/>
      <c r="B25" s="169" t="s">
        <v>223</v>
      </c>
      <c r="C25" s="163"/>
      <c r="D25" s="175" t="s">
        <v>212</v>
      </c>
      <c r="E25" s="611" t="str">
        <f>DBCS(TEXT(L25,"#,＃＃0"))</f>
        <v>２１，４７２，０００</v>
      </c>
      <c r="F25" s="611"/>
      <c r="G25" s="611"/>
      <c r="H25" s="163"/>
      <c r="I25" s="172"/>
      <c r="J25" s="168"/>
      <c r="K25" s="176" t="s">
        <v>224</v>
      </c>
      <c r="L25" s="177">
        <v>21472000</v>
      </c>
      <c r="M25" s="178" t="s">
        <v>225</v>
      </c>
      <c r="N25" s="597"/>
      <c r="O25" s="597"/>
      <c r="P25" s="169" t="s">
        <v>226</v>
      </c>
      <c r="Q25" s="163"/>
      <c r="R25" s="175"/>
      <c r="S25" s="179"/>
      <c r="T25" s="179"/>
      <c r="U25" s="179"/>
      <c r="V25" s="163"/>
      <c r="W25" s="172"/>
      <c r="X25" s="176" t="s">
        <v>224</v>
      </c>
      <c r="Y25" s="177">
        <v>18480000</v>
      </c>
      <c r="Z25" s="180">
        <v>16800000</v>
      </c>
      <c r="AA25" s="181"/>
    </row>
    <row r="26" spans="1:27">
      <c r="A26" s="597"/>
      <c r="B26" s="169" t="s">
        <v>227</v>
      </c>
      <c r="C26" s="163"/>
      <c r="D26" s="175" t="s">
        <v>212</v>
      </c>
      <c r="E26" s="611" t="str">
        <f t="shared" ref="E26" si="0">DBCS(TEXT(L26,"#,＃＃0"))</f>
        <v>３，２４５，０００</v>
      </c>
      <c r="F26" s="611"/>
      <c r="G26" s="611"/>
      <c r="H26" s="163"/>
      <c r="I26" s="172"/>
      <c r="J26" s="168"/>
      <c r="K26" s="176" t="s">
        <v>228</v>
      </c>
      <c r="L26" s="177">
        <v>3245000</v>
      </c>
      <c r="M26" s="180">
        <f>ROUND(L26*0.1,0)</f>
        <v>324500</v>
      </c>
      <c r="N26" s="597"/>
      <c r="O26" s="597"/>
      <c r="P26" s="169" t="s">
        <v>229</v>
      </c>
      <c r="Q26" s="163"/>
      <c r="R26" s="175"/>
      <c r="S26" s="179"/>
      <c r="T26" s="179"/>
      <c r="U26" s="179"/>
      <c r="V26" s="163"/>
      <c r="W26" s="172"/>
      <c r="X26" s="176" t="s">
        <v>230</v>
      </c>
      <c r="Y26" s="177">
        <v>21472000</v>
      </c>
      <c r="Z26" s="180">
        <v>2720000</v>
      </c>
      <c r="AA26" s="181"/>
    </row>
    <row r="27" spans="1:27">
      <c r="A27" s="597"/>
      <c r="B27" s="169" t="s">
        <v>231</v>
      </c>
      <c r="C27" s="163"/>
      <c r="D27" s="175" t="s">
        <v>212</v>
      </c>
      <c r="E27" s="611" t="str">
        <f>DBCS(TEXT(L27,"#,＃＃0"))</f>
        <v>２４，７１７，０００</v>
      </c>
      <c r="F27" s="611"/>
      <c r="G27" s="611"/>
      <c r="H27" s="163"/>
      <c r="I27" s="172"/>
      <c r="J27" s="168"/>
      <c r="K27" s="176" t="s">
        <v>232</v>
      </c>
      <c r="L27" s="177">
        <f>SUM(L25:L26)</f>
        <v>24717000</v>
      </c>
      <c r="M27" s="178"/>
      <c r="N27" s="597"/>
      <c r="O27" s="597"/>
      <c r="P27" s="169" t="s">
        <v>233</v>
      </c>
      <c r="Q27" s="163"/>
      <c r="R27" s="175"/>
      <c r="S27" s="179"/>
      <c r="T27" s="179"/>
      <c r="U27" s="179"/>
      <c r="V27" s="163"/>
      <c r="W27" s="172"/>
      <c r="X27" s="176" t="s">
        <v>234</v>
      </c>
      <c r="Y27" s="177">
        <v>24717000</v>
      </c>
      <c r="Z27" s="180">
        <v>2950000</v>
      </c>
      <c r="AA27" s="181"/>
    </row>
    <row r="28" spans="1:27">
      <c r="A28" s="597"/>
      <c r="B28" s="169"/>
      <c r="C28" s="163"/>
      <c r="D28" s="163"/>
      <c r="E28" s="163"/>
      <c r="F28" s="163"/>
      <c r="G28" s="163"/>
      <c r="H28" s="163"/>
      <c r="I28" s="172"/>
      <c r="J28" s="168"/>
      <c r="K28" s="168"/>
      <c r="N28" s="597"/>
      <c r="O28" s="597"/>
      <c r="P28" s="169"/>
      <c r="Q28" s="163"/>
      <c r="R28" s="163"/>
      <c r="S28" s="163"/>
      <c r="T28" s="163"/>
      <c r="U28" s="163"/>
      <c r="V28" s="163"/>
      <c r="W28" s="172"/>
      <c r="X28" s="176" t="s">
        <v>232</v>
      </c>
      <c r="Y28" s="177">
        <f>SUM(Y25:Y27)</f>
        <v>64669000</v>
      </c>
      <c r="Z28" s="181"/>
      <c r="AA28" s="181"/>
    </row>
    <row r="29" spans="1:27">
      <c r="A29" s="597"/>
      <c r="B29" s="182"/>
      <c r="C29" s="183"/>
      <c r="D29" s="183"/>
      <c r="E29" s="183"/>
      <c r="F29" s="183"/>
      <c r="G29" s="183"/>
      <c r="H29" s="183"/>
      <c r="I29" s="184"/>
      <c r="J29" s="168"/>
      <c r="K29" s="168"/>
      <c r="N29" s="597"/>
      <c r="O29" s="597"/>
      <c r="P29" s="182"/>
      <c r="Q29" s="183"/>
      <c r="R29" s="183"/>
      <c r="S29" s="183"/>
      <c r="T29" s="183"/>
      <c r="U29" s="183"/>
      <c r="V29" s="183"/>
      <c r="W29" s="184"/>
      <c r="X29" s="168"/>
    </row>
    <row r="31" spans="1:27" ht="13.5" customHeight="1">
      <c r="A31" s="185" t="s">
        <v>235</v>
      </c>
      <c r="B31" s="185"/>
      <c r="C31" s="185"/>
      <c r="D31" s="185"/>
      <c r="E31" s="185"/>
      <c r="F31" s="185"/>
      <c r="G31" s="185"/>
      <c r="H31" s="185"/>
      <c r="I31" s="185"/>
      <c r="N31" s="185" t="s">
        <v>236</v>
      </c>
      <c r="O31" s="185" t="s">
        <v>236</v>
      </c>
      <c r="P31" s="185"/>
      <c r="Q31" s="185"/>
      <c r="R31" s="185"/>
      <c r="S31" s="185"/>
      <c r="T31" s="185"/>
      <c r="U31" s="185"/>
      <c r="V31" s="185"/>
      <c r="W31" s="185"/>
    </row>
    <row r="32" spans="1:27">
      <c r="A32" s="185" t="s">
        <v>237</v>
      </c>
      <c r="B32" s="185"/>
      <c r="C32" s="185"/>
      <c r="D32" s="185"/>
      <c r="E32" s="185"/>
      <c r="F32" s="185"/>
      <c r="G32" s="185"/>
      <c r="H32" s="185"/>
      <c r="I32" s="185"/>
      <c r="N32" s="185" t="s">
        <v>238</v>
      </c>
      <c r="O32" s="185" t="s">
        <v>238</v>
      </c>
      <c r="P32" s="185"/>
      <c r="Q32" s="185"/>
      <c r="R32" s="185"/>
      <c r="S32" s="185"/>
      <c r="T32" s="185"/>
      <c r="U32" s="185"/>
      <c r="V32" s="185"/>
      <c r="W32" s="185"/>
    </row>
    <row r="33" spans="1:27">
      <c r="N33" s="185" t="s">
        <v>239</v>
      </c>
      <c r="O33" s="185" t="s">
        <v>239</v>
      </c>
    </row>
    <row r="34" spans="1:27">
      <c r="N34" s="185"/>
      <c r="O34" s="185"/>
    </row>
    <row r="36" spans="1:27" s="2" customFormat="1">
      <c r="H36" s="173"/>
      <c r="J36" s="164"/>
      <c r="K36" s="164"/>
      <c r="L36" s="164"/>
      <c r="M36" s="164"/>
      <c r="V36" s="173"/>
      <c r="X36" s="164"/>
      <c r="Y36" s="164"/>
      <c r="Z36" s="164"/>
      <c r="AA36" s="164"/>
    </row>
    <row r="37" spans="1:27" s="2" customFormat="1">
      <c r="A37" s="612" t="s">
        <v>240</v>
      </c>
      <c r="B37" s="612"/>
      <c r="C37" s="612"/>
      <c r="D37" s="23"/>
      <c r="E37" s="23"/>
      <c r="J37" s="164"/>
      <c r="K37" s="164"/>
      <c r="L37" s="164"/>
      <c r="M37" s="164"/>
      <c r="N37" s="612" t="s">
        <v>242</v>
      </c>
      <c r="O37" s="612"/>
      <c r="P37" s="612"/>
      <c r="Q37" s="23"/>
      <c r="R37" s="23"/>
      <c r="S37" s="23"/>
      <c r="X37" s="164"/>
      <c r="Y37" s="164"/>
      <c r="Z37" s="164"/>
      <c r="AA37" s="164"/>
    </row>
    <row r="40" spans="1:27" ht="14.25" customHeight="1">
      <c r="A40" s="610" t="s">
        <v>241</v>
      </c>
      <c r="B40" s="610"/>
      <c r="C40" s="610"/>
      <c r="D40" s="610"/>
      <c r="E40" s="610"/>
      <c r="F40" s="610"/>
      <c r="G40" s="610"/>
      <c r="H40" s="610"/>
      <c r="I40" s="610"/>
      <c r="K40" s="613" t="s">
        <v>243</v>
      </c>
      <c r="L40" s="613"/>
      <c r="M40" s="613"/>
      <c r="N40" s="613"/>
      <c r="O40" s="613"/>
      <c r="P40" s="613"/>
      <c r="Q40" s="613"/>
      <c r="R40" s="613"/>
      <c r="S40" s="613"/>
      <c r="T40" s="613"/>
      <c r="U40" s="613"/>
      <c r="V40" s="164"/>
      <c r="W40" s="164"/>
    </row>
    <row r="41" spans="1:27" s="2" customFormat="1" ht="14.25" customHeight="1">
      <c r="A41" s="610"/>
      <c r="B41" s="610"/>
      <c r="C41" s="610"/>
      <c r="D41" s="610"/>
      <c r="E41" s="610"/>
      <c r="F41" s="610"/>
      <c r="G41" s="610"/>
      <c r="H41" s="610"/>
      <c r="I41" s="610"/>
      <c r="J41" s="164"/>
      <c r="K41" s="613"/>
      <c r="L41" s="613"/>
      <c r="M41" s="613"/>
      <c r="N41" s="613"/>
      <c r="O41" s="613"/>
      <c r="P41" s="613"/>
      <c r="Q41" s="613"/>
      <c r="R41" s="613"/>
      <c r="S41" s="613"/>
      <c r="T41" s="613"/>
      <c r="U41" s="613"/>
      <c r="W41" s="164"/>
    </row>
    <row r="42" spans="1:27" s="2" customFormat="1" ht="14.25" customHeight="1">
      <c r="A42" s="610"/>
      <c r="B42" s="610"/>
      <c r="C42" s="610"/>
      <c r="D42" s="610"/>
      <c r="E42" s="610"/>
      <c r="F42" s="610"/>
      <c r="G42" s="610"/>
      <c r="H42" s="610"/>
      <c r="I42" s="610"/>
      <c r="J42" s="164"/>
      <c r="K42" s="613"/>
      <c r="L42" s="613"/>
      <c r="M42" s="613"/>
      <c r="N42" s="613"/>
      <c r="O42" s="613"/>
      <c r="P42" s="613"/>
      <c r="Q42" s="613"/>
      <c r="R42" s="613"/>
      <c r="S42" s="613"/>
      <c r="T42" s="613"/>
      <c r="U42" s="613"/>
      <c r="W42" s="164"/>
    </row>
    <row r="43" spans="1:27" s="2" customFormat="1" ht="14.25" customHeight="1">
      <c r="A43" s="610"/>
      <c r="B43" s="610"/>
      <c r="C43" s="610"/>
      <c r="D43" s="610"/>
      <c r="E43" s="610"/>
      <c r="F43" s="610"/>
      <c r="G43" s="610"/>
      <c r="H43" s="610"/>
      <c r="I43" s="610"/>
      <c r="J43" s="164"/>
      <c r="K43" s="613"/>
      <c r="L43" s="613"/>
      <c r="M43" s="613"/>
      <c r="N43" s="613"/>
      <c r="O43" s="613"/>
      <c r="P43" s="613"/>
      <c r="Q43" s="613"/>
      <c r="R43" s="613"/>
      <c r="S43" s="613"/>
      <c r="T43" s="613"/>
      <c r="U43" s="613"/>
      <c r="W43" s="164"/>
    </row>
    <row r="44" spans="1:27" s="2" customFormat="1" ht="34.5" customHeight="1">
      <c r="B44" s="162"/>
      <c r="H44" s="23"/>
      <c r="J44" s="164"/>
      <c r="K44" s="164"/>
      <c r="L44" s="164"/>
      <c r="M44" s="164"/>
      <c r="P44" s="162"/>
      <c r="V44" s="23"/>
      <c r="X44" s="164"/>
      <c r="Y44" s="164"/>
      <c r="Z44" s="164"/>
      <c r="AA44" s="164"/>
    </row>
    <row r="45" spans="1:27" s="2" customFormat="1" ht="14.25" customHeight="1">
      <c r="A45" s="610" t="s">
        <v>244</v>
      </c>
      <c r="B45" s="610"/>
      <c r="C45" s="610"/>
      <c r="D45" s="610"/>
      <c r="E45" s="610"/>
      <c r="F45" s="610"/>
      <c r="G45" s="610"/>
      <c r="H45" s="610"/>
      <c r="I45" s="610"/>
      <c r="J45" s="164"/>
      <c r="K45" s="164"/>
      <c r="L45" s="164"/>
      <c r="M45" s="164"/>
      <c r="N45" s="610" t="s">
        <v>245</v>
      </c>
      <c r="O45" s="610"/>
      <c r="P45" s="610"/>
      <c r="Q45" s="610"/>
      <c r="R45" s="610"/>
      <c r="S45" s="610"/>
      <c r="T45" s="610"/>
      <c r="U45" s="610"/>
      <c r="V45" s="610"/>
      <c r="W45" s="164"/>
      <c r="X45" s="164"/>
      <c r="Y45" s="164"/>
      <c r="Z45" s="164"/>
      <c r="AA45" s="164"/>
    </row>
    <row r="46" spans="1:27" s="2" customFormat="1" ht="14.25" customHeight="1">
      <c r="A46" s="610"/>
      <c r="B46" s="610"/>
      <c r="C46" s="610"/>
      <c r="D46" s="610"/>
      <c r="E46" s="610"/>
      <c r="F46" s="610"/>
      <c r="G46" s="610"/>
      <c r="H46" s="610"/>
      <c r="I46" s="610"/>
      <c r="J46" s="164"/>
      <c r="K46" s="164"/>
      <c r="L46" s="164"/>
      <c r="M46" s="164"/>
      <c r="N46" s="610"/>
      <c r="O46" s="610"/>
      <c r="P46" s="610"/>
      <c r="Q46" s="610"/>
      <c r="R46" s="610"/>
      <c r="S46" s="610"/>
      <c r="T46" s="610"/>
      <c r="U46" s="610"/>
      <c r="V46" s="610"/>
      <c r="W46" s="164"/>
      <c r="X46" s="164"/>
      <c r="Y46" s="164"/>
      <c r="Z46" s="164"/>
      <c r="AA46" s="164"/>
    </row>
    <row r="47" spans="1:27" s="2" customFormat="1" ht="14.25" customHeight="1">
      <c r="A47" s="610"/>
      <c r="B47" s="610"/>
      <c r="C47" s="610"/>
      <c r="D47" s="610"/>
      <c r="E47" s="610"/>
      <c r="F47" s="610"/>
      <c r="G47" s="610"/>
      <c r="H47" s="610"/>
      <c r="I47" s="610"/>
      <c r="J47" s="164"/>
      <c r="K47" s="164"/>
      <c r="L47" s="164"/>
      <c r="M47" s="164"/>
      <c r="N47" s="610"/>
      <c r="O47" s="610"/>
      <c r="P47" s="610"/>
      <c r="Q47" s="610"/>
      <c r="R47" s="610"/>
      <c r="S47" s="610"/>
      <c r="T47" s="610"/>
      <c r="U47" s="610"/>
      <c r="V47" s="610"/>
      <c r="W47" s="164"/>
      <c r="X47" s="164"/>
      <c r="Y47" s="164"/>
      <c r="Z47" s="164"/>
      <c r="AA47" s="164"/>
    </row>
    <row r="48" spans="1:27" s="2" customFormat="1" ht="14.25" customHeight="1">
      <c r="A48" s="610"/>
      <c r="B48" s="610"/>
      <c r="C48" s="610"/>
      <c r="D48" s="610"/>
      <c r="E48" s="610"/>
      <c r="F48" s="610"/>
      <c r="G48" s="610"/>
      <c r="H48" s="610"/>
      <c r="I48" s="610"/>
      <c r="J48" s="164"/>
      <c r="K48" s="164"/>
      <c r="L48" s="164"/>
      <c r="M48" s="164"/>
      <c r="N48" s="610"/>
      <c r="O48" s="610"/>
      <c r="P48" s="610"/>
      <c r="Q48" s="610"/>
      <c r="R48" s="610"/>
      <c r="S48" s="610"/>
      <c r="T48" s="610"/>
      <c r="U48" s="610"/>
      <c r="V48" s="610"/>
      <c r="W48" s="164"/>
      <c r="X48" s="164"/>
      <c r="Y48" s="164"/>
      <c r="Z48" s="164"/>
      <c r="AA48" s="164"/>
    </row>
  </sheetData>
  <mergeCells count="37">
    <mergeCell ref="A45:I48"/>
    <mergeCell ref="N45:V48"/>
    <mergeCell ref="E25:G25"/>
    <mergeCell ref="E26:G26"/>
    <mergeCell ref="E27:G27"/>
    <mergeCell ref="A37:C37"/>
    <mergeCell ref="N37:P37"/>
    <mergeCell ref="A40:I43"/>
    <mergeCell ref="K40:U43"/>
    <mergeCell ref="B24:E24"/>
    <mergeCell ref="B6:I7"/>
    <mergeCell ref="P6:W7"/>
    <mergeCell ref="A9:A29"/>
    <mergeCell ref="B9:I11"/>
    <mergeCell ref="N9:N29"/>
    <mergeCell ref="O9:O29"/>
    <mergeCell ref="P9:W11"/>
    <mergeCell ref="B13:I14"/>
    <mergeCell ref="B15:H16"/>
    <mergeCell ref="T15:V15"/>
    <mergeCell ref="T16:V16"/>
    <mergeCell ref="T18:V18"/>
    <mergeCell ref="T20:V20"/>
    <mergeCell ref="T22:V22"/>
    <mergeCell ref="B23:F23"/>
    <mergeCell ref="Y3:Y4"/>
    <mergeCell ref="Z3:AA4"/>
    <mergeCell ref="B4:B5"/>
    <mergeCell ref="C4:D5"/>
    <mergeCell ref="P4:P5"/>
    <mergeCell ref="Q4:R5"/>
    <mergeCell ref="A2:A3"/>
    <mergeCell ref="B2:C3"/>
    <mergeCell ref="O2:O3"/>
    <mergeCell ref="P2:Q3"/>
    <mergeCell ref="L3:L4"/>
    <mergeCell ref="M3:N4"/>
  </mergeCells>
  <phoneticPr fontId="2"/>
  <pageMargins left="0.9055118110236221" right="0.70866141732283472"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ED0F76D884E7941861234199A561292" ma:contentTypeVersion="3" ma:contentTypeDescription="新しいドキュメントを作成します。" ma:contentTypeScope="" ma:versionID="828ecbf004e9661ac48407919456d805">
  <xsd:schema xmlns:xsd="http://www.w3.org/2001/XMLSchema" xmlns:xs="http://www.w3.org/2001/XMLSchema" xmlns:p="http://schemas.microsoft.com/office/2006/metadata/properties" xmlns:ns2="da35b88e-61ad-4d1b-ab7b-5b11d7e18aea" xmlns:ns3="6df335ff-ba66-4a79-ae0d-39b8e45f9578" targetNamespace="http://schemas.microsoft.com/office/2006/metadata/properties" ma:root="true" ma:fieldsID="39182ecf9467142f6e470b9512b81b26" ns2:_="" ns3:_="">
    <xsd:import namespace="da35b88e-61ad-4d1b-ab7b-5b11d7e18aea"/>
    <xsd:import namespace="6df335ff-ba66-4a79-ae0d-39b8e45f9578"/>
    <xsd:element name="properties">
      <xsd:complexType>
        <xsd:sequence>
          <xsd:element name="documentManagement">
            <xsd:complexType>
              <xsd:all>
                <xsd:element ref="ns2:jbed"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35b88e-61ad-4d1b-ab7b-5b11d7e18aea" elementFormDefault="qualified">
    <xsd:import namespace="http://schemas.microsoft.com/office/2006/documentManagement/types"/>
    <xsd:import namespace="http://schemas.microsoft.com/office/infopath/2007/PartnerControls"/>
    <xsd:element name="jbed" ma:index="8" nillable="true" ma:displayName="備　考" ma:internalName="jbe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f335ff-ba66-4a79-ae0d-39b8e45f9578" elementFormDefault="qualified">
    <xsd:import namespace="http://schemas.microsoft.com/office/2006/documentManagement/types"/>
    <xsd:import namespace="http://schemas.microsoft.com/office/infopath/2007/PartnerControls"/>
    <xsd:element name="_dlc_DocId" ma:index="9"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0"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jbed xmlns="da35b88e-61ad-4d1b-ab7b-5b11d7e18aea">実計データをコピペして使用する一件データ（要求額と契約額を比較可能）</jbed>
    <_dlc_DocId xmlns="6df335ff-ba66-4a79-ae0d-39b8e45f9578">HQZMX6AFRHF3-549404680-128</_dlc_DocId>
    <_dlc_DocIdUrl xmlns="6df335ff-ba66-4a79-ae0d-39b8e45f9578">
      <Url>http://ggnapg101/na/NA/2D/HQ/Fin/_layouts/15/DocIdRedir.aspx?ID=HQZMX6AFRHF3-549404680-128</Url>
      <Description>HQZMX6AFRHF3-549404680-128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FF3AC2-D5F3-4F18-A8CC-E961BB3EF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35b88e-61ad-4d1b-ab7b-5b11d7e18aea"/>
    <ds:schemaRef ds:uri="6df335ff-ba66-4a79-ae0d-39b8e45f9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8E3818-A7A5-41B6-BF04-97C49EFF950B}">
  <ds:schemaRefs>
    <ds:schemaRef ds:uri="http://schemas.microsoft.com/sharepoint/events"/>
  </ds:schemaRefs>
</ds:datastoreItem>
</file>

<file path=customXml/itemProps3.xml><?xml version="1.0" encoding="utf-8"?>
<ds:datastoreItem xmlns:ds="http://schemas.openxmlformats.org/officeDocument/2006/customXml" ds:itemID="{24EFC51D-FF44-4BC9-B290-717EC65C427F}">
  <ds:schemaRefs>
    <ds:schemaRef ds:uri="da35b88e-61ad-4d1b-ab7b-5b11d7e18aea"/>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df335ff-ba66-4a79-ae0d-39b8e45f9578"/>
    <ds:schemaRef ds:uri="http://www.w3.org/XML/1998/namespace"/>
  </ds:schemaRefs>
</ds:datastoreItem>
</file>

<file path=customXml/itemProps4.xml><?xml version="1.0" encoding="utf-8"?>
<ds:datastoreItem xmlns:ds="http://schemas.openxmlformats.org/officeDocument/2006/customXml" ds:itemID="{6024C557-67DB-4A9D-8A4B-AF7670813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価格調査</vt:lpstr>
      <vt:lpstr>市価（役務）</vt:lpstr>
      <vt:lpstr>入札書１</vt:lpstr>
      <vt:lpstr>入札書</vt:lpstr>
      <vt:lpstr>入札参加資格確認表</vt:lpstr>
      <vt:lpstr>発注証明書</vt:lpstr>
      <vt:lpstr>検調</vt:lpstr>
      <vt:lpstr>長形３型</vt:lpstr>
      <vt:lpstr>市価調査比較表</vt:lpstr>
      <vt:lpstr>契約確認表</vt:lpstr>
      <vt:lpstr>変更契約</vt:lpstr>
      <vt:lpstr>価格調査!Print_Area</vt:lpstr>
      <vt:lpstr>契約確認表!Print_Area</vt:lpstr>
      <vt:lpstr>検調!Print_Area</vt:lpstr>
      <vt:lpstr>'市価（役務）'!Print_Area</vt:lpstr>
      <vt:lpstr>市価調査比較表!Print_Area</vt:lpstr>
      <vt:lpstr>長形３型!Print_Area</vt:lpstr>
      <vt:lpstr>入札参加資格確認表!Print_Area</vt:lpstr>
      <vt:lpstr>入札書!Print_Area</vt:lpstr>
      <vt:lpstr>入札書１!Print_Area</vt:lpstr>
      <vt:lpstr>変更契約!Print_Area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山口　輝光</cp:lastModifiedBy>
  <cp:lastPrinted>2026-06-02T05:33:34Z</cp:lastPrinted>
  <dcterms:created xsi:type="dcterms:W3CDTF">2016-02-17T07:10:38Z</dcterms:created>
  <dcterms:modified xsi:type="dcterms:W3CDTF">2026-06-03T06:11:09Z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0x0101000ED0F76D884E7941861234199A561292</vt:lpwstr>
  </property>
  <property fmtid="{D5CDD505-2E9C-101B-9397-08002B2CF9AE}" pid="3" name="_dlc_DocIdItemGuid">
    <vt:lpwstr>11679ea2-b5c7-4d71-b7eb-0778e47cdd6f</vt:lpwstr>
  </property>
</Properties>
</file>