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8979\Desktop\令和８年度年度契約分\令和８年度電気\再生可能エネルギー（６０％以下）\"/>
    </mc:Choice>
  </mc:AlternateContent>
  <xr:revisionPtr revIDLastSave="0" documentId="13_ncr:1_{B30E897C-2433-477A-B134-3921EE938D58}" xr6:coauthVersionLast="47" xr6:coauthVersionMax="47" xr10:uidLastSave="{00000000-0000-0000-0000-000000000000}"/>
  <bookViews>
    <workbookView xWindow="20370" yWindow="-120" windowWidth="29040" windowHeight="15720" firstSheet="2" activeTab="11" xr2:uid="{00000000-000D-0000-FFFF-FFFF00000000}"/>
  </bookViews>
  <sheets>
    <sheet name="入札書Ａ" sheetId="1" r:id="rId1"/>
    <sheet name="駐屯地" sheetId="2" r:id="rId2"/>
    <sheet name="市価Ａ " sheetId="11" r:id="rId3"/>
    <sheet name="市価駐屯地 " sheetId="12" r:id="rId4"/>
    <sheet name="入札書B" sheetId="5" r:id="rId5"/>
    <sheet name="B　自訓場" sheetId="6" r:id="rId6"/>
    <sheet name="市価B " sheetId="13" r:id="rId7"/>
    <sheet name="市価　自訓場" sheetId="14" r:id="rId8"/>
    <sheet name="入札書C" sheetId="7" r:id="rId9"/>
    <sheet name="C　自訓場" sheetId="8" r:id="rId10"/>
    <sheet name="市価C" sheetId="15" r:id="rId11"/>
    <sheet name="市価自訓場" sheetId="16" r:id="rId12"/>
    <sheet name="入札書D" sheetId="9" r:id="rId13"/>
    <sheet name="D　桜谷射撃場　正" sheetId="10" r:id="rId14"/>
    <sheet name="市価D" sheetId="17" r:id="rId15"/>
    <sheet name="市価桜谷射撃場" sheetId="18" r:id="rId16"/>
    <sheet name="入札書E" sheetId="3" r:id="rId17"/>
    <sheet name="太刀洗通信所" sheetId="4" r:id="rId18"/>
    <sheet name="市価E " sheetId="19" r:id="rId19"/>
    <sheet name="市価太刀洗通信所" sheetId="20" r:id="rId20"/>
  </sheets>
  <externalReferences>
    <externalReference r:id="rId21"/>
  </externalReferences>
  <definedNames>
    <definedName name="_xlnm.Print_Area" localSheetId="5">'B　自訓場'!$A$1:$O$51</definedName>
    <definedName name="_xlnm.Print_Area" localSheetId="9">'C　自訓場'!$A$1:$O$51</definedName>
    <definedName name="_xlnm.Print_Area" localSheetId="13">'D　桜谷射撃場　正'!$A$1:$O$51</definedName>
    <definedName name="_xlnm.Print_Area" localSheetId="7">'市価　自訓場'!$A$1:$O$51</definedName>
    <definedName name="_xlnm.Print_Area" localSheetId="15">市価桜谷射撃場!$A$1:$O$51</definedName>
    <definedName name="_xlnm.Print_Area" localSheetId="11">市価自訓場!$A$1:$O$51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2" i="14" l="1"/>
  <c r="E6" i="14"/>
  <c r="F6" i="14" s="1"/>
  <c r="O5" i="20"/>
  <c r="N42" i="18"/>
  <c r="M42" i="18"/>
  <c r="C42" i="18"/>
  <c r="R40" i="18"/>
  <c r="E39" i="18"/>
  <c r="F39" i="18" s="1"/>
  <c r="D39" i="18"/>
  <c r="C39" i="18"/>
  <c r="E36" i="18"/>
  <c r="F36" i="18" s="1"/>
  <c r="D36" i="18"/>
  <c r="C36" i="18"/>
  <c r="E33" i="18"/>
  <c r="D33" i="18"/>
  <c r="C33" i="18"/>
  <c r="R32" i="18"/>
  <c r="R42" i="18" s="1"/>
  <c r="E30" i="18"/>
  <c r="D30" i="18"/>
  <c r="C30" i="18"/>
  <c r="E27" i="18"/>
  <c r="D27" i="18"/>
  <c r="C27" i="18"/>
  <c r="E24" i="18"/>
  <c r="D24" i="18"/>
  <c r="C24" i="18"/>
  <c r="R22" i="18"/>
  <c r="E21" i="18"/>
  <c r="D21" i="18"/>
  <c r="C21" i="18"/>
  <c r="E18" i="18"/>
  <c r="F18" i="18" s="1"/>
  <c r="D18" i="18"/>
  <c r="C18" i="18"/>
  <c r="E15" i="18"/>
  <c r="F15" i="18" s="1"/>
  <c r="D15" i="18"/>
  <c r="C15" i="18"/>
  <c r="R14" i="18"/>
  <c r="E12" i="18"/>
  <c r="F12" i="18" s="1"/>
  <c r="D12" i="18"/>
  <c r="C12" i="18"/>
  <c r="E9" i="18"/>
  <c r="D9" i="18"/>
  <c r="C9" i="18"/>
  <c r="L8" i="18"/>
  <c r="L42" i="18" s="1"/>
  <c r="O6" i="18"/>
  <c r="O42" i="18" s="1"/>
  <c r="E6" i="18"/>
  <c r="F6" i="18" s="1"/>
  <c r="N42" i="16"/>
  <c r="M42" i="16"/>
  <c r="C42" i="16"/>
  <c r="R40" i="16"/>
  <c r="E39" i="16"/>
  <c r="F39" i="16" s="1"/>
  <c r="D39" i="16"/>
  <c r="E36" i="16"/>
  <c r="E33" i="16"/>
  <c r="F33" i="16" s="1"/>
  <c r="R32" i="16"/>
  <c r="E30" i="16"/>
  <c r="F30" i="16" s="1"/>
  <c r="E27" i="16"/>
  <c r="D27" i="16"/>
  <c r="E24" i="16"/>
  <c r="D24" i="16"/>
  <c r="R22" i="16"/>
  <c r="E21" i="16"/>
  <c r="D21" i="16"/>
  <c r="E18" i="16"/>
  <c r="F18" i="16" s="1"/>
  <c r="D18" i="16"/>
  <c r="E15" i="16"/>
  <c r="R14" i="16"/>
  <c r="E12" i="16"/>
  <c r="E9" i="16"/>
  <c r="F9" i="16" s="1"/>
  <c r="L8" i="16"/>
  <c r="L42" i="16" s="1"/>
  <c r="E6" i="16"/>
  <c r="F6" i="16" s="1"/>
  <c r="D6" i="16"/>
  <c r="D33" i="16" s="1"/>
  <c r="C6" i="16"/>
  <c r="C27" i="16" s="1"/>
  <c r="F3" i="16"/>
  <c r="N42" i="14"/>
  <c r="M42" i="14"/>
  <c r="C42" i="14"/>
  <c r="R40" i="14"/>
  <c r="E39" i="14"/>
  <c r="F39" i="14" s="1"/>
  <c r="C39" i="14"/>
  <c r="E36" i="14"/>
  <c r="F36" i="14" s="1"/>
  <c r="C36" i="14"/>
  <c r="E33" i="14"/>
  <c r="C33" i="14"/>
  <c r="R32" i="14"/>
  <c r="E30" i="14"/>
  <c r="C30" i="14"/>
  <c r="E27" i="14"/>
  <c r="C27" i="14"/>
  <c r="E24" i="14"/>
  <c r="D24" i="14"/>
  <c r="C24" i="14"/>
  <c r="E21" i="14"/>
  <c r="C21" i="14"/>
  <c r="E18" i="14"/>
  <c r="F18" i="14" s="1"/>
  <c r="C18" i="14"/>
  <c r="E15" i="14"/>
  <c r="F15" i="14" s="1"/>
  <c r="C15" i="14"/>
  <c r="R14" i="14"/>
  <c r="E12" i="14"/>
  <c r="F12" i="14" s="1"/>
  <c r="C12" i="14"/>
  <c r="E9" i="14"/>
  <c r="C9" i="14"/>
  <c r="L8" i="14"/>
  <c r="L42" i="14" s="1"/>
  <c r="D6" i="14"/>
  <c r="D33" i="14" s="1"/>
  <c r="F3" i="14"/>
  <c r="O5" i="12"/>
  <c r="N42" i="10"/>
  <c r="M42" i="10"/>
  <c r="C42" i="10"/>
  <c r="R40" i="10"/>
  <c r="E39" i="10"/>
  <c r="F39" i="10" s="1"/>
  <c r="D39" i="10"/>
  <c r="C39" i="10"/>
  <c r="E36" i="10"/>
  <c r="D36" i="10"/>
  <c r="C36" i="10"/>
  <c r="E33" i="10"/>
  <c r="F33" i="10" s="1"/>
  <c r="H33" i="10" s="1"/>
  <c r="D33" i="10"/>
  <c r="C33" i="10"/>
  <c r="R32" i="10"/>
  <c r="R42" i="10" s="1"/>
  <c r="F30" i="10"/>
  <c r="E30" i="10"/>
  <c r="D30" i="10"/>
  <c r="C30" i="10"/>
  <c r="E27" i="10"/>
  <c r="D27" i="10"/>
  <c r="C27" i="10"/>
  <c r="E24" i="10"/>
  <c r="D24" i="10"/>
  <c r="C24" i="10"/>
  <c r="R22" i="10"/>
  <c r="E21" i="10"/>
  <c r="D21" i="10"/>
  <c r="C21" i="10"/>
  <c r="E18" i="10"/>
  <c r="F18" i="10" s="1"/>
  <c r="D18" i="10"/>
  <c r="C18" i="10"/>
  <c r="E15" i="10"/>
  <c r="F15" i="10" s="1"/>
  <c r="D15" i="10"/>
  <c r="C15" i="10"/>
  <c r="R14" i="10"/>
  <c r="R24" i="10" s="1"/>
  <c r="E12" i="10"/>
  <c r="D12" i="10"/>
  <c r="C12" i="10"/>
  <c r="E9" i="10"/>
  <c r="F9" i="10" s="1"/>
  <c r="H9" i="10" s="1"/>
  <c r="D9" i="10"/>
  <c r="C9" i="10"/>
  <c r="L8" i="10"/>
  <c r="L42" i="10" s="1"/>
  <c r="E6" i="10"/>
  <c r="F6" i="10" s="1"/>
  <c r="H6" i="10" s="1"/>
  <c r="N42" i="8"/>
  <c r="M42" i="8"/>
  <c r="C42" i="8"/>
  <c r="R40" i="8"/>
  <c r="E39" i="8"/>
  <c r="F39" i="8" s="1"/>
  <c r="E36" i="8"/>
  <c r="E33" i="8"/>
  <c r="F33" i="8" s="1"/>
  <c r="R32" i="8"/>
  <c r="E30" i="8"/>
  <c r="F30" i="8" s="1"/>
  <c r="E27" i="8"/>
  <c r="E24" i="8"/>
  <c r="R22" i="8"/>
  <c r="E21" i="8"/>
  <c r="E18" i="8"/>
  <c r="F18" i="8" s="1"/>
  <c r="D18" i="8"/>
  <c r="E15" i="8"/>
  <c r="R14" i="8"/>
  <c r="R24" i="8" s="1"/>
  <c r="E12" i="8"/>
  <c r="E9" i="8"/>
  <c r="F9" i="8" s="1"/>
  <c r="L8" i="8"/>
  <c r="L42" i="8" s="1"/>
  <c r="E6" i="8"/>
  <c r="D6" i="8"/>
  <c r="D33" i="8" s="1"/>
  <c r="C6" i="8"/>
  <c r="C27" i="8" s="1"/>
  <c r="F3" i="8"/>
  <c r="N42" i="6"/>
  <c r="M42" i="6"/>
  <c r="C42" i="6"/>
  <c r="R40" i="6"/>
  <c r="F39" i="6"/>
  <c r="C39" i="6"/>
  <c r="F36" i="6"/>
  <c r="C36" i="6"/>
  <c r="C33" i="6"/>
  <c r="R32" i="6"/>
  <c r="R42" i="6" s="1"/>
  <c r="C30" i="6"/>
  <c r="C27" i="6"/>
  <c r="D24" i="6"/>
  <c r="C24" i="6"/>
  <c r="R22" i="6"/>
  <c r="C21" i="6"/>
  <c r="F18" i="6"/>
  <c r="D18" i="6"/>
  <c r="C18" i="6"/>
  <c r="F15" i="6"/>
  <c r="C15" i="6"/>
  <c r="R14" i="6"/>
  <c r="R24" i="6" s="1"/>
  <c r="F12" i="6"/>
  <c r="C12" i="6"/>
  <c r="C9" i="6"/>
  <c r="L8" i="6"/>
  <c r="L42" i="6" s="1"/>
  <c r="O6" i="6"/>
  <c r="O42" i="6" s="1"/>
  <c r="F6" i="6"/>
  <c r="D6" i="6"/>
  <c r="D33" i="6" s="1"/>
  <c r="F3" i="6"/>
  <c r="O5" i="4"/>
  <c r="O5" i="2"/>
  <c r="R42" i="16" l="1"/>
  <c r="R24" i="16"/>
  <c r="R44" i="16" s="1"/>
  <c r="R42" i="14"/>
  <c r="R24" i="14"/>
  <c r="R44" i="14" s="1"/>
  <c r="H15" i="16"/>
  <c r="H12" i="16"/>
  <c r="H36" i="16"/>
  <c r="J36" i="16" s="1"/>
  <c r="L36" i="16" s="1"/>
  <c r="F6" i="8"/>
  <c r="H6" i="8" s="1"/>
  <c r="F36" i="10"/>
  <c r="H36" i="10" s="1"/>
  <c r="F15" i="16"/>
  <c r="F12" i="10"/>
  <c r="F36" i="16"/>
  <c r="R42" i="8"/>
  <c r="D27" i="6"/>
  <c r="E42" i="8"/>
  <c r="D27" i="14"/>
  <c r="R44" i="6"/>
  <c r="D21" i="6"/>
  <c r="D21" i="14"/>
  <c r="F12" i="16"/>
  <c r="R24" i="18"/>
  <c r="R44" i="18" s="1"/>
  <c r="D39" i="6"/>
  <c r="F12" i="8"/>
  <c r="F36" i="8"/>
  <c r="O6" i="14"/>
  <c r="O42" i="14" s="1"/>
  <c r="H18" i="18"/>
  <c r="J18" i="18" s="1"/>
  <c r="L18" i="18" s="1"/>
  <c r="H39" i="18"/>
  <c r="H6" i="18"/>
  <c r="F9" i="18"/>
  <c r="H12" i="18"/>
  <c r="J12" i="18" s="1"/>
  <c r="H15" i="18"/>
  <c r="J15" i="18" s="1"/>
  <c r="L15" i="18" s="1"/>
  <c r="F30" i="18"/>
  <c r="H30" i="18" s="1"/>
  <c r="F33" i="18"/>
  <c r="H33" i="18" s="1"/>
  <c r="H36" i="18"/>
  <c r="J36" i="18" s="1"/>
  <c r="J39" i="18"/>
  <c r="E42" i="18"/>
  <c r="F21" i="18"/>
  <c r="H21" i="18" s="1"/>
  <c r="F24" i="18"/>
  <c r="H24" i="18" s="1"/>
  <c r="F27" i="18"/>
  <c r="H18" i="16"/>
  <c r="J18" i="16" s="1"/>
  <c r="H39" i="16"/>
  <c r="J39" i="16" s="1"/>
  <c r="O6" i="16"/>
  <c r="O42" i="16" s="1"/>
  <c r="C18" i="16"/>
  <c r="C39" i="16"/>
  <c r="C15" i="16"/>
  <c r="C9" i="16"/>
  <c r="H9" i="16"/>
  <c r="J9" i="16" s="1"/>
  <c r="L9" i="16" s="1"/>
  <c r="D12" i="16"/>
  <c r="D15" i="16"/>
  <c r="J15" i="16"/>
  <c r="L15" i="16" s="1"/>
  <c r="F21" i="16"/>
  <c r="F24" i="16"/>
  <c r="F27" i="16"/>
  <c r="C30" i="16"/>
  <c r="H30" i="16"/>
  <c r="C33" i="16"/>
  <c r="H33" i="16"/>
  <c r="J33" i="16" s="1"/>
  <c r="D36" i="16"/>
  <c r="H6" i="16"/>
  <c r="J6" i="16" s="1"/>
  <c r="C12" i="16"/>
  <c r="C36" i="16"/>
  <c r="E42" i="16"/>
  <c r="D9" i="16"/>
  <c r="C21" i="16"/>
  <c r="C24" i="16"/>
  <c r="D30" i="16"/>
  <c r="H18" i="14"/>
  <c r="J18" i="14" s="1"/>
  <c r="H39" i="14"/>
  <c r="J39" i="14" s="1"/>
  <c r="L39" i="14" s="1"/>
  <c r="H6" i="14"/>
  <c r="F9" i="14"/>
  <c r="H12" i="14"/>
  <c r="H15" i="14"/>
  <c r="D18" i="14"/>
  <c r="F30" i="14"/>
  <c r="F33" i="14"/>
  <c r="H33" i="14" s="1"/>
  <c r="H36" i="14"/>
  <c r="D39" i="14"/>
  <c r="E42" i="14"/>
  <c r="J6" i="14"/>
  <c r="L6" i="14" s="1"/>
  <c r="D12" i="14"/>
  <c r="D15" i="14"/>
  <c r="J15" i="14"/>
  <c r="F21" i="14"/>
  <c r="F24" i="14"/>
  <c r="F27" i="14"/>
  <c r="H27" i="14" s="1"/>
  <c r="D36" i="14"/>
  <c r="D9" i="14"/>
  <c r="D30" i="14"/>
  <c r="H15" i="10"/>
  <c r="J15" i="10" s="1"/>
  <c r="L15" i="10" s="1"/>
  <c r="R44" i="10"/>
  <c r="J33" i="10"/>
  <c r="L33" i="10" s="1"/>
  <c r="J9" i="10"/>
  <c r="L9" i="10" s="1"/>
  <c r="O6" i="10"/>
  <c r="O42" i="10" s="1"/>
  <c r="H18" i="10"/>
  <c r="H39" i="10"/>
  <c r="J39" i="10" s="1"/>
  <c r="E42" i="10"/>
  <c r="J6" i="10"/>
  <c r="L6" i="10" s="1"/>
  <c r="F21" i="10"/>
  <c r="F24" i="10"/>
  <c r="F27" i="10"/>
  <c r="H27" i="10" s="1"/>
  <c r="H30" i="10"/>
  <c r="J30" i="10" s="1"/>
  <c r="H39" i="8"/>
  <c r="J39" i="8" s="1"/>
  <c r="J33" i="8"/>
  <c r="R44" i="8"/>
  <c r="H21" i="8"/>
  <c r="O6" i="8"/>
  <c r="O42" i="8" s="1"/>
  <c r="F15" i="8"/>
  <c r="C18" i="8"/>
  <c r="H18" i="8"/>
  <c r="J18" i="8" s="1"/>
  <c r="L18" i="8" s="1"/>
  <c r="D21" i="8"/>
  <c r="D24" i="8"/>
  <c r="D27" i="8"/>
  <c r="C39" i="8"/>
  <c r="C9" i="8"/>
  <c r="H9" i="8"/>
  <c r="J9" i="8" s="1"/>
  <c r="L9" i="8" s="1"/>
  <c r="D12" i="8"/>
  <c r="D15" i="8"/>
  <c r="F21" i="8"/>
  <c r="F24" i="8"/>
  <c r="F27" i="8"/>
  <c r="H27" i="8" s="1"/>
  <c r="C30" i="8"/>
  <c r="H30" i="8"/>
  <c r="J30" i="8" s="1"/>
  <c r="C33" i="8"/>
  <c r="H33" i="8"/>
  <c r="D36" i="8"/>
  <c r="C12" i="8"/>
  <c r="C15" i="8"/>
  <c r="C36" i="8"/>
  <c r="D39" i="8"/>
  <c r="D9" i="8"/>
  <c r="C21" i="8"/>
  <c r="C24" i="8"/>
  <c r="D30" i="8"/>
  <c r="H18" i="6"/>
  <c r="H39" i="6"/>
  <c r="J39" i="6" s="1"/>
  <c r="H6" i="6"/>
  <c r="F9" i="6"/>
  <c r="H12" i="6"/>
  <c r="H15" i="6"/>
  <c r="F30" i="6"/>
  <c r="F33" i="6"/>
  <c r="H36" i="6"/>
  <c r="J36" i="6" s="1"/>
  <c r="E42" i="6"/>
  <c r="J6" i="6"/>
  <c r="H9" i="6"/>
  <c r="D12" i="6"/>
  <c r="J12" i="6"/>
  <c r="L12" i="6" s="1"/>
  <c r="D15" i="6"/>
  <c r="F21" i="6"/>
  <c r="F24" i="6"/>
  <c r="F27" i="6"/>
  <c r="H30" i="6"/>
  <c r="J30" i="6" s="1"/>
  <c r="H33" i="6"/>
  <c r="D36" i="6"/>
  <c r="D9" i="6"/>
  <c r="D30" i="6"/>
  <c r="L36" i="18" l="1"/>
  <c r="J12" i="16"/>
  <c r="L12" i="16" s="1"/>
  <c r="J21" i="8"/>
  <c r="J33" i="6"/>
  <c r="H12" i="8"/>
  <c r="J12" i="8" s="1"/>
  <c r="L6" i="6"/>
  <c r="J30" i="16"/>
  <c r="L30" i="16" s="1"/>
  <c r="J36" i="10"/>
  <c r="L36" i="10" s="1"/>
  <c r="J33" i="18"/>
  <c r="L33" i="18" s="1"/>
  <c r="L15" i="14"/>
  <c r="L12" i="18"/>
  <c r="J36" i="14"/>
  <c r="L36" i="14" s="1"/>
  <c r="J6" i="8"/>
  <c r="L6" i="8" s="1"/>
  <c r="L33" i="16"/>
  <c r="L12" i="10"/>
  <c r="L33" i="8"/>
  <c r="L39" i="18"/>
  <c r="H36" i="8"/>
  <c r="J36" i="8" s="1"/>
  <c r="H12" i="10"/>
  <c r="J12" i="10" s="1"/>
  <c r="J24" i="18"/>
  <c r="L24" i="18"/>
  <c r="H9" i="18"/>
  <c r="H27" i="18"/>
  <c r="J27" i="18" s="1"/>
  <c r="L27" i="18" s="1"/>
  <c r="J21" i="18"/>
  <c r="L21" i="18" s="1"/>
  <c r="J6" i="18"/>
  <c r="L6" i="18" s="1"/>
  <c r="J30" i="18"/>
  <c r="L30" i="18" s="1"/>
  <c r="L6" i="16"/>
  <c r="L39" i="16"/>
  <c r="L18" i="16"/>
  <c r="H24" i="16"/>
  <c r="H27" i="16"/>
  <c r="H21" i="16"/>
  <c r="J33" i="14"/>
  <c r="L33" i="14" s="1"/>
  <c r="L18" i="14"/>
  <c r="H21" i="14"/>
  <c r="J21" i="14" s="1"/>
  <c r="J27" i="14"/>
  <c r="L27" i="14"/>
  <c r="J12" i="14"/>
  <c r="L12" i="14" s="1"/>
  <c r="L9" i="14"/>
  <c r="H24" i="14"/>
  <c r="H30" i="14"/>
  <c r="J30" i="14" s="1"/>
  <c r="L30" i="14" s="1"/>
  <c r="H9" i="14"/>
  <c r="J9" i="14" s="1"/>
  <c r="H21" i="10"/>
  <c r="J21" i="10" s="1"/>
  <c r="L39" i="10"/>
  <c r="L30" i="10"/>
  <c r="J18" i="10"/>
  <c r="L18" i="10" s="1"/>
  <c r="J27" i="10"/>
  <c r="L27" i="10" s="1"/>
  <c r="H24" i="10"/>
  <c r="J24" i="10" s="1"/>
  <c r="L39" i="8"/>
  <c r="J27" i="8"/>
  <c r="L27" i="8" s="1"/>
  <c r="H15" i="8"/>
  <c r="J15" i="8" s="1"/>
  <c r="L21" i="8"/>
  <c r="L30" i="8"/>
  <c r="H24" i="8"/>
  <c r="J15" i="6"/>
  <c r="L15" i="6" s="1"/>
  <c r="L33" i="6"/>
  <c r="L39" i="6"/>
  <c r="J9" i="6"/>
  <c r="L9" i="6" s="1"/>
  <c r="J18" i="6"/>
  <c r="L18" i="6" s="1"/>
  <c r="H21" i="6"/>
  <c r="L36" i="6"/>
  <c r="H24" i="6"/>
  <c r="J24" i="6" s="1"/>
  <c r="L24" i="6" s="1"/>
  <c r="L30" i="6"/>
  <c r="H27" i="6"/>
  <c r="J27" i="6" s="1"/>
  <c r="L27" i="6" s="1"/>
  <c r="J24" i="8" l="1"/>
  <c r="L24" i="8" s="1"/>
  <c r="L12" i="8"/>
  <c r="L15" i="8"/>
  <c r="L36" i="8"/>
  <c r="L21" i="10"/>
  <c r="J21" i="6"/>
  <c r="L21" i="6" s="1"/>
  <c r="J9" i="18"/>
  <c r="L9" i="18" s="1"/>
  <c r="J21" i="16"/>
  <c r="L21" i="16" s="1"/>
  <c r="J24" i="16"/>
  <c r="L24" i="16" s="1"/>
  <c r="J27" i="16"/>
  <c r="L27" i="16" s="1"/>
  <c r="J24" i="14"/>
  <c r="L24" i="14" s="1"/>
  <c r="L21" i="14"/>
  <c r="L24" i="10"/>
</calcChain>
</file>

<file path=xl/sharedStrings.xml><?xml version="1.0" encoding="utf-8"?>
<sst xmlns="http://schemas.openxmlformats.org/spreadsheetml/2006/main" count="1234" uniqueCount="155">
  <si>
    <t>別紙第１－１</t>
  </si>
  <si>
    <t>　　　入　札　書</t>
  </si>
  <si>
    <t>分任契約担当官</t>
  </si>
  <si>
    <t>陸上自衛隊小郡駐屯地</t>
    <rPh sb="5" eb="7">
      <t>オゴオリ</t>
    </rPh>
    <phoneticPr fontId="2"/>
  </si>
  <si>
    <t>第３６１会計隊長　瀬川　清明　　殿</t>
    <rPh sb="9" eb="11">
      <t>セガワ</t>
    </rPh>
    <rPh sb="12" eb="14">
      <t>キヨアキ</t>
    </rPh>
    <phoneticPr fontId="2"/>
  </si>
  <si>
    <t>グループ区分</t>
    <phoneticPr fontId="2"/>
  </si>
  <si>
    <t>Ａ</t>
    <phoneticPr fontId="2"/>
  </si>
  <si>
    <t>件　　　　名</t>
    <phoneticPr fontId="2"/>
  </si>
  <si>
    <t>入 札 金 額</t>
    <phoneticPr fontId="2"/>
  </si>
  <si>
    <t>￥</t>
    <phoneticPr fontId="2"/>
  </si>
  <si>
    <t>入札金額内訳</t>
    <phoneticPr fontId="2"/>
  </si>
  <si>
    <t>付紙１内訳書のとおり</t>
  </si>
  <si>
    <t>　当社は、上記の公告に対して「入札及び契約心得」及び「標準契約書等」の契約条項等を承諾のうえ入札致します。また、「入札及び契約心得」に定める暴力団排除に関する事項について誓約します。</t>
    <phoneticPr fontId="2"/>
  </si>
  <si>
    <t>（入札者）　住　　所</t>
    <phoneticPr fontId="2"/>
  </si>
  <si>
    <t>会 社 名</t>
  </si>
  <si>
    <t>代表者名</t>
  </si>
  <si>
    <t>担当者名</t>
    <phoneticPr fontId="2"/>
  </si>
  <si>
    <t>連 絡 先</t>
    <phoneticPr fontId="2"/>
  </si>
  <si>
    <t>※１　総価及び毎月ごとの入札金額の内訳が明確であり、入札書の内容を具備していれば
　　別様の様式の使用を可とする。</t>
    <phoneticPr fontId="2"/>
  </si>
  <si>
    <t>※２　担当者名及び連絡先を記入することにより押印を省略することができる。</t>
  </si>
  <si>
    <t>付紙１</t>
  </si>
  <si>
    <t>再生可能エネルギー比率</t>
    <rPh sb="0" eb="4">
      <t>サイセイカノウ</t>
    </rPh>
    <rPh sb="9" eb="11">
      <t>ヒリツ</t>
    </rPh>
    <phoneticPr fontId="2"/>
  </si>
  <si>
    <t>４月</t>
    <phoneticPr fontId="12"/>
  </si>
  <si>
    <t>５月</t>
    <phoneticPr fontId="12"/>
  </si>
  <si>
    <t>６月</t>
    <phoneticPr fontId="12"/>
  </si>
  <si>
    <t>７月</t>
  </si>
  <si>
    <t>８月</t>
  </si>
  <si>
    <t>９月</t>
  </si>
  <si>
    <t>１０月</t>
  </si>
  <si>
    <t>１１月</t>
  </si>
  <si>
    <t>１２月</t>
    <phoneticPr fontId="12"/>
  </si>
  <si>
    <t>１月</t>
    <phoneticPr fontId="12"/>
  </si>
  <si>
    <t>２月</t>
    <phoneticPr fontId="12"/>
  </si>
  <si>
    <t>３月</t>
    <phoneticPr fontId="12"/>
  </si>
  <si>
    <t>合　計</t>
    <rPh sb="0" eb="1">
      <t>ゴウ</t>
    </rPh>
    <rPh sb="2" eb="3">
      <t>ケイ</t>
    </rPh>
    <phoneticPr fontId="12"/>
  </si>
  <si>
    <t>契約電力(Kw)</t>
    <phoneticPr fontId="12"/>
  </si>
  <si>
    <t xml:space="preserve"> </t>
    <phoneticPr fontId="12"/>
  </si>
  <si>
    <t>新年度使用計画量(Kwh)</t>
    <rPh sb="0" eb="3">
      <t>シンネンド</t>
    </rPh>
    <rPh sb="3" eb="5">
      <t>シヨウ</t>
    </rPh>
    <rPh sb="5" eb="7">
      <t>ケイカク</t>
    </rPh>
    <rPh sb="7" eb="8">
      <t>リョウ</t>
    </rPh>
    <phoneticPr fontId="12"/>
  </si>
  <si>
    <t>基本料金単価(円)</t>
    <phoneticPr fontId="12"/>
  </si>
  <si>
    <t>力率割引率</t>
    <rPh sb="0" eb="1">
      <t>リキ</t>
    </rPh>
    <rPh sb="1" eb="2">
      <t>リツ</t>
    </rPh>
    <rPh sb="2" eb="4">
      <t>ワリビキ</t>
    </rPh>
    <rPh sb="4" eb="5">
      <t>リツ</t>
    </rPh>
    <phoneticPr fontId="12"/>
  </si>
  <si>
    <t>基本料金(円)</t>
    <phoneticPr fontId="12"/>
  </si>
  <si>
    <t>電力料金単価</t>
    <rPh sb="0" eb="2">
      <t>デンリョク</t>
    </rPh>
    <rPh sb="2" eb="4">
      <t>リョウキン</t>
    </rPh>
    <rPh sb="4" eb="6">
      <t>タンカ</t>
    </rPh>
    <phoneticPr fontId="12"/>
  </si>
  <si>
    <t>電力量料金</t>
    <rPh sb="0" eb="2">
      <t>デンリョク</t>
    </rPh>
    <rPh sb="2" eb="3">
      <t>リョウ</t>
    </rPh>
    <rPh sb="3" eb="5">
      <t>リョウキン</t>
    </rPh>
    <phoneticPr fontId="12"/>
  </si>
  <si>
    <t>大規模需要割引等額
（割引率：　　　　　　％）</t>
    <rPh sb="0" eb="3">
      <t>ダイキボ</t>
    </rPh>
    <rPh sb="3" eb="5">
      <t>ジュヨウ</t>
    </rPh>
    <rPh sb="5" eb="7">
      <t>ワリビキ</t>
    </rPh>
    <rPh sb="7" eb="8">
      <t>トウ</t>
    </rPh>
    <rPh sb="8" eb="9">
      <t>ガク</t>
    </rPh>
    <rPh sb="11" eb="14">
      <t>ワリビキリツ</t>
    </rPh>
    <phoneticPr fontId="12"/>
  </si>
  <si>
    <t>再エネ付加価値料金等
＠　　　　　　／ｋWh
※再エネ比率１００％</t>
    <rPh sb="0" eb="1">
      <t>サイ</t>
    </rPh>
    <rPh sb="3" eb="5">
      <t>フカ</t>
    </rPh>
    <rPh sb="5" eb="7">
      <t>カチ</t>
    </rPh>
    <rPh sb="7" eb="9">
      <t>リョウキン</t>
    </rPh>
    <rPh sb="9" eb="10">
      <t>ナド</t>
    </rPh>
    <phoneticPr fontId="12"/>
  </si>
  <si>
    <t>その他割引等</t>
    <rPh sb="2" eb="3">
      <t>タ</t>
    </rPh>
    <rPh sb="3" eb="6">
      <t>ワリビキトウ</t>
    </rPh>
    <phoneticPr fontId="2"/>
  </si>
  <si>
    <t>小　　　計(円)</t>
    <phoneticPr fontId="12"/>
  </si>
  <si>
    <t>※１　算出においては、発電費用等に係る燃料価格変動の調整額及び再生可能エネルギー発電促進賦課金単価は含めないものとする。
※２　算出において消費税等相当額を含み算出を行った際は右の「消費税相当額控除後」の欄に記載するものとする。　</t>
    <rPh sb="3" eb="5">
      <t>サンシュツ</t>
    </rPh>
    <rPh sb="11" eb="13">
      <t>ハツデン</t>
    </rPh>
    <rPh sb="13" eb="15">
      <t>ヒヨウ</t>
    </rPh>
    <rPh sb="15" eb="16">
      <t>トウ</t>
    </rPh>
    <rPh sb="17" eb="18">
      <t>カカ</t>
    </rPh>
    <rPh sb="19" eb="21">
      <t>ネンリョウ</t>
    </rPh>
    <rPh sb="21" eb="23">
      <t>カカク</t>
    </rPh>
    <rPh sb="23" eb="25">
      <t>ヘンドウ</t>
    </rPh>
    <rPh sb="26" eb="28">
      <t>チョウセイ</t>
    </rPh>
    <rPh sb="28" eb="29">
      <t>ガク</t>
    </rPh>
    <rPh sb="29" eb="30">
      <t>オヨ</t>
    </rPh>
    <rPh sb="31" eb="33">
      <t>サイセイ</t>
    </rPh>
    <rPh sb="33" eb="35">
      <t>カノウ</t>
    </rPh>
    <rPh sb="40" eb="42">
      <t>ハツデン</t>
    </rPh>
    <rPh sb="42" eb="44">
      <t>ソクシン</t>
    </rPh>
    <rPh sb="44" eb="47">
      <t>フカキン</t>
    </rPh>
    <rPh sb="47" eb="49">
      <t>タンカ</t>
    </rPh>
    <rPh sb="64" eb="66">
      <t>サンシュツ</t>
    </rPh>
    <rPh sb="80" eb="82">
      <t>サンシュツ</t>
    </rPh>
    <rPh sb="83" eb="84">
      <t>オコナ</t>
    </rPh>
    <rPh sb="86" eb="87">
      <t>サイ</t>
    </rPh>
    <rPh sb="88" eb="89">
      <t>ミギ</t>
    </rPh>
    <rPh sb="91" eb="100">
      <t>ショウヒゼイソウトウガクコウジョゴ</t>
    </rPh>
    <rPh sb="102" eb="103">
      <t>ラン</t>
    </rPh>
    <rPh sb="104" eb="106">
      <t>キサイ</t>
    </rPh>
    <phoneticPr fontId="12"/>
  </si>
  <si>
    <t>消費税相当額控除後
（１００／１１０）</t>
    <rPh sb="0" eb="6">
      <t>ショウヒゼイソウトウガク</t>
    </rPh>
    <rPh sb="6" eb="9">
      <t>コウジョゴ</t>
    </rPh>
    <phoneticPr fontId="2"/>
  </si>
  <si>
    <t>別紙第１－５</t>
    <phoneticPr fontId="2"/>
  </si>
  <si>
    <t>E</t>
    <phoneticPr fontId="2"/>
  </si>
  <si>
    <t>付紙５内訳書のとおり</t>
    <phoneticPr fontId="2"/>
  </si>
  <si>
    <t>付紙第５</t>
    <rPh sb="0" eb="1">
      <t>ツキ</t>
    </rPh>
    <rPh sb="1" eb="2">
      <t>カミ</t>
    </rPh>
    <rPh sb="2" eb="3">
      <t>ダイ</t>
    </rPh>
    <phoneticPr fontId="2"/>
  </si>
  <si>
    <t>内　訳　書　（太刀洗通信所）</t>
    <rPh sb="0" eb="1">
      <t>ウチ</t>
    </rPh>
    <rPh sb="2" eb="3">
      <t>ワケ</t>
    </rPh>
    <rPh sb="4" eb="5">
      <t>ショ</t>
    </rPh>
    <rPh sb="7" eb="13">
      <t>タチアライツウシンジョ</t>
    </rPh>
    <phoneticPr fontId="2"/>
  </si>
  <si>
    <t>※１　算出においては、発電費用等に係る燃料価格変動の調整額及び再生可能エネルギー発電促進賦課金単価は含めないものとする。
※２　算出において消費税等相当額を含み算出を行った際は右の「消費税相当額控除後」の欄に記載するものとする。</t>
    <rPh sb="3" eb="5">
      <t>サンシュツ</t>
    </rPh>
    <rPh sb="11" eb="13">
      <t>ハツデン</t>
    </rPh>
    <rPh sb="13" eb="15">
      <t>ヒヨウ</t>
    </rPh>
    <rPh sb="15" eb="16">
      <t>トウ</t>
    </rPh>
    <rPh sb="17" eb="18">
      <t>カカ</t>
    </rPh>
    <rPh sb="19" eb="21">
      <t>ネンリョウ</t>
    </rPh>
    <rPh sb="21" eb="23">
      <t>カカク</t>
    </rPh>
    <rPh sb="23" eb="25">
      <t>ヘンドウ</t>
    </rPh>
    <rPh sb="26" eb="28">
      <t>チョウセイ</t>
    </rPh>
    <rPh sb="28" eb="29">
      <t>ガク</t>
    </rPh>
    <rPh sb="29" eb="30">
      <t>オヨ</t>
    </rPh>
    <rPh sb="31" eb="33">
      <t>サイセイ</t>
    </rPh>
    <rPh sb="33" eb="35">
      <t>カノウ</t>
    </rPh>
    <rPh sb="40" eb="42">
      <t>ハツデン</t>
    </rPh>
    <rPh sb="42" eb="44">
      <t>ソクシン</t>
    </rPh>
    <rPh sb="44" eb="47">
      <t>フカキン</t>
    </rPh>
    <rPh sb="47" eb="49">
      <t>タンカ</t>
    </rPh>
    <rPh sb="64" eb="66">
      <t>サンシュツ</t>
    </rPh>
    <rPh sb="80" eb="82">
      <t>サンシュツ</t>
    </rPh>
    <rPh sb="83" eb="84">
      <t>オコナ</t>
    </rPh>
    <rPh sb="86" eb="87">
      <t>サイ</t>
    </rPh>
    <rPh sb="88" eb="89">
      <t>ミギ</t>
    </rPh>
    <rPh sb="91" eb="100">
      <t>ショウヒゼイソウトウガクコウジョゴ</t>
    </rPh>
    <rPh sb="102" eb="103">
      <t>ラン</t>
    </rPh>
    <rPh sb="104" eb="106">
      <t>キサイ</t>
    </rPh>
    <phoneticPr fontId="12"/>
  </si>
  <si>
    <t>別紙第１－２</t>
    <phoneticPr fontId="2"/>
  </si>
  <si>
    <t>第３６１会計隊長　瀬川　清明　　殿</t>
    <rPh sb="4" eb="6">
      <t>カイケイ</t>
    </rPh>
    <rPh sb="6" eb="7">
      <t>タイ</t>
    </rPh>
    <rPh sb="9" eb="11">
      <t>セガワ</t>
    </rPh>
    <rPh sb="12" eb="14">
      <t>キヨアキ</t>
    </rPh>
    <phoneticPr fontId="2"/>
  </si>
  <si>
    <t>B</t>
    <phoneticPr fontId="2"/>
  </si>
  <si>
    <t>付紙２内訳書のとおり</t>
    <phoneticPr fontId="2"/>
  </si>
  <si>
    <t>付紙第２</t>
    <rPh sb="0" eb="1">
      <t>ツキ</t>
    </rPh>
    <rPh sb="1" eb="2">
      <t>カミ</t>
    </rPh>
    <rPh sb="2" eb="3">
      <t>ダイ</t>
    </rPh>
    <phoneticPr fontId="2"/>
  </si>
  <si>
    <t>内　訳　書</t>
    <rPh sb="0" eb="1">
      <t>ナイ</t>
    </rPh>
    <rPh sb="2" eb="3">
      <t>ヤク</t>
    </rPh>
    <rPh sb="4" eb="5">
      <t>ショ</t>
    </rPh>
    <phoneticPr fontId="19"/>
  </si>
  <si>
    <t>グループ：</t>
    <phoneticPr fontId="2"/>
  </si>
  <si>
    <t>需要場所：</t>
    <rPh sb="0" eb="4">
      <t>ジュヨウバショ</t>
    </rPh>
    <phoneticPr fontId="2"/>
  </si>
  <si>
    <t>令和６年度
各月</t>
    <rPh sb="6" eb="7">
      <t>カク</t>
    </rPh>
    <rPh sb="7" eb="8">
      <t>ツキ</t>
    </rPh>
    <phoneticPr fontId="19"/>
  </si>
  <si>
    <t>区　　分</t>
    <rPh sb="0" eb="1">
      <t>ク</t>
    </rPh>
    <rPh sb="3" eb="4">
      <t>ブン</t>
    </rPh>
    <phoneticPr fontId="19"/>
  </si>
  <si>
    <t>基本料金</t>
    <rPh sb="0" eb="2">
      <t>キホン</t>
    </rPh>
    <rPh sb="2" eb="4">
      <t>リョウキン</t>
    </rPh>
    <phoneticPr fontId="19"/>
  </si>
  <si>
    <t>電　　　　力　　　　量　　　　料　　　　金</t>
    <rPh sb="0" eb="1">
      <t>デン</t>
    </rPh>
    <rPh sb="5" eb="6">
      <t>チカラ</t>
    </rPh>
    <rPh sb="10" eb="11">
      <t>リョウ</t>
    </rPh>
    <rPh sb="15" eb="16">
      <t>リョウ</t>
    </rPh>
    <rPh sb="20" eb="21">
      <t>キン</t>
    </rPh>
    <phoneticPr fontId="19"/>
  </si>
  <si>
    <t>割引等</t>
    <rPh sb="0" eb="2">
      <t>ワリビキ</t>
    </rPh>
    <rPh sb="2" eb="3">
      <t>トウ</t>
    </rPh>
    <phoneticPr fontId="2"/>
  </si>
  <si>
    <t>再エネ付加
価値料金</t>
    <phoneticPr fontId="2"/>
  </si>
  <si>
    <t>合　　　　計</t>
    <rPh sb="0" eb="1">
      <t>ゴウ</t>
    </rPh>
    <rPh sb="5" eb="6">
      <t>ケイ</t>
    </rPh>
    <phoneticPr fontId="19"/>
  </si>
  <si>
    <t>水源地</t>
    <rPh sb="0" eb="3">
      <t>スイゲンチ</t>
    </rPh>
    <phoneticPr fontId="23"/>
  </si>
  <si>
    <t>契約電力</t>
    <rPh sb="0" eb="2">
      <t>ケイヤク</t>
    </rPh>
    <rPh sb="2" eb="4">
      <t>デンリョク</t>
    </rPh>
    <phoneticPr fontId="19"/>
  </si>
  <si>
    <t>使用
計画料</t>
    <rPh sb="0" eb="2">
      <t>シヨウ</t>
    </rPh>
    <rPh sb="3" eb="5">
      <t>ケイカク</t>
    </rPh>
    <rPh sb="5" eb="6">
      <t>リョウ</t>
    </rPh>
    <phoneticPr fontId="2"/>
  </si>
  <si>
    <t>最初の
120kWhまで</t>
    <rPh sb="0" eb="2">
      <t>サイショ</t>
    </rPh>
    <phoneticPr fontId="19"/>
  </si>
  <si>
    <t>120kWh超過
300kWhまで</t>
    <rPh sb="6" eb="8">
      <t>チョウカ</t>
    </rPh>
    <phoneticPr fontId="19"/>
  </si>
  <si>
    <t>300kWh
超過分</t>
    <rPh sb="7" eb="10">
      <t>チョウカブン</t>
    </rPh>
    <phoneticPr fontId="2"/>
  </si>
  <si>
    <t>計</t>
    <rPh sb="0" eb="1">
      <t>ケイ</t>
    </rPh>
    <phoneticPr fontId="19"/>
  </si>
  <si>
    <t>項　目</t>
    <rPh sb="0" eb="1">
      <t>コウ</t>
    </rPh>
    <rPh sb="2" eb="3">
      <t>メ</t>
    </rPh>
    <phoneticPr fontId="23"/>
  </si>
  <si>
    <t>計画量</t>
    <rPh sb="0" eb="2">
      <t>ケイカク</t>
    </rPh>
    <rPh sb="2" eb="3">
      <t>リョウ</t>
    </rPh>
    <phoneticPr fontId="23"/>
  </si>
  <si>
    <t>４月</t>
    <phoneticPr fontId="2"/>
  </si>
  <si>
    <t>予定数量</t>
    <rPh sb="0" eb="2">
      <t>ヨテイ</t>
    </rPh>
    <rPh sb="2" eb="4">
      <t>スウリョウ</t>
    </rPh>
    <phoneticPr fontId="19"/>
  </si>
  <si>
    <t>kWh</t>
  </si>
  <si>
    <t>月</t>
    <rPh sb="0" eb="1">
      <t>ツキ</t>
    </rPh>
    <phoneticPr fontId="23"/>
  </si>
  <si>
    <t>kWh</t>
    <phoneticPr fontId="23"/>
  </si>
  <si>
    <t>単　　　価</t>
    <rPh sb="0" eb="1">
      <t>タン</t>
    </rPh>
    <rPh sb="4" eb="5">
      <t>アタイ</t>
    </rPh>
    <phoneticPr fontId="19"/>
  </si>
  <si>
    <t>金　　  額</t>
    <rPh sb="0" eb="1">
      <t>キン</t>
    </rPh>
    <rPh sb="5" eb="6">
      <t>ガク</t>
    </rPh>
    <phoneticPr fontId="19"/>
  </si>
  <si>
    <t>４月</t>
    <rPh sb="1" eb="2">
      <t>ガツ</t>
    </rPh>
    <phoneticPr fontId="23"/>
  </si>
  <si>
    <t>５月</t>
    <phoneticPr fontId="2"/>
  </si>
  <si>
    <t>５月</t>
    <rPh sb="1" eb="2">
      <t>ガツ</t>
    </rPh>
    <phoneticPr fontId="23"/>
  </si>
  <si>
    <t>６月</t>
    <phoneticPr fontId="2"/>
  </si>
  <si>
    <t>６月</t>
    <rPh sb="1" eb="2">
      <t>ガツ</t>
    </rPh>
    <phoneticPr fontId="23"/>
  </si>
  <si>
    <t>１／四計</t>
    <rPh sb="2" eb="3">
      <t>シ</t>
    </rPh>
    <rPh sb="3" eb="4">
      <t>ケイ</t>
    </rPh>
    <phoneticPr fontId="23"/>
  </si>
  <si>
    <t>７月</t>
    <phoneticPr fontId="2"/>
  </si>
  <si>
    <t>７月</t>
    <rPh sb="1" eb="2">
      <t>ガツ</t>
    </rPh>
    <phoneticPr fontId="23"/>
  </si>
  <si>
    <t>８月</t>
    <phoneticPr fontId="2"/>
  </si>
  <si>
    <t>８月</t>
    <rPh sb="1" eb="2">
      <t>ガツ</t>
    </rPh>
    <phoneticPr fontId="23"/>
  </si>
  <si>
    <t>９月</t>
    <rPh sb="1" eb="2">
      <t>ガツ</t>
    </rPh>
    <phoneticPr fontId="23"/>
  </si>
  <si>
    <t>９月</t>
    <phoneticPr fontId="2"/>
  </si>
  <si>
    <t>２／四計</t>
    <rPh sb="2" eb="3">
      <t>シ</t>
    </rPh>
    <rPh sb="3" eb="4">
      <t>ケイ</t>
    </rPh>
    <phoneticPr fontId="23"/>
  </si>
  <si>
    <t>１０月</t>
    <phoneticPr fontId="2"/>
  </si>
  <si>
    <t>上半期計</t>
    <rPh sb="0" eb="3">
      <t>カミハンキ</t>
    </rPh>
    <rPh sb="3" eb="4">
      <t>ケイ</t>
    </rPh>
    <phoneticPr fontId="23"/>
  </si>
  <si>
    <t>１０月</t>
    <rPh sb="2" eb="3">
      <t>ガツ</t>
    </rPh>
    <phoneticPr fontId="23"/>
  </si>
  <si>
    <t>１１月</t>
    <phoneticPr fontId="2"/>
  </si>
  <si>
    <t>１１月</t>
    <rPh sb="2" eb="3">
      <t>ガツ</t>
    </rPh>
    <phoneticPr fontId="23"/>
  </si>
  <si>
    <t>１２月</t>
    <phoneticPr fontId="2"/>
  </si>
  <si>
    <t>１２月</t>
    <rPh sb="2" eb="3">
      <t>ガツ</t>
    </rPh>
    <phoneticPr fontId="23"/>
  </si>
  <si>
    <t>３／四計</t>
    <rPh sb="2" eb="3">
      <t>シ</t>
    </rPh>
    <rPh sb="3" eb="4">
      <t>ケイ</t>
    </rPh>
    <phoneticPr fontId="23"/>
  </si>
  <si>
    <t>１月</t>
    <phoneticPr fontId="2"/>
  </si>
  <si>
    <t>1月</t>
    <rPh sb="1" eb="2">
      <t>ガツ</t>
    </rPh>
    <phoneticPr fontId="23"/>
  </si>
  <si>
    <t>２月</t>
    <phoneticPr fontId="2"/>
  </si>
  <si>
    <t>２月</t>
    <rPh sb="1" eb="2">
      <t>ガツ</t>
    </rPh>
    <phoneticPr fontId="23"/>
  </si>
  <si>
    <t>３月</t>
    <rPh sb="1" eb="2">
      <t>ガツ</t>
    </rPh>
    <phoneticPr fontId="23"/>
  </si>
  <si>
    <t>３月</t>
    <phoneticPr fontId="2"/>
  </si>
  <si>
    <t>４／四計</t>
    <rPh sb="2" eb="3">
      <t>シ</t>
    </rPh>
    <rPh sb="3" eb="4">
      <t>ケイ</t>
    </rPh>
    <phoneticPr fontId="23"/>
  </si>
  <si>
    <t>合計</t>
    <rPh sb="0" eb="2">
      <t>ゴウケイ</t>
    </rPh>
    <phoneticPr fontId="19"/>
  </si>
  <si>
    <t>下半期計</t>
    <rPh sb="0" eb="3">
      <t>シモハンキ</t>
    </rPh>
    <rPh sb="3" eb="4">
      <t>ケイ</t>
    </rPh>
    <phoneticPr fontId="23"/>
  </si>
  <si>
    <t>（再エネ付加価値料金等または割引等の計算式）※加算または割引がある場合は本欄に記載してください。</t>
    <rPh sb="1" eb="2">
      <t>サイ</t>
    </rPh>
    <rPh sb="4" eb="6">
      <t>フカ</t>
    </rPh>
    <rPh sb="6" eb="8">
      <t>カチ</t>
    </rPh>
    <rPh sb="8" eb="10">
      <t>リョウキン</t>
    </rPh>
    <rPh sb="10" eb="11">
      <t>トウ</t>
    </rPh>
    <rPh sb="14" eb="16">
      <t>ワリビキ</t>
    </rPh>
    <rPh sb="16" eb="17">
      <t>トウ</t>
    </rPh>
    <rPh sb="18" eb="20">
      <t>ケイサン</t>
    </rPh>
    <rPh sb="20" eb="21">
      <t>シキ</t>
    </rPh>
    <rPh sb="23" eb="25">
      <t>カサン</t>
    </rPh>
    <rPh sb="28" eb="30">
      <t>ワリビキ</t>
    </rPh>
    <rPh sb="33" eb="35">
      <t>バアイ</t>
    </rPh>
    <rPh sb="36" eb="38">
      <t>ホンラン</t>
    </rPh>
    <rPh sb="39" eb="41">
      <t>キサイ</t>
    </rPh>
    <phoneticPr fontId="2"/>
  </si>
  <si>
    <t>年合計</t>
    <rPh sb="0" eb="1">
      <t>ネン</t>
    </rPh>
    <rPh sb="1" eb="3">
      <t>ゴウケイ</t>
    </rPh>
    <phoneticPr fontId="23"/>
  </si>
  <si>
    <t>※　算出においては、発電費用等に係る燃料価格変動の調整額、再生可能エネルギー発電促進賦課金</t>
    <rPh sb="2" eb="4">
      <t>サンシュツ</t>
    </rPh>
    <rPh sb="10" eb="12">
      <t>ハツデン</t>
    </rPh>
    <rPh sb="12" eb="14">
      <t>ヒヨウ</t>
    </rPh>
    <rPh sb="14" eb="15">
      <t>トウ</t>
    </rPh>
    <rPh sb="16" eb="17">
      <t>カカ</t>
    </rPh>
    <rPh sb="18" eb="20">
      <t>ネンリョウ</t>
    </rPh>
    <rPh sb="20" eb="22">
      <t>カカク</t>
    </rPh>
    <rPh sb="22" eb="24">
      <t>ヘンドウ</t>
    </rPh>
    <rPh sb="25" eb="27">
      <t>チョウセイ</t>
    </rPh>
    <rPh sb="27" eb="28">
      <t>ガク</t>
    </rPh>
    <rPh sb="29" eb="31">
      <t>サイセイ</t>
    </rPh>
    <rPh sb="31" eb="33">
      <t>カノウ</t>
    </rPh>
    <phoneticPr fontId="12"/>
  </si>
  <si>
    <t>　　は含めないものとする。</t>
    <phoneticPr fontId="2"/>
  </si>
  <si>
    <t>別紙第１－３</t>
    <phoneticPr fontId="2"/>
  </si>
  <si>
    <t>C</t>
    <phoneticPr fontId="2"/>
  </si>
  <si>
    <t>令和７年度小郡駐屯地自動車訓練所で使用する電灯用電気</t>
    <rPh sb="5" eb="7">
      <t>オゴオリ</t>
    </rPh>
    <rPh sb="7" eb="10">
      <t>チュウトンチ</t>
    </rPh>
    <rPh sb="10" eb="13">
      <t>ジドウシャ</t>
    </rPh>
    <rPh sb="13" eb="16">
      <t>クンレンジョ</t>
    </rPh>
    <rPh sb="17" eb="19">
      <t>シヨウ</t>
    </rPh>
    <rPh sb="21" eb="24">
      <t>デントウヨウ</t>
    </rPh>
    <rPh sb="24" eb="26">
      <t>デンキ</t>
    </rPh>
    <phoneticPr fontId="2"/>
  </si>
  <si>
    <t>付紙３内訳書のとおり</t>
    <phoneticPr fontId="2"/>
  </si>
  <si>
    <t>付紙第３</t>
    <rPh sb="0" eb="1">
      <t>ツキ</t>
    </rPh>
    <rPh sb="1" eb="2">
      <t>カミ</t>
    </rPh>
    <rPh sb="2" eb="3">
      <t>ダイ</t>
    </rPh>
    <phoneticPr fontId="2"/>
  </si>
  <si>
    <t>Ｃ</t>
    <phoneticPr fontId="2"/>
  </si>
  <si>
    <t>管理班（電灯）</t>
    <rPh sb="0" eb="2">
      <t>カンリ</t>
    </rPh>
    <rPh sb="2" eb="3">
      <t>ハン</t>
    </rPh>
    <rPh sb="4" eb="6">
      <t>デントウ</t>
    </rPh>
    <phoneticPr fontId="23"/>
  </si>
  <si>
    <t>別紙第１－４</t>
    <phoneticPr fontId="2"/>
  </si>
  <si>
    <t>D</t>
    <phoneticPr fontId="2"/>
  </si>
  <si>
    <t>付紙４内訳書のとおり</t>
    <phoneticPr fontId="2"/>
  </si>
  <si>
    <t>付紙第４</t>
    <rPh sb="0" eb="1">
      <t>ツキ</t>
    </rPh>
    <rPh sb="1" eb="2">
      <t>カミ</t>
    </rPh>
    <rPh sb="2" eb="3">
      <t>ダイ</t>
    </rPh>
    <phoneticPr fontId="2"/>
  </si>
  <si>
    <t>桜谷射撃場</t>
    <rPh sb="0" eb="5">
      <t>サクラタニシャゲキジョウ</t>
    </rPh>
    <phoneticPr fontId="2"/>
  </si>
  <si>
    <t>A</t>
    <phoneticPr fontId="2"/>
  </si>
  <si>
    <t>市場価格調査</t>
    <rPh sb="0" eb="4">
      <t>シジョウカカク</t>
    </rPh>
    <rPh sb="4" eb="6">
      <t>チョウサ</t>
    </rPh>
    <phoneticPr fontId="2"/>
  </si>
  <si>
    <t>市価調査書</t>
    <rPh sb="0" eb="2">
      <t>シカ</t>
    </rPh>
    <rPh sb="2" eb="4">
      <t>チョウサ</t>
    </rPh>
    <rPh sb="4" eb="5">
      <t>ショ</t>
    </rPh>
    <phoneticPr fontId="2"/>
  </si>
  <si>
    <t>市　場　価　格　内　訳　書</t>
    <rPh sb="0" eb="1">
      <t>シ</t>
    </rPh>
    <rPh sb="2" eb="3">
      <t>バ</t>
    </rPh>
    <rPh sb="4" eb="5">
      <t>アタイ</t>
    </rPh>
    <rPh sb="6" eb="7">
      <t>カク</t>
    </rPh>
    <rPh sb="8" eb="9">
      <t>ナイ</t>
    </rPh>
    <rPh sb="10" eb="11">
      <t>ヤク</t>
    </rPh>
    <rPh sb="12" eb="13">
      <t>ショ</t>
    </rPh>
    <phoneticPr fontId="19"/>
  </si>
  <si>
    <t>市場価格調査書</t>
    <rPh sb="0" eb="4">
      <t>シジョウカカク</t>
    </rPh>
    <rPh sb="4" eb="7">
      <t>チョウサショ</t>
    </rPh>
    <phoneticPr fontId="2"/>
  </si>
  <si>
    <t>市　　場　　価　　格　　内　訳　書</t>
    <rPh sb="0" eb="1">
      <t>シ</t>
    </rPh>
    <rPh sb="3" eb="4">
      <t>バ</t>
    </rPh>
    <rPh sb="6" eb="7">
      <t>アタイ</t>
    </rPh>
    <rPh sb="9" eb="10">
      <t>カク</t>
    </rPh>
    <rPh sb="12" eb="13">
      <t>ナイ</t>
    </rPh>
    <rPh sb="14" eb="15">
      <t>ヤク</t>
    </rPh>
    <rPh sb="16" eb="17">
      <t>ショ</t>
    </rPh>
    <phoneticPr fontId="19"/>
  </si>
  <si>
    <t>市　場　価　格　内　訳　書　（太刀洗通信所）</t>
    <rPh sb="0" eb="1">
      <t>シ</t>
    </rPh>
    <rPh sb="2" eb="3">
      <t>バ</t>
    </rPh>
    <rPh sb="4" eb="5">
      <t>アタイ</t>
    </rPh>
    <rPh sb="6" eb="7">
      <t>カク</t>
    </rPh>
    <rPh sb="8" eb="9">
      <t>ウチ</t>
    </rPh>
    <rPh sb="10" eb="11">
      <t>ワケ</t>
    </rPh>
    <rPh sb="12" eb="13">
      <t>ショ</t>
    </rPh>
    <rPh sb="15" eb="21">
      <t>タチアライツウシンジョ</t>
    </rPh>
    <phoneticPr fontId="2"/>
  </si>
  <si>
    <t>令和８年度陸上自衛隊小郡駐屯地で使用する電気（高圧）</t>
    <rPh sb="10" eb="12">
      <t>オゴオリ</t>
    </rPh>
    <phoneticPr fontId="2"/>
  </si>
  <si>
    <t>内　　　訳　　　書　（　グループＡ：令和８年度陸上自衛隊小郡駐屯地で使用する電気（高圧）　）</t>
    <rPh sb="0" eb="1">
      <t>ナイ</t>
    </rPh>
    <rPh sb="4" eb="5">
      <t>ワケ</t>
    </rPh>
    <rPh sb="18" eb="20">
      <t>レイワ</t>
    </rPh>
    <rPh sb="21" eb="22">
      <t>ネン</t>
    </rPh>
    <rPh sb="23" eb="28">
      <t>リクジョウジエイタイ</t>
    </rPh>
    <rPh sb="28" eb="30">
      <t>オゴオリ</t>
    </rPh>
    <rPh sb="30" eb="33">
      <t>チュウトンチ</t>
    </rPh>
    <rPh sb="34" eb="36">
      <t>シヨウ</t>
    </rPh>
    <rPh sb="38" eb="40">
      <t>デンキ</t>
    </rPh>
    <rPh sb="41" eb="43">
      <t>コウアツ</t>
    </rPh>
    <phoneticPr fontId="2"/>
  </si>
  <si>
    <t>金 額</t>
    <phoneticPr fontId="2"/>
  </si>
  <si>
    <t>市場価格金額内訳</t>
    <rPh sb="0" eb="2">
      <t>シジョウ</t>
    </rPh>
    <rPh sb="2" eb="4">
      <t>カカク</t>
    </rPh>
    <phoneticPr fontId="2"/>
  </si>
  <si>
    <t>令和　年　月　　日</t>
    <rPh sb="0" eb="2">
      <t>レイワ</t>
    </rPh>
    <rPh sb="3" eb="4">
      <t>ネン</t>
    </rPh>
    <rPh sb="5" eb="6">
      <t>ツキ</t>
    </rPh>
    <rPh sb="8" eb="9">
      <t>ニチ</t>
    </rPh>
    <phoneticPr fontId="2"/>
  </si>
  <si>
    <t>　住　　所</t>
    <phoneticPr fontId="2"/>
  </si>
  <si>
    <t>令和８年度小郡駐屯地自動車訓練所で使用する動力用電気</t>
    <rPh sb="5" eb="7">
      <t>オゴオリ</t>
    </rPh>
    <rPh sb="7" eb="10">
      <t>チュウトンチ</t>
    </rPh>
    <rPh sb="10" eb="13">
      <t>ジドウシャ</t>
    </rPh>
    <rPh sb="13" eb="16">
      <t>クンレンジョ</t>
    </rPh>
    <rPh sb="17" eb="19">
      <t>シヨウ</t>
    </rPh>
    <rPh sb="21" eb="24">
      <t>ドウリョクヨウ</t>
    </rPh>
    <rPh sb="24" eb="26">
      <t>デンキ</t>
    </rPh>
    <phoneticPr fontId="2"/>
  </si>
  <si>
    <t>令和８年度
各月</t>
    <rPh sb="6" eb="7">
      <t>カク</t>
    </rPh>
    <rPh sb="7" eb="8">
      <t>ツキ</t>
    </rPh>
    <phoneticPr fontId="19"/>
  </si>
  <si>
    <t>令和８年度小郡駐屯地自動車訓練所で使用する電灯用電気</t>
    <rPh sb="5" eb="7">
      <t>オゴオリ</t>
    </rPh>
    <rPh sb="7" eb="10">
      <t>チュウトンチ</t>
    </rPh>
    <rPh sb="10" eb="13">
      <t>ジドウシャ</t>
    </rPh>
    <rPh sb="13" eb="16">
      <t>クンレンジョ</t>
    </rPh>
    <rPh sb="17" eb="19">
      <t>シヨウ</t>
    </rPh>
    <rPh sb="21" eb="24">
      <t>デントウヨウ</t>
    </rPh>
    <rPh sb="24" eb="26">
      <t>デンキ</t>
    </rPh>
    <phoneticPr fontId="2"/>
  </si>
  <si>
    <t>住　　所</t>
    <phoneticPr fontId="2"/>
  </si>
  <si>
    <t>令和８年度小郡駐屯地桜谷射撃場で使用する動力用電気</t>
    <rPh sb="5" eb="7">
      <t>オゴオリ</t>
    </rPh>
    <rPh sb="7" eb="10">
      <t>チュウトンチ</t>
    </rPh>
    <rPh sb="10" eb="12">
      <t>サクラダニ</t>
    </rPh>
    <rPh sb="12" eb="15">
      <t>シャゲキジョウ</t>
    </rPh>
    <rPh sb="16" eb="18">
      <t>シヨウ</t>
    </rPh>
    <rPh sb="20" eb="23">
      <t>ドウリョクヨウ</t>
    </rPh>
    <rPh sb="23" eb="25">
      <t>デンキ</t>
    </rPh>
    <phoneticPr fontId="2"/>
  </si>
  <si>
    <t>令和８年度太刀洗通信所で使用する電気</t>
    <rPh sb="5" eb="8">
      <t>タチアライ</t>
    </rPh>
    <rPh sb="8" eb="11">
      <t>ツウシンジョ</t>
    </rPh>
    <rPh sb="12" eb="14">
      <t>シヨウ</t>
    </rPh>
    <rPh sb="16" eb="18">
      <t>デンキ</t>
    </rPh>
    <phoneticPr fontId="2"/>
  </si>
  <si>
    <t>市場価格内訳書（　グループＡ：令和８年度陸上自衛隊小郡駐屯地で使用する電気（高圧）　）</t>
    <rPh sb="0" eb="1">
      <t>シ</t>
    </rPh>
    <rPh sb="1" eb="2">
      <t>バ</t>
    </rPh>
    <rPh sb="2" eb="3">
      <t>アタイ</t>
    </rPh>
    <rPh sb="3" eb="4">
      <t>カク</t>
    </rPh>
    <rPh sb="4" eb="5">
      <t>ナイ</t>
    </rPh>
    <rPh sb="5" eb="6">
      <t>ワケ</t>
    </rPh>
    <rPh sb="15" eb="17">
      <t>レイワ</t>
    </rPh>
    <rPh sb="18" eb="19">
      <t>ネン</t>
    </rPh>
    <rPh sb="20" eb="25">
      <t>リクジョウジエイタイ</t>
    </rPh>
    <rPh sb="25" eb="27">
      <t>オゴオリ</t>
    </rPh>
    <rPh sb="27" eb="30">
      <t>チュウトンチ</t>
    </rPh>
    <rPh sb="31" eb="33">
      <t>シヨウ</t>
    </rPh>
    <rPh sb="35" eb="37">
      <t>デンキ</t>
    </rPh>
    <rPh sb="38" eb="40">
      <t>コウアツ</t>
    </rPh>
    <phoneticPr fontId="2"/>
  </si>
  <si>
    <t>令和　　年　　月　　日</t>
    <rPh sb="0" eb="2">
      <t>レイワ</t>
    </rPh>
    <rPh sb="4" eb="5">
      <t>ネン</t>
    </rPh>
    <rPh sb="7" eb="8">
      <t>ツキ</t>
    </rPh>
    <rPh sb="10" eb="11">
      <t>ニチ</t>
    </rPh>
    <phoneticPr fontId="2"/>
  </si>
  <si>
    <t>６０％</t>
    <phoneticPr fontId="2"/>
  </si>
  <si>
    <r>
      <t>再エネ付加価値料金等
＠　　　　　　／ｋWh
※再エネ比率</t>
    </r>
    <r>
      <rPr>
        <sz val="10"/>
        <color rgb="FF000000"/>
        <rFont val="游ゴシック"/>
        <family val="1"/>
        <charset val="128"/>
      </rPr>
      <t>６０</t>
    </r>
    <r>
      <rPr>
        <sz val="10"/>
        <color indexed="8"/>
        <rFont val="ＪＳＰ明朝"/>
        <family val="1"/>
        <charset val="128"/>
      </rPr>
      <t>％</t>
    </r>
    <rPh sb="0" eb="1">
      <t>サイ</t>
    </rPh>
    <rPh sb="3" eb="5">
      <t>フカ</t>
    </rPh>
    <rPh sb="5" eb="7">
      <t>カチ</t>
    </rPh>
    <rPh sb="7" eb="9">
      <t>リョウキン</t>
    </rPh>
    <rPh sb="9" eb="10">
      <t>ナド</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</si>
</sst>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0.00_);[Red]\(#,##0.00\)"/>
    <numFmt numFmtId="178" formatCode="#,##0_);[Red]\(#,##0\)"/>
  </numFmts>
  <fonts count="28">
    <font>
      <sz val="11"/>
      <color theme="1"/>
      <name val="游ゴシック"/>
      <family val="2"/>
      <charset val="128"/>
      <scheme val="minor"/>
    </font>
    <font>
      <sz val="12"/>
      <color theme="1"/>
      <name val="ＭＳ 明朝"/>
      <family val="1"/>
      <charset val="128"/>
    </font>
    <font>
      <sz val="6"/>
      <name val="游ゴシック"/>
      <family val="2"/>
      <charset val="128"/>
      <scheme val="minor"/>
    </font>
    <font>
      <sz val="11"/>
      <color theme="1"/>
      <name val="ＭＳ 明朝"/>
      <family val="1"/>
      <charset val="128"/>
    </font>
    <font>
      <u/>
      <sz val="12"/>
      <color theme="1"/>
      <name val="ＭＳ 明朝"/>
      <family val="1"/>
      <charset val="128"/>
    </font>
    <font>
      <sz val="6.8"/>
      <name val="ＭＳ Ｐ明朝"/>
      <family val="1"/>
      <charset val="128"/>
    </font>
    <font>
      <sz val="12"/>
      <name val="ＭＳ Ｐ明朝"/>
      <family val="1"/>
      <charset val="128"/>
    </font>
    <font>
      <sz val="16"/>
      <color indexed="8"/>
      <name val="ＪＳＰ明朝"/>
      <family val="1"/>
      <charset val="128"/>
    </font>
    <font>
      <sz val="11"/>
      <name val="ＭＳ Ｐ明朝"/>
      <family val="1"/>
      <charset val="128"/>
    </font>
    <font>
      <sz val="4.5"/>
      <color indexed="8"/>
      <name val="ＪＳＰ明朝"/>
      <family val="1"/>
      <charset val="128"/>
    </font>
    <font>
      <sz val="6.8"/>
      <color indexed="8"/>
      <name val="ＪＳＰ明朝"/>
      <family val="1"/>
      <charset val="128"/>
    </font>
    <font>
      <sz val="10.45"/>
      <color indexed="8"/>
      <name val="ＪＳＰ明朝"/>
      <family val="1"/>
      <charset val="128"/>
    </font>
    <font>
      <sz val="11"/>
      <name val="ＭＳ Ｐゴシック"/>
      <family val="3"/>
      <charset val="128"/>
    </font>
    <font>
      <sz val="10"/>
      <color indexed="8"/>
      <name val="ＪＳＰ明朝"/>
      <family val="1"/>
      <charset val="128"/>
    </font>
    <font>
      <sz val="9"/>
      <color indexed="8"/>
      <name val="ＪＳＰ明朝"/>
      <family val="1"/>
      <charset val="128"/>
    </font>
    <font>
      <sz val="12"/>
      <color indexed="8"/>
      <name val="ＪＳＰ明朝"/>
      <family val="1"/>
      <charset val="128"/>
    </font>
    <font>
      <sz val="11"/>
      <color indexed="8"/>
      <name val="ＪＳＰ明朝"/>
      <family val="1"/>
      <charset val="128"/>
    </font>
    <font>
      <sz val="7"/>
      <name val="ＭＳ Ｐ明朝"/>
      <family val="1"/>
      <charset val="128"/>
    </font>
    <font>
      <sz val="16"/>
      <name val="ＭＳ Ｐ明朝"/>
      <family val="1"/>
      <charset val="128"/>
    </font>
    <font>
      <sz val="6"/>
      <name val="ＭＳ Ｐ明朝"/>
      <family val="1"/>
      <charset val="128"/>
    </font>
    <font>
      <sz val="10"/>
      <name val="ＭＳ Ｐ明朝"/>
      <family val="1"/>
      <charset val="128"/>
    </font>
    <font>
      <sz val="8"/>
      <name val="ＭＳ Ｐ明朝"/>
      <family val="1"/>
      <charset val="128"/>
    </font>
    <font>
      <sz val="8"/>
      <color theme="1"/>
      <name val="游ゴシック"/>
      <family val="2"/>
      <charset val="128"/>
      <scheme val="minor"/>
    </font>
    <font>
      <sz val="6"/>
      <name val="ＭＳ Ｐゴシック"/>
      <family val="3"/>
      <charset val="128"/>
    </font>
    <font>
      <sz val="8"/>
      <color theme="1"/>
      <name val="游ゴシック"/>
      <family val="3"/>
      <charset val="128"/>
      <scheme val="minor"/>
    </font>
    <font>
      <sz val="10"/>
      <color indexed="10"/>
      <name val="ＭＳ Ｐ明朝"/>
      <family val="1"/>
      <charset val="128"/>
    </font>
    <font>
      <sz val="6"/>
      <color theme="1"/>
      <name val="游ゴシック"/>
      <family val="2"/>
      <charset val="128"/>
      <scheme val="minor"/>
    </font>
    <font>
      <sz val="10"/>
      <color rgb="FF000000"/>
      <name val="游ゴシック"/>
      <family val="1"/>
      <charset val="128"/>
    </font>
  </fonts>
  <fills count="2">
    <fill>
      <patternFill patternType="none"/>
    </fill>
    <fill>
      <patternFill patternType="gray125"/>
    </fill>
  </fills>
  <borders count="38">
    <border>
      <left/>
      <right/>
      <top/>
      <bottom/>
      <diagonal/>
    </border>
    <border>
      <left/>
      <right/>
      <top/>
      <bottom style="thin">
        <color indexed="64"/>
      </bottom>
      <diagonal/>
    </border>
    <border>
      <left/>
      <right/>
      <top/>
      <bottom style="medium">
        <color indexed="64"/>
      </bottom>
      <diagonal/>
    </border>
    <border diagonalDown="1">
      <left style="medium">
        <color indexed="64"/>
      </left>
      <right style="thin">
        <color indexed="64"/>
      </right>
      <top style="medium">
        <color indexed="64"/>
      </top>
      <bottom style="thin">
        <color indexed="64"/>
      </bottom>
      <diagonal style="hair">
        <color indexed="8"/>
      </diagonal>
    </border>
    <border diagonalDown="1">
      <left style="thin">
        <color indexed="64"/>
      </left>
      <right style="thin">
        <color indexed="64"/>
      </right>
      <top style="medium">
        <color indexed="64"/>
      </top>
      <bottom style="thin">
        <color indexed="64"/>
      </bottom>
      <diagonal style="hair">
        <color indexed="8"/>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hair">
        <color indexed="8"/>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hair">
        <color indexed="64"/>
      </top>
      <bottom/>
      <diagonal/>
    </border>
    <border>
      <left style="thin">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alignment vertical="center"/>
    </xf>
    <xf numFmtId="0" fontId="5" fillId="0" borderId="0"/>
    <xf numFmtId="0" fontId="8" fillId="0" borderId="0">
      <alignment vertical="center"/>
    </xf>
    <xf numFmtId="38" fontId="12" fillId="0" borderId="0" applyFont="0" applyFill="0" applyBorder="0" applyAlignment="0" applyProtection="0"/>
  </cellStyleXfs>
  <cellXfs count="137">
    <xf numFmtId="0" fontId="0" fillId="0" borderId="0" xfId="0">
      <alignment vertical="center"/>
    </xf>
    <xf numFmtId="0" fontId="3" fillId="0" borderId="0" xfId="0" applyFont="1">
      <alignment vertical="center"/>
    </xf>
    <xf numFmtId="0" fontId="1" fillId="0" borderId="0" xfId="0" applyFont="1">
      <alignment vertical="center"/>
    </xf>
    <xf numFmtId="0" fontId="1" fillId="0" borderId="0" xfId="0" applyFont="1" applyAlignment="1">
      <alignment horizontal="left" vertical="center" indent="1"/>
    </xf>
    <xf numFmtId="0" fontId="1" fillId="0" borderId="1" xfId="0" applyFont="1" applyBorder="1" applyAlignment="1">
      <alignment horizontal="center" vertical="center"/>
    </xf>
    <xf numFmtId="0" fontId="1" fillId="0" borderId="0" xfId="0" applyFont="1" applyAlignment="1">
      <alignment horizontal="right" vertical="center" indent="1"/>
    </xf>
    <xf numFmtId="0" fontId="3" fillId="0" borderId="0" xfId="0" applyFont="1" applyAlignment="1">
      <alignment horizontal="right" vertical="center" indent="1"/>
    </xf>
    <xf numFmtId="0" fontId="4" fillId="0" borderId="0" xfId="0" applyFont="1">
      <alignment vertical="center"/>
    </xf>
    <xf numFmtId="0" fontId="3" fillId="0" borderId="1" xfId="0" applyFont="1" applyBorder="1">
      <alignment vertical="center"/>
    </xf>
    <xf numFmtId="0" fontId="1" fillId="0" borderId="0" xfId="0" applyFont="1" applyAlignment="1">
      <alignment horizontal="right" vertical="center"/>
    </xf>
    <xf numFmtId="0" fontId="1" fillId="0" borderId="0" xfId="0" applyFont="1" applyAlignment="1">
      <alignment vertical="center" wrapText="1"/>
    </xf>
    <xf numFmtId="0" fontId="5" fillId="0" borderId="0" xfId="1" applyFont="1"/>
    <xf numFmtId="0" fontId="6" fillId="0" borderId="0" xfId="1" applyFont="1" applyAlignment="1">
      <alignment horizontal="right"/>
    </xf>
    <xf numFmtId="176" fontId="8" fillId="0" borderId="0" xfId="2" quotePrefix="1" applyNumberFormat="1" applyFont="1">
      <alignment vertical="center"/>
    </xf>
    <xf numFmtId="0" fontId="11" fillId="0" borderId="5" xfId="1" applyFont="1" applyBorder="1" applyAlignment="1">
      <alignment horizontal="center" vertical="center"/>
    </xf>
    <xf numFmtId="0" fontId="13" fillId="0" borderId="6" xfId="1" applyFont="1" applyBorder="1" applyAlignment="1">
      <alignment horizontal="center" vertical="center"/>
    </xf>
    <xf numFmtId="3" fontId="13" fillId="0" borderId="8" xfId="1" applyNumberFormat="1" applyFont="1" applyFill="1" applyBorder="1" applyAlignment="1" applyProtection="1">
      <alignment vertical="center"/>
    </xf>
    <xf numFmtId="3" fontId="13" fillId="0" borderId="9" xfId="1" applyNumberFormat="1" applyFont="1" applyFill="1" applyBorder="1" applyAlignment="1" applyProtection="1">
      <alignment horizontal="right" vertical="center"/>
    </xf>
    <xf numFmtId="3" fontId="13" fillId="0" borderId="10" xfId="1" applyNumberFormat="1" applyFont="1" applyFill="1" applyBorder="1" applyAlignment="1" applyProtection="1">
      <alignment vertical="center"/>
    </xf>
    <xf numFmtId="177" fontId="13" fillId="0" borderId="8" xfId="1" applyNumberFormat="1" applyFont="1" applyFill="1" applyBorder="1" applyAlignment="1" applyProtection="1">
      <alignment horizontal="right"/>
    </xf>
    <xf numFmtId="177" fontId="13" fillId="0" borderId="9" xfId="1" applyNumberFormat="1" applyFont="1" applyFill="1" applyBorder="1" applyAlignment="1" applyProtection="1">
      <alignment horizontal="right"/>
    </xf>
    <xf numFmtId="9" fontId="13" fillId="0" borderId="8" xfId="1" applyNumberFormat="1" applyFont="1" applyFill="1" applyBorder="1" applyAlignment="1" applyProtection="1">
      <alignment horizontal="right"/>
    </xf>
    <xf numFmtId="177" fontId="13" fillId="0" borderId="8" xfId="1" applyNumberFormat="1" applyFont="1" applyFill="1" applyBorder="1" applyProtection="1"/>
    <xf numFmtId="177" fontId="13" fillId="0" borderId="15" xfId="1" applyNumberFormat="1" applyFont="1" applyFill="1" applyBorder="1" applyAlignment="1" applyProtection="1">
      <alignment horizontal="right"/>
    </xf>
    <xf numFmtId="178" fontId="15" fillId="0" borderId="17" xfId="1" applyNumberFormat="1" applyFont="1" applyBorder="1" applyAlignment="1" applyProtection="1"/>
    <xf numFmtId="178" fontId="15" fillId="0" borderId="18" xfId="1" applyNumberFormat="1" applyFont="1" applyBorder="1" applyAlignment="1" applyProtection="1"/>
    <xf numFmtId="178" fontId="15" fillId="0" borderId="19" xfId="1" applyNumberFormat="1" applyFont="1" applyBorder="1" applyAlignment="1" applyProtection="1"/>
    <xf numFmtId="0" fontId="6" fillId="0" borderId="0" xfId="1" applyFont="1" applyAlignment="1"/>
    <xf numFmtId="0" fontId="13" fillId="0" borderId="20" xfId="1" applyFont="1" applyBorder="1" applyAlignment="1">
      <alignment horizontal="center" vertical="center" wrapText="1"/>
    </xf>
    <xf numFmtId="0" fontId="7" fillId="0" borderId="0" xfId="1" applyFont="1" applyBorder="1" applyAlignment="1" applyProtection="1">
      <alignment vertical="center"/>
      <protection locked="0"/>
    </xf>
    <xf numFmtId="176" fontId="17" fillId="0" borderId="0" xfId="2" applyNumberFormat="1" applyFont="1">
      <alignment vertical="center"/>
    </xf>
    <xf numFmtId="176" fontId="8" fillId="0" borderId="0" xfId="2" applyNumberFormat="1" applyFont="1" applyAlignment="1">
      <alignment horizontal="right" vertical="center"/>
    </xf>
    <xf numFmtId="176" fontId="20" fillId="0" borderId="0" xfId="2" applyNumberFormat="1" applyFont="1" applyAlignment="1">
      <alignment horizontal="right" vertical="center"/>
    </xf>
    <xf numFmtId="176" fontId="20" fillId="0" borderId="1" xfId="2" applyNumberFormat="1" applyFont="1" applyBorder="1" applyAlignment="1">
      <alignment vertical="center"/>
    </xf>
    <xf numFmtId="176" fontId="21" fillId="0" borderId="0" xfId="2" quotePrefix="1" applyNumberFormat="1" applyFont="1">
      <alignment vertical="center"/>
    </xf>
    <xf numFmtId="176" fontId="21" fillId="0" borderId="0" xfId="2" applyNumberFormat="1" applyFont="1">
      <alignment vertical="center"/>
    </xf>
    <xf numFmtId="0" fontId="20" fillId="0" borderId="25" xfId="0" applyFont="1" applyFill="1" applyBorder="1" applyAlignment="1">
      <alignment horizontal="center"/>
    </xf>
    <xf numFmtId="0" fontId="20" fillId="0" borderId="26" xfId="0" applyFont="1" applyFill="1" applyBorder="1" applyAlignment="1">
      <alignment horizontal="center" shrinkToFit="1"/>
    </xf>
    <xf numFmtId="176" fontId="17" fillId="0" borderId="24" xfId="2" applyNumberFormat="1" applyFont="1" applyFill="1" applyBorder="1" applyAlignment="1">
      <alignment horizontal="left" vertical="center" wrapText="1" shrinkToFit="1"/>
    </xf>
    <xf numFmtId="176" fontId="17" fillId="0" borderId="8" xfId="2" applyNumberFormat="1" applyFont="1" applyBorder="1" applyAlignment="1">
      <alignment horizontal="center" vertical="center" shrinkToFit="1"/>
    </xf>
    <xf numFmtId="0" fontId="20" fillId="0" borderId="28" xfId="0" applyFont="1" applyFill="1" applyBorder="1" applyAlignment="1">
      <alignment horizontal="center"/>
    </xf>
    <xf numFmtId="0" fontId="20" fillId="0" borderId="29" xfId="0" applyFont="1" applyFill="1" applyBorder="1" applyAlignment="1">
      <alignment horizontal="center"/>
    </xf>
    <xf numFmtId="176" fontId="17" fillId="0" borderId="8" xfId="2" applyNumberFormat="1" applyFont="1" applyBorder="1" applyAlignment="1">
      <alignment horizontal="center" vertical="center"/>
    </xf>
    <xf numFmtId="176" fontId="17" fillId="0" borderId="23" xfId="3" applyNumberFormat="1" applyFont="1" applyFill="1" applyBorder="1" applyAlignment="1">
      <alignment horizontal="right" vertical="center"/>
    </xf>
    <xf numFmtId="176" fontId="17" fillId="0" borderId="14" xfId="2" applyNumberFormat="1" applyFont="1" applyFill="1" applyBorder="1" applyAlignment="1">
      <alignment horizontal="left" vertical="center"/>
    </xf>
    <xf numFmtId="176" fontId="17" fillId="0" borderId="14" xfId="2" applyNumberFormat="1" applyFont="1" applyFill="1" applyBorder="1" applyAlignment="1">
      <alignment horizontal="right" vertical="center"/>
    </xf>
    <xf numFmtId="176" fontId="17" fillId="0" borderId="8" xfId="2" applyNumberFormat="1" applyFont="1" applyFill="1" applyBorder="1" applyAlignment="1">
      <alignment vertical="center"/>
    </xf>
    <xf numFmtId="0" fontId="20" fillId="0" borderId="27" xfId="0" applyFont="1" applyFill="1" applyBorder="1" applyAlignment="1">
      <alignment horizontal="center"/>
    </xf>
    <xf numFmtId="0" fontId="20" fillId="0" borderId="30" xfId="0" applyFont="1" applyFill="1" applyBorder="1" applyAlignment="1">
      <alignment horizontal="center"/>
    </xf>
    <xf numFmtId="176" fontId="17" fillId="0" borderId="31" xfId="2" applyNumberFormat="1" applyFont="1" applyFill="1" applyBorder="1" applyAlignment="1">
      <alignment vertical="center"/>
    </xf>
    <xf numFmtId="38" fontId="25" fillId="0" borderId="32" xfId="3" applyFont="1" applyFill="1" applyBorder="1"/>
    <xf numFmtId="176" fontId="17" fillId="0" borderId="0" xfId="2" applyNumberFormat="1" applyFont="1" applyBorder="1" applyAlignment="1">
      <alignment horizontal="center" vertical="center"/>
    </xf>
    <xf numFmtId="176" fontId="26" fillId="0" borderId="27" xfId="0" applyNumberFormat="1" applyFont="1" applyBorder="1" applyAlignment="1">
      <alignment horizontal="center" vertical="center"/>
    </xf>
    <xf numFmtId="38" fontId="20" fillId="0" borderId="30" xfId="3" applyFont="1" applyFill="1" applyBorder="1"/>
    <xf numFmtId="38" fontId="25" fillId="0" borderId="33" xfId="3" applyFont="1" applyFill="1" applyBorder="1"/>
    <xf numFmtId="38" fontId="20" fillId="0" borderId="34" xfId="3" applyFont="1" applyFill="1" applyBorder="1"/>
    <xf numFmtId="176" fontId="17" fillId="0" borderId="25" xfId="2" applyNumberFormat="1" applyFont="1" applyBorder="1" applyAlignment="1">
      <alignment horizontal="center" vertical="center"/>
    </xf>
    <xf numFmtId="176" fontId="26" fillId="0" borderId="28" xfId="0" applyNumberFormat="1" applyFont="1" applyBorder="1" applyAlignment="1">
      <alignment horizontal="center" vertical="center"/>
    </xf>
    <xf numFmtId="176" fontId="20" fillId="0" borderId="0" xfId="2" applyNumberFormat="1" applyFont="1" applyAlignment="1">
      <alignment horizontal="center" vertical="center"/>
    </xf>
    <xf numFmtId="176" fontId="19" fillId="0" borderId="14" xfId="2" applyNumberFormat="1" applyFont="1" applyFill="1" applyBorder="1" applyAlignment="1">
      <alignment horizontal="left" vertical="center"/>
    </xf>
    <xf numFmtId="38" fontId="20" fillId="0" borderId="35" xfId="3" applyFont="1" applyFill="1" applyBorder="1"/>
    <xf numFmtId="0" fontId="1" fillId="0" borderId="0" xfId="0" applyFont="1" applyAlignment="1">
      <alignment horizontal="right" vertical="center" indent="1"/>
    </xf>
    <xf numFmtId="0" fontId="1"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wrapText="1" indent="1"/>
    </xf>
    <xf numFmtId="58" fontId="1" fillId="0" borderId="0" xfId="0" applyNumberFormat="1" applyFont="1" applyAlignment="1">
      <alignment horizontal="left" vertical="center" indent="2"/>
    </xf>
    <xf numFmtId="0" fontId="1" fillId="0" borderId="0" xfId="0" applyFont="1" applyAlignment="1">
      <alignment horizontal="left" vertical="center" indent="2"/>
    </xf>
    <xf numFmtId="0" fontId="1" fillId="0" borderId="0" xfId="0" applyFont="1" applyAlignment="1">
      <alignment vertical="center" wrapText="1"/>
    </xf>
    <xf numFmtId="0" fontId="1" fillId="0" borderId="0" xfId="0" applyFont="1">
      <alignment vertical="center"/>
    </xf>
    <xf numFmtId="0" fontId="14" fillId="0" borderId="11" xfId="1" applyFont="1" applyBorder="1" applyAlignment="1">
      <alignment horizontal="center" vertical="center" shrinkToFit="1"/>
    </xf>
    <xf numFmtId="0" fontId="14" fillId="0" borderId="12" xfId="1" applyFont="1" applyBorder="1" applyAlignment="1">
      <alignment horizontal="center" vertical="center" shrinkToFit="1"/>
    </xf>
    <xf numFmtId="0" fontId="7" fillId="0" borderId="2" xfId="1" applyFont="1" applyBorder="1" applyAlignment="1" applyProtection="1">
      <alignment horizontal="right" vertical="center"/>
      <protection locked="0"/>
    </xf>
    <xf numFmtId="176" fontId="8" fillId="0" borderId="1" xfId="2" applyNumberFormat="1" applyFont="1" applyBorder="1" applyAlignment="1">
      <alignment horizontal="center" vertical="center"/>
    </xf>
    <xf numFmtId="0" fontId="9" fillId="0" borderId="3" xfId="1" applyFont="1" applyBorder="1" applyAlignment="1">
      <alignment horizontal="center" vertical="center"/>
    </xf>
    <xf numFmtId="0" fontId="10" fillId="0" borderId="4" xfId="1" applyFont="1" applyBorder="1"/>
    <xf numFmtId="0" fontId="14" fillId="0" borderId="7" xfId="1" applyFont="1" applyBorder="1" applyAlignment="1">
      <alignment horizontal="center" vertical="center" shrinkToFit="1"/>
    </xf>
    <xf numFmtId="0" fontId="5" fillId="0" borderId="8" xfId="1" applyFont="1" applyBorder="1" applyAlignment="1">
      <alignment horizontal="center" vertical="center"/>
    </xf>
    <xf numFmtId="0" fontId="13" fillId="0" borderId="13" xfId="1" applyFont="1" applyBorder="1" applyAlignment="1">
      <alignment horizontal="center" vertical="center" wrapText="1" shrinkToFit="1"/>
    </xf>
    <xf numFmtId="0" fontId="13" fillId="0" borderId="14" xfId="1" applyFont="1" applyBorder="1" applyAlignment="1">
      <alignment horizontal="center" vertical="center" wrapText="1" shrinkToFit="1"/>
    </xf>
    <xf numFmtId="0" fontId="15" fillId="0" borderId="16" xfId="1" applyFont="1" applyBorder="1" applyAlignment="1">
      <alignment horizontal="center" vertical="center" shrinkToFit="1"/>
    </xf>
    <xf numFmtId="0" fontId="6" fillId="0" borderId="17" xfId="1" applyFont="1" applyBorder="1" applyAlignment="1">
      <alignment horizontal="center" vertical="center"/>
    </xf>
    <xf numFmtId="0" fontId="16" fillId="0" borderId="0" xfId="1" applyFont="1" applyBorder="1" applyAlignment="1">
      <alignment horizontal="left" vertical="top" wrapText="1"/>
    </xf>
    <xf numFmtId="0" fontId="13" fillId="0" borderId="21" xfId="1" applyFont="1" applyBorder="1" applyAlignment="1">
      <alignment horizontal="center" vertical="center" wrapText="1"/>
    </xf>
    <xf numFmtId="0" fontId="13" fillId="0" borderId="22" xfId="1" applyFont="1" applyBorder="1" applyAlignment="1">
      <alignment horizontal="center" vertical="center" wrapText="1"/>
    </xf>
    <xf numFmtId="0" fontId="14" fillId="0" borderId="11" xfId="1" applyFont="1" applyBorder="1" applyAlignment="1">
      <alignment horizontal="center" vertical="center" wrapText="1" shrinkToFit="1"/>
    </xf>
    <xf numFmtId="0" fontId="14" fillId="0" borderId="12" xfId="1" applyFont="1" applyBorder="1" applyAlignment="1">
      <alignment horizontal="center" vertical="center" wrapText="1" shrinkToFit="1"/>
    </xf>
    <xf numFmtId="0" fontId="13" fillId="0" borderId="11" xfId="1" applyFont="1" applyBorder="1" applyAlignment="1">
      <alignment horizontal="center" vertical="center" wrapText="1" shrinkToFit="1"/>
    </xf>
    <xf numFmtId="0" fontId="13" fillId="0" borderId="12" xfId="1" applyFont="1" applyBorder="1" applyAlignment="1">
      <alignment horizontal="center" vertical="center" wrapText="1" shrinkToFit="1"/>
    </xf>
    <xf numFmtId="0" fontId="4" fillId="0" borderId="0" xfId="0" applyFont="1" applyAlignment="1">
      <alignment vertical="center" wrapText="1"/>
    </xf>
    <xf numFmtId="176" fontId="18" fillId="0" borderId="0" xfId="2" applyNumberFormat="1" applyFont="1" applyBorder="1" applyAlignment="1">
      <alignment horizontal="center" vertical="center"/>
    </xf>
    <xf numFmtId="176" fontId="20" fillId="0" borderId="1" xfId="2" applyNumberFormat="1" applyFont="1" applyBorder="1" applyAlignment="1">
      <alignment horizontal="right" vertical="center"/>
    </xf>
    <xf numFmtId="176" fontId="20" fillId="0" borderId="1" xfId="2" applyNumberFormat="1" applyFont="1" applyBorder="1" applyAlignment="1">
      <alignment horizontal="left" vertical="center"/>
    </xf>
    <xf numFmtId="176" fontId="17" fillId="0" borderId="1" xfId="2" applyNumberFormat="1" applyFont="1" applyBorder="1" applyAlignment="1">
      <alignment horizontal="center" vertical="center"/>
    </xf>
    <xf numFmtId="176" fontId="17" fillId="0" borderId="8" xfId="2" applyNumberFormat="1" applyFont="1" applyBorder="1" applyAlignment="1">
      <alignment horizontal="center" vertical="center" wrapText="1"/>
    </xf>
    <xf numFmtId="176" fontId="17" fillId="0" borderId="8" xfId="2" applyNumberFormat="1" applyFont="1" applyBorder="1" applyAlignment="1">
      <alignment horizontal="center" vertical="center"/>
    </xf>
    <xf numFmtId="176" fontId="17" fillId="0" borderId="23" xfId="2" applyNumberFormat="1" applyFont="1" applyBorder="1" applyAlignment="1">
      <alignment horizontal="center" vertical="center"/>
    </xf>
    <xf numFmtId="176" fontId="17" fillId="0" borderId="14" xfId="2" applyNumberFormat="1" applyFont="1" applyBorder="1" applyAlignment="1">
      <alignment horizontal="center" vertical="center"/>
    </xf>
    <xf numFmtId="176" fontId="0" fillId="0" borderId="24" xfId="0" applyNumberFormat="1" applyBorder="1" applyAlignment="1">
      <alignment horizontal="center" vertical="center"/>
    </xf>
    <xf numFmtId="176" fontId="0" fillId="0" borderId="14" xfId="0" applyNumberFormat="1" applyBorder="1" applyAlignment="1">
      <alignment horizontal="center" vertical="center"/>
    </xf>
    <xf numFmtId="176" fontId="22" fillId="0" borderId="25" xfId="0" applyNumberFormat="1" applyFont="1" applyBorder="1" applyAlignment="1">
      <alignment horizontal="center" vertical="center"/>
    </xf>
    <xf numFmtId="176" fontId="24" fillId="0" borderId="27" xfId="0" applyNumberFormat="1" applyFont="1" applyBorder="1" applyAlignment="1">
      <alignment horizontal="center" vertical="center"/>
    </xf>
    <xf numFmtId="176" fontId="22" fillId="0" borderId="25" xfId="0" applyNumberFormat="1" applyFont="1" applyBorder="1" applyAlignment="1">
      <alignment horizontal="center" vertical="center" wrapText="1" shrinkToFit="1"/>
    </xf>
    <xf numFmtId="176" fontId="24" fillId="0" borderId="27" xfId="0" applyNumberFormat="1" applyFont="1" applyBorder="1" applyAlignment="1">
      <alignment horizontal="center" vertical="center" shrinkToFit="1"/>
    </xf>
    <xf numFmtId="176" fontId="17" fillId="0" borderId="8" xfId="2" applyNumberFormat="1" applyFont="1" applyBorder="1" applyAlignment="1">
      <alignment horizontal="center" vertical="center" shrinkToFit="1"/>
    </xf>
    <xf numFmtId="176" fontId="17" fillId="0" borderId="23" xfId="2" applyNumberFormat="1" applyFont="1" applyBorder="1" applyAlignment="1">
      <alignment horizontal="center" vertical="center" shrinkToFit="1"/>
    </xf>
    <xf numFmtId="176" fontId="17" fillId="0" borderId="14" xfId="2" applyNumberFormat="1" applyFont="1" applyBorder="1" applyAlignment="1">
      <alignment horizontal="center" vertical="center" shrinkToFit="1"/>
    </xf>
    <xf numFmtId="176" fontId="17" fillId="0" borderId="23" xfId="2" applyNumberFormat="1" applyFont="1" applyBorder="1" applyAlignment="1">
      <alignment horizontal="center" vertical="center" wrapText="1" shrinkToFit="1"/>
    </xf>
    <xf numFmtId="176" fontId="17" fillId="0" borderId="23" xfId="2" applyNumberFormat="1" applyFont="1" applyBorder="1" applyAlignment="1">
      <alignment horizontal="center" vertical="center" wrapText="1"/>
    </xf>
    <xf numFmtId="176" fontId="17" fillId="0" borderId="14" xfId="2" applyNumberFormat="1" applyFont="1" applyBorder="1" applyAlignment="1">
      <alignment horizontal="center" vertical="center" wrapText="1"/>
    </xf>
    <xf numFmtId="176" fontId="17" fillId="0" borderId="25" xfId="2" applyNumberFormat="1" applyFont="1" applyFill="1" applyBorder="1" applyAlignment="1">
      <alignment horizontal="center" vertical="center"/>
    </xf>
    <xf numFmtId="176" fontId="0" fillId="0" borderId="28" xfId="0" applyNumberFormat="1" applyBorder="1" applyAlignment="1">
      <alignment horizontal="center" vertical="center"/>
    </xf>
    <xf numFmtId="176" fontId="17" fillId="0" borderId="28" xfId="2" applyNumberFormat="1" applyFont="1" applyFill="1" applyBorder="1" applyAlignment="1">
      <alignment horizontal="center" vertical="center"/>
    </xf>
    <xf numFmtId="176" fontId="17" fillId="0" borderId="27" xfId="2" applyNumberFormat="1" applyFont="1" applyFill="1" applyBorder="1" applyAlignment="1">
      <alignment horizontal="center" vertical="center"/>
    </xf>
    <xf numFmtId="176" fontId="21" fillId="0" borderId="8" xfId="3" applyNumberFormat="1" applyFont="1" applyBorder="1" applyAlignment="1">
      <alignment horizontal="center" vertical="center"/>
    </xf>
    <xf numFmtId="176" fontId="17" fillId="0" borderId="23" xfId="3" applyNumberFormat="1" applyFont="1" applyFill="1" applyBorder="1" applyAlignment="1">
      <alignment horizontal="right" vertical="center"/>
    </xf>
    <xf numFmtId="176" fontId="17" fillId="0" borderId="14" xfId="3" applyNumberFormat="1" applyFont="1" applyFill="1" applyBorder="1" applyAlignment="1">
      <alignment horizontal="right" vertical="center"/>
    </xf>
    <xf numFmtId="176" fontId="17" fillId="0" borderId="23" xfId="3" applyNumberFormat="1" applyFont="1" applyFill="1" applyBorder="1" applyAlignment="1">
      <alignment vertical="center"/>
    </xf>
    <xf numFmtId="176" fontId="17" fillId="0" borderId="14" xfId="3" applyNumberFormat="1" applyFont="1" applyFill="1" applyBorder="1" applyAlignment="1">
      <alignment vertical="center"/>
    </xf>
    <xf numFmtId="176" fontId="17" fillId="0" borderId="23" xfId="3" applyNumberFormat="1" applyFont="1" applyBorder="1" applyAlignment="1">
      <alignment horizontal="right" vertical="center"/>
    </xf>
    <xf numFmtId="176" fontId="17" fillId="0" borderId="14" xfId="3" applyNumberFormat="1" applyFont="1" applyBorder="1" applyAlignment="1">
      <alignment horizontal="right" vertical="center"/>
    </xf>
    <xf numFmtId="176" fontId="17" fillId="0" borderId="32" xfId="2" applyNumberFormat="1" applyFont="1" applyBorder="1" applyAlignment="1">
      <alignment horizontal="center" vertical="center"/>
    </xf>
    <xf numFmtId="176" fontId="17" fillId="0" borderId="12" xfId="2" applyNumberFormat="1" applyFont="1" applyBorder="1" applyAlignment="1">
      <alignment horizontal="center" vertical="center"/>
    </xf>
    <xf numFmtId="176" fontId="17" fillId="0" borderId="35" xfId="2" applyNumberFormat="1" applyFont="1" applyBorder="1" applyAlignment="1">
      <alignment horizontal="center" vertical="center"/>
    </xf>
    <xf numFmtId="176" fontId="17" fillId="0" borderId="36" xfId="2" applyNumberFormat="1" applyFont="1" applyBorder="1" applyAlignment="1">
      <alignment horizontal="center" vertical="center"/>
    </xf>
    <xf numFmtId="176" fontId="19" fillId="0" borderId="32" xfId="2" applyNumberFormat="1" applyFont="1" applyBorder="1" applyAlignment="1">
      <alignment horizontal="center" vertical="center"/>
    </xf>
    <xf numFmtId="176" fontId="19" fillId="0" borderId="12" xfId="2" applyNumberFormat="1" applyFont="1" applyBorder="1" applyAlignment="1">
      <alignment horizontal="center" vertical="center"/>
    </xf>
    <xf numFmtId="176" fontId="19" fillId="0" borderId="35" xfId="2" applyNumberFormat="1" applyFont="1" applyBorder="1" applyAlignment="1">
      <alignment horizontal="center" vertical="center"/>
    </xf>
    <xf numFmtId="176" fontId="19" fillId="0" borderId="36" xfId="2" applyNumberFormat="1" applyFont="1" applyBorder="1" applyAlignment="1">
      <alignment horizontal="center" vertical="center"/>
    </xf>
    <xf numFmtId="176" fontId="20" fillId="0" borderId="0" xfId="2" applyNumberFormat="1" applyFont="1" applyAlignment="1">
      <alignment horizontal="left" vertical="center"/>
    </xf>
    <xf numFmtId="176" fontId="20" fillId="0" borderId="0" xfId="2" applyNumberFormat="1" applyFont="1" applyAlignment="1">
      <alignment horizontal="right" vertical="center"/>
    </xf>
    <xf numFmtId="176" fontId="8" fillId="0" borderId="0" xfId="3" applyNumberFormat="1" applyFont="1" applyAlignment="1">
      <alignment horizontal="left" vertical="center"/>
    </xf>
    <xf numFmtId="176" fontId="17" fillId="0" borderId="8" xfId="2" applyNumberFormat="1" applyFont="1" applyBorder="1" applyAlignment="1">
      <alignment horizontal="left" vertical="top"/>
    </xf>
    <xf numFmtId="176" fontId="13" fillId="0" borderId="0" xfId="1" applyNumberFormat="1" applyFont="1" applyBorder="1" applyAlignment="1">
      <alignment horizontal="left" vertical="center" wrapText="1"/>
    </xf>
    <xf numFmtId="176" fontId="17" fillId="0" borderId="30" xfId="2" applyNumberFormat="1" applyFont="1" applyBorder="1" applyAlignment="1">
      <alignment horizontal="center" vertical="center"/>
    </xf>
    <xf numFmtId="176" fontId="17" fillId="0" borderId="37" xfId="2" applyNumberFormat="1" applyFont="1" applyBorder="1" applyAlignment="1">
      <alignment horizontal="center" vertical="center"/>
    </xf>
    <xf numFmtId="176" fontId="19" fillId="0" borderId="30" xfId="2" applyNumberFormat="1" applyFont="1" applyBorder="1" applyAlignment="1">
      <alignment horizontal="center" vertical="center"/>
    </xf>
    <xf numFmtId="176" fontId="19" fillId="0" borderId="37" xfId="2" applyNumberFormat="1" applyFont="1" applyBorder="1" applyAlignment="1">
      <alignment horizontal="center" vertical="center"/>
    </xf>
  </cellXfs>
  <cellStyles count="4">
    <cellStyle name="桁区切り 2" xfId="3" xr:uid="{00000000-0005-0000-0000-000000000000}"/>
    <cellStyle name="標準" xfId="0" builtinId="0"/>
    <cellStyle name="標準 2" xfId="1" xr:uid="{00000000-0005-0000-0000-000002000000}"/>
    <cellStyle name="標準_電気料入札書"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1928981/AppData/Local/Microsoft/Windows/INetCache/Content.Outlook/BYWNQUDG/&#65283;&#65297;&#12288;R6&#38651;&#27671;&#20844;&#21578;&#21029;&#32025;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札書Ａ"/>
      <sheetName val="駐屯地"/>
      <sheetName val="入札書E"/>
      <sheetName val="(高圧)内訳"/>
      <sheetName val="管理地区"/>
      <sheetName val="地蔵原地区"/>
      <sheetName val="小野原地区"/>
      <sheetName val="入札書B"/>
      <sheetName val="入札書C"/>
      <sheetName val="入札書D"/>
      <sheetName val="（低圧）内訳"/>
      <sheetName val="B　自訓場"/>
      <sheetName val="C　自訓場"/>
      <sheetName val="D　桜谷射撃場　正"/>
      <sheetName val="D　桜谷射撃場"/>
      <sheetName val="演習場トイレ"/>
      <sheetName val="演習場１０１"/>
      <sheetName val="演習場１０４"/>
      <sheetName val="演習場１０５"/>
      <sheetName val="笠置原サイレン"/>
      <sheetName val="尾内サイレン"/>
      <sheetName val="演習場１０６"/>
      <sheetName val="演習場１０９"/>
      <sheetName val="演習場１１０"/>
      <sheetName val="演習場１１１"/>
      <sheetName val="演習場１１５"/>
      <sheetName val="演習場１１６"/>
      <sheetName val="演習場１１７"/>
      <sheetName val="演習場１２２"/>
      <sheetName val="演習場１２５"/>
    </sheetNames>
    <sheetDataSet>
      <sheetData sheetId="0"/>
      <sheetData sheetId="1"/>
      <sheetData sheetId="2"/>
      <sheetData sheetId="3"/>
      <sheetData sheetId="4"/>
      <sheetData sheetId="5"/>
      <sheetData sheetId="6"/>
      <sheetData sheetId="7"/>
      <sheetData sheetId="8"/>
      <sheetData sheetId="9"/>
      <sheetData sheetId="10">
        <row r="6">
          <cell r="T6" t="str">
            <v>自動車訓練所</v>
          </cell>
          <cell r="V6" t="str">
            <v>ｋW</v>
          </cell>
        </row>
        <row r="7">
          <cell r="T7" t="str">
            <v>自動車訓練所</v>
          </cell>
          <cell r="U7">
            <v>25</v>
          </cell>
          <cell r="V7" t="str">
            <v>KVA</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zoomScaleNormal="100" workbookViewId="0">
      <selection activeCell="A24" sqref="A24:D24"/>
    </sheetView>
  </sheetViews>
  <sheetFormatPr defaultRowHeight="17.25" customHeight="1"/>
  <cols>
    <col min="1" max="8" width="9" style="1"/>
    <col min="9" max="9" width="10.625" style="1" customWidth="1"/>
    <col min="10" max="16384" width="9" style="1"/>
  </cols>
  <sheetData>
    <row r="1" spans="1:9" ht="17.25" customHeight="1">
      <c r="A1" s="62" t="s">
        <v>0</v>
      </c>
      <c r="B1" s="62"/>
      <c r="C1" s="62"/>
      <c r="D1" s="62"/>
      <c r="E1" s="62"/>
      <c r="F1" s="62"/>
      <c r="G1" s="62"/>
      <c r="H1" s="62"/>
      <c r="I1" s="62"/>
    </row>
    <row r="2" spans="1:9" ht="17.25" customHeight="1">
      <c r="A2" s="2"/>
    </row>
    <row r="3" spans="1:9" ht="17.25" customHeight="1">
      <c r="A3" s="63" t="s">
        <v>1</v>
      </c>
      <c r="B3" s="63"/>
      <c r="C3" s="63"/>
      <c r="D3" s="63"/>
      <c r="E3" s="63"/>
      <c r="F3" s="63"/>
      <c r="G3" s="63"/>
      <c r="H3" s="63"/>
      <c r="I3" s="63"/>
    </row>
    <row r="4" spans="1:9" ht="17.25" customHeight="1">
      <c r="A4" s="2"/>
    </row>
    <row r="5" spans="1:9" ht="17.25" customHeight="1">
      <c r="A5" s="3" t="s">
        <v>2</v>
      </c>
    </row>
    <row r="6" spans="1:9" ht="17.25" customHeight="1">
      <c r="A6" s="3" t="s">
        <v>3</v>
      </c>
    </row>
    <row r="7" spans="1:9" ht="17.25" customHeight="1">
      <c r="A7" s="3" t="s">
        <v>4</v>
      </c>
    </row>
    <row r="8" spans="1:9" ht="17.25" customHeight="1">
      <c r="A8" s="2"/>
    </row>
    <row r="9" spans="1:9" ht="17.25" customHeight="1">
      <c r="A9" s="2"/>
    </row>
    <row r="10" spans="1:9" ht="17.25" customHeight="1">
      <c r="A10" s="61" t="s">
        <v>5</v>
      </c>
      <c r="B10" s="61"/>
      <c r="C10" s="4" t="s">
        <v>6</v>
      </c>
      <c r="D10" s="2"/>
      <c r="E10" s="2"/>
      <c r="F10" s="2"/>
      <c r="G10" s="2"/>
      <c r="H10" s="2"/>
      <c r="I10" s="2"/>
    </row>
    <row r="11" spans="1:9" ht="17.25" customHeight="1">
      <c r="A11" s="5"/>
      <c r="B11" s="6"/>
    </row>
    <row r="12" spans="1:9" ht="17.25" customHeight="1">
      <c r="A12" s="61" t="s">
        <v>7</v>
      </c>
      <c r="B12" s="61"/>
      <c r="C12" s="7" t="s">
        <v>139</v>
      </c>
      <c r="D12" s="2"/>
      <c r="E12" s="2"/>
      <c r="F12" s="2"/>
      <c r="G12" s="2"/>
      <c r="H12" s="2"/>
      <c r="I12" s="2"/>
    </row>
    <row r="13" spans="1:9" ht="17.25" customHeight="1">
      <c r="A13" s="5"/>
      <c r="B13" s="6"/>
    </row>
    <row r="14" spans="1:9" ht="17.25" customHeight="1">
      <c r="A14" s="61" t="s">
        <v>8</v>
      </c>
      <c r="B14" s="61"/>
      <c r="C14" s="8" t="s">
        <v>9</v>
      </c>
      <c r="D14" s="8"/>
      <c r="E14" s="8"/>
      <c r="F14" s="8"/>
    </row>
    <row r="15" spans="1:9" ht="17.25" customHeight="1">
      <c r="A15" s="5"/>
      <c r="B15" s="6"/>
    </row>
    <row r="16" spans="1:9" ht="17.25" customHeight="1">
      <c r="A16" s="61" t="s">
        <v>10</v>
      </c>
      <c r="B16" s="61"/>
      <c r="C16" s="1" t="s">
        <v>11</v>
      </c>
    </row>
    <row r="17" spans="1:9" ht="17.25" customHeight="1">
      <c r="A17" s="2"/>
    </row>
    <row r="18" spans="1:9" ht="17.25" customHeight="1">
      <c r="A18" s="2"/>
    </row>
    <row r="19" spans="1:9" ht="17.25" customHeight="1">
      <c r="A19" s="64" t="s">
        <v>12</v>
      </c>
      <c r="B19" s="64"/>
      <c r="C19" s="64"/>
      <c r="D19" s="64"/>
      <c r="E19" s="64"/>
      <c r="F19" s="64"/>
      <c r="G19" s="64"/>
      <c r="H19" s="64"/>
      <c r="I19" s="64"/>
    </row>
    <row r="20" spans="1:9" ht="17.25" customHeight="1">
      <c r="A20" s="64"/>
      <c r="B20" s="64"/>
      <c r="C20" s="64"/>
      <c r="D20" s="64"/>
      <c r="E20" s="64"/>
      <c r="F20" s="64"/>
      <c r="G20" s="64"/>
      <c r="H20" s="64"/>
      <c r="I20" s="64"/>
    </row>
    <row r="21" spans="1:9" ht="17.25" customHeight="1">
      <c r="A21" s="64"/>
      <c r="B21" s="64"/>
      <c r="C21" s="64"/>
      <c r="D21" s="64"/>
      <c r="E21" s="64"/>
      <c r="F21" s="64"/>
      <c r="G21" s="64"/>
      <c r="H21" s="64"/>
      <c r="I21" s="64"/>
    </row>
    <row r="22" spans="1:9" ht="17.25" customHeight="1">
      <c r="A22" s="2"/>
    </row>
    <row r="23" spans="1:9" ht="17.25" customHeight="1">
      <c r="A23" s="2"/>
    </row>
    <row r="24" spans="1:9" ht="17.25" customHeight="1">
      <c r="A24" s="65" t="s">
        <v>152</v>
      </c>
      <c r="B24" s="66"/>
      <c r="C24" s="66"/>
      <c r="D24" s="66"/>
    </row>
    <row r="25" spans="1:9" ht="17.25" customHeight="1">
      <c r="A25" s="2"/>
    </row>
    <row r="26" spans="1:9" ht="17.25" customHeight="1">
      <c r="A26" s="2"/>
    </row>
    <row r="27" spans="1:9" ht="17.25" customHeight="1">
      <c r="C27" s="62" t="s">
        <v>13</v>
      </c>
      <c r="D27" s="62"/>
      <c r="E27" s="62"/>
    </row>
    <row r="28" spans="1:9" ht="17.25" customHeight="1">
      <c r="C28" s="2"/>
      <c r="D28" s="2"/>
      <c r="E28" s="9" t="s">
        <v>14</v>
      </c>
    </row>
    <row r="29" spans="1:9" ht="17.25" customHeight="1">
      <c r="C29" s="2"/>
      <c r="D29" s="2"/>
      <c r="E29" s="9" t="s">
        <v>15</v>
      </c>
    </row>
    <row r="30" spans="1:9" ht="17.25" customHeight="1">
      <c r="A30" s="2"/>
      <c r="C30" s="2"/>
      <c r="D30" s="2"/>
      <c r="E30" s="9" t="s">
        <v>16</v>
      </c>
    </row>
    <row r="31" spans="1:9" ht="17.25" customHeight="1">
      <c r="A31" s="2"/>
      <c r="C31" s="2"/>
      <c r="D31" s="2"/>
      <c r="E31" s="9" t="s">
        <v>17</v>
      </c>
    </row>
    <row r="32" spans="1:9" ht="17.25" customHeight="1">
      <c r="A32" s="2"/>
    </row>
    <row r="33" spans="1:9" ht="17.25" customHeight="1">
      <c r="A33" s="2"/>
    </row>
    <row r="34" spans="1:9" ht="17.25" customHeight="1">
      <c r="A34" s="2"/>
    </row>
    <row r="35" spans="1:9" ht="17.25" customHeight="1">
      <c r="A35" s="2"/>
    </row>
    <row r="36" spans="1:9" ht="17.25" customHeight="1">
      <c r="A36" s="2"/>
    </row>
    <row r="37" spans="1:9" ht="17.25" customHeight="1">
      <c r="A37" s="2"/>
    </row>
    <row r="38" spans="1:9" ht="17.25" customHeight="1">
      <c r="A38" s="2"/>
    </row>
    <row r="39" spans="1:9" ht="17.25" customHeight="1">
      <c r="A39" s="67" t="s">
        <v>18</v>
      </c>
      <c r="B39" s="67"/>
      <c r="C39" s="67"/>
      <c r="D39" s="67"/>
      <c r="E39" s="67"/>
      <c r="F39" s="67"/>
      <c r="G39" s="67"/>
      <c r="H39" s="67"/>
      <c r="I39" s="67"/>
    </row>
    <row r="40" spans="1:9" ht="17.25" customHeight="1">
      <c r="A40" s="67"/>
      <c r="B40" s="67"/>
      <c r="C40" s="67"/>
      <c r="D40" s="67"/>
      <c r="E40" s="67"/>
      <c r="F40" s="67"/>
      <c r="G40" s="67"/>
      <c r="H40" s="67"/>
      <c r="I40" s="67"/>
    </row>
    <row r="41" spans="1:9" ht="17.25" customHeight="1">
      <c r="A41" s="10"/>
      <c r="B41" s="10"/>
      <c r="C41" s="10"/>
      <c r="D41" s="10"/>
      <c r="E41" s="10"/>
      <c r="F41" s="10"/>
      <c r="G41" s="10"/>
      <c r="H41" s="10"/>
      <c r="I41" s="10"/>
    </row>
    <row r="42" spans="1:9" ht="17.25" customHeight="1">
      <c r="A42" s="68" t="s">
        <v>19</v>
      </c>
      <c r="B42" s="68"/>
      <c r="C42" s="68"/>
      <c r="D42" s="68"/>
      <c r="E42" s="68"/>
      <c r="F42" s="68"/>
      <c r="G42" s="68"/>
      <c r="H42" s="68"/>
      <c r="I42" s="68"/>
    </row>
  </sheetData>
  <mergeCells count="11">
    <mergeCell ref="A19:I21"/>
    <mergeCell ref="A24:D24"/>
    <mergeCell ref="C27:E27"/>
    <mergeCell ref="A39:I40"/>
    <mergeCell ref="A42:I42"/>
    <mergeCell ref="A16:B16"/>
    <mergeCell ref="A1:I1"/>
    <mergeCell ref="A3:I3"/>
    <mergeCell ref="A10:B10"/>
    <mergeCell ref="A12:B12"/>
    <mergeCell ref="A14:B14"/>
  </mergeCells>
  <phoneticPr fontId="2"/>
  <pageMargins left="0.59055118110236227" right="0.59055118110236227" top="0.39370078740157483"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O23"/>
  <sheetViews>
    <sheetView zoomScaleNormal="100" zoomScaleSheetLayoutView="100" workbookViewId="0">
      <selection activeCell="N15" sqref="N15:O15"/>
    </sheetView>
  </sheetViews>
  <sheetFormatPr defaultColWidth="7.375" defaultRowHeight="9.6" customHeight="1"/>
  <cols>
    <col min="1" max="1" width="5.625" style="11" customWidth="1"/>
    <col min="2" max="2" width="17.25" style="11" bestFit="1" customWidth="1"/>
    <col min="3" max="14" width="11.5" style="11" bestFit="1" customWidth="1"/>
    <col min="15" max="15" width="12.375" style="11" bestFit="1" customWidth="1"/>
    <col min="16" max="16384" width="7.375" style="11"/>
  </cols>
  <sheetData>
    <row r="1" spans="1:15" ht="21.75" customHeight="1">
      <c r="O1" s="12" t="s">
        <v>20</v>
      </c>
    </row>
    <row r="2" spans="1:15" ht="25.5" customHeight="1" thickBot="1">
      <c r="A2" s="71" t="s">
        <v>140</v>
      </c>
      <c r="B2" s="71"/>
      <c r="C2" s="71"/>
      <c r="D2" s="71"/>
      <c r="E2" s="71"/>
      <c r="F2" s="71"/>
      <c r="G2" s="71"/>
      <c r="H2" s="71"/>
      <c r="I2" s="71"/>
      <c r="J2" s="71"/>
      <c r="K2" s="71"/>
      <c r="L2" s="71"/>
      <c r="M2" s="72" t="s">
        <v>21</v>
      </c>
      <c r="N2" s="72"/>
      <c r="O2" s="13" t="s">
        <v>153</v>
      </c>
    </row>
    <row r="3" spans="1:15" ht="24" customHeight="1">
      <c r="A3" s="73"/>
      <c r="B3" s="74"/>
      <c r="C3" s="14" t="s">
        <v>22</v>
      </c>
      <c r="D3" s="14" t="s">
        <v>23</v>
      </c>
      <c r="E3" s="14" t="s">
        <v>24</v>
      </c>
      <c r="F3" s="14" t="s">
        <v>25</v>
      </c>
      <c r="G3" s="14" t="s">
        <v>26</v>
      </c>
      <c r="H3" s="14" t="s">
        <v>27</v>
      </c>
      <c r="I3" s="14" t="s">
        <v>28</v>
      </c>
      <c r="J3" s="14" t="s">
        <v>29</v>
      </c>
      <c r="K3" s="14" t="s">
        <v>30</v>
      </c>
      <c r="L3" s="14" t="s">
        <v>31</v>
      </c>
      <c r="M3" s="14" t="s">
        <v>32</v>
      </c>
      <c r="N3" s="14" t="s">
        <v>33</v>
      </c>
      <c r="O3" s="15" t="s">
        <v>34</v>
      </c>
    </row>
    <row r="4" spans="1:15" ht="24" customHeight="1">
      <c r="A4" s="75" t="s">
        <v>35</v>
      </c>
      <c r="B4" s="76"/>
      <c r="C4" s="16">
        <v>900</v>
      </c>
      <c r="D4" s="16">
        <v>900</v>
      </c>
      <c r="E4" s="16">
        <v>900</v>
      </c>
      <c r="F4" s="16">
        <v>900</v>
      </c>
      <c r="G4" s="16">
        <v>900</v>
      </c>
      <c r="H4" s="16">
        <v>900</v>
      </c>
      <c r="I4" s="16">
        <v>900</v>
      </c>
      <c r="J4" s="16">
        <v>900</v>
      </c>
      <c r="K4" s="16">
        <v>900</v>
      </c>
      <c r="L4" s="16">
        <v>900</v>
      </c>
      <c r="M4" s="16">
        <v>900</v>
      </c>
      <c r="N4" s="16">
        <v>900</v>
      </c>
      <c r="O4" s="17" t="s">
        <v>36</v>
      </c>
    </row>
    <row r="5" spans="1:15" ht="24" customHeight="1">
      <c r="A5" s="75" t="s">
        <v>37</v>
      </c>
      <c r="B5" s="76"/>
      <c r="C5" s="16">
        <v>129624</v>
      </c>
      <c r="D5" s="16">
        <v>134161</v>
      </c>
      <c r="E5" s="16">
        <v>241000</v>
      </c>
      <c r="F5" s="16">
        <v>381000</v>
      </c>
      <c r="G5" s="16">
        <v>347000</v>
      </c>
      <c r="H5" s="16">
        <v>338000</v>
      </c>
      <c r="I5" s="16">
        <v>223000</v>
      </c>
      <c r="J5" s="16">
        <v>132940</v>
      </c>
      <c r="K5" s="16">
        <v>184000</v>
      </c>
      <c r="L5" s="16">
        <v>201000</v>
      </c>
      <c r="M5" s="16">
        <v>205000</v>
      </c>
      <c r="N5" s="16">
        <v>189000</v>
      </c>
      <c r="O5" s="18">
        <f>SUM(C5:N5)</f>
        <v>2705725</v>
      </c>
    </row>
    <row r="6" spans="1:15" ht="24" customHeight="1">
      <c r="A6" s="69" t="s">
        <v>38</v>
      </c>
      <c r="B6" s="70"/>
      <c r="C6" s="19"/>
      <c r="D6" s="19"/>
      <c r="E6" s="19"/>
      <c r="F6" s="19"/>
      <c r="G6" s="19"/>
      <c r="H6" s="19"/>
      <c r="I6" s="19"/>
      <c r="J6" s="19"/>
      <c r="K6" s="19"/>
      <c r="L6" s="19"/>
      <c r="M6" s="19"/>
      <c r="N6" s="19"/>
      <c r="O6" s="20" t="s">
        <v>36</v>
      </c>
    </row>
    <row r="7" spans="1:15" ht="24" customHeight="1">
      <c r="A7" s="69" t="s">
        <v>39</v>
      </c>
      <c r="B7" s="70"/>
      <c r="C7" s="21"/>
      <c r="D7" s="21"/>
      <c r="E7" s="21"/>
      <c r="F7" s="21"/>
      <c r="G7" s="21"/>
      <c r="H7" s="21"/>
      <c r="I7" s="21"/>
      <c r="J7" s="21"/>
      <c r="K7" s="21"/>
      <c r="L7" s="21"/>
      <c r="M7" s="21"/>
      <c r="N7" s="21"/>
      <c r="O7" s="20"/>
    </row>
    <row r="8" spans="1:15" ht="24" customHeight="1">
      <c r="A8" s="69" t="s">
        <v>40</v>
      </c>
      <c r="B8" s="70"/>
      <c r="C8" s="22"/>
      <c r="D8" s="22"/>
      <c r="E8" s="22"/>
      <c r="F8" s="22"/>
      <c r="G8" s="22"/>
      <c r="H8" s="22"/>
      <c r="I8" s="22"/>
      <c r="J8" s="22"/>
      <c r="K8" s="22"/>
      <c r="L8" s="22"/>
      <c r="M8" s="22"/>
      <c r="N8" s="22"/>
      <c r="O8" s="20" t="s">
        <v>36</v>
      </c>
    </row>
    <row r="9" spans="1:15" ht="24" customHeight="1">
      <c r="A9" s="69" t="s">
        <v>41</v>
      </c>
      <c r="B9" s="70"/>
      <c r="C9" s="22"/>
      <c r="D9" s="19"/>
      <c r="E9" s="19"/>
      <c r="F9" s="19"/>
      <c r="G9" s="19"/>
      <c r="H9" s="19"/>
      <c r="I9" s="19"/>
      <c r="J9" s="19"/>
      <c r="K9" s="19"/>
      <c r="L9" s="19"/>
      <c r="M9" s="19"/>
      <c r="N9" s="19"/>
      <c r="O9" s="20" t="s">
        <v>36</v>
      </c>
    </row>
    <row r="10" spans="1:15" ht="24" customHeight="1">
      <c r="A10" s="69" t="s">
        <v>42</v>
      </c>
      <c r="B10" s="70"/>
      <c r="C10" s="22"/>
      <c r="D10" s="22"/>
      <c r="E10" s="22"/>
      <c r="F10" s="22"/>
      <c r="G10" s="22"/>
      <c r="H10" s="22"/>
      <c r="I10" s="22"/>
      <c r="J10" s="22"/>
      <c r="K10" s="22"/>
      <c r="L10" s="22"/>
      <c r="M10" s="22"/>
      <c r="N10" s="22"/>
      <c r="O10" s="20" t="s">
        <v>36</v>
      </c>
    </row>
    <row r="11" spans="1:15" ht="31.5" customHeight="1">
      <c r="A11" s="84" t="s">
        <v>43</v>
      </c>
      <c r="B11" s="85"/>
      <c r="C11" s="22"/>
      <c r="D11" s="22"/>
      <c r="E11" s="22"/>
      <c r="F11" s="22"/>
      <c r="G11" s="22"/>
      <c r="H11" s="22"/>
      <c r="I11" s="22"/>
      <c r="J11" s="22"/>
      <c r="K11" s="22"/>
      <c r="L11" s="22"/>
      <c r="M11" s="22"/>
      <c r="N11" s="22"/>
      <c r="O11" s="20" t="s">
        <v>36</v>
      </c>
    </row>
    <row r="12" spans="1:15" ht="55.5" customHeight="1">
      <c r="A12" s="86" t="s">
        <v>44</v>
      </c>
      <c r="B12" s="87"/>
      <c r="C12" s="22"/>
      <c r="D12" s="22"/>
      <c r="E12" s="22"/>
      <c r="F12" s="22"/>
      <c r="G12" s="22"/>
      <c r="H12" s="22"/>
      <c r="I12" s="22"/>
      <c r="J12" s="22"/>
      <c r="K12" s="22"/>
      <c r="L12" s="22"/>
      <c r="M12" s="22"/>
      <c r="N12" s="22"/>
      <c r="O12" s="20" t="s">
        <v>36</v>
      </c>
    </row>
    <row r="13" spans="1:15" ht="40.5" customHeight="1" thickBot="1">
      <c r="A13" s="77" t="s">
        <v>45</v>
      </c>
      <c r="B13" s="78"/>
      <c r="C13" s="22"/>
      <c r="D13" s="22"/>
      <c r="E13" s="22"/>
      <c r="F13" s="22"/>
      <c r="G13" s="22"/>
      <c r="H13" s="22"/>
      <c r="I13" s="22"/>
      <c r="J13" s="22"/>
      <c r="K13" s="22"/>
      <c r="L13" s="22"/>
      <c r="M13" s="22"/>
      <c r="N13" s="22"/>
      <c r="O13" s="23"/>
    </row>
    <row r="14" spans="1:15" s="27" customFormat="1" ht="31.5" customHeight="1" thickBot="1">
      <c r="A14" s="79" t="s">
        <v>46</v>
      </c>
      <c r="B14" s="80"/>
      <c r="C14" s="24"/>
      <c r="D14" s="24"/>
      <c r="E14" s="24"/>
      <c r="F14" s="24"/>
      <c r="G14" s="24"/>
      <c r="H14" s="24"/>
      <c r="I14" s="24"/>
      <c r="J14" s="24"/>
      <c r="K14" s="24"/>
      <c r="L14" s="24"/>
      <c r="M14" s="24"/>
      <c r="N14" s="25"/>
      <c r="O14" s="26"/>
    </row>
    <row r="15" spans="1:15" ht="52.5" customHeight="1" thickBot="1">
      <c r="A15" s="81" t="s">
        <v>47</v>
      </c>
      <c r="B15" s="81"/>
      <c r="C15" s="81"/>
      <c r="D15" s="81"/>
      <c r="E15" s="81"/>
      <c r="F15" s="81"/>
      <c r="G15" s="81"/>
      <c r="H15" s="81"/>
      <c r="I15" s="81"/>
      <c r="J15" s="81"/>
      <c r="K15" s="81"/>
      <c r="L15" s="81"/>
      <c r="M15" s="28" t="s">
        <v>48</v>
      </c>
      <c r="N15" s="82"/>
      <c r="O15" s="83"/>
    </row>
    <row r="16" spans="1:15" ht="52.5" customHeight="1"/>
    <row r="17" ht="52.5" customHeight="1"/>
    <row r="18" ht="52.5" customHeight="1"/>
    <row r="19" ht="52.5" customHeight="1"/>
    <row r="20" ht="52.5" customHeight="1"/>
    <row r="21" ht="52.5" customHeight="1"/>
    <row r="22" ht="52.5" customHeight="1"/>
    <row r="23" ht="52.5" customHeight="1"/>
  </sheetData>
  <mergeCells count="16">
    <mergeCell ref="A13:B13"/>
    <mergeCell ref="A14:B14"/>
    <mergeCell ref="A15:L15"/>
    <mergeCell ref="N15:O15"/>
    <mergeCell ref="A7:B7"/>
    <mergeCell ref="A8:B8"/>
    <mergeCell ref="A9:B9"/>
    <mergeCell ref="A10:B10"/>
    <mergeCell ref="A11:B11"/>
    <mergeCell ref="A12:B12"/>
    <mergeCell ref="A6:B6"/>
    <mergeCell ref="A2:L2"/>
    <mergeCell ref="M2:N2"/>
    <mergeCell ref="A3:B3"/>
    <mergeCell ref="A4:B4"/>
    <mergeCell ref="A5:B5"/>
  </mergeCells>
  <phoneticPr fontId="2"/>
  <printOptions gridLinesSet="0"/>
  <pageMargins left="0.7" right="0.7" top="0.75" bottom="0.75" header="0.3" footer="0.3"/>
  <pageSetup paperSize="9" scale="69" orientation="landscape"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2"/>
  <sheetViews>
    <sheetView zoomScaleNormal="100" workbookViewId="0">
      <selection activeCell="D29" sqref="D29"/>
    </sheetView>
  </sheetViews>
  <sheetFormatPr defaultRowHeight="17.25" customHeight="1"/>
  <cols>
    <col min="1" max="8" width="9" style="1"/>
    <col min="9" max="9" width="10.625" style="1" customWidth="1"/>
    <col min="10" max="16384" width="9" style="1"/>
  </cols>
  <sheetData>
    <row r="1" spans="1:9" ht="17.25" customHeight="1">
      <c r="A1" s="62" t="s">
        <v>0</v>
      </c>
      <c r="B1" s="62"/>
      <c r="C1" s="62"/>
      <c r="D1" s="62"/>
      <c r="E1" s="62"/>
      <c r="F1" s="62"/>
      <c r="G1" s="62"/>
      <c r="H1" s="62"/>
      <c r="I1" s="62"/>
    </row>
    <row r="2" spans="1:9" ht="17.25" customHeight="1">
      <c r="A2" s="2"/>
    </row>
    <row r="3" spans="1:9" ht="17.25" customHeight="1">
      <c r="A3" s="63" t="s">
        <v>133</v>
      </c>
      <c r="B3" s="63"/>
      <c r="C3" s="63"/>
      <c r="D3" s="63"/>
      <c r="E3" s="63"/>
      <c r="F3" s="63"/>
      <c r="G3" s="63"/>
      <c r="H3" s="63"/>
      <c r="I3" s="63"/>
    </row>
    <row r="4" spans="1:9" ht="17.25" customHeight="1">
      <c r="A4" s="2"/>
    </row>
    <row r="5" spans="1:9" ht="17.25" customHeight="1">
      <c r="A5" s="3" t="s">
        <v>2</v>
      </c>
    </row>
    <row r="6" spans="1:9" ht="17.25" customHeight="1">
      <c r="A6" s="3" t="s">
        <v>3</v>
      </c>
    </row>
    <row r="7" spans="1:9" ht="17.25" customHeight="1">
      <c r="A7" s="3" t="s">
        <v>4</v>
      </c>
    </row>
    <row r="8" spans="1:9" ht="17.25" customHeight="1">
      <c r="A8" s="2"/>
    </row>
    <row r="9" spans="1:9" ht="17.25" customHeight="1">
      <c r="A9" s="2"/>
    </row>
    <row r="10" spans="1:9" ht="17.25" customHeight="1">
      <c r="A10" s="61" t="s">
        <v>5</v>
      </c>
      <c r="B10" s="61"/>
      <c r="C10" s="4" t="s">
        <v>6</v>
      </c>
      <c r="D10" s="2"/>
      <c r="E10" s="2"/>
      <c r="F10" s="2"/>
      <c r="G10" s="2"/>
      <c r="H10" s="2"/>
      <c r="I10" s="2"/>
    </row>
    <row r="11" spans="1:9" ht="17.25" customHeight="1">
      <c r="A11" s="5"/>
      <c r="B11" s="6"/>
    </row>
    <row r="12" spans="1:9" ht="17.25" customHeight="1">
      <c r="A12" s="61" t="s">
        <v>7</v>
      </c>
      <c r="B12" s="61"/>
      <c r="C12" s="7" t="s">
        <v>139</v>
      </c>
      <c r="D12" s="2"/>
      <c r="E12" s="2"/>
      <c r="F12" s="2"/>
      <c r="G12" s="2"/>
      <c r="H12" s="2"/>
      <c r="I12" s="2"/>
    </row>
    <row r="13" spans="1:9" ht="17.25" customHeight="1">
      <c r="A13" s="5"/>
      <c r="B13" s="6"/>
    </row>
    <row r="14" spans="1:9" ht="17.25" customHeight="1">
      <c r="A14" s="61" t="s">
        <v>141</v>
      </c>
      <c r="B14" s="61"/>
      <c r="C14" s="8" t="s">
        <v>9</v>
      </c>
      <c r="D14" s="8"/>
      <c r="E14" s="8"/>
      <c r="F14" s="8"/>
    </row>
    <row r="15" spans="1:9" ht="17.25" customHeight="1">
      <c r="A15" s="5"/>
      <c r="B15" s="6"/>
    </row>
    <row r="16" spans="1:9" ht="17.25" customHeight="1">
      <c r="A16" s="61" t="s">
        <v>142</v>
      </c>
      <c r="B16" s="61"/>
      <c r="C16" s="1" t="s">
        <v>11</v>
      </c>
    </row>
    <row r="17" spans="1:9" ht="17.25" customHeight="1">
      <c r="A17" s="2"/>
    </row>
    <row r="18" spans="1:9" ht="17.25" customHeight="1">
      <c r="A18" s="2"/>
    </row>
    <row r="19" spans="1:9" ht="17.25" customHeight="1">
      <c r="A19" s="64" t="s">
        <v>12</v>
      </c>
      <c r="B19" s="64"/>
      <c r="C19" s="64"/>
      <c r="D19" s="64"/>
      <c r="E19" s="64"/>
      <c r="F19" s="64"/>
      <c r="G19" s="64"/>
      <c r="H19" s="64"/>
      <c r="I19" s="64"/>
    </row>
    <row r="20" spans="1:9" ht="17.25" customHeight="1">
      <c r="A20" s="64"/>
      <c r="B20" s="64"/>
      <c r="C20" s="64"/>
      <c r="D20" s="64"/>
      <c r="E20" s="64"/>
      <c r="F20" s="64"/>
      <c r="G20" s="64"/>
      <c r="H20" s="64"/>
      <c r="I20" s="64"/>
    </row>
    <row r="21" spans="1:9" ht="17.25" customHeight="1">
      <c r="A21" s="64"/>
      <c r="B21" s="64"/>
      <c r="C21" s="64"/>
      <c r="D21" s="64"/>
      <c r="E21" s="64"/>
      <c r="F21" s="64"/>
      <c r="G21" s="64"/>
      <c r="H21" s="64"/>
      <c r="I21" s="64"/>
    </row>
    <row r="22" spans="1:9" ht="17.25" customHeight="1">
      <c r="A22" s="2"/>
    </row>
    <row r="23" spans="1:9" ht="17.25" customHeight="1">
      <c r="A23" s="2"/>
    </row>
    <row r="24" spans="1:9" ht="17.25" customHeight="1">
      <c r="A24" s="65" t="s">
        <v>143</v>
      </c>
      <c r="B24" s="66"/>
      <c r="C24" s="66"/>
      <c r="D24" s="66"/>
    </row>
    <row r="25" spans="1:9" ht="17.25" customHeight="1">
      <c r="A25" s="2"/>
    </row>
    <row r="26" spans="1:9" ht="17.25" customHeight="1">
      <c r="A26" s="2"/>
    </row>
    <row r="27" spans="1:9" ht="17.25" customHeight="1">
      <c r="C27" s="62" t="s">
        <v>144</v>
      </c>
      <c r="D27" s="62"/>
      <c r="E27" s="62"/>
    </row>
    <row r="28" spans="1:9" ht="17.25" customHeight="1">
      <c r="C28" s="2"/>
      <c r="D28" s="2"/>
      <c r="E28" s="9" t="s">
        <v>14</v>
      </c>
    </row>
    <row r="29" spans="1:9" ht="17.25" customHeight="1">
      <c r="C29" s="2"/>
      <c r="D29" s="2"/>
      <c r="E29" s="9" t="s">
        <v>15</v>
      </c>
    </row>
    <row r="30" spans="1:9" ht="17.25" customHeight="1">
      <c r="A30" s="2"/>
      <c r="C30" s="2"/>
      <c r="D30" s="2"/>
      <c r="E30" s="9" t="s">
        <v>16</v>
      </c>
    </row>
    <row r="31" spans="1:9" ht="17.25" customHeight="1">
      <c r="A31" s="2"/>
      <c r="C31" s="2"/>
      <c r="D31" s="2"/>
      <c r="E31" s="9" t="s">
        <v>17</v>
      </c>
    </row>
    <row r="32" spans="1:9" ht="17.25" customHeight="1">
      <c r="A32" s="2"/>
    </row>
    <row r="33" spans="1:9" ht="17.25" customHeight="1">
      <c r="A33" s="2"/>
    </row>
    <row r="34" spans="1:9" ht="17.25" customHeight="1">
      <c r="A34" s="2"/>
    </row>
    <row r="35" spans="1:9" ht="17.25" customHeight="1">
      <c r="A35" s="2"/>
    </row>
    <row r="36" spans="1:9" ht="17.25" customHeight="1">
      <c r="A36" s="2"/>
    </row>
    <row r="37" spans="1:9" ht="17.25" customHeight="1">
      <c r="A37" s="2"/>
    </row>
    <row r="38" spans="1:9" ht="17.25" customHeight="1">
      <c r="A38" s="2"/>
    </row>
    <row r="39" spans="1:9" ht="17.25" customHeight="1">
      <c r="A39" s="67"/>
      <c r="B39" s="67"/>
      <c r="C39" s="67"/>
      <c r="D39" s="67"/>
      <c r="E39" s="67"/>
      <c r="F39" s="67"/>
      <c r="G39" s="67"/>
      <c r="H39" s="67"/>
      <c r="I39" s="67"/>
    </row>
    <row r="40" spans="1:9" ht="17.25" customHeight="1">
      <c r="A40" s="67"/>
      <c r="B40" s="67"/>
      <c r="C40" s="67"/>
      <c r="D40" s="67"/>
      <c r="E40" s="67"/>
      <c r="F40" s="67"/>
      <c r="G40" s="67"/>
      <c r="H40" s="67"/>
      <c r="I40" s="67"/>
    </row>
    <row r="41" spans="1:9" ht="17.25" customHeight="1">
      <c r="A41" s="10"/>
      <c r="B41" s="10"/>
      <c r="C41" s="10"/>
      <c r="D41" s="10"/>
      <c r="E41" s="10"/>
      <c r="F41" s="10"/>
      <c r="G41" s="10"/>
      <c r="H41" s="10"/>
      <c r="I41" s="10"/>
    </row>
    <row r="42" spans="1:9" ht="17.25" customHeight="1">
      <c r="A42" s="68"/>
      <c r="B42" s="68"/>
      <c r="C42" s="68"/>
      <c r="D42" s="68"/>
      <c r="E42" s="68"/>
      <c r="F42" s="68"/>
      <c r="G42" s="68"/>
      <c r="H42" s="68"/>
      <c r="I42" s="68"/>
    </row>
  </sheetData>
  <mergeCells count="11">
    <mergeCell ref="A19:I21"/>
    <mergeCell ref="A24:D24"/>
    <mergeCell ref="C27:E27"/>
    <mergeCell ref="A39:I40"/>
    <mergeCell ref="A42:I42"/>
    <mergeCell ref="A16:B16"/>
    <mergeCell ref="A1:I1"/>
    <mergeCell ref="A3:I3"/>
    <mergeCell ref="A10:B10"/>
    <mergeCell ref="A12:B12"/>
    <mergeCell ref="A14:B14"/>
  </mergeCells>
  <phoneticPr fontId="2"/>
  <pageMargins left="0.59055118110236227" right="0.59055118110236227"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O23"/>
  <sheetViews>
    <sheetView zoomScaleNormal="100" zoomScaleSheetLayoutView="100" workbookViewId="0">
      <selection activeCell="A13" sqref="A13:B13"/>
    </sheetView>
  </sheetViews>
  <sheetFormatPr defaultColWidth="7.375" defaultRowHeight="9.6" customHeight="1"/>
  <cols>
    <col min="1" max="1" width="5.625" style="11" customWidth="1"/>
    <col min="2" max="2" width="17.25" style="11" bestFit="1" customWidth="1"/>
    <col min="3" max="14" width="11.5" style="11" bestFit="1" customWidth="1"/>
    <col min="15" max="15" width="12.375" style="11" bestFit="1" customWidth="1"/>
    <col min="16" max="16384" width="7.375" style="11"/>
  </cols>
  <sheetData>
    <row r="1" spans="1:15" ht="21.75" customHeight="1">
      <c r="O1" s="12" t="s">
        <v>20</v>
      </c>
    </row>
    <row r="2" spans="1:15" ht="25.5" customHeight="1" thickBot="1">
      <c r="A2" s="71" t="s">
        <v>151</v>
      </c>
      <c r="B2" s="71"/>
      <c r="C2" s="71"/>
      <c r="D2" s="71"/>
      <c r="E2" s="71"/>
      <c r="F2" s="71"/>
      <c r="G2" s="71"/>
      <c r="H2" s="71"/>
      <c r="I2" s="71"/>
      <c r="J2" s="71"/>
      <c r="K2" s="71"/>
      <c r="L2" s="71"/>
      <c r="M2" s="72" t="s">
        <v>21</v>
      </c>
      <c r="N2" s="72"/>
      <c r="O2" s="13" t="s">
        <v>153</v>
      </c>
    </row>
    <row r="3" spans="1:15" ht="24" customHeight="1">
      <c r="A3" s="73"/>
      <c r="B3" s="74"/>
      <c r="C3" s="14" t="s">
        <v>22</v>
      </c>
      <c r="D3" s="14" t="s">
        <v>23</v>
      </c>
      <c r="E3" s="14" t="s">
        <v>24</v>
      </c>
      <c r="F3" s="14" t="s">
        <v>25</v>
      </c>
      <c r="G3" s="14" t="s">
        <v>26</v>
      </c>
      <c r="H3" s="14" t="s">
        <v>27</v>
      </c>
      <c r="I3" s="14" t="s">
        <v>28</v>
      </c>
      <c r="J3" s="14" t="s">
        <v>29</v>
      </c>
      <c r="K3" s="14" t="s">
        <v>30</v>
      </c>
      <c r="L3" s="14" t="s">
        <v>31</v>
      </c>
      <c r="M3" s="14" t="s">
        <v>32</v>
      </c>
      <c r="N3" s="14" t="s">
        <v>33</v>
      </c>
      <c r="O3" s="15" t="s">
        <v>34</v>
      </c>
    </row>
    <row r="4" spans="1:15" ht="24" customHeight="1">
      <c r="A4" s="75" t="s">
        <v>35</v>
      </c>
      <c r="B4" s="76"/>
      <c r="C4" s="16">
        <v>900</v>
      </c>
      <c r="D4" s="16">
        <v>900</v>
      </c>
      <c r="E4" s="16">
        <v>900</v>
      </c>
      <c r="F4" s="16">
        <v>900</v>
      </c>
      <c r="G4" s="16">
        <v>900</v>
      </c>
      <c r="H4" s="16">
        <v>900</v>
      </c>
      <c r="I4" s="16">
        <v>900</v>
      </c>
      <c r="J4" s="16">
        <v>900</v>
      </c>
      <c r="K4" s="16">
        <v>900</v>
      </c>
      <c r="L4" s="16">
        <v>900</v>
      </c>
      <c r="M4" s="16">
        <v>900</v>
      </c>
      <c r="N4" s="16">
        <v>900</v>
      </c>
      <c r="O4" s="17" t="s">
        <v>36</v>
      </c>
    </row>
    <row r="5" spans="1:15" ht="24" customHeight="1">
      <c r="A5" s="75" t="s">
        <v>37</v>
      </c>
      <c r="B5" s="76"/>
      <c r="C5" s="16">
        <v>129624</v>
      </c>
      <c r="D5" s="16">
        <v>134161</v>
      </c>
      <c r="E5" s="16">
        <v>241000</v>
      </c>
      <c r="F5" s="16">
        <v>381000</v>
      </c>
      <c r="G5" s="16">
        <v>347000</v>
      </c>
      <c r="H5" s="16">
        <v>338000</v>
      </c>
      <c r="I5" s="16">
        <v>223000</v>
      </c>
      <c r="J5" s="16">
        <v>132940</v>
      </c>
      <c r="K5" s="16">
        <v>184000</v>
      </c>
      <c r="L5" s="16">
        <v>201000</v>
      </c>
      <c r="M5" s="16">
        <v>205000</v>
      </c>
      <c r="N5" s="16">
        <v>189000</v>
      </c>
      <c r="O5" s="18">
        <f>SUM(C5:N5)</f>
        <v>2705725</v>
      </c>
    </row>
    <row r="6" spans="1:15" ht="24" customHeight="1">
      <c r="A6" s="69" t="s">
        <v>38</v>
      </c>
      <c r="B6" s="70"/>
      <c r="C6" s="19"/>
      <c r="D6" s="19"/>
      <c r="E6" s="19"/>
      <c r="F6" s="19"/>
      <c r="G6" s="19"/>
      <c r="H6" s="19"/>
      <c r="I6" s="19"/>
      <c r="J6" s="19"/>
      <c r="K6" s="19"/>
      <c r="L6" s="19"/>
      <c r="M6" s="19"/>
      <c r="N6" s="19"/>
      <c r="O6" s="20" t="s">
        <v>36</v>
      </c>
    </row>
    <row r="7" spans="1:15" ht="24" customHeight="1">
      <c r="A7" s="69" t="s">
        <v>39</v>
      </c>
      <c r="B7" s="70"/>
      <c r="C7" s="21"/>
      <c r="D7" s="21"/>
      <c r="E7" s="21"/>
      <c r="F7" s="21"/>
      <c r="G7" s="21"/>
      <c r="H7" s="21"/>
      <c r="I7" s="21"/>
      <c r="J7" s="21"/>
      <c r="K7" s="21"/>
      <c r="L7" s="21"/>
      <c r="M7" s="21"/>
      <c r="N7" s="21"/>
      <c r="O7" s="20"/>
    </row>
    <row r="8" spans="1:15" ht="24" customHeight="1">
      <c r="A8" s="69" t="s">
        <v>40</v>
      </c>
      <c r="B8" s="70"/>
      <c r="C8" s="22"/>
      <c r="D8" s="22"/>
      <c r="E8" s="22"/>
      <c r="F8" s="22"/>
      <c r="G8" s="22"/>
      <c r="H8" s="22"/>
      <c r="I8" s="22"/>
      <c r="J8" s="22"/>
      <c r="K8" s="22"/>
      <c r="L8" s="22"/>
      <c r="M8" s="22"/>
      <c r="N8" s="22"/>
      <c r="O8" s="20" t="s">
        <v>36</v>
      </c>
    </row>
    <row r="9" spans="1:15" ht="24" customHeight="1">
      <c r="A9" s="69" t="s">
        <v>41</v>
      </c>
      <c r="B9" s="70"/>
      <c r="C9" s="22"/>
      <c r="D9" s="19"/>
      <c r="E9" s="19"/>
      <c r="F9" s="19"/>
      <c r="G9" s="19"/>
      <c r="H9" s="19"/>
      <c r="I9" s="19"/>
      <c r="J9" s="19"/>
      <c r="K9" s="19"/>
      <c r="L9" s="19"/>
      <c r="M9" s="19"/>
      <c r="N9" s="19"/>
      <c r="O9" s="20" t="s">
        <v>36</v>
      </c>
    </row>
    <row r="10" spans="1:15" ht="24" customHeight="1">
      <c r="A10" s="69" t="s">
        <v>42</v>
      </c>
      <c r="B10" s="70"/>
      <c r="C10" s="22"/>
      <c r="D10" s="22"/>
      <c r="E10" s="22"/>
      <c r="F10" s="22"/>
      <c r="G10" s="22"/>
      <c r="H10" s="22"/>
      <c r="I10" s="22"/>
      <c r="J10" s="22"/>
      <c r="K10" s="22"/>
      <c r="L10" s="22"/>
      <c r="M10" s="22"/>
      <c r="N10" s="22"/>
      <c r="O10" s="20" t="s">
        <v>36</v>
      </c>
    </row>
    <row r="11" spans="1:15" ht="31.5" customHeight="1">
      <c r="A11" s="84" t="s">
        <v>43</v>
      </c>
      <c r="B11" s="85"/>
      <c r="C11" s="22"/>
      <c r="D11" s="22"/>
      <c r="E11" s="22"/>
      <c r="F11" s="22"/>
      <c r="G11" s="22"/>
      <c r="H11" s="22"/>
      <c r="I11" s="22"/>
      <c r="J11" s="22"/>
      <c r="K11" s="22"/>
      <c r="L11" s="22"/>
      <c r="M11" s="22"/>
      <c r="N11" s="22"/>
      <c r="O11" s="20" t="s">
        <v>36</v>
      </c>
    </row>
    <row r="12" spans="1:15" ht="55.5" customHeight="1">
      <c r="A12" s="86" t="s">
        <v>154</v>
      </c>
      <c r="B12" s="87"/>
      <c r="C12" s="22"/>
      <c r="D12" s="22"/>
      <c r="E12" s="22"/>
      <c r="F12" s="22"/>
      <c r="G12" s="22"/>
      <c r="H12" s="22"/>
      <c r="I12" s="22"/>
      <c r="J12" s="22"/>
      <c r="K12" s="22"/>
      <c r="L12" s="22"/>
      <c r="M12" s="22"/>
      <c r="N12" s="22"/>
      <c r="O12" s="20" t="s">
        <v>36</v>
      </c>
    </row>
    <row r="13" spans="1:15" ht="40.5" customHeight="1" thickBot="1">
      <c r="A13" s="77" t="s">
        <v>45</v>
      </c>
      <c r="B13" s="78"/>
      <c r="C13" s="22"/>
      <c r="D13" s="22"/>
      <c r="E13" s="22"/>
      <c r="F13" s="22"/>
      <c r="G13" s="22"/>
      <c r="H13" s="22"/>
      <c r="I13" s="22"/>
      <c r="J13" s="22"/>
      <c r="K13" s="22"/>
      <c r="L13" s="22"/>
      <c r="M13" s="22"/>
      <c r="N13" s="22"/>
      <c r="O13" s="23"/>
    </row>
    <row r="14" spans="1:15" s="27" customFormat="1" ht="31.5" customHeight="1" thickBot="1">
      <c r="A14" s="79" t="s">
        <v>46</v>
      </c>
      <c r="B14" s="80"/>
      <c r="C14" s="24"/>
      <c r="D14" s="24"/>
      <c r="E14" s="24"/>
      <c r="F14" s="24"/>
      <c r="G14" s="24"/>
      <c r="H14" s="24"/>
      <c r="I14" s="24"/>
      <c r="J14" s="24"/>
      <c r="K14" s="24"/>
      <c r="L14" s="24"/>
      <c r="M14" s="24"/>
      <c r="N14" s="25"/>
      <c r="O14" s="26"/>
    </row>
    <row r="15" spans="1:15" ht="52.5" customHeight="1" thickBot="1">
      <c r="A15" s="81" t="s">
        <v>47</v>
      </c>
      <c r="B15" s="81"/>
      <c r="C15" s="81"/>
      <c r="D15" s="81"/>
      <c r="E15" s="81"/>
      <c r="F15" s="81"/>
      <c r="G15" s="81"/>
      <c r="H15" s="81"/>
      <c r="I15" s="81"/>
      <c r="J15" s="81"/>
      <c r="K15" s="81"/>
      <c r="L15" s="81"/>
      <c r="M15" s="28" t="s">
        <v>48</v>
      </c>
      <c r="N15" s="82"/>
      <c r="O15" s="83"/>
    </row>
    <row r="16" spans="1:15" ht="52.5" customHeight="1"/>
    <row r="17" ht="52.5" customHeight="1"/>
    <row r="18" ht="52.5" customHeight="1"/>
    <row r="19" ht="52.5" customHeight="1"/>
    <row r="20" ht="52.5" customHeight="1"/>
    <row r="21" ht="52.5" customHeight="1"/>
    <row r="22" ht="52.5" customHeight="1"/>
    <row r="23" ht="52.5" customHeight="1"/>
  </sheetData>
  <mergeCells count="16">
    <mergeCell ref="A13:B13"/>
    <mergeCell ref="A14:B14"/>
    <mergeCell ref="A15:L15"/>
    <mergeCell ref="N15:O15"/>
    <mergeCell ref="A7:B7"/>
    <mergeCell ref="A8:B8"/>
    <mergeCell ref="A9:B9"/>
    <mergeCell ref="A10:B10"/>
    <mergeCell ref="A11:B11"/>
    <mergeCell ref="A12:B12"/>
    <mergeCell ref="A6:B6"/>
    <mergeCell ref="A2:L2"/>
    <mergeCell ref="M2:N2"/>
    <mergeCell ref="A3:B3"/>
    <mergeCell ref="A4:B4"/>
    <mergeCell ref="A5:B5"/>
  </mergeCells>
  <phoneticPr fontId="2"/>
  <printOptions gridLinesSet="0"/>
  <pageMargins left="0.7" right="0.7" top="0.75" bottom="0.75" header="0.3" footer="0.3"/>
  <pageSetup paperSize="9" scale="69" orientation="landscape"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2"/>
  <sheetViews>
    <sheetView zoomScaleNormal="100" workbookViewId="0">
      <selection activeCell="A24" sqref="A24:D24"/>
    </sheetView>
  </sheetViews>
  <sheetFormatPr defaultRowHeight="17.25" customHeight="1"/>
  <cols>
    <col min="1" max="8" width="9" style="1"/>
    <col min="9" max="9" width="10.625" style="1" customWidth="1"/>
    <col min="10" max="16384" width="9" style="1"/>
  </cols>
  <sheetData>
    <row r="1" spans="1:9" ht="17.25" customHeight="1">
      <c r="A1" s="62" t="s">
        <v>55</v>
      </c>
      <c r="B1" s="62"/>
      <c r="C1" s="62"/>
      <c r="D1" s="62"/>
      <c r="E1" s="62"/>
      <c r="F1" s="62"/>
      <c r="G1" s="62"/>
      <c r="H1" s="62"/>
      <c r="I1" s="62"/>
    </row>
    <row r="2" spans="1:9" ht="17.25" customHeight="1">
      <c r="A2" s="2"/>
    </row>
    <row r="3" spans="1:9" ht="17.25" customHeight="1">
      <c r="A3" s="63" t="s">
        <v>1</v>
      </c>
      <c r="B3" s="63"/>
      <c r="C3" s="63"/>
      <c r="D3" s="63"/>
      <c r="E3" s="63"/>
      <c r="F3" s="63"/>
      <c r="G3" s="63"/>
      <c r="H3" s="63"/>
      <c r="I3" s="63"/>
    </row>
    <row r="4" spans="1:9" ht="17.25" customHeight="1">
      <c r="A4" s="2"/>
    </row>
    <row r="5" spans="1:9" ht="17.25" customHeight="1">
      <c r="A5" s="3" t="s">
        <v>2</v>
      </c>
    </row>
    <row r="6" spans="1:9" ht="17.25" customHeight="1">
      <c r="A6" s="3" t="s">
        <v>3</v>
      </c>
    </row>
    <row r="7" spans="1:9" ht="17.25" customHeight="1">
      <c r="A7" s="3" t="s">
        <v>56</v>
      </c>
    </row>
    <row r="8" spans="1:9" ht="17.25" customHeight="1">
      <c r="A8" s="2"/>
    </row>
    <row r="9" spans="1:9" ht="17.25" customHeight="1">
      <c r="A9" s="2"/>
    </row>
    <row r="10" spans="1:9" ht="17.25" customHeight="1">
      <c r="A10" s="61" t="s">
        <v>5</v>
      </c>
      <c r="B10" s="61"/>
      <c r="C10" s="4" t="s">
        <v>57</v>
      </c>
      <c r="D10" s="2"/>
      <c r="E10" s="2"/>
      <c r="F10" s="2"/>
      <c r="G10" s="2"/>
      <c r="H10" s="2"/>
      <c r="I10" s="2"/>
    </row>
    <row r="11" spans="1:9" ht="17.25" customHeight="1">
      <c r="A11" s="5"/>
      <c r="B11" s="6"/>
    </row>
    <row r="12" spans="1:9" ht="17.25" customHeight="1">
      <c r="A12" s="61" t="s">
        <v>7</v>
      </c>
      <c r="B12" s="61"/>
      <c r="C12" s="88" t="s">
        <v>145</v>
      </c>
      <c r="D12" s="88"/>
      <c r="E12" s="88"/>
      <c r="F12" s="88"/>
      <c r="G12" s="88"/>
      <c r="H12" s="88"/>
      <c r="I12" s="88"/>
    </row>
    <row r="13" spans="1:9" ht="17.25" customHeight="1">
      <c r="A13" s="5"/>
      <c r="B13" s="6"/>
      <c r="C13" s="88"/>
      <c r="D13" s="88"/>
      <c r="E13" s="88"/>
      <c r="F13" s="88"/>
      <c r="G13" s="88"/>
      <c r="H13" s="88"/>
      <c r="I13" s="88"/>
    </row>
    <row r="14" spans="1:9" ht="17.25" customHeight="1">
      <c r="A14" s="61" t="s">
        <v>8</v>
      </c>
      <c r="B14" s="61"/>
      <c r="C14" s="8" t="s">
        <v>9</v>
      </c>
      <c r="D14" s="8"/>
      <c r="E14" s="8"/>
      <c r="F14" s="8"/>
    </row>
    <row r="15" spans="1:9" ht="17.25" customHeight="1">
      <c r="A15" s="5"/>
      <c r="B15" s="6"/>
    </row>
    <row r="16" spans="1:9" ht="17.25" customHeight="1">
      <c r="A16" s="61" t="s">
        <v>10</v>
      </c>
      <c r="B16" s="61"/>
      <c r="C16" s="1" t="s">
        <v>58</v>
      </c>
    </row>
    <row r="17" spans="1:9" ht="17.25" customHeight="1">
      <c r="A17" s="2"/>
    </row>
    <row r="18" spans="1:9" ht="17.25" customHeight="1">
      <c r="A18" s="2"/>
    </row>
    <row r="19" spans="1:9" ht="17.25" customHeight="1">
      <c r="A19" s="64" t="s">
        <v>12</v>
      </c>
      <c r="B19" s="64"/>
      <c r="C19" s="64"/>
      <c r="D19" s="64"/>
      <c r="E19" s="64"/>
      <c r="F19" s="64"/>
      <c r="G19" s="64"/>
      <c r="H19" s="64"/>
      <c r="I19" s="64"/>
    </row>
    <row r="20" spans="1:9" ht="17.25" customHeight="1">
      <c r="A20" s="64"/>
      <c r="B20" s="64"/>
      <c r="C20" s="64"/>
      <c r="D20" s="64"/>
      <c r="E20" s="64"/>
      <c r="F20" s="64"/>
      <c r="G20" s="64"/>
      <c r="H20" s="64"/>
      <c r="I20" s="64"/>
    </row>
    <row r="21" spans="1:9" ht="17.25" customHeight="1">
      <c r="A21" s="64"/>
      <c r="B21" s="64"/>
      <c r="C21" s="64"/>
      <c r="D21" s="64"/>
      <c r="E21" s="64"/>
      <c r="F21" s="64"/>
      <c r="G21" s="64"/>
      <c r="H21" s="64"/>
      <c r="I21" s="64"/>
    </row>
    <row r="22" spans="1:9" ht="17.25" customHeight="1">
      <c r="A22" s="2"/>
    </row>
    <row r="23" spans="1:9" ht="17.25" customHeight="1">
      <c r="A23" s="2"/>
    </row>
    <row r="24" spans="1:9" ht="17.25" customHeight="1">
      <c r="A24" s="65" t="s">
        <v>152</v>
      </c>
      <c r="B24" s="66"/>
      <c r="C24" s="66"/>
      <c r="D24" s="66"/>
    </row>
    <row r="25" spans="1:9" ht="17.25" customHeight="1">
      <c r="A25" s="2"/>
    </row>
    <row r="26" spans="1:9" ht="17.25" customHeight="1">
      <c r="A26" s="2"/>
    </row>
    <row r="27" spans="1:9" ht="17.25" customHeight="1">
      <c r="C27" s="62" t="s">
        <v>13</v>
      </c>
      <c r="D27" s="62"/>
      <c r="E27" s="62"/>
    </row>
    <row r="28" spans="1:9" ht="17.25" customHeight="1">
      <c r="C28" s="2"/>
      <c r="D28" s="2"/>
      <c r="E28" s="9" t="s">
        <v>14</v>
      </c>
    </row>
    <row r="29" spans="1:9" ht="17.25" customHeight="1">
      <c r="C29" s="2"/>
      <c r="D29" s="2"/>
      <c r="E29" s="9" t="s">
        <v>15</v>
      </c>
    </row>
    <row r="30" spans="1:9" ht="17.25" customHeight="1">
      <c r="A30" s="2"/>
      <c r="C30" s="2"/>
      <c r="D30" s="2"/>
      <c r="E30" s="9" t="s">
        <v>16</v>
      </c>
    </row>
    <row r="31" spans="1:9" ht="17.25" customHeight="1">
      <c r="A31" s="2"/>
      <c r="C31" s="2"/>
      <c r="D31" s="2"/>
      <c r="E31" s="9" t="s">
        <v>17</v>
      </c>
    </row>
    <row r="32" spans="1:9" ht="17.25" customHeight="1">
      <c r="A32" s="2"/>
    </row>
    <row r="33" spans="1:9" ht="17.25" customHeight="1">
      <c r="A33" s="2"/>
    </row>
    <row r="34" spans="1:9" ht="17.25" customHeight="1">
      <c r="A34" s="2"/>
    </row>
    <row r="35" spans="1:9" ht="17.25" customHeight="1">
      <c r="A35" s="2"/>
    </row>
    <row r="36" spans="1:9" ht="17.25" customHeight="1">
      <c r="A36" s="2"/>
    </row>
    <row r="37" spans="1:9" ht="17.25" customHeight="1">
      <c r="A37" s="2"/>
    </row>
    <row r="38" spans="1:9" ht="17.25" customHeight="1">
      <c r="A38" s="2"/>
    </row>
    <row r="39" spans="1:9" ht="17.25" customHeight="1">
      <c r="A39" s="67" t="s">
        <v>18</v>
      </c>
      <c r="B39" s="67"/>
      <c r="C39" s="67"/>
      <c r="D39" s="67"/>
      <c r="E39" s="67"/>
      <c r="F39" s="67"/>
      <c r="G39" s="67"/>
      <c r="H39" s="67"/>
      <c r="I39" s="67"/>
    </row>
    <row r="40" spans="1:9" ht="17.25" customHeight="1">
      <c r="A40" s="67"/>
      <c r="B40" s="67"/>
      <c r="C40" s="67"/>
      <c r="D40" s="67"/>
      <c r="E40" s="67"/>
      <c r="F40" s="67"/>
      <c r="G40" s="67"/>
      <c r="H40" s="67"/>
      <c r="I40" s="67"/>
    </row>
    <row r="41" spans="1:9" ht="17.25" customHeight="1">
      <c r="A41" s="10"/>
      <c r="B41" s="10"/>
      <c r="C41" s="10"/>
      <c r="D41" s="10"/>
      <c r="E41" s="10"/>
      <c r="F41" s="10"/>
      <c r="G41" s="10"/>
      <c r="H41" s="10"/>
      <c r="I41" s="10"/>
    </row>
    <row r="42" spans="1:9" ht="17.25" customHeight="1">
      <c r="A42" s="68" t="s">
        <v>19</v>
      </c>
      <c r="B42" s="68"/>
      <c r="C42" s="68"/>
      <c r="D42" s="68"/>
      <c r="E42" s="68"/>
      <c r="F42" s="68"/>
      <c r="G42" s="68"/>
      <c r="H42" s="68"/>
      <c r="I42" s="68"/>
    </row>
  </sheetData>
  <mergeCells count="12">
    <mergeCell ref="A42:I42"/>
    <mergeCell ref="A1:I1"/>
    <mergeCell ref="A3:I3"/>
    <mergeCell ref="A10:B10"/>
    <mergeCell ref="A12:B12"/>
    <mergeCell ref="C12:I13"/>
    <mergeCell ref="A14:B14"/>
    <mergeCell ref="A16:B16"/>
    <mergeCell ref="A19:I21"/>
    <mergeCell ref="A24:D24"/>
    <mergeCell ref="C27:E27"/>
    <mergeCell ref="A39:I40"/>
  </mergeCells>
  <phoneticPr fontId="2"/>
  <pageMargins left="0.59055118110236227" right="0.59055118110236227" top="0.39370078740157483"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pageSetUpPr fitToPage="1"/>
  </sheetPr>
  <dimension ref="A1:R51"/>
  <sheetViews>
    <sheetView view="pageBreakPreview" zoomScale="145" zoomScaleNormal="180" zoomScaleSheetLayoutView="145" workbookViewId="0">
      <selection activeCell="G21" sqref="G21"/>
    </sheetView>
  </sheetViews>
  <sheetFormatPr defaultRowHeight="9.75"/>
  <cols>
    <col min="1" max="1" width="8.5" style="30" customWidth="1"/>
    <col min="2" max="2" width="6.625" style="30" customWidth="1"/>
    <col min="3" max="3" width="4.75" style="30" customWidth="1"/>
    <col min="4" max="4" width="2.375" style="30" bestFit="1" customWidth="1"/>
    <col min="5" max="5" width="4.75" style="30" customWidth="1"/>
    <col min="6" max="6" width="4.375" style="30" customWidth="1"/>
    <col min="7" max="7" width="3.625" style="30" bestFit="1" customWidth="1"/>
    <col min="8" max="8" width="4.375" style="30" customWidth="1"/>
    <col min="9" max="9" width="3.625" style="30" bestFit="1" customWidth="1"/>
    <col min="10" max="10" width="4.375" style="30" customWidth="1"/>
    <col min="11" max="11" width="3.625" style="30" bestFit="1" customWidth="1"/>
    <col min="12" max="12" width="6.125" style="30" customWidth="1"/>
    <col min="13" max="14" width="8.5" style="30" customWidth="1"/>
    <col min="15" max="15" width="12.625" style="30" customWidth="1"/>
    <col min="16" max="16384" width="9" style="30"/>
  </cols>
  <sheetData>
    <row r="1" spans="1:18" ht="12.75" customHeight="1">
      <c r="O1" s="31" t="s">
        <v>59</v>
      </c>
    </row>
    <row r="2" spans="1:18" ht="21.75" customHeight="1">
      <c r="A2" s="89" t="s">
        <v>60</v>
      </c>
      <c r="B2" s="89"/>
      <c r="C2" s="89"/>
      <c r="D2" s="89"/>
      <c r="E2" s="89"/>
      <c r="F2" s="89"/>
      <c r="G2" s="89"/>
      <c r="H2" s="89"/>
      <c r="I2" s="89"/>
      <c r="J2" s="89"/>
      <c r="K2" s="89"/>
      <c r="L2" s="89"/>
      <c r="M2" s="89"/>
      <c r="N2" s="89"/>
      <c r="O2" s="89"/>
    </row>
    <row r="3" spans="1:18" ht="20.25" customHeight="1">
      <c r="A3" s="32" t="s">
        <v>61</v>
      </c>
      <c r="B3" s="33" t="s">
        <v>57</v>
      </c>
      <c r="C3" s="90" t="s">
        <v>62</v>
      </c>
      <c r="D3" s="90"/>
      <c r="E3" s="90"/>
      <c r="F3" s="91" t="str">
        <f>'[1]（低圧）内訳'!$T$6</f>
        <v>自動車訓練所</v>
      </c>
      <c r="G3" s="91"/>
      <c r="H3" s="91"/>
      <c r="I3" s="91"/>
      <c r="J3" s="91"/>
      <c r="K3" s="91"/>
      <c r="L3" s="92" t="s">
        <v>21</v>
      </c>
      <c r="M3" s="92"/>
      <c r="N3" s="34" t="s">
        <v>153</v>
      </c>
      <c r="O3" s="35"/>
    </row>
    <row r="4" spans="1:18" ht="16.5" customHeight="1">
      <c r="A4" s="93" t="s">
        <v>146</v>
      </c>
      <c r="B4" s="94" t="s">
        <v>64</v>
      </c>
      <c r="C4" s="95" t="s">
        <v>65</v>
      </c>
      <c r="D4" s="96"/>
      <c r="E4" s="95" t="s">
        <v>66</v>
      </c>
      <c r="F4" s="97"/>
      <c r="G4" s="97"/>
      <c r="H4" s="97"/>
      <c r="I4" s="97"/>
      <c r="J4" s="97"/>
      <c r="K4" s="97"/>
      <c r="L4" s="98"/>
      <c r="M4" s="99" t="s">
        <v>67</v>
      </c>
      <c r="N4" s="101" t="s">
        <v>68</v>
      </c>
      <c r="O4" s="103" t="s">
        <v>69</v>
      </c>
      <c r="Q4" s="36"/>
      <c r="R4" s="37" t="s">
        <v>70</v>
      </c>
    </row>
    <row r="5" spans="1:18" ht="22.5" customHeight="1">
      <c r="A5" s="94"/>
      <c r="B5" s="94"/>
      <c r="C5" s="104" t="s">
        <v>71</v>
      </c>
      <c r="D5" s="105"/>
      <c r="E5" s="38" t="s">
        <v>72</v>
      </c>
      <c r="F5" s="106" t="s">
        <v>73</v>
      </c>
      <c r="G5" s="105"/>
      <c r="H5" s="107" t="s">
        <v>74</v>
      </c>
      <c r="I5" s="108"/>
      <c r="J5" s="107" t="s">
        <v>75</v>
      </c>
      <c r="K5" s="108"/>
      <c r="L5" s="39" t="s">
        <v>76</v>
      </c>
      <c r="M5" s="100"/>
      <c r="N5" s="102"/>
      <c r="O5" s="103"/>
      <c r="Q5" s="40" t="s">
        <v>77</v>
      </c>
      <c r="R5" s="41" t="s">
        <v>78</v>
      </c>
    </row>
    <row r="6" spans="1:18" ht="16.5" customHeight="1">
      <c r="A6" s="93" t="s">
        <v>79</v>
      </c>
      <c r="B6" s="42" t="s">
        <v>80</v>
      </c>
      <c r="C6" s="43">
        <v>18</v>
      </c>
      <c r="D6" s="44" t="str">
        <f>'[1]（低圧）内訳'!V6</f>
        <v>ｋW</v>
      </c>
      <c r="E6" s="109">
        <v>1340</v>
      </c>
      <c r="F6" s="43">
        <f>MIN(120,E6)</f>
        <v>120</v>
      </c>
      <c r="G6" s="45" t="s">
        <v>81</v>
      </c>
      <c r="H6" s="43">
        <f>MIN(180,E6-F6)</f>
        <v>180</v>
      </c>
      <c r="I6" s="45" t="s">
        <v>81</v>
      </c>
      <c r="J6" s="43">
        <f>E6-F6-H6</f>
        <v>1040</v>
      </c>
      <c r="K6" s="45" t="s">
        <v>81</v>
      </c>
      <c r="L6" s="46">
        <f>F6+H6+J6</f>
        <v>1340</v>
      </c>
      <c r="M6" s="109"/>
      <c r="N6" s="109"/>
      <c r="O6" s="113">
        <f>SUM(C8,L8)-M6+N6</f>
        <v>0</v>
      </c>
      <c r="Q6" s="47" t="s">
        <v>82</v>
      </c>
      <c r="R6" s="48" t="s">
        <v>83</v>
      </c>
    </row>
    <row r="7" spans="1:18" ht="16.5" customHeight="1">
      <c r="A7" s="93"/>
      <c r="B7" s="42" t="s">
        <v>84</v>
      </c>
      <c r="C7" s="114"/>
      <c r="D7" s="115"/>
      <c r="E7" s="110"/>
      <c r="F7" s="116"/>
      <c r="G7" s="117"/>
      <c r="H7" s="116"/>
      <c r="I7" s="117"/>
      <c r="J7" s="114"/>
      <c r="K7" s="115"/>
      <c r="L7" s="49"/>
      <c r="M7" s="111"/>
      <c r="N7" s="111"/>
      <c r="O7" s="113"/>
      <c r="Q7" s="36"/>
      <c r="R7" s="50"/>
    </row>
    <row r="8" spans="1:18" ht="16.5" customHeight="1">
      <c r="A8" s="93"/>
      <c r="B8" s="51" t="s">
        <v>85</v>
      </c>
      <c r="C8" s="114"/>
      <c r="D8" s="115"/>
      <c r="E8" s="52" t="s">
        <v>81</v>
      </c>
      <c r="F8" s="118"/>
      <c r="G8" s="119"/>
      <c r="H8" s="118"/>
      <c r="I8" s="119"/>
      <c r="J8" s="114"/>
      <c r="K8" s="115"/>
      <c r="L8" s="46">
        <f>SUM(F8:K8)</f>
        <v>0</v>
      </c>
      <c r="M8" s="112"/>
      <c r="N8" s="112"/>
      <c r="O8" s="113"/>
      <c r="Q8" s="47" t="s">
        <v>86</v>
      </c>
      <c r="R8" s="53">
        <v>1563</v>
      </c>
    </row>
    <row r="9" spans="1:18" ht="16.5" customHeight="1">
      <c r="A9" s="93" t="s">
        <v>87</v>
      </c>
      <c r="B9" s="42" t="s">
        <v>80</v>
      </c>
      <c r="C9" s="43">
        <f>$C$6</f>
        <v>18</v>
      </c>
      <c r="D9" s="44" t="str">
        <f>$D$6</f>
        <v>ｋW</v>
      </c>
      <c r="E9" s="109">
        <v>545</v>
      </c>
      <c r="F9" s="43">
        <f t="shared" ref="F9" si="0">MIN(120,E9)</f>
        <v>120</v>
      </c>
      <c r="G9" s="45" t="s">
        <v>81</v>
      </c>
      <c r="H9" s="43">
        <f t="shared" ref="H9" si="1">MIN(180,E9-F9)</f>
        <v>180</v>
      </c>
      <c r="I9" s="45" t="s">
        <v>81</v>
      </c>
      <c r="J9" s="43">
        <f t="shared" ref="J9" si="2">E9-F9-H9</f>
        <v>245</v>
      </c>
      <c r="K9" s="45" t="s">
        <v>81</v>
      </c>
      <c r="L9" s="46">
        <f t="shared" ref="L9" si="3">F9+H9+J9</f>
        <v>545</v>
      </c>
      <c r="M9" s="109"/>
      <c r="N9" s="109"/>
      <c r="O9" s="113"/>
      <c r="Q9" s="36"/>
      <c r="R9" s="50"/>
    </row>
    <row r="10" spans="1:18" ht="16.5" customHeight="1">
      <c r="A10" s="93"/>
      <c r="B10" s="42" t="s">
        <v>84</v>
      </c>
      <c r="C10" s="114"/>
      <c r="D10" s="115"/>
      <c r="E10" s="110"/>
      <c r="F10" s="116"/>
      <c r="G10" s="117"/>
      <c r="H10" s="116"/>
      <c r="I10" s="117"/>
      <c r="J10" s="114"/>
      <c r="K10" s="115"/>
      <c r="L10" s="49"/>
      <c r="M10" s="111"/>
      <c r="N10" s="111"/>
      <c r="O10" s="113"/>
      <c r="Q10" s="47" t="s">
        <v>88</v>
      </c>
      <c r="R10" s="53">
        <v>428</v>
      </c>
    </row>
    <row r="11" spans="1:18" ht="16.5" customHeight="1">
      <c r="A11" s="93"/>
      <c r="B11" s="51" t="s">
        <v>85</v>
      </c>
      <c r="C11" s="114"/>
      <c r="D11" s="115"/>
      <c r="E11" s="52" t="s">
        <v>81</v>
      </c>
      <c r="F11" s="118"/>
      <c r="G11" s="119"/>
      <c r="H11" s="118"/>
      <c r="I11" s="119"/>
      <c r="J11" s="114"/>
      <c r="K11" s="115"/>
      <c r="L11" s="46"/>
      <c r="M11" s="112"/>
      <c r="N11" s="112"/>
      <c r="O11" s="113"/>
      <c r="Q11" s="36"/>
      <c r="R11" s="50"/>
    </row>
    <row r="12" spans="1:18" ht="16.5" customHeight="1">
      <c r="A12" s="93" t="s">
        <v>89</v>
      </c>
      <c r="B12" s="42" t="s">
        <v>80</v>
      </c>
      <c r="C12" s="43">
        <f>$C$6</f>
        <v>18</v>
      </c>
      <c r="D12" s="44" t="str">
        <f>$D$6</f>
        <v>ｋW</v>
      </c>
      <c r="E12" s="109">
        <v>582</v>
      </c>
      <c r="F12" s="43">
        <f t="shared" ref="F12" si="4">MIN(120,E12)</f>
        <v>120</v>
      </c>
      <c r="G12" s="45" t="s">
        <v>81</v>
      </c>
      <c r="H12" s="43">
        <f t="shared" ref="H12" si="5">MIN(180,E12-F12)</f>
        <v>180</v>
      </c>
      <c r="I12" s="45" t="s">
        <v>81</v>
      </c>
      <c r="J12" s="43">
        <f t="shared" ref="J12" si="6">E12-F12-H12</f>
        <v>282</v>
      </c>
      <c r="K12" s="45" t="s">
        <v>81</v>
      </c>
      <c r="L12" s="46">
        <f t="shared" ref="L12" si="7">F12+H12+J12</f>
        <v>582</v>
      </c>
      <c r="M12" s="109"/>
      <c r="N12" s="109"/>
      <c r="O12" s="113"/>
      <c r="Q12" s="47" t="s">
        <v>90</v>
      </c>
      <c r="R12" s="53">
        <v>925</v>
      </c>
    </row>
    <row r="13" spans="1:18" ht="16.5" customHeight="1">
      <c r="A13" s="93"/>
      <c r="B13" s="42" t="s">
        <v>84</v>
      </c>
      <c r="C13" s="114"/>
      <c r="D13" s="115"/>
      <c r="E13" s="110"/>
      <c r="F13" s="116"/>
      <c r="G13" s="117"/>
      <c r="H13" s="116"/>
      <c r="I13" s="117"/>
      <c r="J13" s="114"/>
      <c r="K13" s="115"/>
      <c r="L13" s="49"/>
      <c r="M13" s="111"/>
      <c r="N13" s="111"/>
      <c r="O13" s="113"/>
      <c r="Q13" s="36"/>
      <c r="R13" s="50"/>
    </row>
    <row r="14" spans="1:18" ht="16.5" customHeight="1">
      <c r="A14" s="93"/>
      <c r="B14" s="51" t="s">
        <v>85</v>
      </c>
      <c r="C14" s="114"/>
      <c r="D14" s="115"/>
      <c r="E14" s="52" t="s">
        <v>81</v>
      </c>
      <c r="F14" s="118"/>
      <c r="G14" s="119"/>
      <c r="H14" s="118"/>
      <c r="I14" s="119"/>
      <c r="J14" s="114"/>
      <c r="K14" s="115"/>
      <c r="L14" s="46"/>
      <c r="M14" s="112"/>
      <c r="N14" s="112"/>
      <c r="O14" s="113"/>
      <c r="Q14" s="47" t="s">
        <v>91</v>
      </c>
      <c r="R14" s="53">
        <f>R12+R10+R8</f>
        <v>2916</v>
      </c>
    </row>
    <row r="15" spans="1:18" ht="16.5" customHeight="1">
      <c r="A15" s="93" t="s">
        <v>92</v>
      </c>
      <c r="B15" s="42" t="s">
        <v>80</v>
      </c>
      <c r="C15" s="43">
        <f>$C$6</f>
        <v>18</v>
      </c>
      <c r="D15" s="44" t="str">
        <f>$D$6</f>
        <v>ｋW</v>
      </c>
      <c r="E15" s="109">
        <v>2701</v>
      </c>
      <c r="F15" s="43">
        <f t="shared" ref="F15" si="8">MIN(120,E15)</f>
        <v>120</v>
      </c>
      <c r="G15" s="45" t="s">
        <v>81</v>
      </c>
      <c r="H15" s="43">
        <f t="shared" ref="H15" si="9">MIN(180,E15-F15)</f>
        <v>180</v>
      </c>
      <c r="I15" s="45" t="s">
        <v>81</v>
      </c>
      <c r="J15" s="43">
        <f t="shared" ref="J15" si="10">E15-F15-H15</f>
        <v>2401</v>
      </c>
      <c r="K15" s="45" t="s">
        <v>81</v>
      </c>
      <c r="L15" s="46">
        <f t="shared" ref="L15" si="11">F15+H15+J15</f>
        <v>2701</v>
      </c>
      <c r="M15" s="109"/>
      <c r="N15" s="109"/>
      <c r="O15" s="113"/>
      <c r="Q15" s="36"/>
      <c r="R15" s="50"/>
    </row>
    <row r="16" spans="1:18" ht="16.5" customHeight="1">
      <c r="A16" s="93"/>
      <c r="B16" s="42" t="s">
        <v>84</v>
      </c>
      <c r="C16" s="114"/>
      <c r="D16" s="115"/>
      <c r="E16" s="110"/>
      <c r="F16" s="116"/>
      <c r="G16" s="117"/>
      <c r="H16" s="116"/>
      <c r="I16" s="117"/>
      <c r="J16" s="114"/>
      <c r="K16" s="115"/>
      <c r="L16" s="49"/>
      <c r="M16" s="111"/>
      <c r="N16" s="111"/>
      <c r="O16" s="113"/>
      <c r="Q16" s="40" t="s">
        <v>93</v>
      </c>
      <c r="R16" s="53">
        <v>2445</v>
      </c>
    </row>
    <row r="17" spans="1:18" ht="16.5" customHeight="1">
      <c r="A17" s="93"/>
      <c r="B17" s="51" t="s">
        <v>85</v>
      </c>
      <c r="C17" s="114"/>
      <c r="D17" s="115"/>
      <c r="E17" s="52" t="s">
        <v>81</v>
      </c>
      <c r="F17" s="118"/>
      <c r="G17" s="119"/>
      <c r="H17" s="118"/>
      <c r="I17" s="119"/>
      <c r="J17" s="114"/>
      <c r="K17" s="115"/>
      <c r="L17" s="46"/>
      <c r="M17" s="112"/>
      <c r="N17" s="112"/>
      <c r="O17" s="113"/>
      <c r="Q17" s="36"/>
      <c r="R17" s="50"/>
    </row>
    <row r="18" spans="1:18" ht="16.5" customHeight="1">
      <c r="A18" s="93" t="s">
        <v>94</v>
      </c>
      <c r="B18" s="42" t="s">
        <v>80</v>
      </c>
      <c r="C18" s="43">
        <f>$C$6</f>
        <v>18</v>
      </c>
      <c r="D18" s="44" t="str">
        <f>$D$6</f>
        <v>ｋW</v>
      </c>
      <c r="E18" s="109">
        <v>2749</v>
      </c>
      <c r="F18" s="43">
        <f t="shared" ref="F18" si="12">MIN(120,E18)</f>
        <v>120</v>
      </c>
      <c r="G18" s="45" t="s">
        <v>81</v>
      </c>
      <c r="H18" s="43">
        <f t="shared" ref="H18" si="13">MIN(180,E18-F18)</f>
        <v>180</v>
      </c>
      <c r="I18" s="45" t="s">
        <v>81</v>
      </c>
      <c r="J18" s="43">
        <f t="shared" ref="J18" si="14">E18-F18-H18</f>
        <v>2449</v>
      </c>
      <c r="K18" s="45" t="s">
        <v>81</v>
      </c>
      <c r="L18" s="46">
        <f t="shared" ref="L18" si="15">F18+H18+J18</f>
        <v>2749</v>
      </c>
      <c r="M18" s="109"/>
      <c r="N18" s="109"/>
      <c r="O18" s="113"/>
      <c r="Q18" s="47" t="s">
        <v>95</v>
      </c>
      <c r="R18" s="53">
        <v>2748</v>
      </c>
    </row>
    <row r="19" spans="1:18" ht="16.5" customHeight="1">
      <c r="A19" s="93"/>
      <c r="B19" s="42" t="s">
        <v>84</v>
      </c>
      <c r="C19" s="114"/>
      <c r="D19" s="115"/>
      <c r="E19" s="110"/>
      <c r="F19" s="116"/>
      <c r="G19" s="117"/>
      <c r="H19" s="116"/>
      <c r="I19" s="117"/>
      <c r="J19" s="114"/>
      <c r="K19" s="115"/>
      <c r="L19" s="49"/>
      <c r="M19" s="111"/>
      <c r="N19" s="111"/>
      <c r="O19" s="113"/>
      <c r="Q19" s="36"/>
      <c r="R19" s="54"/>
    </row>
    <row r="20" spans="1:18" ht="16.5" customHeight="1">
      <c r="A20" s="93"/>
      <c r="B20" s="51" t="s">
        <v>85</v>
      </c>
      <c r="C20" s="114"/>
      <c r="D20" s="115"/>
      <c r="E20" s="52" t="s">
        <v>81</v>
      </c>
      <c r="F20" s="118"/>
      <c r="G20" s="119"/>
      <c r="H20" s="118"/>
      <c r="I20" s="119"/>
      <c r="J20" s="114"/>
      <c r="K20" s="115"/>
      <c r="L20" s="46"/>
      <c r="M20" s="112"/>
      <c r="N20" s="112"/>
      <c r="O20" s="113"/>
      <c r="Q20" s="47" t="s">
        <v>96</v>
      </c>
      <c r="R20" s="53">
        <v>2914</v>
      </c>
    </row>
    <row r="21" spans="1:18" ht="16.5" customHeight="1">
      <c r="A21" s="93" t="s">
        <v>97</v>
      </c>
      <c r="B21" s="42" t="s">
        <v>80</v>
      </c>
      <c r="C21" s="43">
        <f>$C$6</f>
        <v>18</v>
      </c>
      <c r="D21" s="44" t="str">
        <f>$D$6</f>
        <v>ｋW</v>
      </c>
      <c r="E21" s="109">
        <v>2405</v>
      </c>
      <c r="F21" s="43">
        <f t="shared" ref="F21" si="16">MIN(120,E21)</f>
        <v>120</v>
      </c>
      <c r="G21" s="45" t="s">
        <v>81</v>
      </c>
      <c r="H21" s="43">
        <f t="shared" ref="H21" si="17">MIN(180,E21-F21)</f>
        <v>180</v>
      </c>
      <c r="I21" s="45" t="s">
        <v>81</v>
      </c>
      <c r="J21" s="43">
        <f t="shared" ref="J21" si="18">E21-F21-H21</f>
        <v>2105</v>
      </c>
      <c r="K21" s="45" t="s">
        <v>81</v>
      </c>
      <c r="L21" s="46">
        <f t="shared" ref="L21" si="19">F21+H21+J21</f>
        <v>2405</v>
      </c>
      <c r="M21" s="109"/>
      <c r="N21" s="109"/>
      <c r="O21" s="113"/>
      <c r="Q21" s="36"/>
      <c r="R21" s="50"/>
    </row>
    <row r="22" spans="1:18" ht="16.5" customHeight="1">
      <c r="A22" s="93"/>
      <c r="B22" s="42" t="s">
        <v>84</v>
      </c>
      <c r="C22" s="114"/>
      <c r="D22" s="115"/>
      <c r="E22" s="110"/>
      <c r="F22" s="116"/>
      <c r="G22" s="117"/>
      <c r="H22" s="116"/>
      <c r="I22" s="117"/>
      <c r="J22" s="114"/>
      <c r="K22" s="115"/>
      <c r="L22" s="49"/>
      <c r="M22" s="111"/>
      <c r="N22" s="111"/>
      <c r="O22" s="113"/>
      <c r="Q22" s="47" t="s">
        <v>98</v>
      </c>
      <c r="R22" s="53">
        <f t="shared" ref="R22" si="20">R16+R18+R20</f>
        <v>8107</v>
      </c>
    </row>
    <row r="23" spans="1:18" ht="16.5" customHeight="1">
      <c r="A23" s="93"/>
      <c r="B23" s="51" t="s">
        <v>85</v>
      </c>
      <c r="C23" s="114"/>
      <c r="D23" s="115"/>
      <c r="E23" s="52" t="s">
        <v>81</v>
      </c>
      <c r="F23" s="118"/>
      <c r="G23" s="119"/>
      <c r="H23" s="118"/>
      <c r="I23" s="119"/>
      <c r="J23" s="114"/>
      <c r="K23" s="115"/>
      <c r="L23" s="46"/>
      <c r="M23" s="112"/>
      <c r="N23" s="112"/>
      <c r="O23" s="113"/>
      <c r="Q23" s="36"/>
      <c r="R23" s="50"/>
    </row>
    <row r="24" spans="1:18" ht="16.5" customHeight="1">
      <c r="A24" s="93" t="s">
        <v>99</v>
      </c>
      <c r="B24" s="42" t="s">
        <v>80</v>
      </c>
      <c r="C24" s="43">
        <f>$C$6</f>
        <v>18</v>
      </c>
      <c r="D24" s="44" t="str">
        <f>$D$6</f>
        <v>ｋW</v>
      </c>
      <c r="E24" s="109">
        <v>2087</v>
      </c>
      <c r="F24" s="43">
        <f t="shared" ref="F24" si="21">MIN(120,E24)</f>
        <v>120</v>
      </c>
      <c r="G24" s="45" t="s">
        <v>81</v>
      </c>
      <c r="H24" s="43">
        <f t="shared" ref="H24" si="22">MIN(180,E24-F24)</f>
        <v>180</v>
      </c>
      <c r="I24" s="45" t="s">
        <v>81</v>
      </c>
      <c r="J24" s="43">
        <f t="shared" ref="J24" si="23">E24-F24-H24</f>
        <v>1787</v>
      </c>
      <c r="K24" s="45" t="s">
        <v>81</v>
      </c>
      <c r="L24" s="46">
        <f t="shared" ref="L24" si="24">F24+H24+J24</f>
        <v>2087</v>
      </c>
      <c r="M24" s="109"/>
      <c r="N24" s="109"/>
      <c r="O24" s="113"/>
      <c r="Q24" s="47" t="s">
        <v>100</v>
      </c>
      <c r="R24" s="53">
        <f>R14+R22</f>
        <v>11023</v>
      </c>
    </row>
    <row r="25" spans="1:18" ht="16.5" customHeight="1">
      <c r="A25" s="93"/>
      <c r="B25" s="42" t="s">
        <v>84</v>
      </c>
      <c r="C25" s="114"/>
      <c r="D25" s="115"/>
      <c r="E25" s="110"/>
      <c r="F25" s="116"/>
      <c r="G25" s="117"/>
      <c r="H25" s="116"/>
      <c r="I25" s="117"/>
      <c r="J25" s="114"/>
      <c r="K25" s="115"/>
      <c r="L25" s="49"/>
      <c r="M25" s="111"/>
      <c r="N25" s="111"/>
      <c r="O25" s="113"/>
      <c r="Q25" s="36"/>
      <c r="R25" s="50"/>
    </row>
    <row r="26" spans="1:18" ht="16.5" customHeight="1">
      <c r="A26" s="93"/>
      <c r="B26" s="51" t="s">
        <v>85</v>
      </c>
      <c r="C26" s="114"/>
      <c r="D26" s="115"/>
      <c r="E26" s="52" t="s">
        <v>81</v>
      </c>
      <c r="F26" s="118"/>
      <c r="G26" s="119"/>
      <c r="H26" s="118"/>
      <c r="I26" s="119"/>
      <c r="J26" s="114"/>
      <c r="K26" s="115"/>
      <c r="L26" s="46"/>
      <c r="M26" s="112"/>
      <c r="N26" s="112"/>
      <c r="O26" s="113"/>
      <c r="Q26" s="47" t="s">
        <v>101</v>
      </c>
      <c r="R26" s="53">
        <v>2548</v>
      </c>
    </row>
    <row r="27" spans="1:18" ht="16.5" customHeight="1">
      <c r="A27" s="93" t="s">
        <v>102</v>
      </c>
      <c r="B27" s="42" t="s">
        <v>80</v>
      </c>
      <c r="C27" s="43">
        <f>$C$6</f>
        <v>18</v>
      </c>
      <c r="D27" s="44" t="str">
        <f>$D$6</f>
        <v>ｋW</v>
      </c>
      <c r="E27" s="109">
        <v>997</v>
      </c>
      <c r="F27" s="43">
        <f t="shared" ref="F27" si="25">MIN(120,E27)</f>
        <v>120</v>
      </c>
      <c r="G27" s="45" t="s">
        <v>81</v>
      </c>
      <c r="H27" s="43">
        <f t="shared" ref="H27" si="26">MIN(180,E27-F27)</f>
        <v>180</v>
      </c>
      <c r="I27" s="45" t="s">
        <v>81</v>
      </c>
      <c r="J27" s="43">
        <f t="shared" ref="J27" si="27">E27-F27-H27</f>
        <v>697</v>
      </c>
      <c r="K27" s="45" t="s">
        <v>81</v>
      </c>
      <c r="L27" s="46">
        <f t="shared" ref="L27" si="28">F27+H27+J27</f>
        <v>997</v>
      </c>
      <c r="M27" s="109"/>
      <c r="N27" s="109"/>
      <c r="O27" s="113"/>
      <c r="Q27" s="36"/>
      <c r="R27" s="54"/>
    </row>
    <row r="28" spans="1:18" ht="16.5" customHeight="1">
      <c r="A28" s="93"/>
      <c r="B28" s="42" t="s">
        <v>84</v>
      </c>
      <c r="C28" s="114"/>
      <c r="D28" s="115"/>
      <c r="E28" s="110"/>
      <c r="F28" s="116"/>
      <c r="G28" s="117"/>
      <c r="H28" s="116"/>
      <c r="I28" s="117"/>
      <c r="J28" s="114"/>
      <c r="K28" s="115"/>
      <c r="L28" s="49"/>
      <c r="M28" s="111"/>
      <c r="N28" s="111"/>
      <c r="O28" s="113"/>
      <c r="Q28" s="47" t="s">
        <v>103</v>
      </c>
      <c r="R28" s="55">
        <v>1075</v>
      </c>
    </row>
    <row r="29" spans="1:18" ht="16.5" customHeight="1">
      <c r="A29" s="93"/>
      <c r="B29" s="51" t="s">
        <v>85</v>
      </c>
      <c r="C29" s="114"/>
      <c r="D29" s="115"/>
      <c r="E29" s="52" t="s">
        <v>81</v>
      </c>
      <c r="F29" s="118"/>
      <c r="G29" s="119"/>
      <c r="H29" s="118"/>
      <c r="I29" s="119"/>
      <c r="J29" s="114"/>
      <c r="K29" s="115"/>
      <c r="L29" s="46"/>
      <c r="M29" s="112"/>
      <c r="N29" s="112"/>
      <c r="O29" s="113"/>
      <c r="Q29" s="36"/>
      <c r="R29" s="54"/>
    </row>
    <row r="30" spans="1:18" ht="16.5" customHeight="1">
      <c r="A30" s="93" t="s">
        <v>104</v>
      </c>
      <c r="B30" s="42" t="s">
        <v>80</v>
      </c>
      <c r="C30" s="43">
        <f>$C$6</f>
        <v>18</v>
      </c>
      <c r="D30" s="44" t="str">
        <f>$D$6</f>
        <v>ｋW</v>
      </c>
      <c r="E30" s="109">
        <v>1871</v>
      </c>
      <c r="F30" s="43">
        <f t="shared" ref="F30" si="29">MIN(120,E30)</f>
        <v>120</v>
      </c>
      <c r="G30" s="45" t="s">
        <v>81</v>
      </c>
      <c r="H30" s="43">
        <f t="shared" ref="H30" si="30">MIN(180,E30-F30)</f>
        <v>180</v>
      </c>
      <c r="I30" s="45" t="s">
        <v>81</v>
      </c>
      <c r="J30" s="43">
        <f t="shared" ref="J30" si="31">E30-F30-H30</f>
        <v>1571</v>
      </c>
      <c r="K30" s="45" t="s">
        <v>81</v>
      </c>
      <c r="L30" s="46">
        <f t="shared" ref="L30" si="32">F30+H30+J30</f>
        <v>1871</v>
      </c>
      <c r="M30" s="109"/>
      <c r="N30" s="109"/>
      <c r="O30" s="113"/>
      <c r="Q30" s="47" t="s">
        <v>105</v>
      </c>
      <c r="R30" s="53">
        <v>2497</v>
      </c>
    </row>
    <row r="31" spans="1:18" ht="16.5" customHeight="1">
      <c r="A31" s="93"/>
      <c r="B31" s="42" t="s">
        <v>84</v>
      </c>
      <c r="C31" s="114"/>
      <c r="D31" s="115"/>
      <c r="E31" s="110"/>
      <c r="F31" s="116"/>
      <c r="G31" s="117"/>
      <c r="H31" s="116"/>
      <c r="I31" s="117"/>
      <c r="J31" s="114"/>
      <c r="K31" s="115"/>
      <c r="L31" s="49"/>
      <c r="M31" s="111"/>
      <c r="N31" s="111"/>
      <c r="O31" s="113"/>
      <c r="Q31" s="36"/>
      <c r="R31" s="50"/>
    </row>
    <row r="32" spans="1:18" ht="16.5" customHeight="1">
      <c r="A32" s="93"/>
      <c r="B32" s="51" t="s">
        <v>85</v>
      </c>
      <c r="C32" s="114"/>
      <c r="D32" s="115"/>
      <c r="E32" s="52" t="s">
        <v>81</v>
      </c>
      <c r="F32" s="118"/>
      <c r="G32" s="119"/>
      <c r="H32" s="118"/>
      <c r="I32" s="119"/>
      <c r="J32" s="114"/>
      <c r="K32" s="115"/>
      <c r="L32" s="46"/>
      <c r="M32" s="112"/>
      <c r="N32" s="112"/>
      <c r="O32" s="113"/>
      <c r="Q32" s="47" t="s">
        <v>106</v>
      </c>
      <c r="R32" s="53">
        <f t="shared" ref="R32" si="33">R26+R28+R30</f>
        <v>6120</v>
      </c>
    </row>
    <row r="33" spans="1:18" ht="16.5" customHeight="1">
      <c r="A33" s="93" t="s">
        <v>107</v>
      </c>
      <c r="B33" s="42" t="s">
        <v>80</v>
      </c>
      <c r="C33" s="43">
        <f>$C$6</f>
        <v>18</v>
      </c>
      <c r="D33" s="44" t="str">
        <f>$D$6</f>
        <v>ｋW</v>
      </c>
      <c r="E33" s="109">
        <v>2221</v>
      </c>
      <c r="F33" s="43">
        <f t="shared" ref="F33" si="34">MIN(120,E33)</f>
        <v>120</v>
      </c>
      <c r="G33" s="45" t="s">
        <v>81</v>
      </c>
      <c r="H33" s="43">
        <f t="shared" ref="H33" si="35">MIN(180,E33-F33)</f>
        <v>180</v>
      </c>
      <c r="I33" s="45" t="s">
        <v>81</v>
      </c>
      <c r="J33" s="43">
        <f t="shared" ref="J33" si="36">E33-F33-H33</f>
        <v>1921</v>
      </c>
      <c r="K33" s="45" t="s">
        <v>81</v>
      </c>
      <c r="L33" s="46">
        <f t="shared" ref="L33" si="37">F33+H33+J33</f>
        <v>2221</v>
      </c>
      <c r="M33" s="109"/>
      <c r="N33" s="109"/>
      <c r="O33" s="113"/>
      <c r="Q33" s="36"/>
      <c r="R33" s="50"/>
    </row>
    <row r="34" spans="1:18" ht="16.5" customHeight="1">
      <c r="A34" s="93"/>
      <c r="B34" s="42" t="s">
        <v>84</v>
      </c>
      <c r="C34" s="114"/>
      <c r="D34" s="115"/>
      <c r="E34" s="110"/>
      <c r="F34" s="116"/>
      <c r="G34" s="117"/>
      <c r="H34" s="116"/>
      <c r="I34" s="117"/>
      <c r="J34" s="114"/>
      <c r="K34" s="115"/>
      <c r="L34" s="49"/>
      <c r="M34" s="111"/>
      <c r="N34" s="111"/>
      <c r="O34" s="113"/>
      <c r="Q34" s="47" t="s">
        <v>108</v>
      </c>
      <c r="R34" s="53">
        <v>1837</v>
      </c>
    </row>
    <row r="35" spans="1:18" ht="16.5" customHeight="1">
      <c r="A35" s="93"/>
      <c r="B35" s="51" t="s">
        <v>85</v>
      </c>
      <c r="C35" s="114"/>
      <c r="D35" s="115"/>
      <c r="E35" s="52" t="s">
        <v>81</v>
      </c>
      <c r="F35" s="118"/>
      <c r="G35" s="119"/>
      <c r="H35" s="118"/>
      <c r="I35" s="119"/>
      <c r="J35" s="114"/>
      <c r="K35" s="115"/>
      <c r="L35" s="46"/>
      <c r="M35" s="112"/>
      <c r="N35" s="112"/>
      <c r="O35" s="113"/>
      <c r="Q35" s="36"/>
      <c r="R35" s="50"/>
    </row>
    <row r="36" spans="1:18" ht="16.5" customHeight="1">
      <c r="A36" s="93" t="s">
        <v>109</v>
      </c>
      <c r="B36" s="42" t="s">
        <v>80</v>
      </c>
      <c r="C36" s="43">
        <f>$C$6</f>
        <v>18</v>
      </c>
      <c r="D36" s="44" t="str">
        <f>$D$6</f>
        <v>ｋW</v>
      </c>
      <c r="E36" s="109">
        <v>3212</v>
      </c>
      <c r="F36" s="43">
        <f t="shared" ref="F36" si="38">MIN(120,E36)</f>
        <v>120</v>
      </c>
      <c r="G36" s="45" t="s">
        <v>81</v>
      </c>
      <c r="H36" s="43">
        <f t="shared" ref="H36" si="39">MIN(180,E36-F36)</f>
        <v>180</v>
      </c>
      <c r="I36" s="45" t="s">
        <v>81</v>
      </c>
      <c r="J36" s="43">
        <f t="shared" ref="J36" si="40">E36-F36-H36</f>
        <v>2912</v>
      </c>
      <c r="K36" s="45" t="s">
        <v>81</v>
      </c>
      <c r="L36" s="46">
        <f t="shared" ref="L36" si="41">F36+H36+J36</f>
        <v>3212</v>
      </c>
      <c r="M36" s="109"/>
      <c r="N36" s="109"/>
      <c r="O36" s="113"/>
      <c r="Q36" s="47" t="s">
        <v>110</v>
      </c>
      <c r="R36" s="53">
        <v>3341</v>
      </c>
    </row>
    <row r="37" spans="1:18" ht="16.5" customHeight="1">
      <c r="A37" s="93"/>
      <c r="B37" s="42" t="s">
        <v>84</v>
      </c>
      <c r="C37" s="114"/>
      <c r="D37" s="115"/>
      <c r="E37" s="110"/>
      <c r="F37" s="116"/>
      <c r="G37" s="117"/>
      <c r="H37" s="116"/>
      <c r="I37" s="117"/>
      <c r="J37" s="114"/>
      <c r="K37" s="115"/>
      <c r="L37" s="49"/>
      <c r="M37" s="111"/>
      <c r="N37" s="111"/>
      <c r="O37" s="113"/>
      <c r="Q37" s="36"/>
      <c r="R37" s="54"/>
    </row>
    <row r="38" spans="1:18" ht="16.5" customHeight="1">
      <c r="A38" s="93"/>
      <c r="B38" s="51" t="s">
        <v>85</v>
      </c>
      <c r="C38" s="114"/>
      <c r="D38" s="115"/>
      <c r="E38" s="52" t="s">
        <v>81</v>
      </c>
      <c r="F38" s="118"/>
      <c r="G38" s="119"/>
      <c r="H38" s="118"/>
      <c r="I38" s="119"/>
      <c r="J38" s="114"/>
      <c r="K38" s="115"/>
      <c r="L38" s="46"/>
      <c r="M38" s="112"/>
      <c r="N38" s="112"/>
      <c r="O38" s="113"/>
      <c r="Q38" s="47" t="s">
        <v>111</v>
      </c>
      <c r="R38" s="55">
        <v>2693</v>
      </c>
    </row>
    <row r="39" spans="1:18" ht="16.5" customHeight="1">
      <c r="A39" s="93" t="s">
        <v>112</v>
      </c>
      <c r="B39" s="42" t="s">
        <v>80</v>
      </c>
      <c r="C39" s="43">
        <f>$C$6</f>
        <v>18</v>
      </c>
      <c r="D39" s="44" t="str">
        <f>$D$6</f>
        <v>ｋW</v>
      </c>
      <c r="E39" s="109">
        <v>2632</v>
      </c>
      <c r="F39" s="43">
        <f t="shared" ref="F39" si="42">MIN(120,E39)</f>
        <v>120</v>
      </c>
      <c r="G39" s="45" t="s">
        <v>81</v>
      </c>
      <c r="H39" s="43">
        <f t="shared" ref="H39" si="43">MIN(180,E39-F39)</f>
        <v>180</v>
      </c>
      <c r="I39" s="45" t="s">
        <v>81</v>
      </c>
      <c r="J39" s="43">
        <f t="shared" ref="J39" si="44">E39-F39-H39</f>
        <v>2332</v>
      </c>
      <c r="K39" s="45" t="s">
        <v>81</v>
      </c>
      <c r="L39" s="46">
        <f t="shared" ref="L39" si="45">F39+H39+J39</f>
        <v>2632</v>
      </c>
      <c r="M39" s="109"/>
      <c r="N39" s="109"/>
      <c r="O39" s="113"/>
      <c r="Q39" s="36"/>
      <c r="R39" s="50"/>
    </row>
    <row r="40" spans="1:18" ht="16.5" customHeight="1">
      <c r="A40" s="93"/>
      <c r="B40" s="42" t="s">
        <v>84</v>
      </c>
      <c r="C40" s="114"/>
      <c r="D40" s="115"/>
      <c r="E40" s="110"/>
      <c r="F40" s="116"/>
      <c r="G40" s="117"/>
      <c r="H40" s="116"/>
      <c r="I40" s="117"/>
      <c r="J40" s="114"/>
      <c r="K40" s="115"/>
      <c r="L40" s="49"/>
      <c r="M40" s="111"/>
      <c r="N40" s="111"/>
      <c r="O40" s="113"/>
      <c r="Q40" s="47" t="s">
        <v>113</v>
      </c>
      <c r="R40" s="53">
        <f t="shared" ref="R40" si="46">R34+R36+R38</f>
        <v>7871</v>
      </c>
    </row>
    <row r="41" spans="1:18" ht="16.5" customHeight="1">
      <c r="A41" s="93"/>
      <c r="B41" s="51" t="s">
        <v>85</v>
      </c>
      <c r="C41" s="114"/>
      <c r="D41" s="115"/>
      <c r="E41" s="52" t="s">
        <v>81</v>
      </c>
      <c r="F41" s="118"/>
      <c r="G41" s="119"/>
      <c r="H41" s="118"/>
      <c r="I41" s="119"/>
      <c r="J41" s="114"/>
      <c r="K41" s="115"/>
      <c r="L41" s="46"/>
      <c r="M41" s="112"/>
      <c r="N41" s="112"/>
      <c r="O41" s="113"/>
      <c r="Q41" s="36"/>
      <c r="R41" s="50"/>
    </row>
    <row r="42" spans="1:18" ht="16.5" customHeight="1">
      <c r="A42" s="120" t="s">
        <v>114</v>
      </c>
      <c r="B42" s="121"/>
      <c r="C42" s="124">
        <f>SUM(C41,C38,C35,C32,C29,C26,C23,C20,C17,C14,C11,C8)</f>
        <v>0</v>
      </c>
      <c r="D42" s="125"/>
      <c r="E42" s="56">
        <f>SUM(E39,E36,E33,E30,E27,E24,E21,E18,E15,E12,E9,E6)</f>
        <v>23342</v>
      </c>
      <c r="F42" s="120"/>
      <c r="G42" s="121"/>
      <c r="H42" s="120"/>
      <c r="I42" s="121"/>
      <c r="J42" s="120"/>
      <c r="K42" s="121"/>
      <c r="L42" s="109">
        <f>SUM(L41,L38,L35,L32,L29,L26,L23,L20,L17,L14,L11,L8)</f>
        <v>0</v>
      </c>
      <c r="M42" s="109">
        <f>SUM(M6:M41)</f>
        <v>0</v>
      </c>
      <c r="N42" s="109">
        <f>SUM(N6:N41)</f>
        <v>0</v>
      </c>
      <c r="O42" s="109">
        <f>SUM(O6:O41)</f>
        <v>0</v>
      </c>
      <c r="Q42" s="47" t="s">
        <v>115</v>
      </c>
      <c r="R42" s="53">
        <f>R32+R40</f>
        <v>13991</v>
      </c>
    </row>
    <row r="43" spans="1:18" ht="16.5" customHeight="1">
      <c r="A43" s="122"/>
      <c r="B43" s="123"/>
      <c r="C43" s="126"/>
      <c r="D43" s="127"/>
      <c r="E43" s="57" t="s">
        <v>81</v>
      </c>
      <c r="F43" s="122"/>
      <c r="G43" s="123"/>
      <c r="H43" s="122"/>
      <c r="I43" s="123"/>
      <c r="J43" s="122"/>
      <c r="K43" s="123"/>
      <c r="L43" s="111"/>
      <c r="M43" s="111"/>
      <c r="N43" s="111"/>
      <c r="O43" s="111"/>
      <c r="Q43" s="36"/>
      <c r="R43" s="50"/>
    </row>
    <row r="44" spans="1:18" ht="39" customHeight="1">
      <c r="A44" s="131" t="s">
        <v>116</v>
      </c>
      <c r="B44" s="131"/>
      <c r="C44" s="131"/>
      <c r="D44" s="131"/>
      <c r="E44" s="131"/>
      <c r="F44" s="131"/>
      <c r="G44" s="131"/>
      <c r="H44" s="131"/>
      <c r="I44" s="131"/>
      <c r="J44" s="131"/>
      <c r="K44" s="131"/>
      <c r="L44" s="131"/>
      <c r="M44" s="131"/>
      <c r="N44" s="131"/>
      <c r="O44" s="131"/>
      <c r="Q44" s="47" t="s">
        <v>117</v>
      </c>
      <c r="R44" s="53">
        <f t="shared" ref="R44" si="47">R24+R42</f>
        <v>25014</v>
      </c>
    </row>
    <row r="45" spans="1:18" ht="3.75" customHeight="1"/>
    <row r="46" spans="1:18" ht="13.5" customHeight="1">
      <c r="A46" s="132" t="s">
        <v>118</v>
      </c>
      <c r="B46" s="132"/>
      <c r="C46" s="132"/>
      <c r="D46" s="132"/>
      <c r="E46" s="132"/>
      <c r="F46" s="132"/>
      <c r="G46" s="132"/>
      <c r="H46" s="132"/>
      <c r="I46" s="132"/>
      <c r="J46" s="132"/>
      <c r="K46" s="132"/>
      <c r="L46" s="132"/>
      <c r="M46" s="132"/>
      <c r="N46" s="132"/>
      <c r="O46" s="132"/>
    </row>
    <row r="47" spans="1:18" ht="13.5" customHeight="1">
      <c r="A47" s="128" t="s">
        <v>119</v>
      </c>
      <c r="B47" s="128"/>
      <c r="C47" s="128"/>
      <c r="D47" s="128"/>
      <c r="E47" s="128"/>
      <c r="F47" s="128"/>
      <c r="G47" s="128"/>
      <c r="H47" s="128"/>
      <c r="I47" s="128"/>
      <c r="J47" s="128"/>
      <c r="K47" s="128"/>
      <c r="L47" s="128"/>
      <c r="M47" s="128"/>
      <c r="N47" s="128"/>
      <c r="O47" s="128"/>
    </row>
    <row r="50" spans="1:8" ht="7.5" customHeight="1"/>
    <row r="51" spans="1:8" ht="17.25" customHeight="1">
      <c r="A51" s="129"/>
      <c r="B51" s="129"/>
      <c r="C51" s="129"/>
      <c r="D51" s="58"/>
      <c r="E51" s="58"/>
      <c r="F51" s="130"/>
      <c r="G51" s="130"/>
      <c r="H51" s="130"/>
    </row>
  </sheetData>
  <mergeCells count="185">
    <mergeCell ref="A47:O47"/>
    <mergeCell ref="A51:C51"/>
    <mergeCell ref="F51:H51"/>
    <mergeCell ref="L42:L43"/>
    <mergeCell ref="M42:M43"/>
    <mergeCell ref="N42:N43"/>
    <mergeCell ref="O42:O43"/>
    <mergeCell ref="A44:O44"/>
    <mergeCell ref="A46:O46"/>
    <mergeCell ref="F41:G41"/>
    <mergeCell ref="H41:I41"/>
    <mergeCell ref="J41:K41"/>
    <mergeCell ref="A42:B43"/>
    <mergeCell ref="C42:D43"/>
    <mergeCell ref="F42:G43"/>
    <mergeCell ref="H42:I43"/>
    <mergeCell ref="J42:K43"/>
    <mergeCell ref="A39:A41"/>
    <mergeCell ref="E39:E40"/>
    <mergeCell ref="A36:A38"/>
    <mergeCell ref="E36:E37"/>
    <mergeCell ref="M36:M38"/>
    <mergeCell ref="A33:A35"/>
    <mergeCell ref="E33:E34"/>
    <mergeCell ref="M33:M35"/>
    <mergeCell ref="M39:M41"/>
    <mergeCell ref="N39:N41"/>
    <mergeCell ref="O39:O41"/>
    <mergeCell ref="C40:D40"/>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H29:I29"/>
    <mergeCell ref="J29:K29"/>
    <mergeCell ref="A30:A32"/>
    <mergeCell ref="E30:E31"/>
    <mergeCell ref="M30:M32"/>
    <mergeCell ref="A27:A29"/>
    <mergeCell ref="E27:E28"/>
    <mergeCell ref="M27:M29"/>
    <mergeCell ref="N33:N35"/>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H17:I17"/>
    <mergeCell ref="J17:K17"/>
    <mergeCell ref="A18:A20"/>
    <mergeCell ref="E18:E19"/>
    <mergeCell ref="M18:M20"/>
    <mergeCell ref="A15:A17"/>
    <mergeCell ref="E15:E16"/>
    <mergeCell ref="M15:M17"/>
    <mergeCell ref="N21:N23"/>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A6:A8"/>
    <mergeCell ref="E6:E7"/>
    <mergeCell ref="M6:M8"/>
    <mergeCell ref="N6:N8"/>
    <mergeCell ref="O6:O8"/>
    <mergeCell ref="N9:N11"/>
    <mergeCell ref="O9:O11"/>
    <mergeCell ref="C10:D10"/>
    <mergeCell ref="F10:G10"/>
    <mergeCell ref="H10:I10"/>
    <mergeCell ref="J10:K10"/>
    <mergeCell ref="C11:D11"/>
    <mergeCell ref="C7:D7"/>
    <mergeCell ref="F7:G7"/>
    <mergeCell ref="H7:I7"/>
    <mergeCell ref="J7:K7"/>
    <mergeCell ref="C8:D8"/>
    <mergeCell ref="F8:G8"/>
    <mergeCell ref="H8:I8"/>
    <mergeCell ref="J8:K8"/>
    <mergeCell ref="F11:G11"/>
    <mergeCell ref="H11:I11"/>
    <mergeCell ref="J11:K11"/>
    <mergeCell ref="A2:O2"/>
    <mergeCell ref="C3:E3"/>
    <mergeCell ref="F3:K3"/>
    <mergeCell ref="L3:M3"/>
    <mergeCell ref="A4:A5"/>
    <mergeCell ref="B4:B5"/>
    <mergeCell ref="C4:D4"/>
    <mergeCell ref="E4:L4"/>
    <mergeCell ref="M4:M5"/>
    <mergeCell ref="N4:N5"/>
    <mergeCell ref="O4:O5"/>
    <mergeCell ref="C5:D5"/>
    <mergeCell ref="F5:G5"/>
    <mergeCell ref="H5:I5"/>
    <mergeCell ref="J5:K5"/>
  </mergeCells>
  <phoneticPr fontId="2"/>
  <pageMargins left="0.7" right="0.7" top="0.75" bottom="0.75" header="0.3" footer="0.3"/>
  <pageSetup paperSize="9" scale="89"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2"/>
  <sheetViews>
    <sheetView zoomScaleNormal="100" workbookViewId="0">
      <selection activeCell="A16" sqref="A16:B16"/>
    </sheetView>
  </sheetViews>
  <sheetFormatPr defaultRowHeight="17.25" customHeight="1"/>
  <cols>
    <col min="1" max="8" width="9" style="1"/>
    <col min="9" max="9" width="10.625" style="1" customWidth="1"/>
    <col min="10" max="16384" width="9" style="1"/>
  </cols>
  <sheetData>
    <row r="1" spans="1:9" ht="17.25" customHeight="1">
      <c r="A1" s="62" t="s">
        <v>55</v>
      </c>
      <c r="B1" s="62"/>
      <c r="C1" s="62"/>
      <c r="D1" s="62"/>
      <c r="E1" s="62"/>
      <c r="F1" s="62"/>
      <c r="G1" s="62"/>
      <c r="H1" s="62"/>
      <c r="I1" s="62"/>
    </row>
    <row r="2" spans="1:9" ht="17.25" customHeight="1">
      <c r="A2" s="2"/>
    </row>
    <row r="3" spans="1:9" ht="17.25" customHeight="1">
      <c r="A3" s="63" t="s">
        <v>134</v>
      </c>
      <c r="B3" s="63"/>
      <c r="C3" s="63"/>
      <c r="D3" s="63"/>
      <c r="E3" s="63"/>
      <c r="F3" s="63"/>
      <c r="G3" s="63"/>
      <c r="H3" s="63"/>
      <c r="I3" s="63"/>
    </row>
    <row r="4" spans="1:9" ht="17.25" customHeight="1">
      <c r="A4" s="2"/>
    </row>
    <row r="5" spans="1:9" ht="17.25" customHeight="1">
      <c r="A5" s="3" t="s">
        <v>2</v>
      </c>
    </row>
    <row r="6" spans="1:9" ht="17.25" customHeight="1">
      <c r="A6" s="3" t="s">
        <v>3</v>
      </c>
    </row>
    <row r="7" spans="1:9" ht="17.25" customHeight="1">
      <c r="A7" s="3" t="s">
        <v>56</v>
      </c>
    </row>
    <row r="8" spans="1:9" ht="17.25" customHeight="1">
      <c r="A8" s="2"/>
    </row>
    <row r="9" spans="1:9" ht="17.25" customHeight="1">
      <c r="A9" s="2"/>
    </row>
    <row r="10" spans="1:9" ht="17.25" customHeight="1">
      <c r="A10" s="61" t="s">
        <v>5</v>
      </c>
      <c r="B10" s="61"/>
      <c r="C10" s="4" t="s">
        <v>57</v>
      </c>
      <c r="D10" s="2"/>
      <c r="E10" s="2"/>
      <c r="F10" s="2"/>
      <c r="G10" s="2"/>
      <c r="H10" s="2"/>
      <c r="I10" s="2"/>
    </row>
    <row r="11" spans="1:9" ht="17.25" customHeight="1">
      <c r="A11" s="5"/>
      <c r="B11" s="6"/>
    </row>
    <row r="12" spans="1:9" ht="17.25" customHeight="1">
      <c r="A12" s="61" t="s">
        <v>7</v>
      </c>
      <c r="B12" s="61"/>
      <c r="C12" s="88" t="s">
        <v>145</v>
      </c>
      <c r="D12" s="88"/>
      <c r="E12" s="88"/>
      <c r="F12" s="88"/>
      <c r="G12" s="88"/>
      <c r="H12" s="88"/>
      <c r="I12" s="88"/>
    </row>
    <row r="13" spans="1:9" ht="17.25" customHeight="1">
      <c r="A13" s="5"/>
      <c r="B13" s="6"/>
      <c r="C13" s="88"/>
      <c r="D13" s="88"/>
      <c r="E13" s="88"/>
      <c r="F13" s="88"/>
      <c r="G13" s="88"/>
      <c r="H13" s="88"/>
      <c r="I13" s="88"/>
    </row>
    <row r="14" spans="1:9" ht="17.25" customHeight="1">
      <c r="A14" s="61" t="s">
        <v>141</v>
      </c>
      <c r="B14" s="61"/>
      <c r="C14" s="8" t="s">
        <v>9</v>
      </c>
      <c r="D14" s="8"/>
      <c r="E14" s="8"/>
      <c r="F14" s="8"/>
    </row>
    <row r="15" spans="1:9" ht="17.25" customHeight="1">
      <c r="A15" s="5"/>
      <c r="B15" s="6"/>
    </row>
    <row r="16" spans="1:9" ht="17.25" customHeight="1">
      <c r="A16" s="61" t="s">
        <v>142</v>
      </c>
      <c r="B16" s="61"/>
      <c r="C16" s="1" t="s">
        <v>58</v>
      </c>
    </row>
    <row r="17" spans="1:9" ht="17.25" customHeight="1">
      <c r="A17" s="2"/>
    </row>
    <row r="18" spans="1:9" ht="17.25" customHeight="1">
      <c r="A18" s="2"/>
    </row>
    <row r="19" spans="1:9" ht="17.25" customHeight="1">
      <c r="A19" s="64" t="s">
        <v>12</v>
      </c>
      <c r="B19" s="64"/>
      <c r="C19" s="64"/>
      <c r="D19" s="64"/>
      <c r="E19" s="64"/>
      <c r="F19" s="64"/>
      <c r="G19" s="64"/>
      <c r="H19" s="64"/>
      <c r="I19" s="64"/>
    </row>
    <row r="20" spans="1:9" ht="17.25" customHeight="1">
      <c r="A20" s="64"/>
      <c r="B20" s="64"/>
      <c r="C20" s="64"/>
      <c r="D20" s="64"/>
      <c r="E20" s="64"/>
      <c r="F20" s="64"/>
      <c r="G20" s="64"/>
      <c r="H20" s="64"/>
      <c r="I20" s="64"/>
    </row>
    <row r="21" spans="1:9" ht="17.25" customHeight="1">
      <c r="A21" s="64"/>
      <c r="B21" s="64"/>
      <c r="C21" s="64"/>
      <c r="D21" s="64"/>
      <c r="E21" s="64"/>
      <c r="F21" s="64"/>
      <c r="G21" s="64"/>
      <c r="H21" s="64"/>
      <c r="I21" s="64"/>
    </row>
    <row r="22" spans="1:9" ht="17.25" customHeight="1">
      <c r="A22" s="2"/>
    </row>
    <row r="23" spans="1:9" ht="17.25" customHeight="1">
      <c r="A23" s="2"/>
    </row>
    <row r="24" spans="1:9" ht="17.25" customHeight="1">
      <c r="A24" s="65" t="s">
        <v>143</v>
      </c>
      <c r="B24" s="66"/>
      <c r="C24" s="66"/>
      <c r="D24" s="66"/>
    </row>
    <row r="25" spans="1:9" ht="17.25" customHeight="1">
      <c r="A25" s="2"/>
    </row>
    <row r="26" spans="1:9" ht="17.25" customHeight="1">
      <c r="A26" s="2"/>
    </row>
    <row r="27" spans="1:9" ht="17.25" customHeight="1">
      <c r="C27" s="62" t="s">
        <v>144</v>
      </c>
      <c r="D27" s="62"/>
      <c r="E27" s="62"/>
    </row>
    <row r="28" spans="1:9" ht="17.25" customHeight="1">
      <c r="C28" s="2"/>
      <c r="D28" s="2"/>
      <c r="E28" s="9" t="s">
        <v>14</v>
      </c>
    </row>
    <row r="29" spans="1:9" ht="17.25" customHeight="1">
      <c r="C29" s="2"/>
      <c r="D29" s="2"/>
      <c r="E29" s="9" t="s">
        <v>15</v>
      </c>
    </row>
    <row r="30" spans="1:9" ht="17.25" customHeight="1">
      <c r="A30" s="2"/>
      <c r="C30" s="2"/>
      <c r="D30" s="2"/>
      <c r="E30" s="9" t="s">
        <v>16</v>
      </c>
    </row>
    <row r="31" spans="1:9" ht="17.25" customHeight="1">
      <c r="A31" s="2"/>
      <c r="C31" s="2"/>
      <c r="D31" s="2"/>
      <c r="E31" s="9" t="s">
        <v>17</v>
      </c>
    </row>
    <row r="32" spans="1:9" ht="17.25" customHeight="1">
      <c r="A32" s="2"/>
    </row>
    <row r="33" spans="1:9" ht="17.25" customHeight="1">
      <c r="A33" s="2"/>
    </row>
    <row r="34" spans="1:9" ht="17.25" customHeight="1">
      <c r="A34" s="2"/>
    </row>
    <row r="35" spans="1:9" ht="17.25" customHeight="1">
      <c r="A35" s="2"/>
    </row>
    <row r="36" spans="1:9" ht="17.25" customHeight="1">
      <c r="A36" s="2"/>
    </row>
    <row r="37" spans="1:9" ht="17.25" customHeight="1">
      <c r="A37" s="2"/>
    </row>
    <row r="38" spans="1:9" ht="17.25" customHeight="1">
      <c r="A38" s="2"/>
    </row>
    <row r="39" spans="1:9" ht="17.25" customHeight="1">
      <c r="A39" s="67"/>
      <c r="B39" s="67"/>
      <c r="C39" s="67"/>
      <c r="D39" s="67"/>
      <c r="E39" s="67"/>
      <c r="F39" s="67"/>
      <c r="G39" s="67"/>
      <c r="H39" s="67"/>
      <c r="I39" s="67"/>
    </row>
    <row r="40" spans="1:9" ht="17.25" customHeight="1">
      <c r="A40" s="67"/>
      <c r="B40" s="67"/>
      <c r="C40" s="67"/>
      <c r="D40" s="67"/>
      <c r="E40" s="67"/>
      <c r="F40" s="67"/>
      <c r="G40" s="67"/>
      <c r="H40" s="67"/>
      <c r="I40" s="67"/>
    </row>
    <row r="41" spans="1:9" ht="17.25" customHeight="1">
      <c r="A41" s="10"/>
      <c r="B41" s="10"/>
      <c r="C41" s="10"/>
      <c r="D41" s="10"/>
      <c r="E41" s="10"/>
      <c r="F41" s="10"/>
      <c r="G41" s="10"/>
      <c r="H41" s="10"/>
      <c r="I41" s="10"/>
    </row>
    <row r="42" spans="1:9" ht="17.25" customHeight="1">
      <c r="A42" s="68"/>
      <c r="B42" s="68"/>
      <c r="C42" s="68"/>
      <c r="D42" s="68"/>
      <c r="E42" s="68"/>
      <c r="F42" s="68"/>
      <c r="G42" s="68"/>
      <c r="H42" s="68"/>
      <c r="I42" s="68"/>
    </row>
  </sheetData>
  <mergeCells count="12">
    <mergeCell ref="A42:I42"/>
    <mergeCell ref="A1:I1"/>
    <mergeCell ref="A3:I3"/>
    <mergeCell ref="A10:B10"/>
    <mergeCell ref="A12:B12"/>
    <mergeCell ref="C12:I13"/>
    <mergeCell ref="A14:B14"/>
    <mergeCell ref="A16:B16"/>
    <mergeCell ref="A19:I21"/>
    <mergeCell ref="A24:D24"/>
    <mergeCell ref="C27:E27"/>
    <mergeCell ref="A39:I40"/>
  </mergeCells>
  <phoneticPr fontId="2"/>
  <pageMargins left="0.59055118110236227" right="0.59055118110236227" top="0.39370078740157483" bottom="0.3937007874015748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R51"/>
  <sheetViews>
    <sheetView view="pageBreakPreview" zoomScale="145" zoomScaleNormal="180" zoomScaleSheetLayoutView="145" workbookViewId="0">
      <selection activeCell="N4" sqref="N4:N5"/>
    </sheetView>
  </sheetViews>
  <sheetFormatPr defaultRowHeight="9.75"/>
  <cols>
    <col min="1" max="1" width="8.5" style="30" customWidth="1"/>
    <col min="2" max="2" width="6.625" style="30" customWidth="1"/>
    <col min="3" max="3" width="4.75" style="30" customWidth="1"/>
    <col min="4" max="4" width="2.375" style="30" bestFit="1" customWidth="1"/>
    <col min="5" max="5" width="4.75" style="30" customWidth="1"/>
    <col min="6" max="6" width="4.375" style="30" customWidth="1"/>
    <col min="7" max="7" width="3.625" style="30" bestFit="1" customWidth="1"/>
    <col min="8" max="8" width="4.375" style="30" customWidth="1"/>
    <col min="9" max="9" width="3.625" style="30" bestFit="1" customWidth="1"/>
    <col min="10" max="10" width="4.375" style="30" customWidth="1"/>
    <col min="11" max="11" width="3.625" style="30" bestFit="1" customWidth="1"/>
    <col min="12" max="12" width="6.125" style="30" customWidth="1"/>
    <col min="13" max="14" width="8.5" style="30" customWidth="1"/>
    <col min="15" max="15" width="12.625" style="30" customWidth="1"/>
    <col min="16" max="16384" width="9" style="30"/>
  </cols>
  <sheetData>
    <row r="1" spans="1:18" ht="12.75" customHeight="1">
      <c r="O1" s="31" t="s">
        <v>59</v>
      </c>
    </row>
    <row r="2" spans="1:18" ht="21.75" customHeight="1">
      <c r="A2" s="89" t="s">
        <v>135</v>
      </c>
      <c r="B2" s="89"/>
      <c r="C2" s="89"/>
      <c r="D2" s="89"/>
      <c r="E2" s="89"/>
      <c r="F2" s="89"/>
      <c r="G2" s="89"/>
      <c r="H2" s="89"/>
      <c r="I2" s="89"/>
      <c r="J2" s="89"/>
      <c r="K2" s="89"/>
      <c r="L2" s="89"/>
      <c r="M2" s="89"/>
      <c r="N2" s="89"/>
      <c r="O2" s="89"/>
    </row>
    <row r="3" spans="1:18" ht="20.25" customHeight="1">
      <c r="A3" s="32" t="s">
        <v>61</v>
      </c>
      <c r="B3" s="33" t="s">
        <v>57</v>
      </c>
      <c r="C3" s="90" t="s">
        <v>62</v>
      </c>
      <c r="D3" s="90"/>
      <c r="E3" s="90"/>
      <c r="F3" s="91" t="str">
        <f>'[1]（低圧）内訳'!$T$6</f>
        <v>自動車訓練所</v>
      </c>
      <c r="G3" s="91"/>
      <c r="H3" s="91"/>
      <c r="I3" s="91"/>
      <c r="J3" s="91"/>
      <c r="K3" s="91"/>
      <c r="L3" s="92" t="s">
        <v>21</v>
      </c>
      <c r="M3" s="92"/>
      <c r="N3" s="34" t="s">
        <v>153</v>
      </c>
      <c r="O3" s="35"/>
    </row>
    <row r="4" spans="1:18" ht="16.5" customHeight="1">
      <c r="A4" s="93" t="s">
        <v>63</v>
      </c>
      <c r="B4" s="94" t="s">
        <v>64</v>
      </c>
      <c r="C4" s="95" t="s">
        <v>65</v>
      </c>
      <c r="D4" s="96"/>
      <c r="E4" s="95" t="s">
        <v>66</v>
      </c>
      <c r="F4" s="97"/>
      <c r="G4" s="97"/>
      <c r="H4" s="97"/>
      <c r="I4" s="97"/>
      <c r="J4" s="97"/>
      <c r="K4" s="97"/>
      <c r="L4" s="98"/>
      <c r="M4" s="99" t="s">
        <v>67</v>
      </c>
      <c r="N4" s="101" t="s">
        <v>68</v>
      </c>
      <c r="O4" s="103" t="s">
        <v>69</v>
      </c>
      <c r="Q4" s="36"/>
      <c r="R4" s="37" t="s">
        <v>70</v>
      </c>
    </row>
    <row r="5" spans="1:18" ht="22.5" customHeight="1">
      <c r="A5" s="94"/>
      <c r="B5" s="94"/>
      <c r="C5" s="104" t="s">
        <v>71</v>
      </c>
      <c r="D5" s="105"/>
      <c r="E5" s="38" t="s">
        <v>72</v>
      </c>
      <c r="F5" s="106" t="s">
        <v>73</v>
      </c>
      <c r="G5" s="105"/>
      <c r="H5" s="107" t="s">
        <v>74</v>
      </c>
      <c r="I5" s="108"/>
      <c r="J5" s="107" t="s">
        <v>75</v>
      </c>
      <c r="K5" s="108"/>
      <c r="L5" s="39" t="s">
        <v>76</v>
      </c>
      <c r="M5" s="100"/>
      <c r="N5" s="102"/>
      <c r="O5" s="103"/>
      <c r="Q5" s="40" t="s">
        <v>77</v>
      </c>
      <c r="R5" s="41" t="s">
        <v>78</v>
      </c>
    </row>
    <row r="6" spans="1:18" ht="16.5" customHeight="1">
      <c r="A6" s="93" t="s">
        <v>79</v>
      </c>
      <c r="B6" s="42" t="s">
        <v>80</v>
      </c>
      <c r="C6" s="43">
        <v>18</v>
      </c>
      <c r="D6" s="44" t="str">
        <f>'[1]（低圧）内訳'!V6</f>
        <v>ｋW</v>
      </c>
      <c r="E6" s="109">
        <f>R8</f>
        <v>1340</v>
      </c>
      <c r="F6" s="43">
        <f>MIN(120,E6)</f>
        <v>120</v>
      </c>
      <c r="G6" s="45" t="s">
        <v>81</v>
      </c>
      <c r="H6" s="43">
        <f>MIN(180,E6-F6)</f>
        <v>180</v>
      </c>
      <c r="I6" s="45" t="s">
        <v>81</v>
      </c>
      <c r="J6" s="43">
        <f>E6-F6-H6</f>
        <v>1040</v>
      </c>
      <c r="K6" s="45" t="s">
        <v>81</v>
      </c>
      <c r="L6" s="46">
        <f>F6+H6+J6</f>
        <v>1340</v>
      </c>
      <c r="M6" s="109"/>
      <c r="N6" s="109"/>
      <c r="O6" s="113">
        <f>SUM(C8,L8)-M6+N6</f>
        <v>0</v>
      </c>
      <c r="Q6" s="47" t="s">
        <v>82</v>
      </c>
      <c r="R6" s="48" t="s">
        <v>83</v>
      </c>
    </row>
    <row r="7" spans="1:18" ht="16.5" customHeight="1">
      <c r="A7" s="93"/>
      <c r="B7" s="42" t="s">
        <v>84</v>
      </c>
      <c r="C7" s="114"/>
      <c r="D7" s="115"/>
      <c r="E7" s="110"/>
      <c r="F7" s="116"/>
      <c r="G7" s="117"/>
      <c r="H7" s="116"/>
      <c r="I7" s="117"/>
      <c r="J7" s="114"/>
      <c r="K7" s="115"/>
      <c r="L7" s="49"/>
      <c r="M7" s="111"/>
      <c r="N7" s="111"/>
      <c r="O7" s="113"/>
      <c r="Q7" s="36"/>
      <c r="R7" s="50"/>
    </row>
    <row r="8" spans="1:18" ht="16.5" customHeight="1">
      <c r="A8" s="93"/>
      <c r="B8" s="51" t="s">
        <v>85</v>
      </c>
      <c r="C8" s="114"/>
      <c r="D8" s="115"/>
      <c r="E8" s="52" t="s">
        <v>81</v>
      </c>
      <c r="F8" s="118"/>
      <c r="G8" s="119"/>
      <c r="H8" s="118"/>
      <c r="I8" s="119"/>
      <c r="J8" s="114"/>
      <c r="K8" s="115"/>
      <c r="L8" s="46">
        <f>SUM(F8:K8)</f>
        <v>0</v>
      </c>
      <c r="M8" s="112"/>
      <c r="N8" s="112"/>
      <c r="O8" s="113"/>
      <c r="Q8" s="47" t="s">
        <v>86</v>
      </c>
      <c r="R8" s="53">
        <v>1340</v>
      </c>
    </row>
    <row r="9" spans="1:18" ht="16.5" customHeight="1">
      <c r="A9" s="93" t="s">
        <v>87</v>
      </c>
      <c r="B9" s="42" t="s">
        <v>80</v>
      </c>
      <c r="C9" s="43">
        <f>$C$6</f>
        <v>18</v>
      </c>
      <c r="D9" s="44" t="str">
        <f>$D$6</f>
        <v>ｋW</v>
      </c>
      <c r="E9" s="109">
        <f>R10</f>
        <v>545</v>
      </c>
      <c r="F9" s="43">
        <f t="shared" ref="F9" si="0">MIN(120,E9)</f>
        <v>120</v>
      </c>
      <c r="G9" s="45" t="s">
        <v>81</v>
      </c>
      <c r="H9" s="43">
        <f t="shared" ref="H9" si="1">MIN(180,E9-F9)</f>
        <v>180</v>
      </c>
      <c r="I9" s="45" t="s">
        <v>81</v>
      </c>
      <c r="J9" s="43">
        <f t="shared" ref="J9" si="2">E9-F9-H9</f>
        <v>245</v>
      </c>
      <c r="K9" s="45" t="s">
        <v>81</v>
      </c>
      <c r="L9" s="46">
        <f t="shared" ref="L9" si="3">F9+H9+J9</f>
        <v>545</v>
      </c>
      <c r="M9" s="109"/>
      <c r="N9" s="109"/>
      <c r="O9" s="113"/>
      <c r="Q9" s="36"/>
      <c r="R9" s="50"/>
    </row>
    <row r="10" spans="1:18" ht="16.5" customHeight="1">
      <c r="A10" s="93"/>
      <c r="B10" s="42" t="s">
        <v>84</v>
      </c>
      <c r="C10" s="114"/>
      <c r="D10" s="115"/>
      <c r="E10" s="110"/>
      <c r="F10" s="116"/>
      <c r="G10" s="117"/>
      <c r="H10" s="116"/>
      <c r="I10" s="117"/>
      <c r="J10" s="114"/>
      <c r="K10" s="115"/>
      <c r="L10" s="49"/>
      <c r="M10" s="111"/>
      <c r="N10" s="111"/>
      <c r="O10" s="113"/>
      <c r="Q10" s="47" t="s">
        <v>88</v>
      </c>
      <c r="R10" s="53">
        <v>545</v>
      </c>
    </row>
    <row r="11" spans="1:18" ht="16.5" customHeight="1">
      <c r="A11" s="93"/>
      <c r="B11" s="51" t="s">
        <v>85</v>
      </c>
      <c r="C11" s="114"/>
      <c r="D11" s="115"/>
      <c r="E11" s="52" t="s">
        <v>81</v>
      </c>
      <c r="F11" s="118"/>
      <c r="G11" s="119"/>
      <c r="H11" s="118"/>
      <c r="I11" s="119"/>
      <c r="J11" s="114"/>
      <c r="K11" s="115"/>
      <c r="L11" s="46"/>
      <c r="M11" s="112"/>
      <c r="N11" s="112"/>
      <c r="O11" s="113"/>
      <c r="Q11" s="36"/>
      <c r="R11" s="50"/>
    </row>
    <row r="12" spans="1:18" ht="16.5" customHeight="1">
      <c r="A12" s="93" t="s">
        <v>89</v>
      </c>
      <c r="B12" s="42" t="s">
        <v>80</v>
      </c>
      <c r="C12" s="43">
        <f>$C$6</f>
        <v>18</v>
      </c>
      <c r="D12" s="44" t="str">
        <f>$D$6</f>
        <v>ｋW</v>
      </c>
      <c r="E12" s="109">
        <f>R12</f>
        <v>582</v>
      </c>
      <c r="F12" s="43">
        <f t="shared" ref="F12" si="4">MIN(120,E12)</f>
        <v>120</v>
      </c>
      <c r="G12" s="45" t="s">
        <v>81</v>
      </c>
      <c r="H12" s="43">
        <f t="shared" ref="H12" si="5">MIN(180,E12-F12)</f>
        <v>180</v>
      </c>
      <c r="I12" s="45" t="s">
        <v>81</v>
      </c>
      <c r="J12" s="43">
        <f t="shared" ref="J12" si="6">E12-F12-H12</f>
        <v>282</v>
      </c>
      <c r="K12" s="45" t="s">
        <v>81</v>
      </c>
      <c r="L12" s="46">
        <f t="shared" ref="L12" si="7">F12+H12+J12</f>
        <v>582</v>
      </c>
      <c r="M12" s="109"/>
      <c r="N12" s="109"/>
      <c r="O12" s="113"/>
      <c r="Q12" s="47" t="s">
        <v>90</v>
      </c>
      <c r="R12" s="53">
        <v>582</v>
      </c>
    </row>
    <row r="13" spans="1:18" ht="16.5" customHeight="1">
      <c r="A13" s="93"/>
      <c r="B13" s="42" t="s">
        <v>84</v>
      </c>
      <c r="C13" s="114"/>
      <c r="D13" s="115"/>
      <c r="E13" s="110"/>
      <c r="F13" s="116"/>
      <c r="G13" s="117"/>
      <c r="H13" s="116"/>
      <c r="I13" s="117"/>
      <c r="J13" s="114"/>
      <c r="K13" s="115"/>
      <c r="L13" s="49"/>
      <c r="M13" s="111"/>
      <c r="N13" s="111"/>
      <c r="O13" s="113"/>
      <c r="Q13" s="36"/>
      <c r="R13" s="50"/>
    </row>
    <row r="14" spans="1:18" ht="16.5" customHeight="1">
      <c r="A14" s="93"/>
      <c r="B14" s="51" t="s">
        <v>85</v>
      </c>
      <c r="C14" s="114"/>
      <c r="D14" s="115"/>
      <c r="E14" s="52" t="s">
        <v>81</v>
      </c>
      <c r="F14" s="118"/>
      <c r="G14" s="119"/>
      <c r="H14" s="118"/>
      <c r="I14" s="119"/>
      <c r="J14" s="114"/>
      <c r="K14" s="115"/>
      <c r="L14" s="46"/>
      <c r="M14" s="112"/>
      <c r="N14" s="112"/>
      <c r="O14" s="113"/>
      <c r="Q14" s="47" t="s">
        <v>91</v>
      </c>
      <c r="R14" s="53">
        <f>R12+R10+R8</f>
        <v>2467</v>
      </c>
    </row>
    <row r="15" spans="1:18" ht="16.5" customHeight="1">
      <c r="A15" s="93" t="s">
        <v>92</v>
      </c>
      <c r="B15" s="42" t="s">
        <v>80</v>
      </c>
      <c r="C15" s="43">
        <f>$C$6</f>
        <v>18</v>
      </c>
      <c r="D15" s="44" t="str">
        <f>$D$6</f>
        <v>ｋW</v>
      </c>
      <c r="E15" s="109">
        <f>R16</f>
        <v>2701</v>
      </c>
      <c r="F15" s="43">
        <f t="shared" ref="F15" si="8">MIN(120,E15)</f>
        <v>120</v>
      </c>
      <c r="G15" s="45" t="s">
        <v>81</v>
      </c>
      <c r="H15" s="43">
        <f t="shared" ref="H15" si="9">MIN(180,E15-F15)</f>
        <v>180</v>
      </c>
      <c r="I15" s="45" t="s">
        <v>81</v>
      </c>
      <c r="J15" s="43">
        <f t="shared" ref="J15" si="10">E15-F15-H15</f>
        <v>2401</v>
      </c>
      <c r="K15" s="45" t="s">
        <v>81</v>
      </c>
      <c r="L15" s="46">
        <f t="shared" ref="L15" si="11">F15+H15+J15</f>
        <v>2701</v>
      </c>
      <c r="M15" s="109"/>
      <c r="N15" s="109"/>
      <c r="O15" s="113"/>
      <c r="Q15" s="36"/>
      <c r="R15" s="50"/>
    </row>
    <row r="16" spans="1:18" ht="16.5" customHeight="1">
      <c r="A16" s="93"/>
      <c r="B16" s="42" t="s">
        <v>84</v>
      </c>
      <c r="C16" s="114"/>
      <c r="D16" s="115"/>
      <c r="E16" s="110"/>
      <c r="F16" s="116"/>
      <c r="G16" s="117"/>
      <c r="H16" s="116"/>
      <c r="I16" s="117"/>
      <c r="J16" s="114"/>
      <c r="K16" s="115"/>
      <c r="L16" s="49"/>
      <c r="M16" s="111"/>
      <c r="N16" s="111"/>
      <c r="O16" s="113"/>
      <c r="Q16" s="40" t="s">
        <v>93</v>
      </c>
      <c r="R16" s="53">
        <v>2701</v>
      </c>
    </row>
    <row r="17" spans="1:18" ht="16.5" customHeight="1">
      <c r="A17" s="93"/>
      <c r="B17" s="51" t="s">
        <v>85</v>
      </c>
      <c r="C17" s="114"/>
      <c r="D17" s="115"/>
      <c r="E17" s="52" t="s">
        <v>81</v>
      </c>
      <c r="F17" s="118"/>
      <c r="G17" s="119"/>
      <c r="H17" s="118"/>
      <c r="I17" s="119"/>
      <c r="J17" s="114"/>
      <c r="K17" s="115"/>
      <c r="L17" s="46"/>
      <c r="M17" s="112"/>
      <c r="N17" s="112"/>
      <c r="O17" s="113"/>
      <c r="Q17" s="36"/>
      <c r="R17" s="50"/>
    </row>
    <row r="18" spans="1:18" ht="16.5" customHeight="1">
      <c r="A18" s="93" t="s">
        <v>94</v>
      </c>
      <c r="B18" s="42" t="s">
        <v>80</v>
      </c>
      <c r="C18" s="43">
        <f>$C$6</f>
        <v>18</v>
      </c>
      <c r="D18" s="44" t="str">
        <f>$D$6</f>
        <v>ｋW</v>
      </c>
      <c r="E18" s="109">
        <f>R18</f>
        <v>2749</v>
      </c>
      <c r="F18" s="43">
        <f t="shared" ref="F18" si="12">MIN(120,E18)</f>
        <v>120</v>
      </c>
      <c r="G18" s="45" t="s">
        <v>81</v>
      </c>
      <c r="H18" s="43">
        <f t="shared" ref="H18" si="13">MIN(180,E18-F18)</f>
        <v>180</v>
      </c>
      <c r="I18" s="45" t="s">
        <v>81</v>
      </c>
      <c r="J18" s="43">
        <f t="shared" ref="J18" si="14">E18-F18-H18</f>
        <v>2449</v>
      </c>
      <c r="K18" s="45" t="s">
        <v>81</v>
      </c>
      <c r="L18" s="46">
        <f t="shared" ref="L18" si="15">F18+H18+J18</f>
        <v>2749</v>
      </c>
      <c r="M18" s="109"/>
      <c r="N18" s="109"/>
      <c r="O18" s="113"/>
      <c r="Q18" s="47" t="s">
        <v>95</v>
      </c>
      <c r="R18" s="53">
        <v>2749</v>
      </c>
    </row>
    <row r="19" spans="1:18" ht="16.5" customHeight="1">
      <c r="A19" s="93"/>
      <c r="B19" s="42" t="s">
        <v>84</v>
      </c>
      <c r="C19" s="114"/>
      <c r="D19" s="115"/>
      <c r="E19" s="110"/>
      <c r="F19" s="116"/>
      <c r="G19" s="117"/>
      <c r="H19" s="116"/>
      <c r="I19" s="117"/>
      <c r="J19" s="114"/>
      <c r="K19" s="115"/>
      <c r="L19" s="49"/>
      <c r="M19" s="111"/>
      <c r="N19" s="111"/>
      <c r="O19" s="113"/>
      <c r="Q19" s="36"/>
      <c r="R19" s="54"/>
    </row>
    <row r="20" spans="1:18" ht="16.5" customHeight="1">
      <c r="A20" s="93"/>
      <c r="B20" s="51" t="s">
        <v>85</v>
      </c>
      <c r="C20" s="114"/>
      <c r="D20" s="115"/>
      <c r="E20" s="52" t="s">
        <v>81</v>
      </c>
      <c r="F20" s="118"/>
      <c r="G20" s="119"/>
      <c r="H20" s="118"/>
      <c r="I20" s="119"/>
      <c r="J20" s="114"/>
      <c r="K20" s="115"/>
      <c r="L20" s="46"/>
      <c r="M20" s="112"/>
      <c r="N20" s="112"/>
      <c r="O20" s="113"/>
      <c r="Q20" s="47" t="s">
        <v>96</v>
      </c>
      <c r="R20" s="53">
        <v>2405</v>
      </c>
    </row>
    <row r="21" spans="1:18" ht="16.5" customHeight="1">
      <c r="A21" s="93" t="s">
        <v>97</v>
      </c>
      <c r="B21" s="42" t="s">
        <v>80</v>
      </c>
      <c r="C21" s="43">
        <f>$C$6</f>
        <v>18</v>
      </c>
      <c r="D21" s="44" t="str">
        <f>$D$6</f>
        <v>ｋW</v>
      </c>
      <c r="E21" s="109">
        <f>R20</f>
        <v>2405</v>
      </c>
      <c r="F21" s="43">
        <f t="shared" ref="F21" si="16">MIN(120,E21)</f>
        <v>120</v>
      </c>
      <c r="G21" s="45" t="s">
        <v>81</v>
      </c>
      <c r="H21" s="43">
        <f t="shared" ref="H21" si="17">MIN(180,E21-F21)</f>
        <v>180</v>
      </c>
      <c r="I21" s="45" t="s">
        <v>81</v>
      </c>
      <c r="J21" s="43">
        <f t="shared" ref="J21" si="18">E21-F21-H21</f>
        <v>2105</v>
      </c>
      <c r="K21" s="45" t="s">
        <v>81</v>
      </c>
      <c r="L21" s="46">
        <f t="shared" ref="L21" si="19">F21+H21+J21</f>
        <v>2405</v>
      </c>
      <c r="M21" s="109"/>
      <c r="N21" s="109"/>
      <c r="O21" s="113"/>
      <c r="Q21" s="36"/>
      <c r="R21" s="50"/>
    </row>
    <row r="22" spans="1:18" ht="16.5" customHeight="1">
      <c r="A22" s="93"/>
      <c r="B22" s="42" t="s">
        <v>84</v>
      </c>
      <c r="C22" s="114"/>
      <c r="D22" s="115"/>
      <c r="E22" s="110"/>
      <c r="F22" s="116"/>
      <c r="G22" s="117"/>
      <c r="H22" s="116"/>
      <c r="I22" s="117"/>
      <c r="J22" s="114"/>
      <c r="K22" s="115"/>
      <c r="L22" s="49"/>
      <c r="M22" s="111"/>
      <c r="N22" s="111"/>
      <c r="O22" s="113"/>
      <c r="Q22" s="47" t="s">
        <v>98</v>
      </c>
      <c r="R22" s="53">
        <f t="shared" ref="R22" si="20">R16+R18+R20</f>
        <v>7855</v>
      </c>
    </row>
    <row r="23" spans="1:18" ht="16.5" customHeight="1">
      <c r="A23" s="93"/>
      <c r="B23" s="51" t="s">
        <v>85</v>
      </c>
      <c r="C23" s="114"/>
      <c r="D23" s="115"/>
      <c r="E23" s="52" t="s">
        <v>81</v>
      </c>
      <c r="F23" s="118"/>
      <c r="G23" s="119"/>
      <c r="H23" s="118"/>
      <c r="I23" s="119"/>
      <c r="J23" s="114"/>
      <c r="K23" s="115"/>
      <c r="L23" s="46"/>
      <c r="M23" s="112"/>
      <c r="N23" s="112"/>
      <c r="O23" s="113"/>
      <c r="Q23" s="36"/>
      <c r="R23" s="50"/>
    </row>
    <row r="24" spans="1:18" ht="16.5" customHeight="1">
      <c r="A24" s="93" t="s">
        <v>99</v>
      </c>
      <c r="B24" s="42" t="s">
        <v>80</v>
      </c>
      <c r="C24" s="43">
        <f>$C$6</f>
        <v>18</v>
      </c>
      <c r="D24" s="44" t="str">
        <f>$D$6</f>
        <v>ｋW</v>
      </c>
      <c r="E24" s="109">
        <f>R26</f>
        <v>2087</v>
      </c>
      <c r="F24" s="43">
        <f t="shared" ref="F24" si="21">MIN(120,E24)</f>
        <v>120</v>
      </c>
      <c r="G24" s="45" t="s">
        <v>81</v>
      </c>
      <c r="H24" s="43">
        <f t="shared" ref="H24" si="22">MIN(180,E24-F24)</f>
        <v>180</v>
      </c>
      <c r="I24" s="45" t="s">
        <v>81</v>
      </c>
      <c r="J24" s="43">
        <f t="shared" ref="J24" si="23">E24-F24-H24</f>
        <v>1787</v>
      </c>
      <c r="K24" s="45" t="s">
        <v>81</v>
      </c>
      <c r="L24" s="46">
        <f t="shared" ref="L24" si="24">F24+H24+J24</f>
        <v>2087</v>
      </c>
      <c r="M24" s="109"/>
      <c r="N24" s="109"/>
      <c r="O24" s="113"/>
      <c r="Q24" s="47" t="s">
        <v>100</v>
      </c>
      <c r="R24" s="53">
        <f>R14+R22</f>
        <v>10322</v>
      </c>
    </row>
    <row r="25" spans="1:18" ht="16.5" customHeight="1">
      <c r="A25" s="93"/>
      <c r="B25" s="42" t="s">
        <v>84</v>
      </c>
      <c r="C25" s="114"/>
      <c r="D25" s="115"/>
      <c r="E25" s="110"/>
      <c r="F25" s="116"/>
      <c r="G25" s="117"/>
      <c r="H25" s="116"/>
      <c r="I25" s="117"/>
      <c r="J25" s="114"/>
      <c r="K25" s="115"/>
      <c r="L25" s="49"/>
      <c r="M25" s="111"/>
      <c r="N25" s="111"/>
      <c r="O25" s="113"/>
      <c r="Q25" s="36"/>
      <c r="R25" s="50"/>
    </row>
    <row r="26" spans="1:18" ht="16.5" customHeight="1">
      <c r="A26" s="93"/>
      <c r="B26" s="51" t="s">
        <v>85</v>
      </c>
      <c r="C26" s="114"/>
      <c r="D26" s="115"/>
      <c r="E26" s="52" t="s">
        <v>81</v>
      </c>
      <c r="F26" s="118"/>
      <c r="G26" s="119"/>
      <c r="H26" s="118"/>
      <c r="I26" s="119"/>
      <c r="J26" s="114"/>
      <c r="K26" s="115"/>
      <c r="L26" s="46"/>
      <c r="M26" s="112"/>
      <c r="N26" s="112"/>
      <c r="O26" s="113"/>
      <c r="Q26" s="47" t="s">
        <v>101</v>
      </c>
      <c r="R26" s="53">
        <v>2087</v>
      </c>
    </row>
    <row r="27" spans="1:18" ht="16.5" customHeight="1">
      <c r="A27" s="93" t="s">
        <v>102</v>
      </c>
      <c r="B27" s="42" t="s">
        <v>80</v>
      </c>
      <c r="C27" s="43">
        <f>$C$6</f>
        <v>18</v>
      </c>
      <c r="D27" s="44" t="str">
        <f>$D$6</f>
        <v>ｋW</v>
      </c>
      <c r="E27" s="109">
        <f>R28</f>
        <v>997</v>
      </c>
      <c r="F27" s="43">
        <f t="shared" ref="F27" si="25">MIN(120,E27)</f>
        <v>120</v>
      </c>
      <c r="G27" s="45" t="s">
        <v>81</v>
      </c>
      <c r="H27" s="43">
        <f t="shared" ref="H27" si="26">MIN(180,E27-F27)</f>
        <v>180</v>
      </c>
      <c r="I27" s="45" t="s">
        <v>81</v>
      </c>
      <c r="J27" s="43">
        <f t="shared" ref="J27" si="27">E27-F27-H27</f>
        <v>697</v>
      </c>
      <c r="K27" s="45" t="s">
        <v>81</v>
      </c>
      <c r="L27" s="46">
        <f t="shared" ref="L27" si="28">F27+H27+J27</f>
        <v>997</v>
      </c>
      <c r="M27" s="109"/>
      <c r="N27" s="109"/>
      <c r="O27" s="113"/>
      <c r="Q27" s="36"/>
      <c r="R27" s="54"/>
    </row>
    <row r="28" spans="1:18" ht="16.5" customHeight="1">
      <c r="A28" s="93"/>
      <c r="B28" s="42" t="s">
        <v>84</v>
      </c>
      <c r="C28" s="114"/>
      <c r="D28" s="115"/>
      <c r="E28" s="110"/>
      <c r="F28" s="116"/>
      <c r="G28" s="117"/>
      <c r="H28" s="116"/>
      <c r="I28" s="117"/>
      <c r="J28" s="114"/>
      <c r="K28" s="115"/>
      <c r="L28" s="49"/>
      <c r="M28" s="111"/>
      <c r="N28" s="111"/>
      <c r="O28" s="113"/>
      <c r="Q28" s="47" t="s">
        <v>103</v>
      </c>
      <c r="R28" s="55">
        <v>997</v>
      </c>
    </row>
    <row r="29" spans="1:18" ht="16.5" customHeight="1">
      <c r="A29" s="93"/>
      <c r="B29" s="51" t="s">
        <v>85</v>
      </c>
      <c r="C29" s="114"/>
      <c r="D29" s="115"/>
      <c r="E29" s="52" t="s">
        <v>81</v>
      </c>
      <c r="F29" s="118"/>
      <c r="G29" s="119"/>
      <c r="H29" s="118"/>
      <c r="I29" s="119"/>
      <c r="J29" s="114"/>
      <c r="K29" s="115"/>
      <c r="L29" s="46"/>
      <c r="M29" s="112"/>
      <c r="N29" s="112"/>
      <c r="O29" s="113"/>
      <c r="Q29" s="36"/>
      <c r="R29" s="54"/>
    </row>
    <row r="30" spans="1:18" ht="16.5" customHeight="1">
      <c r="A30" s="93" t="s">
        <v>104</v>
      </c>
      <c r="B30" s="42" t="s">
        <v>80</v>
      </c>
      <c r="C30" s="43">
        <f>$C$6</f>
        <v>18</v>
      </c>
      <c r="D30" s="44" t="str">
        <f>$D$6</f>
        <v>ｋW</v>
      </c>
      <c r="E30" s="109">
        <f>R30</f>
        <v>1871</v>
      </c>
      <c r="F30" s="43">
        <f t="shared" ref="F30" si="29">MIN(120,E30)</f>
        <v>120</v>
      </c>
      <c r="G30" s="45" t="s">
        <v>81</v>
      </c>
      <c r="H30" s="43">
        <f t="shared" ref="H30" si="30">MIN(180,E30-F30)</f>
        <v>180</v>
      </c>
      <c r="I30" s="45" t="s">
        <v>81</v>
      </c>
      <c r="J30" s="43">
        <f t="shared" ref="J30" si="31">E30-F30-H30</f>
        <v>1571</v>
      </c>
      <c r="K30" s="45" t="s">
        <v>81</v>
      </c>
      <c r="L30" s="46">
        <f t="shared" ref="L30" si="32">F30+H30+J30</f>
        <v>1871</v>
      </c>
      <c r="M30" s="109"/>
      <c r="N30" s="109"/>
      <c r="O30" s="113"/>
      <c r="Q30" s="47" t="s">
        <v>105</v>
      </c>
      <c r="R30" s="53">
        <v>1871</v>
      </c>
    </row>
    <row r="31" spans="1:18" ht="16.5" customHeight="1">
      <c r="A31" s="93"/>
      <c r="B31" s="42" t="s">
        <v>84</v>
      </c>
      <c r="C31" s="114"/>
      <c r="D31" s="115"/>
      <c r="E31" s="110"/>
      <c r="F31" s="116"/>
      <c r="G31" s="117"/>
      <c r="H31" s="116"/>
      <c r="I31" s="117"/>
      <c r="J31" s="114"/>
      <c r="K31" s="115"/>
      <c r="L31" s="49"/>
      <c r="M31" s="111"/>
      <c r="N31" s="111"/>
      <c r="O31" s="113"/>
      <c r="Q31" s="36"/>
      <c r="R31" s="50"/>
    </row>
    <row r="32" spans="1:18" ht="16.5" customHeight="1">
      <c r="A32" s="93"/>
      <c r="B32" s="51" t="s">
        <v>85</v>
      </c>
      <c r="C32" s="114"/>
      <c r="D32" s="115"/>
      <c r="E32" s="52" t="s">
        <v>81</v>
      </c>
      <c r="F32" s="118"/>
      <c r="G32" s="119"/>
      <c r="H32" s="118"/>
      <c r="I32" s="119"/>
      <c r="J32" s="114"/>
      <c r="K32" s="115"/>
      <c r="L32" s="46"/>
      <c r="M32" s="112"/>
      <c r="N32" s="112"/>
      <c r="O32" s="113"/>
      <c r="Q32" s="47" t="s">
        <v>106</v>
      </c>
      <c r="R32" s="53">
        <f t="shared" ref="R32" si="33">R26+R28+R30</f>
        <v>4955</v>
      </c>
    </row>
    <row r="33" spans="1:18" ht="16.5" customHeight="1">
      <c r="A33" s="93" t="s">
        <v>107</v>
      </c>
      <c r="B33" s="42" t="s">
        <v>80</v>
      </c>
      <c r="C33" s="43">
        <f>$C$6</f>
        <v>18</v>
      </c>
      <c r="D33" s="44" t="str">
        <f>$D$6</f>
        <v>ｋW</v>
      </c>
      <c r="E33" s="109">
        <f>R34</f>
        <v>2221</v>
      </c>
      <c r="F33" s="43">
        <f t="shared" ref="F33" si="34">MIN(120,E33)</f>
        <v>120</v>
      </c>
      <c r="G33" s="45" t="s">
        <v>81</v>
      </c>
      <c r="H33" s="43">
        <f t="shared" ref="H33" si="35">MIN(180,E33-F33)</f>
        <v>180</v>
      </c>
      <c r="I33" s="45" t="s">
        <v>81</v>
      </c>
      <c r="J33" s="43">
        <f t="shared" ref="J33" si="36">E33-F33-H33</f>
        <v>1921</v>
      </c>
      <c r="K33" s="45" t="s">
        <v>81</v>
      </c>
      <c r="L33" s="46">
        <f t="shared" ref="L33" si="37">F33+H33+J33</f>
        <v>2221</v>
      </c>
      <c r="M33" s="109"/>
      <c r="N33" s="109"/>
      <c r="O33" s="113"/>
      <c r="Q33" s="36"/>
      <c r="R33" s="50"/>
    </row>
    <row r="34" spans="1:18" ht="16.5" customHeight="1">
      <c r="A34" s="93"/>
      <c r="B34" s="42" t="s">
        <v>84</v>
      </c>
      <c r="C34" s="114"/>
      <c r="D34" s="115"/>
      <c r="E34" s="110"/>
      <c r="F34" s="116"/>
      <c r="G34" s="117"/>
      <c r="H34" s="116"/>
      <c r="I34" s="117"/>
      <c r="J34" s="114"/>
      <c r="K34" s="115"/>
      <c r="L34" s="49"/>
      <c r="M34" s="111"/>
      <c r="N34" s="111"/>
      <c r="O34" s="113"/>
      <c r="Q34" s="47" t="s">
        <v>108</v>
      </c>
      <c r="R34" s="53">
        <v>2221</v>
      </c>
    </row>
    <row r="35" spans="1:18" ht="16.5" customHeight="1">
      <c r="A35" s="93"/>
      <c r="B35" s="51" t="s">
        <v>85</v>
      </c>
      <c r="C35" s="114"/>
      <c r="D35" s="115"/>
      <c r="E35" s="52" t="s">
        <v>81</v>
      </c>
      <c r="F35" s="118"/>
      <c r="G35" s="119"/>
      <c r="H35" s="118"/>
      <c r="I35" s="119"/>
      <c r="J35" s="114"/>
      <c r="K35" s="115"/>
      <c r="L35" s="46"/>
      <c r="M35" s="112"/>
      <c r="N35" s="112"/>
      <c r="O35" s="113"/>
      <c r="Q35" s="36"/>
      <c r="R35" s="50"/>
    </row>
    <row r="36" spans="1:18" ht="16.5" customHeight="1">
      <c r="A36" s="93" t="s">
        <v>109</v>
      </c>
      <c r="B36" s="42" t="s">
        <v>80</v>
      </c>
      <c r="C36" s="43">
        <f>$C$6</f>
        <v>18</v>
      </c>
      <c r="D36" s="44" t="str">
        <f>$D$6</f>
        <v>ｋW</v>
      </c>
      <c r="E36" s="109">
        <f>R36</f>
        <v>3212</v>
      </c>
      <c r="F36" s="43">
        <f t="shared" ref="F36" si="38">MIN(120,E36)</f>
        <v>120</v>
      </c>
      <c r="G36" s="45" t="s">
        <v>81</v>
      </c>
      <c r="H36" s="43">
        <f t="shared" ref="H36" si="39">MIN(180,E36-F36)</f>
        <v>180</v>
      </c>
      <c r="I36" s="45" t="s">
        <v>81</v>
      </c>
      <c r="J36" s="43">
        <f t="shared" ref="J36" si="40">E36-F36-H36</f>
        <v>2912</v>
      </c>
      <c r="K36" s="45" t="s">
        <v>81</v>
      </c>
      <c r="L36" s="46">
        <f t="shared" ref="L36" si="41">F36+H36+J36</f>
        <v>3212</v>
      </c>
      <c r="M36" s="109"/>
      <c r="N36" s="109"/>
      <c r="O36" s="113"/>
      <c r="Q36" s="47" t="s">
        <v>110</v>
      </c>
      <c r="R36" s="53">
        <v>3212</v>
      </c>
    </row>
    <row r="37" spans="1:18" ht="16.5" customHeight="1">
      <c r="A37" s="93"/>
      <c r="B37" s="42" t="s">
        <v>84</v>
      </c>
      <c r="C37" s="114"/>
      <c r="D37" s="115"/>
      <c r="E37" s="110"/>
      <c r="F37" s="116"/>
      <c r="G37" s="117"/>
      <c r="H37" s="116"/>
      <c r="I37" s="117"/>
      <c r="J37" s="114"/>
      <c r="K37" s="115"/>
      <c r="L37" s="49"/>
      <c r="M37" s="111"/>
      <c r="N37" s="111"/>
      <c r="O37" s="113"/>
      <c r="Q37" s="36"/>
      <c r="R37" s="54"/>
    </row>
    <row r="38" spans="1:18" ht="16.5" customHeight="1">
      <c r="A38" s="93"/>
      <c r="B38" s="51" t="s">
        <v>85</v>
      </c>
      <c r="C38" s="114"/>
      <c r="D38" s="115"/>
      <c r="E38" s="52" t="s">
        <v>81</v>
      </c>
      <c r="F38" s="118"/>
      <c r="G38" s="119"/>
      <c r="H38" s="118"/>
      <c r="I38" s="119"/>
      <c r="J38" s="114"/>
      <c r="K38" s="115"/>
      <c r="L38" s="46"/>
      <c r="M38" s="112"/>
      <c r="N38" s="112"/>
      <c r="O38" s="113"/>
      <c r="Q38" s="47" t="s">
        <v>111</v>
      </c>
      <c r="R38" s="55">
        <v>2632</v>
      </c>
    </row>
    <row r="39" spans="1:18" ht="16.5" customHeight="1">
      <c r="A39" s="93" t="s">
        <v>112</v>
      </c>
      <c r="B39" s="42" t="s">
        <v>80</v>
      </c>
      <c r="C39" s="43">
        <f>$C$6</f>
        <v>18</v>
      </c>
      <c r="D39" s="44" t="str">
        <f>$D$6</f>
        <v>ｋW</v>
      </c>
      <c r="E39" s="109">
        <f>R38</f>
        <v>2632</v>
      </c>
      <c r="F39" s="43">
        <f t="shared" ref="F39" si="42">MIN(120,E39)</f>
        <v>120</v>
      </c>
      <c r="G39" s="45" t="s">
        <v>81</v>
      </c>
      <c r="H39" s="43">
        <f t="shared" ref="H39" si="43">MIN(180,E39-F39)</f>
        <v>180</v>
      </c>
      <c r="I39" s="45" t="s">
        <v>81</v>
      </c>
      <c r="J39" s="43">
        <f t="shared" ref="J39" si="44">E39-F39-H39</f>
        <v>2332</v>
      </c>
      <c r="K39" s="45" t="s">
        <v>81</v>
      </c>
      <c r="L39" s="46">
        <f t="shared" ref="L39" si="45">F39+H39+J39</f>
        <v>2632</v>
      </c>
      <c r="M39" s="109"/>
      <c r="N39" s="109"/>
      <c r="O39" s="113"/>
      <c r="Q39" s="36"/>
      <c r="R39" s="50"/>
    </row>
    <row r="40" spans="1:18" ht="16.5" customHeight="1">
      <c r="A40" s="93"/>
      <c r="B40" s="42" t="s">
        <v>84</v>
      </c>
      <c r="C40" s="114"/>
      <c r="D40" s="115"/>
      <c r="E40" s="110"/>
      <c r="F40" s="116"/>
      <c r="G40" s="117"/>
      <c r="H40" s="116"/>
      <c r="I40" s="117"/>
      <c r="J40" s="114"/>
      <c r="K40" s="115"/>
      <c r="L40" s="49"/>
      <c r="M40" s="111"/>
      <c r="N40" s="111"/>
      <c r="O40" s="113"/>
      <c r="Q40" s="47" t="s">
        <v>113</v>
      </c>
      <c r="R40" s="53">
        <f t="shared" ref="R40" si="46">R34+R36+R38</f>
        <v>8065</v>
      </c>
    </row>
    <row r="41" spans="1:18" ht="16.5" customHeight="1">
      <c r="A41" s="93"/>
      <c r="B41" s="51" t="s">
        <v>85</v>
      </c>
      <c r="C41" s="114"/>
      <c r="D41" s="115"/>
      <c r="E41" s="52" t="s">
        <v>81</v>
      </c>
      <c r="F41" s="118"/>
      <c r="G41" s="119"/>
      <c r="H41" s="118"/>
      <c r="I41" s="119"/>
      <c r="J41" s="114"/>
      <c r="K41" s="115"/>
      <c r="L41" s="46"/>
      <c r="M41" s="112"/>
      <c r="N41" s="112"/>
      <c r="O41" s="113"/>
      <c r="Q41" s="36"/>
      <c r="R41" s="50"/>
    </row>
    <row r="42" spans="1:18" ht="16.5" customHeight="1">
      <c r="A42" s="120" t="s">
        <v>114</v>
      </c>
      <c r="B42" s="121"/>
      <c r="C42" s="124">
        <f>SUM(C41,C38,C35,C32,C29,C26,C23,C20,C17,C14,C11,C8)</f>
        <v>0</v>
      </c>
      <c r="D42" s="125"/>
      <c r="E42" s="56">
        <f>SUM(E39,E36,E33,E30,E27,E24,E21,E18,E15,E12,E9,E6)</f>
        <v>23342</v>
      </c>
      <c r="F42" s="120"/>
      <c r="G42" s="121"/>
      <c r="H42" s="120"/>
      <c r="I42" s="121"/>
      <c r="J42" s="120"/>
      <c r="K42" s="121"/>
      <c r="L42" s="109">
        <f>SUM(L41,L38,L35,L32,L29,L26,L23,L20,L17,L14,L11,L8)</f>
        <v>0</v>
      </c>
      <c r="M42" s="109">
        <f>SUM(M6:M41)</f>
        <v>0</v>
      </c>
      <c r="N42" s="109">
        <f>SUM(N6:N41)</f>
        <v>0</v>
      </c>
      <c r="O42" s="109">
        <f>SUM(O6:O41)</f>
        <v>0</v>
      </c>
      <c r="Q42" s="47" t="s">
        <v>115</v>
      </c>
      <c r="R42" s="53">
        <f>R32+R40</f>
        <v>13020</v>
      </c>
    </row>
    <row r="43" spans="1:18" ht="16.5" customHeight="1">
      <c r="A43" s="122"/>
      <c r="B43" s="123"/>
      <c r="C43" s="126"/>
      <c r="D43" s="127"/>
      <c r="E43" s="57" t="s">
        <v>81</v>
      </c>
      <c r="F43" s="122"/>
      <c r="G43" s="123"/>
      <c r="H43" s="122"/>
      <c r="I43" s="123"/>
      <c r="J43" s="122"/>
      <c r="K43" s="123"/>
      <c r="L43" s="111"/>
      <c r="M43" s="111"/>
      <c r="N43" s="111"/>
      <c r="O43" s="111"/>
      <c r="Q43" s="36"/>
      <c r="R43" s="50"/>
    </row>
    <row r="44" spans="1:18" ht="39" customHeight="1">
      <c r="A44" s="131" t="s">
        <v>116</v>
      </c>
      <c r="B44" s="131"/>
      <c r="C44" s="131"/>
      <c r="D44" s="131"/>
      <c r="E44" s="131"/>
      <c r="F44" s="131"/>
      <c r="G44" s="131"/>
      <c r="H44" s="131"/>
      <c r="I44" s="131"/>
      <c r="J44" s="131"/>
      <c r="K44" s="131"/>
      <c r="L44" s="131"/>
      <c r="M44" s="131"/>
      <c r="N44" s="131"/>
      <c r="O44" s="131"/>
      <c r="Q44" s="47" t="s">
        <v>117</v>
      </c>
      <c r="R44" s="53">
        <f t="shared" ref="R44" si="47">R24+R42</f>
        <v>23342</v>
      </c>
    </row>
    <row r="45" spans="1:18" ht="3.75" customHeight="1"/>
    <row r="46" spans="1:18" ht="13.5" customHeight="1">
      <c r="A46" s="132" t="s">
        <v>118</v>
      </c>
      <c r="B46" s="132"/>
      <c r="C46" s="132"/>
      <c r="D46" s="132"/>
      <c r="E46" s="132"/>
      <c r="F46" s="132"/>
      <c r="G46" s="132"/>
      <c r="H46" s="132"/>
      <c r="I46" s="132"/>
      <c r="J46" s="132"/>
      <c r="K46" s="132"/>
      <c r="L46" s="132"/>
      <c r="M46" s="132"/>
      <c r="N46" s="132"/>
      <c r="O46" s="132"/>
    </row>
    <row r="47" spans="1:18" ht="13.5" customHeight="1">
      <c r="A47" s="128" t="s">
        <v>119</v>
      </c>
      <c r="B47" s="128"/>
      <c r="C47" s="128"/>
      <c r="D47" s="128"/>
      <c r="E47" s="128"/>
      <c r="F47" s="128"/>
      <c r="G47" s="128"/>
      <c r="H47" s="128"/>
      <c r="I47" s="128"/>
      <c r="J47" s="128"/>
      <c r="K47" s="128"/>
      <c r="L47" s="128"/>
      <c r="M47" s="128"/>
      <c r="N47" s="128"/>
      <c r="O47" s="128"/>
    </row>
    <row r="50" spans="1:8" ht="7.5" customHeight="1"/>
    <row r="51" spans="1:8" ht="17.25" customHeight="1">
      <c r="A51" s="129"/>
      <c r="B51" s="129"/>
      <c r="C51" s="129"/>
      <c r="D51" s="58"/>
      <c r="E51" s="58"/>
      <c r="F51" s="130"/>
      <c r="G51" s="130"/>
      <c r="H51" s="130"/>
    </row>
  </sheetData>
  <mergeCells count="185">
    <mergeCell ref="A47:O47"/>
    <mergeCell ref="A51:C51"/>
    <mergeCell ref="F51:H51"/>
    <mergeCell ref="L42:L43"/>
    <mergeCell ref="M42:M43"/>
    <mergeCell ref="N42:N43"/>
    <mergeCell ref="O42:O43"/>
    <mergeCell ref="A44:O44"/>
    <mergeCell ref="A46:O46"/>
    <mergeCell ref="F41:G41"/>
    <mergeCell ref="H41:I41"/>
    <mergeCell ref="J41:K41"/>
    <mergeCell ref="A42:B43"/>
    <mergeCell ref="C42:D43"/>
    <mergeCell ref="F42:G43"/>
    <mergeCell ref="H42:I43"/>
    <mergeCell ref="J42:K43"/>
    <mergeCell ref="A39:A41"/>
    <mergeCell ref="E39:E40"/>
    <mergeCell ref="A36:A38"/>
    <mergeCell ref="E36:E37"/>
    <mergeCell ref="M36:M38"/>
    <mergeCell ref="A33:A35"/>
    <mergeCell ref="E33:E34"/>
    <mergeCell ref="M33:M35"/>
    <mergeCell ref="M39:M41"/>
    <mergeCell ref="N39:N41"/>
    <mergeCell ref="O39:O41"/>
    <mergeCell ref="C40:D40"/>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H29:I29"/>
    <mergeCell ref="J29:K29"/>
    <mergeCell ref="A30:A32"/>
    <mergeCell ref="E30:E31"/>
    <mergeCell ref="M30:M32"/>
    <mergeCell ref="A27:A29"/>
    <mergeCell ref="E27:E28"/>
    <mergeCell ref="M27:M29"/>
    <mergeCell ref="N33:N35"/>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H17:I17"/>
    <mergeCell ref="J17:K17"/>
    <mergeCell ref="A18:A20"/>
    <mergeCell ref="E18:E19"/>
    <mergeCell ref="M18:M20"/>
    <mergeCell ref="A15:A17"/>
    <mergeCell ref="E15:E16"/>
    <mergeCell ref="M15:M17"/>
    <mergeCell ref="N21:N23"/>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A6:A8"/>
    <mergeCell ref="E6:E7"/>
    <mergeCell ref="M6:M8"/>
    <mergeCell ref="N6:N8"/>
    <mergeCell ref="O6:O8"/>
    <mergeCell ref="N9:N11"/>
    <mergeCell ref="O9:O11"/>
    <mergeCell ref="C10:D10"/>
    <mergeCell ref="F10:G10"/>
    <mergeCell ref="H10:I10"/>
    <mergeCell ref="J10:K10"/>
    <mergeCell ref="C11:D11"/>
    <mergeCell ref="C7:D7"/>
    <mergeCell ref="F7:G7"/>
    <mergeCell ref="H7:I7"/>
    <mergeCell ref="J7:K7"/>
    <mergeCell ref="C8:D8"/>
    <mergeCell ref="F8:G8"/>
    <mergeCell ref="H8:I8"/>
    <mergeCell ref="J8:K8"/>
    <mergeCell ref="F11:G11"/>
    <mergeCell ref="H11:I11"/>
    <mergeCell ref="J11:K11"/>
    <mergeCell ref="A2:O2"/>
    <mergeCell ref="C3:E3"/>
    <mergeCell ref="F3:K3"/>
    <mergeCell ref="L3:M3"/>
    <mergeCell ref="A4:A5"/>
    <mergeCell ref="B4:B5"/>
    <mergeCell ref="C4:D4"/>
    <mergeCell ref="E4:L4"/>
    <mergeCell ref="M4:M5"/>
    <mergeCell ref="N4:N5"/>
    <mergeCell ref="O4:O5"/>
    <mergeCell ref="C5:D5"/>
    <mergeCell ref="F5:G5"/>
    <mergeCell ref="H5:I5"/>
    <mergeCell ref="J5:K5"/>
  </mergeCells>
  <phoneticPr fontId="2"/>
  <pageMargins left="0.7" right="0.7" top="0.75" bottom="0.75" header="0.3" footer="0.3"/>
  <pageSetup paperSize="9" scale="8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2"/>
  <sheetViews>
    <sheetView topLeftCell="A16" zoomScaleNormal="100" workbookViewId="0">
      <selection activeCell="A24" sqref="A24:D24"/>
    </sheetView>
  </sheetViews>
  <sheetFormatPr defaultRowHeight="17.25" customHeight="1"/>
  <cols>
    <col min="1" max="8" width="9" style="1"/>
    <col min="9" max="9" width="10.625" style="1" customWidth="1"/>
    <col min="10" max="16384" width="9" style="1"/>
  </cols>
  <sheetData>
    <row r="1" spans="1:9" ht="17.25" customHeight="1">
      <c r="A1" s="62" t="s">
        <v>120</v>
      </c>
      <c r="B1" s="62"/>
      <c r="C1" s="62"/>
      <c r="D1" s="62"/>
      <c r="E1" s="62"/>
      <c r="F1" s="62"/>
      <c r="G1" s="62"/>
      <c r="H1" s="62"/>
      <c r="I1" s="62"/>
    </row>
    <row r="2" spans="1:9" ht="17.25" customHeight="1">
      <c r="A2" s="2"/>
    </row>
    <row r="3" spans="1:9" ht="17.25" customHeight="1">
      <c r="A3" s="63" t="s">
        <v>1</v>
      </c>
      <c r="B3" s="63"/>
      <c r="C3" s="63"/>
      <c r="D3" s="63"/>
      <c r="E3" s="63"/>
      <c r="F3" s="63"/>
      <c r="G3" s="63"/>
      <c r="H3" s="63"/>
      <c r="I3" s="63"/>
    </row>
    <row r="4" spans="1:9" ht="17.25" customHeight="1">
      <c r="A4" s="2"/>
    </row>
    <row r="5" spans="1:9" ht="17.25" customHeight="1">
      <c r="A5" s="3" t="s">
        <v>2</v>
      </c>
    </row>
    <row r="6" spans="1:9" ht="17.25" customHeight="1">
      <c r="A6" s="3" t="s">
        <v>3</v>
      </c>
    </row>
    <row r="7" spans="1:9" ht="17.25" customHeight="1">
      <c r="A7" s="3" t="s">
        <v>56</v>
      </c>
    </row>
    <row r="8" spans="1:9" ht="17.25" customHeight="1">
      <c r="A8" s="2"/>
    </row>
    <row r="9" spans="1:9" ht="17.25" customHeight="1">
      <c r="A9" s="2"/>
    </row>
    <row r="10" spans="1:9" ht="17.25" customHeight="1">
      <c r="A10" s="61" t="s">
        <v>5</v>
      </c>
      <c r="B10" s="61"/>
      <c r="C10" s="4" t="s">
        <v>121</v>
      </c>
      <c r="D10" s="2"/>
      <c r="E10" s="2"/>
      <c r="F10" s="2"/>
      <c r="G10" s="2"/>
      <c r="H10" s="2"/>
      <c r="I10" s="2"/>
    </row>
    <row r="11" spans="1:9" ht="17.25" customHeight="1">
      <c r="A11" s="5"/>
      <c r="B11" s="6"/>
    </row>
    <row r="12" spans="1:9" ht="17.25" customHeight="1">
      <c r="A12" s="61" t="s">
        <v>7</v>
      </c>
      <c r="B12" s="61"/>
      <c r="C12" s="88" t="s">
        <v>147</v>
      </c>
      <c r="D12" s="88"/>
      <c r="E12" s="88"/>
      <c r="F12" s="88"/>
      <c r="G12" s="88"/>
      <c r="H12" s="88"/>
      <c r="I12" s="88"/>
    </row>
    <row r="13" spans="1:9" ht="17.25" customHeight="1">
      <c r="A13" s="5"/>
      <c r="B13" s="6"/>
      <c r="C13" s="88"/>
      <c r="D13" s="88"/>
      <c r="E13" s="88"/>
      <c r="F13" s="88"/>
      <c r="G13" s="88"/>
      <c r="H13" s="88"/>
      <c r="I13" s="88"/>
    </row>
    <row r="14" spans="1:9" ht="17.25" customHeight="1">
      <c r="A14" s="61" t="s">
        <v>8</v>
      </c>
      <c r="B14" s="61"/>
      <c r="C14" s="8" t="s">
        <v>9</v>
      </c>
      <c r="D14" s="8"/>
      <c r="E14" s="8"/>
      <c r="F14" s="8"/>
    </row>
    <row r="15" spans="1:9" ht="17.25" customHeight="1">
      <c r="A15" s="5"/>
      <c r="B15" s="6"/>
    </row>
    <row r="16" spans="1:9" ht="17.25" customHeight="1">
      <c r="A16" s="61" t="s">
        <v>10</v>
      </c>
      <c r="B16" s="61"/>
      <c r="C16" s="1" t="s">
        <v>123</v>
      </c>
    </row>
    <row r="17" spans="1:9" ht="17.25" customHeight="1">
      <c r="A17" s="2"/>
    </row>
    <row r="18" spans="1:9" ht="17.25" customHeight="1">
      <c r="A18" s="2"/>
    </row>
    <row r="19" spans="1:9" ht="17.25" customHeight="1">
      <c r="A19" s="64" t="s">
        <v>12</v>
      </c>
      <c r="B19" s="64"/>
      <c r="C19" s="64"/>
      <c r="D19" s="64"/>
      <c r="E19" s="64"/>
      <c r="F19" s="64"/>
      <c r="G19" s="64"/>
      <c r="H19" s="64"/>
      <c r="I19" s="64"/>
    </row>
    <row r="20" spans="1:9" ht="17.25" customHeight="1">
      <c r="A20" s="64"/>
      <c r="B20" s="64"/>
      <c r="C20" s="64"/>
      <c r="D20" s="64"/>
      <c r="E20" s="64"/>
      <c r="F20" s="64"/>
      <c r="G20" s="64"/>
      <c r="H20" s="64"/>
      <c r="I20" s="64"/>
    </row>
    <row r="21" spans="1:9" ht="17.25" customHeight="1">
      <c r="A21" s="64"/>
      <c r="B21" s="64"/>
      <c r="C21" s="64"/>
      <c r="D21" s="64"/>
      <c r="E21" s="64"/>
      <c r="F21" s="64"/>
      <c r="G21" s="64"/>
      <c r="H21" s="64"/>
      <c r="I21" s="64"/>
    </row>
    <row r="22" spans="1:9" ht="17.25" customHeight="1">
      <c r="A22" s="2"/>
    </row>
    <row r="23" spans="1:9" ht="17.25" customHeight="1">
      <c r="A23" s="2"/>
    </row>
    <row r="24" spans="1:9" ht="17.25" customHeight="1">
      <c r="A24" s="65" t="s">
        <v>152</v>
      </c>
      <c r="B24" s="66"/>
      <c r="C24" s="66"/>
      <c r="D24" s="66"/>
    </row>
    <row r="25" spans="1:9" ht="17.25" customHeight="1">
      <c r="A25" s="2"/>
    </row>
    <row r="26" spans="1:9" ht="17.25" customHeight="1">
      <c r="A26" s="2"/>
    </row>
    <row r="27" spans="1:9" ht="17.25" customHeight="1">
      <c r="C27" s="62" t="s">
        <v>13</v>
      </c>
      <c r="D27" s="62"/>
      <c r="E27" s="62"/>
    </row>
    <row r="28" spans="1:9" ht="17.25" customHeight="1">
      <c r="C28" s="2"/>
      <c r="D28" s="2"/>
      <c r="E28" s="9" t="s">
        <v>14</v>
      </c>
    </row>
    <row r="29" spans="1:9" ht="17.25" customHeight="1">
      <c r="C29" s="2"/>
      <c r="D29" s="2"/>
      <c r="E29" s="9" t="s">
        <v>15</v>
      </c>
    </row>
    <row r="30" spans="1:9" ht="17.25" customHeight="1">
      <c r="A30" s="2"/>
      <c r="C30" s="2"/>
      <c r="D30" s="2"/>
      <c r="E30" s="9" t="s">
        <v>16</v>
      </c>
    </row>
    <row r="31" spans="1:9" ht="17.25" customHeight="1">
      <c r="A31" s="2"/>
      <c r="C31" s="2"/>
      <c r="D31" s="2"/>
      <c r="E31" s="9" t="s">
        <v>17</v>
      </c>
    </row>
    <row r="32" spans="1:9" ht="17.25" customHeight="1">
      <c r="A32" s="2"/>
    </row>
    <row r="33" spans="1:9" ht="17.25" customHeight="1">
      <c r="A33" s="2"/>
    </row>
    <row r="34" spans="1:9" ht="17.25" customHeight="1">
      <c r="A34" s="2"/>
    </row>
    <row r="35" spans="1:9" ht="17.25" customHeight="1">
      <c r="A35" s="2"/>
    </row>
    <row r="36" spans="1:9" ht="17.25" customHeight="1">
      <c r="A36" s="2"/>
    </row>
    <row r="37" spans="1:9" ht="17.25" customHeight="1">
      <c r="A37" s="2"/>
    </row>
    <row r="38" spans="1:9" ht="17.25" customHeight="1">
      <c r="A38" s="2"/>
    </row>
    <row r="39" spans="1:9" ht="17.25" customHeight="1">
      <c r="A39" s="67" t="s">
        <v>18</v>
      </c>
      <c r="B39" s="67"/>
      <c r="C39" s="67"/>
      <c r="D39" s="67"/>
      <c r="E39" s="67"/>
      <c r="F39" s="67"/>
      <c r="G39" s="67"/>
      <c r="H39" s="67"/>
      <c r="I39" s="67"/>
    </row>
    <row r="40" spans="1:9" ht="17.25" customHeight="1">
      <c r="A40" s="67"/>
      <c r="B40" s="67"/>
      <c r="C40" s="67"/>
      <c r="D40" s="67"/>
      <c r="E40" s="67"/>
      <c r="F40" s="67"/>
      <c r="G40" s="67"/>
      <c r="H40" s="67"/>
      <c r="I40" s="67"/>
    </row>
    <row r="41" spans="1:9" ht="17.25" customHeight="1">
      <c r="A41" s="10"/>
      <c r="B41" s="10"/>
      <c r="C41" s="10"/>
      <c r="D41" s="10"/>
      <c r="E41" s="10"/>
      <c r="F41" s="10"/>
      <c r="G41" s="10"/>
      <c r="H41" s="10"/>
      <c r="I41" s="10"/>
    </row>
    <row r="42" spans="1:9" ht="17.25" customHeight="1">
      <c r="A42" s="68" t="s">
        <v>19</v>
      </c>
      <c r="B42" s="68"/>
      <c r="C42" s="68"/>
      <c r="D42" s="68"/>
      <c r="E42" s="68"/>
      <c r="F42" s="68"/>
      <c r="G42" s="68"/>
      <c r="H42" s="68"/>
      <c r="I42" s="68"/>
    </row>
  </sheetData>
  <mergeCells count="12">
    <mergeCell ref="A42:I42"/>
    <mergeCell ref="A1:I1"/>
    <mergeCell ref="A3:I3"/>
    <mergeCell ref="A10:B10"/>
    <mergeCell ref="A12:B12"/>
    <mergeCell ref="C12:I13"/>
    <mergeCell ref="A14:B14"/>
    <mergeCell ref="A16:B16"/>
    <mergeCell ref="A19:I21"/>
    <mergeCell ref="A24:D24"/>
    <mergeCell ref="C27:E27"/>
    <mergeCell ref="A39:I40"/>
  </mergeCells>
  <phoneticPr fontId="2"/>
  <pageMargins left="0.59055118110236227" right="0.59055118110236227" top="0.39370078740157483" bottom="0.3937007874015748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pageSetUpPr fitToPage="1"/>
  </sheetPr>
  <dimension ref="A1:R51"/>
  <sheetViews>
    <sheetView view="pageBreakPreview" zoomScale="145" zoomScaleNormal="180" zoomScaleSheetLayoutView="145" workbookViewId="0">
      <selection activeCell="N4" sqref="N4:N5"/>
    </sheetView>
  </sheetViews>
  <sheetFormatPr defaultRowHeight="9.75"/>
  <cols>
    <col min="1" max="1" width="8.5" style="30" customWidth="1"/>
    <col min="2" max="2" width="6.625" style="30" customWidth="1"/>
    <col min="3" max="3" width="4.75" style="30" customWidth="1"/>
    <col min="4" max="4" width="2.375" style="30" bestFit="1" customWidth="1"/>
    <col min="5" max="5" width="4.75" style="30" customWidth="1"/>
    <col min="6" max="6" width="4.375" style="30" customWidth="1"/>
    <col min="7" max="7" width="3.625" style="30" bestFit="1" customWidth="1"/>
    <col min="8" max="8" width="4.375" style="30" customWidth="1"/>
    <col min="9" max="9" width="3.625" style="30" bestFit="1" customWidth="1"/>
    <col min="10" max="10" width="4.375" style="30" customWidth="1"/>
    <col min="11" max="11" width="3.625" style="30" bestFit="1" customWidth="1"/>
    <col min="12" max="12" width="6.125" style="30" customWidth="1"/>
    <col min="13" max="14" width="8.5" style="30" customWidth="1"/>
    <col min="15" max="15" width="12.625" style="30" customWidth="1"/>
    <col min="16" max="16384" width="9" style="30"/>
  </cols>
  <sheetData>
    <row r="1" spans="1:18" ht="12.75" customHeight="1">
      <c r="O1" s="31" t="s">
        <v>124</v>
      </c>
    </row>
    <row r="2" spans="1:18" ht="21.75" customHeight="1">
      <c r="A2" s="89" t="s">
        <v>60</v>
      </c>
      <c r="B2" s="89"/>
      <c r="C2" s="89"/>
      <c r="D2" s="89"/>
      <c r="E2" s="89"/>
      <c r="F2" s="89"/>
      <c r="G2" s="89"/>
      <c r="H2" s="89"/>
      <c r="I2" s="89"/>
      <c r="J2" s="89"/>
      <c r="K2" s="89"/>
      <c r="L2" s="89"/>
      <c r="M2" s="89"/>
      <c r="N2" s="89"/>
      <c r="O2" s="89"/>
    </row>
    <row r="3" spans="1:18" ht="20.25" customHeight="1">
      <c r="A3" s="32" t="s">
        <v>61</v>
      </c>
      <c r="B3" s="33" t="s">
        <v>125</v>
      </c>
      <c r="C3" s="90" t="s">
        <v>62</v>
      </c>
      <c r="D3" s="90"/>
      <c r="E3" s="90"/>
      <c r="F3" s="91" t="str">
        <f>'[1]（低圧）内訳'!$T$7</f>
        <v>自動車訓練所</v>
      </c>
      <c r="G3" s="91"/>
      <c r="H3" s="91"/>
      <c r="I3" s="91"/>
      <c r="J3" s="91"/>
      <c r="K3" s="91"/>
      <c r="L3" s="92" t="s">
        <v>21</v>
      </c>
      <c r="M3" s="92"/>
      <c r="N3" s="34" t="s">
        <v>153</v>
      </c>
      <c r="O3" s="35"/>
    </row>
    <row r="4" spans="1:18" ht="16.5" customHeight="1">
      <c r="A4" s="93" t="s">
        <v>146</v>
      </c>
      <c r="B4" s="94" t="s">
        <v>64</v>
      </c>
      <c r="C4" s="95" t="s">
        <v>65</v>
      </c>
      <c r="D4" s="96"/>
      <c r="E4" s="95" t="s">
        <v>66</v>
      </c>
      <c r="F4" s="97"/>
      <c r="G4" s="97"/>
      <c r="H4" s="97"/>
      <c r="I4" s="97"/>
      <c r="J4" s="97"/>
      <c r="K4" s="97"/>
      <c r="L4" s="98"/>
      <c r="M4" s="99" t="s">
        <v>67</v>
      </c>
      <c r="N4" s="101" t="s">
        <v>68</v>
      </c>
      <c r="O4" s="103" t="s">
        <v>69</v>
      </c>
      <c r="Q4" s="36"/>
      <c r="R4" s="37" t="s">
        <v>126</v>
      </c>
    </row>
    <row r="5" spans="1:18" ht="22.5" customHeight="1">
      <c r="A5" s="94"/>
      <c r="B5" s="94"/>
      <c r="C5" s="104" t="s">
        <v>71</v>
      </c>
      <c r="D5" s="105"/>
      <c r="E5" s="38" t="s">
        <v>72</v>
      </c>
      <c r="F5" s="106" t="s">
        <v>73</v>
      </c>
      <c r="G5" s="105"/>
      <c r="H5" s="107" t="s">
        <v>74</v>
      </c>
      <c r="I5" s="108"/>
      <c r="J5" s="107" t="s">
        <v>75</v>
      </c>
      <c r="K5" s="108"/>
      <c r="L5" s="39" t="s">
        <v>76</v>
      </c>
      <c r="M5" s="100"/>
      <c r="N5" s="102"/>
      <c r="O5" s="103"/>
      <c r="Q5" s="40" t="s">
        <v>77</v>
      </c>
      <c r="R5" s="41" t="s">
        <v>78</v>
      </c>
    </row>
    <row r="6" spans="1:18" ht="16.5" customHeight="1">
      <c r="A6" s="93" t="s">
        <v>79</v>
      </c>
      <c r="B6" s="42" t="s">
        <v>80</v>
      </c>
      <c r="C6" s="43">
        <f>'[1]（低圧）内訳'!U7</f>
        <v>25</v>
      </c>
      <c r="D6" s="59" t="str">
        <f>'[1]（低圧）内訳'!V7</f>
        <v>KVA</v>
      </c>
      <c r="E6" s="109">
        <f>R8</f>
        <v>2174</v>
      </c>
      <c r="F6" s="43">
        <f>MIN(120,E6)</f>
        <v>120</v>
      </c>
      <c r="G6" s="45" t="s">
        <v>81</v>
      </c>
      <c r="H6" s="43">
        <f>MIN(180,E6-F6)</f>
        <v>180</v>
      </c>
      <c r="I6" s="45" t="s">
        <v>81</v>
      </c>
      <c r="J6" s="43">
        <f>E6-F6-H6</f>
        <v>1874</v>
      </c>
      <c r="K6" s="45" t="s">
        <v>81</v>
      </c>
      <c r="L6" s="46">
        <f>F6+H6+J6</f>
        <v>2174</v>
      </c>
      <c r="M6" s="109"/>
      <c r="N6" s="109"/>
      <c r="O6" s="113">
        <f>SUM(C8,L8)-M6+N6</f>
        <v>0</v>
      </c>
      <c r="Q6" s="47" t="s">
        <v>82</v>
      </c>
      <c r="R6" s="48" t="s">
        <v>83</v>
      </c>
    </row>
    <row r="7" spans="1:18" ht="16.5" customHeight="1">
      <c r="A7" s="93"/>
      <c r="B7" s="42" t="s">
        <v>84</v>
      </c>
      <c r="C7" s="114"/>
      <c r="D7" s="115"/>
      <c r="E7" s="110"/>
      <c r="F7" s="116"/>
      <c r="G7" s="117"/>
      <c r="H7" s="116"/>
      <c r="I7" s="117"/>
      <c r="J7" s="114"/>
      <c r="K7" s="115"/>
      <c r="L7" s="49"/>
      <c r="M7" s="111"/>
      <c r="N7" s="111"/>
      <c r="O7" s="113"/>
      <c r="Q7" s="36"/>
      <c r="R7" s="50"/>
    </row>
    <row r="8" spans="1:18" ht="16.5" customHeight="1">
      <c r="A8" s="93"/>
      <c r="B8" s="51" t="s">
        <v>85</v>
      </c>
      <c r="C8" s="114"/>
      <c r="D8" s="115"/>
      <c r="E8" s="52" t="s">
        <v>81</v>
      </c>
      <c r="F8" s="118"/>
      <c r="G8" s="119"/>
      <c r="H8" s="118"/>
      <c r="I8" s="119"/>
      <c r="J8" s="114"/>
      <c r="K8" s="115"/>
      <c r="L8" s="46">
        <f>SUM(F8:K8)</f>
        <v>0</v>
      </c>
      <c r="M8" s="112"/>
      <c r="N8" s="112"/>
      <c r="O8" s="113"/>
      <c r="Q8" s="47" t="s">
        <v>86</v>
      </c>
      <c r="R8" s="53">
        <v>2174</v>
      </c>
    </row>
    <row r="9" spans="1:18" ht="16.5" customHeight="1">
      <c r="A9" s="93" t="s">
        <v>87</v>
      </c>
      <c r="B9" s="42" t="s">
        <v>80</v>
      </c>
      <c r="C9" s="43">
        <f>$C$6</f>
        <v>25</v>
      </c>
      <c r="D9" s="59" t="str">
        <f>$D$6</f>
        <v>KVA</v>
      </c>
      <c r="E9" s="109">
        <f>R10</f>
        <v>2255</v>
      </c>
      <c r="F9" s="43">
        <f t="shared" ref="F9" si="0">MIN(120,E9)</f>
        <v>120</v>
      </c>
      <c r="G9" s="45" t="s">
        <v>81</v>
      </c>
      <c r="H9" s="43">
        <f t="shared" ref="H9" si="1">MIN(180,E9-F9)</f>
        <v>180</v>
      </c>
      <c r="I9" s="45" t="s">
        <v>81</v>
      </c>
      <c r="J9" s="43">
        <f t="shared" ref="J9" si="2">E9-F9-H9</f>
        <v>1955</v>
      </c>
      <c r="K9" s="45" t="s">
        <v>81</v>
      </c>
      <c r="L9" s="46">
        <f t="shared" ref="L9" si="3">F9+H9+J9</f>
        <v>2255</v>
      </c>
      <c r="M9" s="109"/>
      <c r="N9" s="109"/>
      <c r="O9" s="113"/>
      <c r="Q9" s="36"/>
      <c r="R9" s="50"/>
    </row>
    <row r="10" spans="1:18" ht="16.5" customHeight="1">
      <c r="A10" s="93"/>
      <c r="B10" s="42" t="s">
        <v>84</v>
      </c>
      <c r="C10" s="114"/>
      <c r="D10" s="115"/>
      <c r="E10" s="110"/>
      <c r="F10" s="116"/>
      <c r="G10" s="117"/>
      <c r="H10" s="116"/>
      <c r="I10" s="117"/>
      <c r="J10" s="114"/>
      <c r="K10" s="115"/>
      <c r="L10" s="49"/>
      <c r="M10" s="111"/>
      <c r="N10" s="111"/>
      <c r="O10" s="113"/>
      <c r="Q10" s="47" t="s">
        <v>88</v>
      </c>
      <c r="R10" s="53">
        <v>2255</v>
      </c>
    </row>
    <row r="11" spans="1:18" ht="16.5" customHeight="1">
      <c r="A11" s="93"/>
      <c r="B11" s="51" t="s">
        <v>85</v>
      </c>
      <c r="C11" s="114"/>
      <c r="D11" s="115"/>
      <c r="E11" s="52" t="s">
        <v>81</v>
      </c>
      <c r="F11" s="118"/>
      <c r="G11" s="119"/>
      <c r="H11" s="118"/>
      <c r="I11" s="119"/>
      <c r="J11" s="114"/>
      <c r="K11" s="115"/>
      <c r="L11" s="46"/>
      <c r="M11" s="112"/>
      <c r="N11" s="112"/>
      <c r="O11" s="113"/>
      <c r="Q11" s="36"/>
      <c r="R11" s="50"/>
    </row>
    <row r="12" spans="1:18" ht="16.5" customHeight="1">
      <c r="A12" s="93" t="s">
        <v>89</v>
      </c>
      <c r="B12" s="42" t="s">
        <v>80</v>
      </c>
      <c r="C12" s="43">
        <f>$C$6</f>
        <v>25</v>
      </c>
      <c r="D12" s="59" t="str">
        <f>$D$6</f>
        <v>KVA</v>
      </c>
      <c r="E12" s="109">
        <f>R12</f>
        <v>2162</v>
      </c>
      <c r="F12" s="43">
        <f t="shared" ref="F12" si="4">MIN(120,E12)</f>
        <v>120</v>
      </c>
      <c r="G12" s="45" t="s">
        <v>81</v>
      </c>
      <c r="H12" s="43">
        <f t="shared" ref="H12" si="5">MIN(180,E12-F12)</f>
        <v>180</v>
      </c>
      <c r="I12" s="45" t="s">
        <v>81</v>
      </c>
      <c r="J12" s="43">
        <f t="shared" ref="J12" si="6">E12-F12-H12</f>
        <v>1862</v>
      </c>
      <c r="K12" s="45" t="s">
        <v>81</v>
      </c>
      <c r="L12" s="46">
        <f t="shared" ref="L12" si="7">F12+H12+J12</f>
        <v>2162</v>
      </c>
      <c r="M12" s="109"/>
      <c r="N12" s="109"/>
      <c r="O12" s="113"/>
      <c r="Q12" s="47" t="s">
        <v>90</v>
      </c>
      <c r="R12" s="53">
        <v>2162</v>
      </c>
    </row>
    <row r="13" spans="1:18" ht="16.5" customHeight="1">
      <c r="A13" s="93"/>
      <c r="B13" s="42" t="s">
        <v>84</v>
      </c>
      <c r="C13" s="114"/>
      <c r="D13" s="115"/>
      <c r="E13" s="110"/>
      <c r="F13" s="116"/>
      <c r="G13" s="117"/>
      <c r="H13" s="116"/>
      <c r="I13" s="117"/>
      <c r="J13" s="114"/>
      <c r="K13" s="115"/>
      <c r="L13" s="49"/>
      <c r="M13" s="111"/>
      <c r="N13" s="111"/>
      <c r="O13" s="113"/>
      <c r="Q13" s="36"/>
      <c r="R13" s="54"/>
    </row>
    <row r="14" spans="1:18" ht="16.5" customHeight="1">
      <c r="A14" s="93"/>
      <c r="B14" s="51" t="s">
        <v>85</v>
      </c>
      <c r="C14" s="114"/>
      <c r="D14" s="115"/>
      <c r="E14" s="52" t="s">
        <v>81</v>
      </c>
      <c r="F14" s="118"/>
      <c r="G14" s="119"/>
      <c r="H14" s="118"/>
      <c r="I14" s="119"/>
      <c r="J14" s="114"/>
      <c r="K14" s="115"/>
      <c r="L14" s="46"/>
      <c r="M14" s="112"/>
      <c r="N14" s="112"/>
      <c r="O14" s="113"/>
      <c r="Q14" s="47" t="s">
        <v>91</v>
      </c>
      <c r="R14" s="55">
        <f t="shared" ref="R14" si="8">R8+R10+R12</f>
        <v>6591</v>
      </c>
    </row>
    <row r="15" spans="1:18" ht="16.5" customHeight="1">
      <c r="A15" s="93" t="s">
        <v>92</v>
      </c>
      <c r="B15" s="42" t="s">
        <v>80</v>
      </c>
      <c r="C15" s="43">
        <f>$C$6</f>
        <v>25</v>
      </c>
      <c r="D15" s="44" t="str">
        <f>$D$6</f>
        <v>KVA</v>
      </c>
      <c r="E15" s="109">
        <f>R16</f>
        <v>2597</v>
      </c>
      <c r="F15" s="43">
        <f t="shared" ref="F15" si="9">MIN(120,E15)</f>
        <v>120</v>
      </c>
      <c r="G15" s="45" t="s">
        <v>81</v>
      </c>
      <c r="H15" s="43">
        <f t="shared" ref="H15" si="10">MIN(180,E15-F15)</f>
        <v>180</v>
      </c>
      <c r="I15" s="45" t="s">
        <v>81</v>
      </c>
      <c r="J15" s="43">
        <f t="shared" ref="J15" si="11">E15-F15-H15</f>
        <v>2297</v>
      </c>
      <c r="K15" s="45" t="s">
        <v>81</v>
      </c>
      <c r="L15" s="46">
        <f t="shared" ref="L15" si="12">F15+H15+J15</f>
        <v>2597</v>
      </c>
      <c r="M15" s="109"/>
      <c r="N15" s="109"/>
      <c r="O15" s="113"/>
      <c r="Q15" s="36"/>
      <c r="R15" s="50"/>
    </row>
    <row r="16" spans="1:18" ht="16.5" customHeight="1">
      <c r="A16" s="93"/>
      <c r="B16" s="42" t="s">
        <v>84</v>
      </c>
      <c r="C16" s="114"/>
      <c r="D16" s="115"/>
      <c r="E16" s="110"/>
      <c r="F16" s="116"/>
      <c r="G16" s="117"/>
      <c r="H16" s="116"/>
      <c r="I16" s="117"/>
      <c r="J16" s="114"/>
      <c r="K16" s="115"/>
      <c r="L16" s="49"/>
      <c r="M16" s="111"/>
      <c r="N16" s="111"/>
      <c r="O16" s="113"/>
      <c r="Q16" s="40" t="s">
        <v>93</v>
      </c>
      <c r="R16" s="60">
        <v>2597</v>
      </c>
    </row>
    <row r="17" spans="1:18" ht="16.5" customHeight="1">
      <c r="A17" s="93"/>
      <c r="B17" s="51" t="s">
        <v>85</v>
      </c>
      <c r="C17" s="114"/>
      <c r="D17" s="115"/>
      <c r="E17" s="52" t="s">
        <v>81</v>
      </c>
      <c r="F17" s="118"/>
      <c r="G17" s="119"/>
      <c r="H17" s="118"/>
      <c r="I17" s="119"/>
      <c r="J17" s="114"/>
      <c r="K17" s="115"/>
      <c r="L17" s="46"/>
      <c r="M17" s="112"/>
      <c r="N17" s="112"/>
      <c r="O17" s="113"/>
      <c r="Q17" s="36"/>
      <c r="R17" s="50"/>
    </row>
    <row r="18" spans="1:18" ht="16.5" customHeight="1">
      <c r="A18" s="93" t="s">
        <v>94</v>
      </c>
      <c r="B18" s="42" t="s">
        <v>80</v>
      </c>
      <c r="C18" s="43">
        <f>$C$6</f>
        <v>25</v>
      </c>
      <c r="D18" s="59" t="str">
        <f>$D$6</f>
        <v>KVA</v>
      </c>
      <c r="E18" s="109">
        <f>R18</f>
        <v>2163</v>
      </c>
      <c r="F18" s="43">
        <f t="shared" ref="F18" si="13">MIN(120,E18)</f>
        <v>120</v>
      </c>
      <c r="G18" s="45" t="s">
        <v>81</v>
      </c>
      <c r="H18" s="43">
        <f t="shared" ref="H18" si="14">MIN(180,E18-F18)</f>
        <v>180</v>
      </c>
      <c r="I18" s="45" t="s">
        <v>81</v>
      </c>
      <c r="J18" s="43">
        <f t="shared" ref="J18" si="15">E18-F18-H18</f>
        <v>1863</v>
      </c>
      <c r="K18" s="45" t="s">
        <v>81</v>
      </c>
      <c r="L18" s="46">
        <f t="shared" ref="L18" si="16">F18+H18+J18</f>
        <v>2163</v>
      </c>
      <c r="M18" s="109"/>
      <c r="N18" s="109"/>
      <c r="O18" s="113"/>
      <c r="Q18" s="47" t="s">
        <v>95</v>
      </c>
      <c r="R18" s="53">
        <v>2163</v>
      </c>
    </row>
    <row r="19" spans="1:18" ht="16.5" customHeight="1">
      <c r="A19" s="93"/>
      <c r="B19" s="42" t="s">
        <v>84</v>
      </c>
      <c r="C19" s="114"/>
      <c r="D19" s="115"/>
      <c r="E19" s="110"/>
      <c r="F19" s="116"/>
      <c r="G19" s="117"/>
      <c r="H19" s="116"/>
      <c r="I19" s="117"/>
      <c r="J19" s="114"/>
      <c r="K19" s="115"/>
      <c r="L19" s="49"/>
      <c r="M19" s="111"/>
      <c r="N19" s="111"/>
      <c r="O19" s="113"/>
      <c r="Q19" s="36"/>
      <c r="R19" s="50"/>
    </row>
    <row r="20" spans="1:18" ht="16.5" customHeight="1">
      <c r="A20" s="93"/>
      <c r="B20" s="51" t="s">
        <v>85</v>
      </c>
      <c r="C20" s="114"/>
      <c r="D20" s="115"/>
      <c r="E20" s="52" t="s">
        <v>81</v>
      </c>
      <c r="F20" s="118"/>
      <c r="G20" s="119"/>
      <c r="H20" s="118"/>
      <c r="I20" s="119"/>
      <c r="J20" s="114"/>
      <c r="K20" s="115"/>
      <c r="L20" s="46"/>
      <c r="M20" s="112"/>
      <c r="N20" s="112"/>
      <c r="O20" s="113"/>
      <c r="Q20" s="47" t="s">
        <v>96</v>
      </c>
      <c r="R20" s="53">
        <v>2038</v>
      </c>
    </row>
    <row r="21" spans="1:18" ht="16.5" customHeight="1">
      <c r="A21" s="93" t="s">
        <v>97</v>
      </c>
      <c r="B21" s="42" t="s">
        <v>80</v>
      </c>
      <c r="C21" s="43">
        <f>$C$6</f>
        <v>25</v>
      </c>
      <c r="D21" s="59" t="str">
        <f>$D$6</f>
        <v>KVA</v>
      </c>
      <c r="E21" s="109">
        <f>R20</f>
        <v>2038</v>
      </c>
      <c r="F21" s="43">
        <f t="shared" ref="F21" si="17">MIN(120,E21)</f>
        <v>120</v>
      </c>
      <c r="G21" s="45" t="s">
        <v>81</v>
      </c>
      <c r="H21" s="43">
        <f t="shared" ref="H21" si="18">MIN(180,E21-F21)</f>
        <v>180</v>
      </c>
      <c r="I21" s="45" t="s">
        <v>81</v>
      </c>
      <c r="J21" s="43">
        <f t="shared" ref="J21" si="19">E21-F21-H21</f>
        <v>1738</v>
      </c>
      <c r="K21" s="45" t="s">
        <v>81</v>
      </c>
      <c r="L21" s="46">
        <f t="shared" ref="L21" si="20">F21+H21+J21</f>
        <v>2038</v>
      </c>
      <c r="M21" s="109"/>
      <c r="N21" s="109"/>
      <c r="O21" s="113"/>
      <c r="Q21" s="36"/>
      <c r="R21" s="54"/>
    </row>
    <row r="22" spans="1:18" ht="16.5" customHeight="1">
      <c r="A22" s="93"/>
      <c r="B22" s="42" t="s">
        <v>84</v>
      </c>
      <c r="C22" s="114"/>
      <c r="D22" s="115"/>
      <c r="E22" s="110"/>
      <c r="F22" s="116"/>
      <c r="G22" s="117"/>
      <c r="H22" s="116"/>
      <c r="I22" s="117"/>
      <c r="J22" s="114"/>
      <c r="K22" s="115"/>
      <c r="L22" s="49"/>
      <c r="M22" s="111"/>
      <c r="N22" s="111"/>
      <c r="O22" s="113"/>
      <c r="Q22" s="47" t="s">
        <v>98</v>
      </c>
      <c r="R22" s="55">
        <f t="shared" ref="R22" si="21">R16+R18+R20</f>
        <v>6798</v>
      </c>
    </row>
    <row r="23" spans="1:18" ht="16.5" customHeight="1">
      <c r="A23" s="93"/>
      <c r="B23" s="51" t="s">
        <v>85</v>
      </c>
      <c r="C23" s="114"/>
      <c r="D23" s="115"/>
      <c r="E23" s="52" t="s">
        <v>81</v>
      </c>
      <c r="F23" s="118"/>
      <c r="G23" s="119"/>
      <c r="H23" s="118"/>
      <c r="I23" s="119"/>
      <c r="J23" s="114"/>
      <c r="K23" s="115"/>
      <c r="L23" s="46"/>
      <c r="M23" s="112"/>
      <c r="N23" s="112"/>
      <c r="O23" s="113"/>
      <c r="Q23" s="36"/>
      <c r="R23" s="54"/>
    </row>
    <row r="24" spans="1:18" ht="16.5" customHeight="1">
      <c r="A24" s="93" t="s">
        <v>99</v>
      </c>
      <c r="B24" s="42" t="s">
        <v>80</v>
      </c>
      <c r="C24" s="43">
        <f>$C$6</f>
        <v>25</v>
      </c>
      <c r="D24" s="59" t="str">
        <f>$D$6</f>
        <v>KVA</v>
      </c>
      <c r="E24" s="109">
        <f>R26</f>
        <v>2488</v>
      </c>
      <c r="F24" s="43">
        <f t="shared" ref="F24" si="22">MIN(120,E24)</f>
        <v>120</v>
      </c>
      <c r="G24" s="45" t="s">
        <v>81</v>
      </c>
      <c r="H24" s="43">
        <f t="shared" ref="H24" si="23">MIN(180,E24-F24)</f>
        <v>180</v>
      </c>
      <c r="I24" s="45" t="s">
        <v>81</v>
      </c>
      <c r="J24" s="43">
        <f t="shared" ref="J24" si="24">E24-F24-H24</f>
        <v>2188</v>
      </c>
      <c r="K24" s="45" t="s">
        <v>81</v>
      </c>
      <c r="L24" s="46">
        <f t="shared" ref="L24" si="25">F24+H24+J24</f>
        <v>2488</v>
      </c>
      <c r="M24" s="109"/>
      <c r="N24" s="109"/>
      <c r="O24" s="113"/>
      <c r="Q24" s="47" t="s">
        <v>100</v>
      </c>
      <c r="R24" s="53">
        <f t="shared" ref="R24" si="26">R14+R22</f>
        <v>13389</v>
      </c>
    </row>
    <row r="25" spans="1:18" ht="16.5" customHeight="1">
      <c r="A25" s="93"/>
      <c r="B25" s="42" t="s">
        <v>84</v>
      </c>
      <c r="C25" s="114"/>
      <c r="D25" s="115"/>
      <c r="E25" s="110"/>
      <c r="F25" s="116"/>
      <c r="G25" s="117"/>
      <c r="H25" s="116"/>
      <c r="I25" s="117"/>
      <c r="J25" s="114"/>
      <c r="K25" s="115"/>
      <c r="L25" s="49"/>
      <c r="M25" s="111"/>
      <c r="N25" s="111"/>
      <c r="O25" s="113"/>
      <c r="Q25" s="36"/>
      <c r="R25" s="50"/>
    </row>
    <row r="26" spans="1:18" ht="16.5" customHeight="1">
      <c r="A26" s="93"/>
      <c r="B26" s="51" t="s">
        <v>85</v>
      </c>
      <c r="C26" s="114"/>
      <c r="D26" s="115"/>
      <c r="E26" s="52" t="s">
        <v>81</v>
      </c>
      <c r="F26" s="118"/>
      <c r="G26" s="119"/>
      <c r="H26" s="118"/>
      <c r="I26" s="119"/>
      <c r="J26" s="114"/>
      <c r="K26" s="115"/>
      <c r="L26" s="46"/>
      <c r="M26" s="112"/>
      <c r="N26" s="112"/>
      <c r="O26" s="113"/>
      <c r="Q26" s="47" t="s">
        <v>101</v>
      </c>
      <c r="R26" s="53">
        <v>2488</v>
      </c>
    </row>
    <row r="27" spans="1:18" ht="16.5" customHeight="1">
      <c r="A27" s="93" t="s">
        <v>102</v>
      </c>
      <c r="B27" s="42" t="s">
        <v>80</v>
      </c>
      <c r="C27" s="43">
        <f>$C$6</f>
        <v>25</v>
      </c>
      <c r="D27" s="59" t="str">
        <f>$D$6</f>
        <v>KVA</v>
      </c>
      <c r="E27" s="109">
        <f>R28</f>
        <v>2509</v>
      </c>
      <c r="F27" s="43">
        <f t="shared" ref="F27" si="27">MIN(120,E27)</f>
        <v>120</v>
      </c>
      <c r="G27" s="45" t="s">
        <v>81</v>
      </c>
      <c r="H27" s="43">
        <f t="shared" ref="H27" si="28">MIN(180,E27-F27)</f>
        <v>180</v>
      </c>
      <c r="I27" s="45" t="s">
        <v>81</v>
      </c>
      <c r="J27" s="43">
        <f t="shared" ref="J27" si="29">E27-F27-H27</f>
        <v>2209</v>
      </c>
      <c r="K27" s="45" t="s">
        <v>81</v>
      </c>
      <c r="L27" s="46">
        <f t="shared" ref="L27" si="30">F27+H27+J27</f>
        <v>2509</v>
      </c>
      <c r="M27" s="109"/>
      <c r="N27" s="109"/>
      <c r="O27" s="113"/>
      <c r="Q27" s="36"/>
      <c r="R27" s="50"/>
    </row>
    <row r="28" spans="1:18" ht="16.5" customHeight="1">
      <c r="A28" s="93"/>
      <c r="B28" s="42" t="s">
        <v>84</v>
      </c>
      <c r="C28" s="114"/>
      <c r="D28" s="115"/>
      <c r="E28" s="110"/>
      <c r="F28" s="116"/>
      <c r="G28" s="117"/>
      <c r="H28" s="116"/>
      <c r="I28" s="117"/>
      <c r="J28" s="114"/>
      <c r="K28" s="115"/>
      <c r="L28" s="49"/>
      <c r="M28" s="111"/>
      <c r="N28" s="111"/>
      <c r="O28" s="113"/>
      <c r="Q28" s="47" t="s">
        <v>103</v>
      </c>
      <c r="R28" s="53">
        <v>2509</v>
      </c>
    </row>
    <row r="29" spans="1:18" ht="16.5" customHeight="1">
      <c r="A29" s="93"/>
      <c r="B29" s="51" t="s">
        <v>85</v>
      </c>
      <c r="C29" s="114"/>
      <c r="D29" s="115"/>
      <c r="E29" s="52" t="s">
        <v>81</v>
      </c>
      <c r="F29" s="118"/>
      <c r="G29" s="119"/>
      <c r="H29" s="118"/>
      <c r="I29" s="119"/>
      <c r="J29" s="114"/>
      <c r="K29" s="115"/>
      <c r="L29" s="46"/>
      <c r="M29" s="112"/>
      <c r="N29" s="112"/>
      <c r="O29" s="113"/>
      <c r="Q29" s="36"/>
      <c r="R29" s="54"/>
    </row>
    <row r="30" spans="1:18" ht="16.5" customHeight="1">
      <c r="A30" s="93" t="s">
        <v>104</v>
      </c>
      <c r="B30" s="42" t="s">
        <v>80</v>
      </c>
      <c r="C30" s="43">
        <f>$C$6</f>
        <v>25</v>
      </c>
      <c r="D30" s="59" t="str">
        <f>$D$6</f>
        <v>KVA</v>
      </c>
      <c r="E30" s="109">
        <f>R30</f>
        <v>2393</v>
      </c>
      <c r="F30" s="43">
        <f t="shared" ref="F30" si="31">MIN(120,E30)</f>
        <v>120</v>
      </c>
      <c r="G30" s="45" t="s">
        <v>81</v>
      </c>
      <c r="H30" s="43">
        <f t="shared" ref="H30" si="32">MIN(180,E30-F30)</f>
        <v>180</v>
      </c>
      <c r="I30" s="45" t="s">
        <v>81</v>
      </c>
      <c r="J30" s="43">
        <f t="shared" ref="J30" si="33">E30-F30-H30</f>
        <v>2093</v>
      </c>
      <c r="K30" s="45" t="s">
        <v>81</v>
      </c>
      <c r="L30" s="46">
        <f t="shared" ref="L30" si="34">F30+H30+J30</f>
        <v>2393</v>
      </c>
      <c r="M30" s="109"/>
      <c r="N30" s="109"/>
      <c r="O30" s="113"/>
      <c r="Q30" s="47" t="s">
        <v>105</v>
      </c>
      <c r="R30" s="55">
        <v>2393</v>
      </c>
    </row>
    <row r="31" spans="1:18" ht="16.5" customHeight="1">
      <c r="A31" s="93"/>
      <c r="B31" s="42" t="s">
        <v>84</v>
      </c>
      <c r="C31" s="114"/>
      <c r="D31" s="115"/>
      <c r="E31" s="110"/>
      <c r="F31" s="116"/>
      <c r="G31" s="117"/>
      <c r="H31" s="116"/>
      <c r="I31" s="117"/>
      <c r="J31" s="114"/>
      <c r="K31" s="115"/>
      <c r="L31" s="49"/>
      <c r="M31" s="111"/>
      <c r="N31" s="111"/>
      <c r="O31" s="113"/>
      <c r="Q31" s="36"/>
      <c r="R31" s="54"/>
    </row>
    <row r="32" spans="1:18" ht="16.5" customHeight="1">
      <c r="A32" s="93"/>
      <c r="B32" s="51" t="s">
        <v>85</v>
      </c>
      <c r="C32" s="114"/>
      <c r="D32" s="115"/>
      <c r="E32" s="52" t="s">
        <v>81</v>
      </c>
      <c r="F32" s="118"/>
      <c r="G32" s="119"/>
      <c r="H32" s="118"/>
      <c r="I32" s="119"/>
      <c r="J32" s="114"/>
      <c r="K32" s="115"/>
      <c r="L32" s="46"/>
      <c r="M32" s="112"/>
      <c r="N32" s="112"/>
      <c r="O32" s="113"/>
      <c r="Q32" s="47" t="s">
        <v>106</v>
      </c>
      <c r="R32" s="55">
        <f t="shared" ref="R32" si="35">R26+R28+R30</f>
        <v>7390</v>
      </c>
    </row>
    <row r="33" spans="1:18" ht="16.5" customHeight="1">
      <c r="A33" s="93" t="s">
        <v>107</v>
      </c>
      <c r="B33" s="42" t="s">
        <v>80</v>
      </c>
      <c r="C33" s="43">
        <f>$C$6</f>
        <v>25</v>
      </c>
      <c r="D33" s="59" t="str">
        <f>$D$6</f>
        <v>KVA</v>
      </c>
      <c r="E33" s="109">
        <f>R34</f>
        <v>2563</v>
      </c>
      <c r="F33" s="43">
        <f t="shared" ref="F33" si="36">MIN(120,E33)</f>
        <v>120</v>
      </c>
      <c r="G33" s="45" t="s">
        <v>81</v>
      </c>
      <c r="H33" s="43">
        <f t="shared" ref="H33" si="37">MIN(180,E33-F33)</f>
        <v>180</v>
      </c>
      <c r="I33" s="45" t="s">
        <v>81</v>
      </c>
      <c r="J33" s="43">
        <f t="shared" ref="J33" si="38">E33-F33-H33</f>
        <v>2263</v>
      </c>
      <c r="K33" s="45" t="s">
        <v>81</v>
      </c>
      <c r="L33" s="46">
        <f t="shared" ref="L33" si="39">F33+H33+J33</f>
        <v>2563</v>
      </c>
      <c r="M33" s="109"/>
      <c r="N33" s="109"/>
      <c r="O33" s="113"/>
      <c r="Q33" s="36"/>
      <c r="R33" s="54"/>
    </row>
    <row r="34" spans="1:18" ht="16.5" customHeight="1">
      <c r="A34" s="93"/>
      <c r="B34" s="42" t="s">
        <v>84</v>
      </c>
      <c r="C34" s="114"/>
      <c r="D34" s="115"/>
      <c r="E34" s="110"/>
      <c r="F34" s="116"/>
      <c r="G34" s="117"/>
      <c r="H34" s="116"/>
      <c r="I34" s="117"/>
      <c r="J34" s="114"/>
      <c r="K34" s="115"/>
      <c r="L34" s="49"/>
      <c r="M34" s="111"/>
      <c r="N34" s="111"/>
      <c r="O34" s="113"/>
      <c r="Q34" s="47" t="s">
        <v>108</v>
      </c>
      <c r="R34" s="53">
        <v>2563</v>
      </c>
    </row>
    <row r="35" spans="1:18" ht="16.5" customHeight="1">
      <c r="A35" s="93"/>
      <c r="B35" s="51" t="s">
        <v>85</v>
      </c>
      <c r="C35" s="114"/>
      <c r="D35" s="115"/>
      <c r="E35" s="52" t="s">
        <v>81</v>
      </c>
      <c r="F35" s="118"/>
      <c r="G35" s="119"/>
      <c r="H35" s="118"/>
      <c r="I35" s="119"/>
      <c r="J35" s="114"/>
      <c r="K35" s="115"/>
      <c r="L35" s="46"/>
      <c r="M35" s="112"/>
      <c r="N35" s="112"/>
      <c r="O35" s="113"/>
      <c r="Q35" s="36"/>
      <c r="R35" s="50"/>
    </row>
    <row r="36" spans="1:18" ht="16.5" customHeight="1">
      <c r="A36" s="93" t="s">
        <v>109</v>
      </c>
      <c r="B36" s="42" t="s">
        <v>80</v>
      </c>
      <c r="C36" s="43">
        <f>$C$6</f>
        <v>25</v>
      </c>
      <c r="D36" s="59" t="str">
        <f>$D$6</f>
        <v>KVA</v>
      </c>
      <c r="E36" s="109">
        <f>R36</f>
        <v>2785</v>
      </c>
      <c r="F36" s="43">
        <f t="shared" ref="F36" si="40">MIN(120,E36)</f>
        <v>120</v>
      </c>
      <c r="G36" s="45" t="s">
        <v>81</v>
      </c>
      <c r="H36" s="43">
        <f t="shared" ref="H36" si="41">MIN(180,E36-F36)</f>
        <v>180</v>
      </c>
      <c r="I36" s="45" t="s">
        <v>81</v>
      </c>
      <c r="J36" s="43">
        <f t="shared" ref="J36" si="42">E36-F36-H36</f>
        <v>2485</v>
      </c>
      <c r="K36" s="45" t="s">
        <v>81</v>
      </c>
      <c r="L36" s="46">
        <f t="shared" ref="L36" si="43">F36+H36+J36</f>
        <v>2785</v>
      </c>
      <c r="M36" s="109"/>
      <c r="N36" s="109"/>
      <c r="O36" s="113"/>
      <c r="Q36" s="47" t="s">
        <v>110</v>
      </c>
      <c r="R36" s="55">
        <v>2785</v>
      </c>
    </row>
    <row r="37" spans="1:18" ht="16.5" customHeight="1">
      <c r="A37" s="93"/>
      <c r="B37" s="42" t="s">
        <v>84</v>
      </c>
      <c r="C37" s="114"/>
      <c r="D37" s="115"/>
      <c r="E37" s="110"/>
      <c r="F37" s="116"/>
      <c r="G37" s="117"/>
      <c r="H37" s="116"/>
      <c r="I37" s="117"/>
      <c r="J37" s="114"/>
      <c r="K37" s="115"/>
      <c r="L37" s="49"/>
      <c r="M37" s="111"/>
      <c r="N37" s="111"/>
      <c r="O37" s="113"/>
      <c r="Q37" s="36"/>
      <c r="R37" s="54"/>
    </row>
    <row r="38" spans="1:18" ht="16.5" customHeight="1">
      <c r="A38" s="93"/>
      <c r="B38" s="51" t="s">
        <v>85</v>
      </c>
      <c r="C38" s="114"/>
      <c r="D38" s="115"/>
      <c r="E38" s="52" t="s">
        <v>81</v>
      </c>
      <c r="F38" s="118"/>
      <c r="G38" s="119"/>
      <c r="H38" s="118"/>
      <c r="I38" s="119"/>
      <c r="J38" s="114"/>
      <c r="K38" s="115"/>
      <c r="L38" s="46"/>
      <c r="M38" s="112"/>
      <c r="N38" s="112"/>
      <c r="O38" s="113"/>
      <c r="Q38" s="47" t="s">
        <v>111</v>
      </c>
      <c r="R38" s="55">
        <v>2345</v>
      </c>
    </row>
    <row r="39" spans="1:18" ht="16.5" customHeight="1">
      <c r="A39" s="93" t="s">
        <v>112</v>
      </c>
      <c r="B39" s="42" t="s">
        <v>80</v>
      </c>
      <c r="C39" s="43">
        <f>$C$6</f>
        <v>25</v>
      </c>
      <c r="D39" s="59" t="str">
        <f>$D$6</f>
        <v>KVA</v>
      </c>
      <c r="E39" s="109">
        <f>R38</f>
        <v>2345</v>
      </c>
      <c r="F39" s="43">
        <f t="shared" ref="F39" si="44">MIN(120,E39)</f>
        <v>120</v>
      </c>
      <c r="G39" s="45" t="s">
        <v>81</v>
      </c>
      <c r="H39" s="43">
        <f t="shared" ref="H39" si="45">MIN(180,E39-F39)</f>
        <v>180</v>
      </c>
      <c r="I39" s="45" t="s">
        <v>81</v>
      </c>
      <c r="J39" s="43">
        <f t="shared" ref="J39" si="46">E39-F39-H39</f>
        <v>2045</v>
      </c>
      <c r="K39" s="45" t="s">
        <v>81</v>
      </c>
      <c r="L39" s="46">
        <f t="shared" ref="L39" si="47">F39+H39+J39</f>
        <v>2345</v>
      </c>
      <c r="M39" s="109"/>
      <c r="N39" s="109"/>
      <c r="O39" s="113"/>
      <c r="Q39" s="36"/>
      <c r="R39" s="54"/>
    </row>
    <row r="40" spans="1:18" ht="16.5" customHeight="1">
      <c r="A40" s="93"/>
      <c r="B40" s="42" t="s">
        <v>84</v>
      </c>
      <c r="C40" s="114"/>
      <c r="D40" s="115"/>
      <c r="E40" s="110"/>
      <c r="F40" s="116"/>
      <c r="G40" s="117"/>
      <c r="H40" s="116"/>
      <c r="I40" s="117"/>
      <c r="J40" s="114"/>
      <c r="K40" s="115"/>
      <c r="L40" s="49"/>
      <c r="M40" s="111"/>
      <c r="N40" s="111"/>
      <c r="O40" s="113"/>
      <c r="Q40" s="47" t="s">
        <v>113</v>
      </c>
      <c r="R40" s="55">
        <f t="shared" ref="R40" si="48">R34+R36+R38</f>
        <v>7693</v>
      </c>
    </row>
    <row r="41" spans="1:18" ht="16.5" customHeight="1">
      <c r="A41" s="93"/>
      <c r="B41" s="51" t="s">
        <v>85</v>
      </c>
      <c r="C41" s="114"/>
      <c r="D41" s="115"/>
      <c r="E41" s="52" t="s">
        <v>81</v>
      </c>
      <c r="F41" s="118"/>
      <c r="G41" s="119"/>
      <c r="H41" s="118"/>
      <c r="I41" s="119"/>
      <c r="J41" s="114"/>
      <c r="K41" s="115"/>
      <c r="L41" s="46"/>
      <c r="M41" s="112"/>
      <c r="N41" s="112"/>
      <c r="O41" s="113"/>
      <c r="Q41" s="36"/>
      <c r="R41" s="54"/>
    </row>
    <row r="42" spans="1:18" ht="16.5" customHeight="1">
      <c r="A42" s="120" t="s">
        <v>114</v>
      </c>
      <c r="B42" s="121"/>
      <c r="C42" s="124">
        <f>SUM(C41,C38,C35,C32,C29,C26,C23,C20,C17,C14,C11,C8)</f>
        <v>0</v>
      </c>
      <c r="D42" s="125"/>
      <c r="E42" s="56">
        <f>SUM(E39,E36,E33,E30,E27,E24,E21,E18,E15,E12,E9,E6)</f>
        <v>28472</v>
      </c>
      <c r="F42" s="120"/>
      <c r="G42" s="121"/>
      <c r="H42" s="120"/>
      <c r="I42" s="121"/>
      <c r="J42" s="120"/>
      <c r="K42" s="121"/>
      <c r="L42" s="109">
        <f>SUM(L41,L38,L35,L32,L29,L26,L23,L20,L17,L14,L11,L8)</f>
        <v>0</v>
      </c>
      <c r="M42" s="109">
        <f>SUM(M6:M41)</f>
        <v>0</v>
      </c>
      <c r="N42" s="109">
        <f>SUM(N6:N41)</f>
        <v>0</v>
      </c>
      <c r="O42" s="109">
        <f>SUM(O6:O41)</f>
        <v>0</v>
      </c>
      <c r="Q42" s="47" t="s">
        <v>115</v>
      </c>
      <c r="R42" s="55">
        <f t="shared" ref="R42" si="49">R32+R40</f>
        <v>15083</v>
      </c>
    </row>
    <row r="43" spans="1:18" ht="16.5" customHeight="1">
      <c r="A43" s="133"/>
      <c r="B43" s="134"/>
      <c r="C43" s="135"/>
      <c r="D43" s="136"/>
      <c r="E43" s="52" t="s">
        <v>81</v>
      </c>
      <c r="F43" s="133"/>
      <c r="G43" s="134"/>
      <c r="H43" s="133"/>
      <c r="I43" s="134"/>
      <c r="J43" s="133"/>
      <c r="K43" s="134"/>
      <c r="L43" s="112"/>
      <c r="M43" s="111"/>
      <c r="N43" s="111"/>
      <c r="O43" s="111"/>
      <c r="Q43" s="36"/>
      <c r="R43" s="54"/>
    </row>
    <row r="44" spans="1:18" ht="39" customHeight="1">
      <c r="A44" s="131" t="s">
        <v>116</v>
      </c>
      <c r="B44" s="131"/>
      <c r="C44" s="131"/>
      <c r="D44" s="131"/>
      <c r="E44" s="131"/>
      <c r="F44" s="131"/>
      <c r="G44" s="131"/>
      <c r="H44" s="131"/>
      <c r="I44" s="131"/>
      <c r="J44" s="131"/>
      <c r="K44" s="131"/>
      <c r="L44" s="131"/>
      <c r="M44" s="131"/>
      <c r="N44" s="131"/>
      <c r="O44" s="131"/>
      <c r="Q44" s="47" t="s">
        <v>117</v>
      </c>
      <c r="R44" s="55">
        <f t="shared" ref="R44" si="50">R24+R42</f>
        <v>28472</v>
      </c>
    </row>
    <row r="45" spans="1:18" ht="3.75" customHeight="1"/>
    <row r="46" spans="1:18" ht="13.5" customHeight="1">
      <c r="A46" s="132" t="s">
        <v>118</v>
      </c>
      <c r="B46" s="132"/>
      <c r="C46" s="132"/>
      <c r="D46" s="132"/>
      <c r="E46" s="132"/>
      <c r="F46" s="132"/>
      <c r="G46" s="132"/>
      <c r="H46" s="132"/>
      <c r="I46" s="132"/>
      <c r="J46" s="132"/>
      <c r="K46" s="132"/>
      <c r="L46" s="132"/>
      <c r="M46" s="132"/>
      <c r="N46" s="132"/>
      <c r="O46" s="132"/>
    </row>
    <row r="47" spans="1:18" ht="13.5" customHeight="1">
      <c r="A47" s="128" t="s">
        <v>119</v>
      </c>
      <c r="B47" s="128"/>
      <c r="C47" s="128"/>
      <c r="D47" s="128"/>
      <c r="E47" s="128"/>
      <c r="F47" s="128"/>
      <c r="G47" s="128"/>
      <c r="H47" s="128"/>
      <c r="I47" s="128"/>
      <c r="J47" s="128"/>
      <c r="K47" s="128"/>
      <c r="L47" s="128"/>
      <c r="M47" s="128"/>
      <c r="N47" s="128"/>
      <c r="O47" s="128"/>
    </row>
    <row r="50" spans="1:8" ht="7.5" customHeight="1"/>
    <row r="51" spans="1:8" ht="17.25" customHeight="1">
      <c r="A51" s="129"/>
      <c r="B51" s="129"/>
      <c r="C51" s="129"/>
      <c r="D51" s="58"/>
      <c r="E51" s="58"/>
      <c r="F51" s="130"/>
      <c r="G51" s="130"/>
      <c r="H51" s="130"/>
    </row>
  </sheetData>
  <mergeCells count="185">
    <mergeCell ref="A47:O47"/>
    <mergeCell ref="A51:C51"/>
    <mergeCell ref="F51:H51"/>
    <mergeCell ref="L42:L43"/>
    <mergeCell ref="M42:M43"/>
    <mergeCell ref="N42:N43"/>
    <mergeCell ref="O42:O43"/>
    <mergeCell ref="A44:O44"/>
    <mergeCell ref="A46:O46"/>
    <mergeCell ref="F41:G41"/>
    <mergeCell ref="H41:I41"/>
    <mergeCell ref="J41:K41"/>
    <mergeCell ref="A42:B43"/>
    <mergeCell ref="C42:D43"/>
    <mergeCell ref="F42:G43"/>
    <mergeCell ref="H42:I43"/>
    <mergeCell ref="J42:K43"/>
    <mergeCell ref="A39:A41"/>
    <mergeCell ref="E39:E40"/>
    <mergeCell ref="A36:A38"/>
    <mergeCell ref="E36:E37"/>
    <mergeCell ref="M36:M38"/>
    <mergeCell ref="A33:A35"/>
    <mergeCell ref="E33:E34"/>
    <mergeCell ref="M33:M35"/>
    <mergeCell ref="M39:M41"/>
    <mergeCell ref="N39:N41"/>
    <mergeCell ref="O39:O41"/>
    <mergeCell ref="C40:D40"/>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H29:I29"/>
    <mergeCell ref="J29:K29"/>
    <mergeCell ref="A30:A32"/>
    <mergeCell ref="E30:E31"/>
    <mergeCell ref="M30:M32"/>
    <mergeCell ref="A27:A29"/>
    <mergeCell ref="E27:E28"/>
    <mergeCell ref="M27:M29"/>
    <mergeCell ref="N33:N35"/>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H17:I17"/>
    <mergeCell ref="J17:K17"/>
    <mergeCell ref="A18:A20"/>
    <mergeCell ref="E18:E19"/>
    <mergeCell ref="M18:M20"/>
    <mergeCell ref="A15:A17"/>
    <mergeCell ref="E15:E16"/>
    <mergeCell ref="M15:M17"/>
    <mergeCell ref="N21:N23"/>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A6:A8"/>
    <mergeCell ref="E6:E7"/>
    <mergeCell ref="M6:M8"/>
    <mergeCell ref="N6:N8"/>
    <mergeCell ref="O6:O8"/>
    <mergeCell ref="N9:N11"/>
    <mergeCell ref="O9:O11"/>
    <mergeCell ref="C10:D10"/>
    <mergeCell ref="F10:G10"/>
    <mergeCell ref="H10:I10"/>
    <mergeCell ref="J10:K10"/>
    <mergeCell ref="C11:D11"/>
    <mergeCell ref="C7:D7"/>
    <mergeCell ref="F7:G7"/>
    <mergeCell ref="H7:I7"/>
    <mergeCell ref="J7:K7"/>
    <mergeCell ref="C8:D8"/>
    <mergeCell ref="F8:G8"/>
    <mergeCell ref="H8:I8"/>
    <mergeCell ref="J8:K8"/>
    <mergeCell ref="F11:G11"/>
    <mergeCell ref="H11:I11"/>
    <mergeCell ref="J11:K11"/>
    <mergeCell ref="A2:O2"/>
    <mergeCell ref="C3:E3"/>
    <mergeCell ref="F3:K3"/>
    <mergeCell ref="L3:M3"/>
    <mergeCell ref="A4:A5"/>
    <mergeCell ref="B4:B5"/>
    <mergeCell ref="C4:D4"/>
    <mergeCell ref="E4:L4"/>
    <mergeCell ref="M4:M5"/>
    <mergeCell ref="N4:N5"/>
    <mergeCell ref="O4:O5"/>
    <mergeCell ref="C5:D5"/>
    <mergeCell ref="F5:G5"/>
    <mergeCell ref="H5:I5"/>
    <mergeCell ref="J5:K5"/>
  </mergeCells>
  <phoneticPr fontId="2"/>
  <pageMargins left="0.7" right="0.7" top="0.75" bottom="0.75" header="0.3" footer="0.3"/>
  <pageSetup paperSize="9" scale="8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2"/>
  <sheetViews>
    <sheetView zoomScaleNormal="100" workbookViewId="0">
      <selection activeCell="J31" sqref="J31"/>
    </sheetView>
  </sheetViews>
  <sheetFormatPr defaultRowHeight="17.25" customHeight="1"/>
  <cols>
    <col min="1" max="8" width="9" style="1"/>
    <col min="9" max="9" width="10.625" style="1" customWidth="1"/>
    <col min="10" max="16384" width="9" style="1"/>
  </cols>
  <sheetData>
    <row r="1" spans="1:9" ht="17.25" customHeight="1">
      <c r="A1" s="62" t="s">
        <v>120</v>
      </c>
      <c r="B1" s="62"/>
      <c r="C1" s="62"/>
      <c r="D1" s="62"/>
      <c r="E1" s="62"/>
      <c r="F1" s="62"/>
      <c r="G1" s="62"/>
      <c r="H1" s="62"/>
      <c r="I1" s="62"/>
    </row>
    <row r="2" spans="1:9" ht="17.25" customHeight="1">
      <c r="A2" s="2"/>
    </row>
    <row r="3" spans="1:9" ht="17.25" customHeight="1">
      <c r="A3" s="63" t="s">
        <v>136</v>
      </c>
      <c r="B3" s="63"/>
      <c r="C3" s="63"/>
      <c r="D3" s="63"/>
      <c r="E3" s="63"/>
      <c r="F3" s="63"/>
      <c r="G3" s="63"/>
      <c r="H3" s="63"/>
      <c r="I3" s="63"/>
    </row>
    <row r="4" spans="1:9" ht="17.25" customHeight="1">
      <c r="A4" s="2"/>
    </row>
    <row r="5" spans="1:9" ht="17.25" customHeight="1">
      <c r="A5" s="3" t="s">
        <v>2</v>
      </c>
    </row>
    <row r="6" spans="1:9" ht="17.25" customHeight="1">
      <c r="A6" s="3" t="s">
        <v>3</v>
      </c>
    </row>
    <row r="7" spans="1:9" ht="17.25" customHeight="1">
      <c r="A7" s="3" t="s">
        <v>56</v>
      </c>
    </row>
    <row r="8" spans="1:9" ht="17.25" customHeight="1">
      <c r="A8" s="2"/>
    </row>
    <row r="9" spans="1:9" ht="17.25" customHeight="1">
      <c r="A9" s="2"/>
    </row>
    <row r="10" spans="1:9" ht="17.25" customHeight="1">
      <c r="A10" s="61" t="s">
        <v>5</v>
      </c>
      <c r="B10" s="61"/>
      <c r="C10" s="4" t="s">
        <v>121</v>
      </c>
      <c r="D10" s="2"/>
      <c r="E10" s="2"/>
      <c r="F10" s="2"/>
      <c r="G10" s="2"/>
      <c r="H10" s="2"/>
      <c r="I10" s="2"/>
    </row>
    <row r="11" spans="1:9" ht="17.25" customHeight="1">
      <c r="A11" s="5"/>
      <c r="B11" s="6"/>
    </row>
    <row r="12" spans="1:9" ht="17.25" customHeight="1">
      <c r="A12" s="61" t="s">
        <v>7</v>
      </c>
      <c r="B12" s="61"/>
      <c r="C12" s="88" t="s">
        <v>122</v>
      </c>
      <c r="D12" s="88"/>
      <c r="E12" s="88"/>
      <c r="F12" s="88"/>
      <c r="G12" s="88"/>
      <c r="H12" s="88"/>
      <c r="I12" s="88"/>
    </row>
    <row r="13" spans="1:9" ht="17.25" customHeight="1">
      <c r="A13" s="5"/>
      <c r="B13" s="6"/>
      <c r="C13" s="88"/>
      <c r="D13" s="88"/>
      <c r="E13" s="88"/>
      <c r="F13" s="88"/>
      <c r="G13" s="88"/>
      <c r="H13" s="88"/>
      <c r="I13" s="88"/>
    </row>
    <row r="14" spans="1:9" ht="17.25" customHeight="1">
      <c r="A14" s="61" t="s">
        <v>141</v>
      </c>
      <c r="B14" s="61"/>
      <c r="C14" s="8" t="s">
        <v>9</v>
      </c>
      <c r="D14" s="8"/>
      <c r="E14" s="8"/>
      <c r="F14" s="8"/>
    </row>
    <row r="15" spans="1:9" ht="17.25" customHeight="1">
      <c r="A15" s="5"/>
      <c r="B15" s="6"/>
    </row>
    <row r="16" spans="1:9" ht="17.25" customHeight="1">
      <c r="A16" s="61" t="s">
        <v>142</v>
      </c>
      <c r="B16" s="61"/>
      <c r="C16" s="1" t="s">
        <v>123</v>
      </c>
    </row>
    <row r="17" spans="1:9" ht="17.25" customHeight="1">
      <c r="A17" s="2"/>
    </row>
    <row r="18" spans="1:9" ht="17.25" customHeight="1">
      <c r="A18" s="2"/>
    </row>
    <row r="19" spans="1:9" ht="17.25" customHeight="1">
      <c r="A19" s="64" t="s">
        <v>12</v>
      </c>
      <c r="B19" s="64"/>
      <c r="C19" s="64"/>
      <c r="D19" s="64"/>
      <c r="E19" s="64"/>
      <c r="F19" s="64"/>
      <c r="G19" s="64"/>
      <c r="H19" s="64"/>
      <c r="I19" s="64"/>
    </row>
    <row r="20" spans="1:9" ht="17.25" customHeight="1">
      <c r="A20" s="64"/>
      <c r="B20" s="64"/>
      <c r="C20" s="64"/>
      <c r="D20" s="64"/>
      <c r="E20" s="64"/>
      <c r="F20" s="64"/>
      <c r="G20" s="64"/>
      <c r="H20" s="64"/>
      <c r="I20" s="64"/>
    </row>
    <row r="21" spans="1:9" ht="17.25" customHeight="1">
      <c r="A21" s="64"/>
      <c r="B21" s="64"/>
      <c r="C21" s="64"/>
      <c r="D21" s="64"/>
      <c r="E21" s="64"/>
      <c r="F21" s="64"/>
      <c r="G21" s="64"/>
      <c r="H21" s="64"/>
      <c r="I21" s="64"/>
    </row>
    <row r="22" spans="1:9" ht="17.25" customHeight="1">
      <c r="A22" s="2"/>
    </row>
    <row r="23" spans="1:9" ht="17.25" customHeight="1">
      <c r="A23" s="2"/>
    </row>
    <row r="24" spans="1:9" ht="17.25" customHeight="1">
      <c r="A24" s="65" t="s">
        <v>143</v>
      </c>
      <c r="B24" s="66"/>
      <c r="C24" s="66"/>
      <c r="D24" s="66"/>
    </row>
    <row r="25" spans="1:9" ht="17.25" customHeight="1">
      <c r="A25" s="2"/>
    </row>
    <row r="26" spans="1:9" ht="17.25" customHeight="1">
      <c r="A26" s="2"/>
    </row>
    <row r="27" spans="1:9" ht="17.25" customHeight="1">
      <c r="C27" s="62" t="s">
        <v>148</v>
      </c>
      <c r="D27" s="62"/>
      <c r="E27" s="62"/>
    </row>
    <row r="28" spans="1:9" ht="17.25" customHeight="1">
      <c r="C28" s="2"/>
      <c r="D28" s="2"/>
      <c r="E28" s="9" t="s">
        <v>14</v>
      </c>
    </row>
    <row r="29" spans="1:9" ht="17.25" customHeight="1">
      <c r="C29" s="2"/>
      <c r="D29" s="2"/>
      <c r="E29" s="9" t="s">
        <v>15</v>
      </c>
    </row>
    <row r="30" spans="1:9" ht="17.25" customHeight="1">
      <c r="A30" s="2"/>
      <c r="C30" s="2"/>
      <c r="D30" s="2"/>
      <c r="E30" s="9" t="s">
        <v>16</v>
      </c>
    </row>
    <row r="31" spans="1:9" ht="17.25" customHeight="1">
      <c r="A31" s="2"/>
      <c r="C31" s="2"/>
      <c r="D31" s="2"/>
      <c r="E31" s="9" t="s">
        <v>17</v>
      </c>
    </row>
    <row r="32" spans="1:9" ht="17.25" customHeight="1">
      <c r="A32" s="2"/>
    </row>
    <row r="33" spans="1:9" ht="17.25" customHeight="1">
      <c r="A33" s="2"/>
    </row>
    <row r="34" spans="1:9" ht="17.25" customHeight="1">
      <c r="A34" s="2"/>
    </row>
    <row r="35" spans="1:9" ht="17.25" customHeight="1">
      <c r="A35" s="2"/>
    </row>
    <row r="36" spans="1:9" ht="17.25" customHeight="1">
      <c r="A36" s="2"/>
    </row>
    <row r="37" spans="1:9" ht="17.25" customHeight="1">
      <c r="A37" s="2"/>
    </row>
    <row r="38" spans="1:9" ht="17.25" customHeight="1">
      <c r="A38" s="2"/>
    </row>
    <row r="39" spans="1:9" ht="17.25" customHeight="1">
      <c r="A39" s="67"/>
      <c r="B39" s="67"/>
      <c r="C39" s="67"/>
      <c r="D39" s="67"/>
      <c r="E39" s="67"/>
      <c r="F39" s="67"/>
      <c r="G39" s="67"/>
      <c r="H39" s="67"/>
      <c r="I39" s="67"/>
    </row>
    <row r="40" spans="1:9" ht="17.25" customHeight="1">
      <c r="A40" s="67"/>
      <c r="B40" s="67"/>
      <c r="C40" s="67"/>
      <c r="D40" s="67"/>
      <c r="E40" s="67"/>
      <c r="F40" s="67"/>
      <c r="G40" s="67"/>
      <c r="H40" s="67"/>
      <c r="I40" s="67"/>
    </row>
    <row r="41" spans="1:9" ht="17.25" customHeight="1">
      <c r="A41" s="10"/>
      <c r="B41" s="10"/>
      <c r="C41" s="10"/>
      <c r="D41" s="10"/>
      <c r="E41" s="10"/>
      <c r="F41" s="10"/>
      <c r="G41" s="10"/>
      <c r="H41" s="10"/>
      <c r="I41" s="10"/>
    </row>
    <row r="42" spans="1:9" ht="17.25" customHeight="1">
      <c r="A42" s="68"/>
      <c r="B42" s="68"/>
      <c r="C42" s="68"/>
      <c r="D42" s="68"/>
      <c r="E42" s="68"/>
      <c r="F42" s="68"/>
      <c r="G42" s="68"/>
      <c r="H42" s="68"/>
      <c r="I42" s="68"/>
    </row>
  </sheetData>
  <mergeCells count="12">
    <mergeCell ref="A42:I42"/>
    <mergeCell ref="A1:I1"/>
    <mergeCell ref="A3:I3"/>
    <mergeCell ref="A10:B10"/>
    <mergeCell ref="A12:B12"/>
    <mergeCell ref="C12:I13"/>
    <mergeCell ref="A14:B14"/>
    <mergeCell ref="A16:B16"/>
    <mergeCell ref="A19:I21"/>
    <mergeCell ref="A24:D24"/>
    <mergeCell ref="C27:E27"/>
    <mergeCell ref="A39:I40"/>
  </mergeCells>
  <phoneticPr fontId="2"/>
  <pageMargins left="0.59055118110236227" right="0.59055118110236227" top="0.39370078740157483" bottom="0.3937007874015748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pageSetUpPr fitToPage="1"/>
  </sheetPr>
  <dimension ref="A1:R51"/>
  <sheetViews>
    <sheetView tabSelected="1" view="pageBreakPreview" topLeftCell="A9" zoomScale="145" zoomScaleNormal="180" zoomScaleSheetLayoutView="145" workbookViewId="0">
      <selection activeCell="N4" sqref="N4:N5"/>
    </sheetView>
  </sheetViews>
  <sheetFormatPr defaultRowHeight="9.75"/>
  <cols>
    <col min="1" max="1" width="8.5" style="30" customWidth="1"/>
    <col min="2" max="2" width="6.625" style="30" customWidth="1"/>
    <col min="3" max="3" width="4.75" style="30" customWidth="1"/>
    <col min="4" max="4" width="2.375" style="30" bestFit="1" customWidth="1"/>
    <col min="5" max="5" width="4.75" style="30" customWidth="1"/>
    <col min="6" max="6" width="4.375" style="30" customWidth="1"/>
    <col min="7" max="7" width="3.625" style="30" bestFit="1" customWidth="1"/>
    <col min="8" max="8" width="4.375" style="30" customWidth="1"/>
    <col min="9" max="9" width="3.625" style="30" bestFit="1" customWidth="1"/>
    <col min="10" max="10" width="4.375" style="30" customWidth="1"/>
    <col min="11" max="11" width="3.625" style="30" bestFit="1" customWidth="1"/>
    <col min="12" max="12" width="6.125" style="30" customWidth="1"/>
    <col min="13" max="14" width="8.5" style="30" customWidth="1"/>
    <col min="15" max="15" width="12.625" style="30" customWidth="1"/>
    <col min="16" max="16384" width="9" style="30"/>
  </cols>
  <sheetData>
    <row r="1" spans="1:18" ht="12.75" customHeight="1">
      <c r="O1" s="31" t="s">
        <v>124</v>
      </c>
    </row>
    <row r="2" spans="1:18" ht="21.75" customHeight="1">
      <c r="A2" s="89" t="s">
        <v>137</v>
      </c>
      <c r="B2" s="89"/>
      <c r="C2" s="89"/>
      <c r="D2" s="89"/>
      <c r="E2" s="89"/>
      <c r="F2" s="89"/>
      <c r="G2" s="89"/>
      <c r="H2" s="89"/>
      <c r="I2" s="89"/>
      <c r="J2" s="89"/>
      <c r="K2" s="89"/>
      <c r="L2" s="89"/>
      <c r="M2" s="89"/>
      <c r="N2" s="89"/>
      <c r="O2" s="89"/>
    </row>
    <row r="3" spans="1:18" ht="20.25" customHeight="1">
      <c r="A3" s="32" t="s">
        <v>61</v>
      </c>
      <c r="B3" s="33" t="s">
        <v>125</v>
      </c>
      <c r="C3" s="90" t="s">
        <v>62</v>
      </c>
      <c r="D3" s="90"/>
      <c r="E3" s="90"/>
      <c r="F3" s="91" t="str">
        <f>'[1]（低圧）内訳'!$T$7</f>
        <v>自動車訓練所</v>
      </c>
      <c r="G3" s="91"/>
      <c r="H3" s="91"/>
      <c r="I3" s="91"/>
      <c r="J3" s="91"/>
      <c r="K3" s="91"/>
      <c r="L3" s="92" t="s">
        <v>21</v>
      </c>
      <c r="M3" s="92"/>
      <c r="N3" s="34" t="s">
        <v>153</v>
      </c>
      <c r="O3" s="35"/>
    </row>
    <row r="4" spans="1:18" ht="16.5" customHeight="1">
      <c r="A4" s="93" t="s">
        <v>146</v>
      </c>
      <c r="B4" s="94" t="s">
        <v>64</v>
      </c>
      <c r="C4" s="95" t="s">
        <v>65</v>
      </c>
      <c r="D4" s="96"/>
      <c r="E4" s="95" t="s">
        <v>66</v>
      </c>
      <c r="F4" s="97"/>
      <c r="G4" s="97"/>
      <c r="H4" s="97"/>
      <c r="I4" s="97"/>
      <c r="J4" s="97"/>
      <c r="K4" s="97"/>
      <c r="L4" s="98"/>
      <c r="M4" s="99" t="s">
        <v>67</v>
      </c>
      <c r="N4" s="101" t="s">
        <v>68</v>
      </c>
      <c r="O4" s="103" t="s">
        <v>69</v>
      </c>
      <c r="Q4" s="36"/>
      <c r="R4" s="37" t="s">
        <v>126</v>
      </c>
    </row>
    <row r="5" spans="1:18" ht="22.5" customHeight="1">
      <c r="A5" s="94"/>
      <c r="B5" s="94"/>
      <c r="C5" s="104" t="s">
        <v>71</v>
      </c>
      <c r="D5" s="105"/>
      <c r="E5" s="38" t="s">
        <v>72</v>
      </c>
      <c r="F5" s="106" t="s">
        <v>73</v>
      </c>
      <c r="G5" s="105"/>
      <c r="H5" s="107" t="s">
        <v>74</v>
      </c>
      <c r="I5" s="108"/>
      <c r="J5" s="107" t="s">
        <v>75</v>
      </c>
      <c r="K5" s="108"/>
      <c r="L5" s="39" t="s">
        <v>76</v>
      </c>
      <c r="M5" s="100"/>
      <c r="N5" s="102"/>
      <c r="O5" s="103"/>
      <c r="Q5" s="40" t="s">
        <v>77</v>
      </c>
      <c r="R5" s="41" t="s">
        <v>78</v>
      </c>
    </row>
    <row r="6" spans="1:18" ht="16.5" customHeight="1">
      <c r="A6" s="93" t="s">
        <v>79</v>
      </c>
      <c r="B6" s="42" t="s">
        <v>80</v>
      </c>
      <c r="C6" s="43">
        <f>'[1]（低圧）内訳'!U7</f>
        <v>25</v>
      </c>
      <c r="D6" s="59" t="str">
        <f>'[1]（低圧）内訳'!V7</f>
        <v>KVA</v>
      </c>
      <c r="E6" s="109">
        <f>R8</f>
        <v>2174</v>
      </c>
      <c r="F6" s="43">
        <f>MIN(120,E6)</f>
        <v>120</v>
      </c>
      <c r="G6" s="45" t="s">
        <v>81</v>
      </c>
      <c r="H6" s="43">
        <f>MIN(180,E6-F6)</f>
        <v>180</v>
      </c>
      <c r="I6" s="45" t="s">
        <v>81</v>
      </c>
      <c r="J6" s="43">
        <f>E6-F6-H6</f>
        <v>1874</v>
      </c>
      <c r="K6" s="45" t="s">
        <v>81</v>
      </c>
      <c r="L6" s="46">
        <f>F6+H6+J6</f>
        <v>2174</v>
      </c>
      <c r="M6" s="109"/>
      <c r="N6" s="109"/>
      <c r="O6" s="113">
        <f>SUM(C8,L8)-M6+N6</f>
        <v>0</v>
      </c>
      <c r="Q6" s="47" t="s">
        <v>82</v>
      </c>
      <c r="R6" s="48" t="s">
        <v>83</v>
      </c>
    </row>
    <row r="7" spans="1:18" ht="16.5" customHeight="1">
      <c r="A7" s="93"/>
      <c r="B7" s="42" t="s">
        <v>84</v>
      </c>
      <c r="C7" s="114"/>
      <c r="D7" s="115"/>
      <c r="E7" s="110"/>
      <c r="F7" s="116"/>
      <c r="G7" s="117"/>
      <c r="H7" s="116"/>
      <c r="I7" s="117"/>
      <c r="J7" s="114"/>
      <c r="K7" s="115"/>
      <c r="L7" s="49"/>
      <c r="M7" s="111"/>
      <c r="N7" s="111"/>
      <c r="O7" s="113"/>
      <c r="Q7" s="36"/>
      <c r="R7" s="50"/>
    </row>
    <row r="8" spans="1:18" ht="16.5" customHeight="1">
      <c r="A8" s="93"/>
      <c r="B8" s="51" t="s">
        <v>85</v>
      </c>
      <c r="C8" s="114"/>
      <c r="D8" s="115"/>
      <c r="E8" s="52" t="s">
        <v>81</v>
      </c>
      <c r="F8" s="118"/>
      <c r="G8" s="119"/>
      <c r="H8" s="118"/>
      <c r="I8" s="119"/>
      <c r="J8" s="114"/>
      <c r="K8" s="115"/>
      <c r="L8" s="46">
        <f>SUM(F8:K8)</f>
        <v>0</v>
      </c>
      <c r="M8" s="112"/>
      <c r="N8" s="112"/>
      <c r="O8" s="113"/>
      <c r="Q8" s="47" t="s">
        <v>86</v>
      </c>
      <c r="R8" s="53">
        <v>2174</v>
      </c>
    </row>
    <row r="9" spans="1:18" ht="16.5" customHeight="1">
      <c r="A9" s="93" t="s">
        <v>87</v>
      </c>
      <c r="B9" s="42" t="s">
        <v>80</v>
      </c>
      <c r="C9" s="43">
        <f>$C$6</f>
        <v>25</v>
      </c>
      <c r="D9" s="59" t="str">
        <f>$D$6</f>
        <v>KVA</v>
      </c>
      <c r="E9" s="109">
        <f>R10</f>
        <v>2255</v>
      </c>
      <c r="F9" s="43">
        <f t="shared" ref="F9" si="0">MIN(120,E9)</f>
        <v>120</v>
      </c>
      <c r="G9" s="45" t="s">
        <v>81</v>
      </c>
      <c r="H9" s="43">
        <f t="shared" ref="H9" si="1">MIN(180,E9-F9)</f>
        <v>180</v>
      </c>
      <c r="I9" s="45" t="s">
        <v>81</v>
      </c>
      <c r="J9" s="43">
        <f t="shared" ref="J9" si="2">E9-F9-H9</f>
        <v>1955</v>
      </c>
      <c r="K9" s="45" t="s">
        <v>81</v>
      </c>
      <c r="L9" s="46">
        <f t="shared" ref="L9" si="3">F9+H9+J9</f>
        <v>2255</v>
      </c>
      <c r="M9" s="109"/>
      <c r="N9" s="109"/>
      <c r="O9" s="113"/>
      <c r="Q9" s="36"/>
      <c r="R9" s="50"/>
    </row>
    <row r="10" spans="1:18" ht="16.5" customHeight="1">
      <c r="A10" s="93"/>
      <c r="B10" s="42" t="s">
        <v>84</v>
      </c>
      <c r="C10" s="114"/>
      <c r="D10" s="115"/>
      <c r="E10" s="110"/>
      <c r="F10" s="116"/>
      <c r="G10" s="117"/>
      <c r="H10" s="116"/>
      <c r="I10" s="117"/>
      <c r="J10" s="114"/>
      <c r="K10" s="115"/>
      <c r="L10" s="49"/>
      <c r="M10" s="111"/>
      <c r="N10" s="111"/>
      <c r="O10" s="113"/>
      <c r="Q10" s="47" t="s">
        <v>88</v>
      </c>
      <c r="R10" s="53">
        <v>2255</v>
      </c>
    </row>
    <row r="11" spans="1:18" ht="16.5" customHeight="1">
      <c r="A11" s="93"/>
      <c r="B11" s="51" t="s">
        <v>85</v>
      </c>
      <c r="C11" s="114"/>
      <c r="D11" s="115"/>
      <c r="E11" s="52" t="s">
        <v>81</v>
      </c>
      <c r="F11" s="118"/>
      <c r="G11" s="119"/>
      <c r="H11" s="118"/>
      <c r="I11" s="119"/>
      <c r="J11" s="114"/>
      <c r="K11" s="115"/>
      <c r="L11" s="46"/>
      <c r="M11" s="112"/>
      <c r="N11" s="112"/>
      <c r="O11" s="113"/>
      <c r="Q11" s="36"/>
      <c r="R11" s="50"/>
    </row>
    <row r="12" spans="1:18" ht="16.5" customHeight="1">
      <c r="A12" s="93" t="s">
        <v>89</v>
      </c>
      <c r="B12" s="42" t="s">
        <v>80</v>
      </c>
      <c r="C12" s="43">
        <f>$C$6</f>
        <v>25</v>
      </c>
      <c r="D12" s="59" t="str">
        <f>$D$6</f>
        <v>KVA</v>
      </c>
      <c r="E12" s="109">
        <f>R12</f>
        <v>2162</v>
      </c>
      <c r="F12" s="43">
        <f t="shared" ref="F12" si="4">MIN(120,E12)</f>
        <v>120</v>
      </c>
      <c r="G12" s="45" t="s">
        <v>81</v>
      </c>
      <c r="H12" s="43">
        <f t="shared" ref="H12" si="5">MIN(180,E12-F12)</f>
        <v>180</v>
      </c>
      <c r="I12" s="45" t="s">
        <v>81</v>
      </c>
      <c r="J12" s="43">
        <f t="shared" ref="J12" si="6">E12-F12-H12</f>
        <v>1862</v>
      </c>
      <c r="K12" s="45" t="s">
        <v>81</v>
      </c>
      <c r="L12" s="46">
        <f t="shared" ref="L12" si="7">F12+H12+J12</f>
        <v>2162</v>
      </c>
      <c r="M12" s="109"/>
      <c r="N12" s="109"/>
      <c r="O12" s="113"/>
      <c r="Q12" s="47" t="s">
        <v>90</v>
      </c>
      <c r="R12" s="53">
        <v>2162</v>
      </c>
    </row>
    <row r="13" spans="1:18" ht="16.5" customHeight="1">
      <c r="A13" s="93"/>
      <c r="B13" s="42" t="s">
        <v>84</v>
      </c>
      <c r="C13" s="114"/>
      <c r="D13" s="115"/>
      <c r="E13" s="110"/>
      <c r="F13" s="116"/>
      <c r="G13" s="117"/>
      <c r="H13" s="116"/>
      <c r="I13" s="117"/>
      <c r="J13" s="114"/>
      <c r="K13" s="115"/>
      <c r="L13" s="49"/>
      <c r="M13" s="111"/>
      <c r="N13" s="111"/>
      <c r="O13" s="113"/>
      <c r="Q13" s="36"/>
      <c r="R13" s="54"/>
    </row>
    <row r="14" spans="1:18" ht="16.5" customHeight="1">
      <c r="A14" s="93"/>
      <c r="B14" s="51" t="s">
        <v>85</v>
      </c>
      <c r="C14" s="114"/>
      <c r="D14" s="115"/>
      <c r="E14" s="52" t="s">
        <v>81</v>
      </c>
      <c r="F14" s="118"/>
      <c r="G14" s="119"/>
      <c r="H14" s="118"/>
      <c r="I14" s="119"/>
      <c r="J14" s="114"/>
      <c r="K14" s="115"/>
      <c r="L14" s="46"/>
      <c r="M14" s="112"/>
      <c r="N14" s="112"/>
      <c r="O14" s="113"/>
      <c r="Q14" s="47" t="s">
        <v>91</v>
      </c>
      <c r="R14" s="55">
        <f t="shared" ref="R14" si="8">R8+R10+R12</f>
        <v>6591</v>
      </c>
    </row>
    <row r="15" spans="1:18" ht="16.5" customHeight="1">
      <c r="A15" s="93" t="s">
        <v>92</v>
      </c>
      <c r="B15" s="42" t="s">
        <v>80</v>
      </c>
      <c r="C15" s="43">
        <f>$C$6</f>
        <v>25</v>
      </c>
      <c r="D15" s="44" t="str">
        <f>$D$6</f>
        <v>KVA</v>
      </c>
      <c r="E15" s="109">
        <f>R16</f>
        <v>2597</v>
      </c>
      <c r="F15" s="43">
        <f t="shared" ref="F15" si="9">MIN(120,E15)</f>
        <v>120</v>
      </c>
      <c r="G15" s="45" t="s">
        <v>81</v>
      </c>
      <c r="H15" s="43">
        <f t="shared" ref="H15" si="10">MIN(180,E15-F15)</f>
        <v>180</v>
      </c>
      <c r="I15" s="45" t="s">
        <v>81</v>
      </c>
      <c r="J15" s="43">
        <f t="shared" ref="J15" si="11">E15-F15-H15</f>
        <v>2297</v>
      </c>
      <c r="K15" s="45" t="s">
        <v>81</v>
      </c>
      <c r="L15" s="46">
        <f t="shared" ref="L15" si="12">F15+H15+J15</f>
        <v>2597</v>
      </c>
      <c r="M15" s="109"/>
      <c r="N15" s="109"/>
      <c r="O15" s="113"/>
      <c r="Q15" s="36"/>
      <c r="R15" s="50"/>
    </row>
    <row r="16" spans="1:18" ht="16.5" customHeight="1">
      <c r="A16" s="93"/>
      <c r="B16" s="42" t="s">
        <v>84</v>
      </c>
      <c r="C16" s="114"/>
      <c r="D16" s="115"/>
      <c r="E16" s="110"/>
      <c r="F16" s="116"/>
      <c r="G16" s="117"/>
      <c r="H16" s="116"/>
      <c r="I16" s="117"/>
      <c r="J16" s="114"/>
      <c r="K16" s="115"/>
      <c r="L16" s="49"/>
      <c r="M16" s="111"/>
      <c r="N16" s="111"/>
      <c r="O16" s="113"/>
      <c r="Q16" s="40" t="s">
        <v>93</v>
      </c>
      <c r="R16" s="60">
        <v>2597</v>
      </c>
    </row>
    <row r="17" spans="1:18" ht="16.5" customHeight="1">
      <c r="A17" s="93"/>
      <c r="B17" s="51" t="s">
        <v>85</v>
      </c>
      <c r="C17" s="114"/>
      <c r="D17" s="115"/>
      <c r="E17" s="52" t="s">
        <v>81</v>
      </c>
      <c r="F17" s="118"/>
      <c r="G17" s="119"/>
      <c r="H17" s="118"/>
      <c r="I17" s="119"/>
      <c r="J17" s="114"/>
      <c r="K17" s="115"/>
      <c r="L17" s="46"/>
      <c r="M17" s="112"/>
      <c r="N17" s="112"/>
      <c r="O17" s="113"/>
      <c r="Q17" s="36"/>
      <c r="R17" s="50"/>
    </row>
    <row r="18" spans="1:18" ht="16.5" customHeight="1">
      <c r="A18" s="93" t="s">
        <v>94</v>
      </c>
      <c r="B18" s="42" t="s">
        <v>80</v>
      </c>
      <c r="C18" s="43">
        <f>$C$6</f>
        <v>25</v>
      </c>
      <c r="D18" s="59" t="str">
        <f>$D$6</f>
        <v>KVA</v>
      </c>
      <c r="E18" s="109">
        <f>R18</f>
        <v>2163</v>
      </c>
      <c r="F18" s="43">
        <f t="shared" ref="F18" si="13">MIN(120,E18)</f>
        <v>120</v>
      </c>
      <c r="G18" s="45" t="s">
        <v>81</v>
      </c>
      <c r="H18" s="43">
        <f t="shared" ref="H18" si="14">MIN(180,E18-F18)</f>
        <v>180</v>
      </c>
      <c r="I18" s="45" t="s">
        <v>81</v>
      </c>
      <c r="J18" s="43">
        <f t="shared" ref="J18" si="15">E18-F18-H18</f>
        <v>1863</v>
      </c>
      <c r="K18" s="45" t="s">
        <v>81</v>
      </c>
      <c r="L18" s="46">
        <f t="shared" ref="L18" si="16">F18+H18+J18</f>
        <v>2163</v>
      </c>
      <c r="M18" s="109"/>
      <c r="N18" s="109"/>
      <c r="O18" s="113"/>
      <c r="Q18" s="47" t="s">
        <v>95</v>
      </c>
      <c r="R18" s="53">
        <v>2163</v>
      </c>
    </row>
    <row r="19" spans="1:18" ht="16.5" customHeight="1">
      <c r="A19" s="93"/>
      <c r="B19" s="42" t="s">
        <v>84</v>
      </c>
      <c r="C19" s="114"/>
      <c r="D19" s="115"/>
      <c r="E19" s="110"/>
      <c r="F19" s="116"/>
      <c r="G19" s="117"/>
      <c r="H19" s="116"/>
      <c r="I19" s="117"/>
      <c r="J19" s="114"/>
      <c r="K19" s="115"/>
      <c r="L19" s="49"/>
      <c r="M19" s="111"/>
      <c r="N19" s="111"/>
      <c r="O19" s="113"/>
      <c r="Q19" s="36"/>
      <c r="R19" s="50"/>
    </row>
    <row r="20" spans="1:18" ht="16.5" customHeight="1">
      <c r="A20" s="93"/>
      <c r="B20" s="51" t="s">
        <v>85</v>
      </c>
      <c r="C20" s="114"/>
      <c r="D20" s="115"/>
      <c r="E20" s="52" t="s">
        <v>81</v>
      </c>
      <c r="F20" s="118"/>
      <c r="G20" s="119"/>
      <c r="H20" s="118"/>
      <c r="I20" s="119"/>
      <c r="J20" s="114"/>
      <c r="K20" s="115"/>
      <c r="L20" s="46"/>
      <c r="M20" s="112"/>
      <c r="N20" s="112"/>
      <c r="O20" s="113"/>
      <c r="Q20" s="47" t="s">
        <v>96</v>
      </c>
      <c r="R20" s="53">
        <v>2038</v>
      </c>
    </row>
    <row r="21" spans="1:18" ht="16.5" customHeight="1">
      <c r="A21" s="93" t="s">
        <v>97</v>
      </c>
      <c r="B21" s="42" t="s">
        <v>80</v>
      </c>
      <c r="C21" s="43">
        <f>$C$6</f>
        <v>25</v>
      </c>
      <c r="D21" s="59" t="str">
        <f>$D$6</f>
        <v>KVA</v>
      </c>
      <c r="E21" s="109">
        <f>R20</f>
        <v>2038</v>
      </c>
      <c r="F21" s="43">
        <f t="shared" ref="F21" si="17">MIN(120,E21)</f>
        <v>120</v>
      </c>
      <c r="G21" s="45" t="s">
        <v>81</v>
      </c>
      <c r="H21" s="43">
        <f t="shared" ref="H21" si="18">MIN(180,E21-F21)</f>
        <v>180</v>
      </c>
      <c r="I21" s="45" t="s">
        <v>81</v>
      </c>
      <c r="J21" s="43">
        <f t="shared" ref="J21" si="19">E21-F21-H21</f>
        <v>1738</v>
      </c>
      <c r="K21" s="45" t="s">
        <v>81</v>
      </c>
      <c r="L21" s="46">
        <f t="shared" ref="L21" si="20">F21+H21+J21</f>
        <v>2038</v>
      </c>
      <c r="M21" s="109"/>
      <c r="N21" s="109"/>
      <c r="O21" s="113"/>
      <c r="Q21" s="36"/>
      <c r="R21" s="54"/>
    </row>
    <row r="22" spans="1:18" ht="16.5" customHeight="1">
      <c r="A22" s="93"/>
      <c r="B22" s="42" t="s">
        <v>84</v>
      </c>
      <c r="C22" s="114"/>
      <c r="D22" s="115"/>
      <c r="E22" s="110"/>
      <c r="F22" s="116"/>
      <c r="G22" s="117"/>
      <c r="H22" s="116"/>
      <c r="I22" s="117"/>
      <c r="J22" s="114"/>
      <c r="K22" s="115"/>
      <c r="L22" s="49"/>
      <c r="M22" s="111"/>
      <c r="N22" s="111"/>
      <c r="O22" s="113"/>
      <c r="Q22" s="47" t="s">
        <v>98</v>
      </c>
      <c r="R22" s="55">
        <f t="shared" ref="R22" si="21">R16+R18+R20</f>
        <v>6798</v>
      </c>
    </row>
    <row r="23" spans="1:18" ht="16.5" customHeight="1">
      <c r="A23" s="93"/>
      <c r="B23" s="51" t="s">
        <v>85</v>
      </c>
      <c r="C23" s="114"/>
      <c r="D23" s="115"/>
      <c r="E23" s="52" t="s">
        <v>81</v>
      </c>
      <c r="F23" s="118"/>
      <c r="G23" s="119"/>
      <c r="H23" s="118"/>
      <c r="I23" s="119"/>
      <c r="J23" s="114"/>
      <c r="K23" s="115"/>
      <c r="L23" s="46"/>
      <c r="M23" s="112"/>
      <c r="N23" s="112"/>
      <c r="O23" s="113"/>
      <c r="Q23" s="36"/>
      <c r="R23" s="54"/>
    </row>
    <row r="24" spans="1:18" ht="16.5" customHeight="1">
      <c r="A24" s="93" t="s">
        <v>99</v>
      </c>
      <c r="B24" s="42" t="s">
        <v>80</v>
      </c>
      <c r="C24" s="43">
        <f>$C$6</f>
        <v>25</v>
      </c>
      <c r="D24" s="59" t="str">
        <f>$D$6</f>
        <v>KVA</v>
      </c>
      <c r="E24" s="109">
        <f>R26</f>
        <v>2488</v>
      </c>
      <c r="F24" s="43">
        <f t="shared" ref="F24" si="22">MIN(120,E24)</f>
        <v>120</v>
      </c>
      <c r="G24" s="45" t="s">
        <v>81</v>
      </c>
      <c r="H24" s="43">
        <f t="shared" ref="H24" si="23">MIN(180,E24-F24)</f>
        <v>180</v>
      </c>
      <c r="I24" s="45" t="s">
        <v>81</v>
      </c>
      <c r="J24" s="43">
        <f t="shared" ref="J24" si="24">E24-F24-H24</f>
        <v>2188</v>
      </c>
      <c r="K24" s="45" t="s">
        <v>81</v>
      </c>
      <c r="L24" s="46">
        <f t="shared" ref="L24" si="25">F24+H24+J24</f>
        <v>2488</v>
      </c>
      <c r="M24" s="109"/>
      <c r="N24" s="109"/>
      <c r="O24" s="113"/>
      <c r="Q24" s="47" t="s">
        <v>100</v>
      </c>
      <c r="R24" s="53">
        <f t="shared" ref="R24" si="26">R14+R22</f>
        <v>13389</v>
      </c>
    </row>
    <row r="25" spans="1:18" ht="16.5" customHeight="1">
      <c r="A25" s="93"/>
      <c r="B25" s="42" t="s">
        <v>84</v>
      </c>
      <c r="C25" s="114"/>
      <c r="D25" s="115"/>
      <c r="E25" s="110"/>
      <c r="F25" s="116"/>
      <c r="G25" s="117"/>
      <c r="H25" s="116"/>
      <c r="I25" s="117"/>
      <c r="J25" s="114"/>
      <c r="K25" s="115"/>
      <c r="L25" s="49"/>
      <c r="M25" s="111"/>
      <c r="N25" s="111"/>
      <c r="O25" s="113"/>
      <c r="Q25" s="36"/>
      <c r="R25" s="50"/>
    </row>
    <row r="26" spans="1:18" ht="16.5" customHeight="1">
      <c r="A26" s="93"/>
      <c r="B26" s="51" t="s">
        <v>85</v>
      </c>
      <c r="C26" s="114"/>
      <c r="D26" s="115"/>
      <c r="E26" s="52" t="s">
        <v>81</v>
      </c>
      <c r="F26" s="118"/>
      <c r="G26" s="119"/>
      <c r="H26" s="118"/>
      <c r="I26" s="119"/>
      <c r="J26" s="114"/>
      <c r="K26" s="115"/>
      <c r="L26" s="46"/>
      <c r="M26" s="112"/>
      <c r="N26" s="112"/>
      <c r="O26" s="113"/>
      <c r="Q26" s="47" t="s">
        <v>101</v>
      </c>
      <c r="R26" s="53">
        <v>2488</v>
      </c>
    </row>
    <row r="27" spans="1:18" ht="16.5" customHeight="1">
      <c r="A27" s="93" t="s">
        <v>102</v>
      </c>
      <c r="B27" s="42" t="s">
        <v>80</v>
      </c>
      <c r="C27" s="43">
        <f>$C$6</f>
        <v>25</v>
      </c>
      <c r="D27" s="59" t="str">
        <f>$D$6</f>
        <v>KVA</v>
      </c>
      <c r="E27" s="109">
        <f>R28</f>
        <v>2509</v>
      </c>
      <c r="F27" s="43">
        <f t="shared" ref="F27" si="27">MIN(120,E27)</f>
        <v>120</v>
      </c>
      <c r="G27" s="45" t="s">
        <v>81</v>
      </c>
      <c r="H27" s="43">
        <f t="shared" ref="H27" si="28">MIN(180,E27-F27)</f>
        <v>180</v>
      </c>
      <c r="I27" s="45" t="s">
        <v>81</v>
      </c>
      <c r="J27" s="43">
        <f t="shared" ref="J27" si="29">E27-F27-H27</f>
        <v>2209</v>
      </c>
      <c r="K27" s="45" t="s">
        <v>81</v>
      </c>
      <c r="L27" s="46">
        <f t="shared" ref="L27" si="30">F27+H27+J27</f>
        <v>2509</v>
      </c>
      <c r="M27" s="109"/>
      <c r="N27" s="109"/>
      <c r="O27" s="113"/>
      <c r="Q27" s="36"/>
      <c r="R27" s="50"/>
    </row>
    <row r="28" spans="1:18" ht="16.5" customHeight="1">
      <c r="A28" s="93"/>
      <c r="B28" s="42" t="s">
        <v>84</v>
      </c>
      <c r="C28" s="114"/>
      <c r="D28" s="115"/>
      <c r="E28" s="110"/>
      <c r="F28" s="116"/>
      <c r="G28" s="117"/>
      <c r="H28" s="116"/>
      <c r="I28" s="117"/>
      <c r="J28" s="114"/>
      <c r="K28" s="115"/>
      <c r="L28" s="49"/>
      <c r="M28" s="111"/>
      <c r="N28" s="111"/>
      <c r="O28" s="113"/>
      <c r="Q28" s="47" t="s">
        <v>103</v>
      </c>
      <c r="R28" s="53">
        <v>2509</v>
      </c>
    </row>
    <row r="29" spans="1:18" ht="16.5" customHeight="1">
      <c r="A29" s="93"/>
      <c r="B29" s="51" t="s">
        <v>85</v>
      </c>
      <c r="C29" s="114"/>
      <c r="D29" s="115"/>
      <c r="E29" s="52" t="s">
        <v>81</v>
      </c>
      <c r="F29" s="118"/>
      <c r="G29" s="119"/>
      <c r="H29" s="118"/>
      <c r="I29" s="119"/>
      <c r="J29" s="114"/>
      <c r="K29" s="115"/>
      <c r="L29" s="46"/>
      <c r="M29" s="112"/>
      <c r="N29" s="112"/>
      <c r="O29" s="113"/>
      <c r="Q29" s="36"/>
      <c r="R29" s="54"/>
    </row>
    <row r="30" spans="1:18" ht="16.5" customHeight="1">
      <c r="A30" s="93" t="s">
        <v>104</v>
      </c>
      <c r="B30" s="42" t="s">
        <v>80</v>
      </c>
      <c r="C30" s="43">
        <f>$C$6</f>
        <v>25</v>
      </c>
      <c r="D30" s="59" t="str">
        <f>$D$6</f>
        <v>KVA</v>
      </c>
      <c r="E30" s="109">
        <f>R30</f>
        <v>2393</v>
      </c>
      <c r="F30" s="43">
        <f t="shared" ref="F30" si="31">MIN(120,E30)</f>
        <v>120</v>
      </c>
      <c r="G30" s="45" t="s">
        <v>81</v>
      </c>
      <c r="H30" s="43">
        <f t="shared" ref="H30" si="32">MIN(180,E30-F30)</f>
        <v>180</v>
      </c>
      <c r="I30" s="45" t="s">
        <v>81</v>
      </c>
      <c r="J30" s="43">
        <f t="shared" ref="J30" si="33">E30-F30-H30</f>
        <v>2093</v>
      </c>
      <c r="K30" s="45" t="s">
        <v>81</v>
      </c>
      <c r="L30" s="46">
        <f t="shared" ref="L30" si="34">F30+H30+J30</f>
        <v>2393</v>
      </c>
      <c r="M30" s="109"/>
      <c r="N30" s="109"/>
      <c r="O30" s="113"/>
      <c r="Q30" s="47" t="s">
        <v>105</v>
      </c>
      <c r="R30" s="55">
        <v>2393</v>
      </c>
    </row>
    <row r="31" spans="1:18" ht="16.5" customHeight="1">
      <c r="A31" s="93"/>
      <c r="B31" s="42" t="s">
        <v>84</v>
      </c>
      <c r="C31" s="114"/>
      <c r="D31" s="115"/>
      <c r="E31" s="110"/>
      <c r="F31" s="116"/>
      <c r="G31" s="117"/>
      <c r="H31" s="116"/>
      <c r="I31" s="117"/>
      <c r="J31" s="114"/>
      <c r="K31" s="115"/>
      <c r="L31" s="49"/>
      <c r="M31" s="111"/>
      <c r="N31" s="111"/>
      <c r="O31" s="113"/>
      <c r="Q31" s="36"/>
      <c r="R31" s="54"/>
    </row>
    <row r="32" spans="1:18" ht="16.5" customHeight="1">
      <c r="A32" s="93"/>
      <c r="B32" s="51" t="s">
        <v>85</v>
      </c>
      <c r="C32" s="114"/>
      <c r="D32" s="115"/>
      <c r="E32" s="52" t="s">
        <v>81</v>
      </c>
      <c r="F32" s="118"/>
      <c r="G32" s="119"/>
      <c r="H32" s="118"/>
      <c r="I32" s="119"/>
      <c r="J32" s="114"/>
      <c r="K32" s="115"/>
      <c r="L32" s="46"/>
      <c r="M32" s="112"/>
      <c r="N32" s="112"/>
      <c r="O32" s="113"/>
      <c r="Q32" s="47" t="s">
        <v>106</v>
      </c>
      <c r="R32" s="55">
        <f t="shared" ref="R32" si="35">R26+R28+R30</f>
        <v>7390</v>
      </c>
    </row>
    <row r="33" spans="1:18" ht="16.5" customHeight="1">
      <c r="A33" s="93" t="s">
        <v>107</v>
      </c>
      <c r="B33" s="42" t="s">
        <v>80</v>
      </c>
      <c r="C33" s="43">
        <f>$C$6</f>
        <v>25</v>
      </c>
      <c r="D33" s="59" t="str">
        <f>$D$6</f>
        <v>KVA</v>
      </c>
      <c r="E33" s="109">
        <f>R34</f>
        <v>2563</v>
      </c>
      <c r="F33" s="43">
        <f t="shared" ref="F33" si="36">MIN(120,E33)</f>
        <v>120</v>
      </c>
      <c r="G33" s="45" t="s">
        <v>81</v>
      </c>
      <c r="H33" s="43">
        <f t="shared" ref="H33" si="37">MIN(180,E33-F33)</f>
        <v>180</v>
      </c>
      <c r="I33" s="45" t="s">
        <v>81</v>
      </c>
      <c r="J33" s="43">
        <f t="shared" ref="J33" si="38">E33-F33-H33</f>
        <v>2263</v>
      </c>
      <c r="K33" s="45" t="s">
        <v>81</v>
      </c>
      <c r="L33" s="46">
        <f t="shared" ref="L33" si="39">F33+H33+J33</f>
        <v>2563</v>
      </c>
      <c r="M33" s="109"/>
      <c r="N33" s="109"/>
      <c r="O33" s="113"/>
      <c r="Q33" s="36"/>
      <c r="R33" s="54"/>
    </row>
    <row r="34" spans="1:18" ht="16.5" customHeight="1">
      <c r="A34" s="93"/>
      <c r="B34" s="42" t="s">
        <v>84</v>
      </c>
      <c r="C34" s="114"/>
      <c r="D34" s="115"/>
      <c r="E34" s="110"/>
      <c r="F34" s="116"/>
      <c r="G34" s="117"/>
      <c r="H34" s="116"/>
      <c r="I34" s="117"/>
      <c r="J34" s="114"/>
      <c r="K34" s="115"/>
      <c r="L34" s="49"/>
      <c r="M34" s="111"/>
      <c r="N34" s="111"/>
      <c r="O34" s="113"/>
      <c r="Q34" s="47" t="s">
        <v>108</v>
      </c>
      <c r="R34" s="53">
        <v>2563</v>
      </c>
    </row>
    <row r="35" spans="1:18" ht="16.5" customHeight="1">
      <c r="A35" s="93"/>
      <c r="B35" s="51" t="s">
        <v>85</v>
      </c>
      <c r="C35" s="114"/>
      <c r="D35" s="115"/>
      <c r="E35" s="52" t="s">
        <v>81</v>
      </c>
      <c r="F35" s="118"/>
      <c r="G35" s="119"/>
      <c r="H35" s="118"/>
      <c r="I35" s="119"/>
      <c r="J35" s="114"/>
      <c r="K35" s="115"/>
      <c r="L35" s="46"/>
      <c r="M35" s="112"/>
      <c r="N35" s="112"/>
      <c r="O35" s="113"/>
      <c r="Q35" s="36"/>
      <c r="R35" s="50"/>
    </row>
    <row r="36" spans="1:18" ht="16.5" customHeight="1">
      <c r="A36" s="93" t="s">
        <v>109</v>
      </c>
      <c r="B36" s="42" t="s">
        <v>80</v>
      </c>
      <c r="C36" s="43">
        <f>$C$6</f>
        <v>25</v>
      </c>
      <c r="D36" s="59" t="str">
        <f>$D$6</f>
        <v>KVA</v>
      </c>
      <c r="E36" s="109">
        <f>R36</f>
        <v>2785</v>
      </c>
      <c r="F36" s="43">
        <f t="shared" ref="F36" si="40">MIN(120,E36)</f>
        <v>120</v>
      </c>
      <c r="G36" s="45" t="s">
        <v>81</v>
      </c>
      <c r="H36" s="43">
        <f t="shared" ref="H36" si="41">MIN(180,E36-F36)</f>
        <v>180</v>
      </c>
      <c r="I36" s="45" t="s">
        <v>81</v>
      </c>
      <c r="J36" s="43">
        <f t="shared" ref="J36" si="42">E36-F36-H36</f>
        <v>2485</v>
      </c>
      <c r="K36" s="45" t="s">
        <v>81</v>
      </c>
      <c r="L36" s="46">
        <f t="shared" ref="L36" si="43">F36+H36+J36</f>
        <v>2785</v>
      </c>
      <c r="M36" s="109"/>
      <c r="N36" s="109"/>
      <c r="O36" s="113"/>
      <c r="Q36" s="47" t="s">
        <v>110</v>
      </c>
      <c r="R36" s="55">
        <v>2785</v>
      </c>
    </row>
    <row r="37" spans="1:18" ht="16.5" customHeight="1">
      <c r="A37" s="93"/>
      <c r="B37" s="42" t="s">
        <v>84</v>
      </c>
      <c r="C37" s="114"/>
      <c r="D37" s="115"/>
      <c r="E37" s="110"/>
      <c r="F37" s="116"/>
      <c r="G37" s="117"/>
      <c r="H37" s="116"/>
      <c r="I37" s="117"/>
      <c r="J37" s="114"/>
      <c r="K37" s="115"/>
      <c r="L37" s="49"/>
      <c r="M37" s="111"/>
      <c r="N37" s="111"/>
      <c r="O37" s="113"/>
      <c r="Q37" s="36"/>
      <c r="R37" s="54"/>
    </row>
    <row r="38" spans="1:18" ht="16.5" customHeight="1">
      <c r="A38" s="93"/>
      <c r="B38" s="51" t="s">
        <v>85</v>
      </c>
      <c r="C38" s="114"/>
      <c r="D38" s="115"/>
      <c r="E38" s="52" t="s">
        <v>81</v>
      </c>
      <c r="F38" s="118"/>
      <c r="G38" s="119"/>
      <c r="H38" s="118"/>
      <c r="I38" s="119"/>
      <c r="J38" s="114"/>
      <c r="K38" s="115"/>
      <c r="L38" s="46"/>
      <c r="M38" s="112"/>
      <c r="N38" s="112"/>
      <c r="O38" s="113"/>
      <c r="Q38" s="47" t="s">
        <v>111</v>
      </c>
      <c r="R38" s="55">
        <v>2345</v>
      </c>
    </row>
    <row r="39" spans="1:18" ht="16.5" customHeight="1">
      <c r="A39" s="93" t="s">
        <v>112</v>
      </c>
      <c r="B39" s="42" t="s">
        <v>80</v>
      </c>
      <c r="C39" s="43">
        <f>$C$6</f>
        <v>25</v>
      </c>
      <c r="D39" s="59" t="str">
        <f>$D$6</f>
        <v>KVA</v>
      </c>
      <c r="E39" s="109">
        <f>R38</f>
        <v>2345</v>
      </c>
      <c r="F39" s="43">
        <f t="shared" ref="F39" si="44">MIN(120,E39)</f>
        <v>120</v>
      </c>
      <c r="G39" s="45" t="s">
        <v>81</v>
      </c>
      <c r="H39" s="43">
        <f t="shared" ref="H39" si="45">MIN(180,E39-F39)</f>
        <v>180</v>
      </c>
      <c r="I39" s="45" t="s">
        <v>81</v>
      </c>
      <c r="J39" s="43">
        <f t="shared" ref="J39" si="46">E39-F39-H39</f>
        <v>2045</v>
      </c>
      <c r="K39" s="45" t="s">
        <v>81</v>
      </c>
      <c r="L39" s="46">
        <f t="shared" ref="L39" si="47">F39+H39+J39</f>
        <v>2345</v>
      </c>
      <c r="M39" s="109"/>
      <c r="N39" s="109"/>
      <c r="O39" s="113"/>
      <c r="Q39" s="36"/>
      <c r="R39" s="54"/>
    </row>
    <row r="40" spans="1:18" ht="16.5" customHeight="1">
      <c r="A40" s="93"/>
      <c r="B40" s="42" t="s">
        <v>84</v>
      </c>
      <c r="C40" s="114"/>
      <c r="D40" s="115"/>
      <c r="E40" s="110"/>
      <c r="F40" s="116"/>
      <c r="G40" s="117"/>
      <c r="H40" s="116"/>
      <c r="I40" s="117"/>
      <c r="J40" s="114"/>
      <c r="K40" s="115"/>
      <c r="L40" s="49"/>
      <c r="M40" s="111"/>
      <c r="N40" s="111"/>
      <c r="O40" s="113"/>
      <c r="Q40" s="47" t="s">
        <v>113</v>
      </c>
      <c r="R40" s="55">
        <f t="shared" ref="R40" si="48">R34+R36+R38</f>
        <v>7693</v>
      </c>
    </row>
    <row r="41" spans="1:18" ht="16.5" customHeight="1">
      <c r="A41" s="93"/>
      <c r="B41" s="51" t="s">
        <v>85</v>
      </c>
      <c r="C41" s="114"/>
      <c r="D41" s="115"/>
      <c r="E41" s="52" t="s">
        <v>81</v>
      </c>
      <c r="F41" s="118"/>
      <c r="G41" s="119"/>
      <c r="H41" s="118"/>
      <c r="I41" s="119"/>
      <c r="J41" s="114"/>
      <c r="K41" s="115"/>
      <c r="L41" s="46"/>
      <c r="M41" s="112"/>
      <c r="N41" s="112"/>
      <c r="O41" s="113"/>
      <c r="Q41" s="36"/>
      <c r="R41" s="54"/>
    </row>
    <row r="42" spans="1:18" ht="16.5" customHeight="1">
      <c r="A42" s="120" t="s">
        <v>114</v>
      </c>
      <c r="B42" s="121"/>
      <c r="C42" s="124">
        <f>SUM(C41,C38,C35,C32,C29,C26,C23,C20,C17,C14,C11,C8)</f>
        <v>0</v>
      </c>
      <c r="D42" s="125"/>
      <c r="E42" s="56">
        <f>SUM(E39,E36,E33,E30,E27,E24,E21,E18,E15,E12,E9,E6)</f>
        <v>28472</v>
      </c>
      <c r="F42" s="120"/>
      <c r="G42" s="121"/>
      <c r="H42" s="120"/>
      <c r="I42" s="121"/>
      <c r="J42" s="120"/>
      <c r="K42" s="121"/>
      <c r="L42" s="109">
        <f>SUM(L41,L38,L35,L32,L29,L26,L23,L20,L17,L14,L11,L8)</f>
        <v>0</v>
      </c>
      <c r="M42" s="109">
        <f>SUM(M6:M41)</f>
        <v>0</v>
      </c>
      <c r="N42" s="109">
        <f>SUM(N6:N41)</f>
        <v>0</v>
      </c>
      <c r="O42" s="109">
        <f>SUM(O6:O41)</f>
        <v>0</v>
      </c>
      <c r="Q42" s="47" t="s">
        <v>115</v>
      </c>
      <c r="R42" s="55">
        <f t="shared" ref="R42" si="49">R32+R40</f>
        <v>15083</v>
      </c>
    </row>
    <row r="43" spans="1:18" ht="16.5" customHeight="1">
      <c r="A43" s="133"/>
      <c r="B43" s="134"/>
      <c r="C43" s="135"/>
      <c r="D43" s="136"/>
      <c r="E43" s="52" t="s">
        <v>81</v>
      </c>
      <c r="F43" s="133"/>
      <c r="G43" s="134"/>
      <c r="H43" s="133"/>
      <c r="I43" s="134"/>
      <c r="J43" s="133"/>
      <c r="K43" s="134"/>
      <c r="L43" s="112"/>
      <c r="M43" s="111"/>
      <c r="N43" s="111"/>
      <c r="O43" s="111"/>
      <c r="Q43" s="36"/>
      <c r="R43" s="54"/>
    </row>
    <row r="44" spans="1:18" ht="39" customHeight="1">
      <c r="A44" s="131" t="s">
        <v>116</v>
      </c>
      <c r="B44" s="131"/>
      <c r="C44" s="131"/>
      <c r="D44" s="131"/>
      <c r="E44" s="131"/>
      <c r="F44" s="131"/>
      <c r="G44" s="131"/>
      <c r="H44" s="131"/>
      <c r="I44" s="131"/>
      <c r="J44" s="131"/>
      <c r="K44" s="131"/>
      <c r="L44" s="131"/>
      <c r="M44" s="131"/>
      <c r="N44" s="131"/>
      <c r="O44" s="131"/>
      <c r="Q44" s="47" t="s">
        <v>117</v>
      </c>
      <c r="R44" s="55">
        <f t="shared" ref="R44" si="50">R24+R42</f>
        <v>28472</v>
      </c>
    </row>
    <row r="45" spans="1:18" ht="3.75" customHeight="1"/>
    <row r="46" spans="1:18" ht="13.5" customHeight="1">
      <c r="A46" s="132" t="s">
        <v>118</v>
      </c>
      <c r="B46" s="132"/>
      <c r="C46" s="132"/>
      <c r="D46" s="132"/>
      <c r="E46" s="132"/>
      <c r="F46" s="132"/>
      <c r="G46" s="132"/>
      <c r="H46" s="132"/>
      <c r="I46" s="132"/>
      <c r="J46" s="132"/>
      <c r="K46" s="132"/>
      <c r="L46" s="132"/>
      <c r="M46" s="132"/>
      <c r="N46" s="132"/>
      <c r="O46" s="132"/>
    </row>
    <row r="47" spans="1:18" ht="13.5" customHeight="1">
      <c r="A47" s="128" t="s">
        <v>119</v>
      </c>
      <c r="B47" s="128"/>
      <c r="C47" s="128"/>
      <c r="D47" s="128"/>
      <c r="E47" s="128"/>
      <c r="F47" s="128"/>
      <c r="G47" s="128"/>
      <c r="H47" s="128"/>
      <c r="I47" s="128"/>
      <c r="J47" s="128"/>
      <c r="K47" s="128"/>
      <c r="L47" s="128"/>
      <c r="M47" s="128"/>
      <c r="N47" s="128"/>
      <c r="O47" s="128"/>
    </row>
    <row r="50" spans="1:8" ht="7.5" customHeight="1"/>
    <row r="51" spans="1:8" ht="17.25" customHeight="1">
      <c r="A51" s="129"/>
      <c r="B51" s="129"/>
      <c r="C51" s="129"/>
      <c r="D51" s="58"/>
      <c r="E51" s="58"/>
      <c r="F51" s="130"/>
      <c r="G51" s="130"/>
      <c r="H51" s="130"/>
    </row>
  </sheetData>
  <mergeCells count="185">
    <mergeCell ref="A47:O47"/>
    <mergeCell ref="A51:C51"/>
    <mergeCell ref="F51:H51"/>
    <mergeCell ref="L42:L43"/>
    <mergeCell ref="M42:M43"/>
    <mergeCell ref="N42:N43"/>
    <mergeCell ref="O42:O43"/>
    <mergeCell ref="A44:O44"/>
    <mergeCell ref="A46:O46"/>
    <mergeCell ref="F41:G41"/>
    <mergeCell ref="H41:I41"/>
    <mergeCell ref="J41:K41"/>
    <mergeCell ref="A42:B43"/>
    <mergeCell ref="C42:D43"/>
    <mergeCell ref="F42:G43"/>
    <mergeCell ref="H42:I43"/>
    <mergeCell ref="J42:K43"/>
    <mergeCell ref="A39:A41"/>
    <mergeCell ref="E39:E40"/>
    <mergeCell ref="A36:A38"/>
    <mergeCell ref="E36:E37"/>
    <mergeCell ref="M36:M38"/>
    <mergeCell ref="A33:A35"/>
    <mergeCell ref="E33:E34"/>
    <mergeCell ref="M33:M35"/>
    <mergeCell ref="M39:M41"/>
    <mergeCell ref="N39:N41"/>
    <mergeCell ref="O39:O41"/>
    <mergeCell ref="C40:D40"/>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H29:I29"/>
    <mergeCell ref="J29:K29"/>
    <mergeCell ref="A30:A32"/>
    <mergeCell ref="E30:E31"/>
    <mergeCell ref="M30:M32"/>
    <mergeCell ref="A27:A29"/>
    <mergeCell ref="E27:E28"/>
    <mergeCell ref="M27:M29"/>
    <mergeCell ref="N33:N35"/>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H17:I17"/>
    <mergeCell ref="J17:K17"/>
    <mergeCell ref="A18:A20"/>
    <mergeCell ref="E18:E19"/>
    <mergeCell ref="M18:M20"/>
    <mergeCell ref="A15:A17"/>
    <mergeCell ref="E15:E16"/>
    <mergeCell ref="M15:M17"/>
    <mergeCell ref="N21:N23"/>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A6:A8"/>
    <mergeCell ref="E6:E7"/>
    <mergeCell ref="M6:M8"/>
    <mergeCell ref="N6:N8"/>
    <mergeCell ref="O6:O8"/>
    <mergeCell ref="N9:N11"/>
    <mergeCell ref="O9:O11"/>
    <mergeCell ref="C10:D10"/>
    <mergeCell ref="F10:G10"/>
    <mergeCell ref="H10:I10"/>
    <mergeCell ref="J10:K10"/>
    <mergeCell ref="C11:D11"/>
    <mergeCell ref="C7:D7"/>
    <mergeCell ref="F7:G7"/>
    <mergeCell ref="H7:I7"/>
    <mergeCell ref="J7:K7"/>
    <mergeCell ref="C8:D8"/>
    <mergeCell ref="F8:G8"/>
    <mergeCell ref="H8:I8"/>
    <mergeCell ref="J8:K8"/>
    <mergeCell ref="F11:G11"/>
    <mergeCell ref="H11:I11"/>
    <mergeCell ref="J11:K11"/>
    <mergeCell ref="A2:O2"/>
    <mergeCell ref="C3:E3"/>
    <mergeCell ref="F3:K3"/>
    <mergeCell ref="L3:M3"/>
    <mergeCell ref="A4:A5"/>
    <mergeCell ref="B4:B5"/>
    <mergeCell ref="C4:D4"/>
    <mergeCell ref="E4:L4"/>
    <mergeCell ref="M4:M5"/>
    <mergeCell ref="N4:N5"/>
    <mergeCell ref="O4:O5"/>
    <mergeCell ref="C5:D5"/>
    <mergeCell ref="F5:G5"/>
    <mergeCell ref="H5:I5"/>
    <mergeCell ref="J5:K5"/>
  </mergeCells>
  <phoneticPr fontId="2"/>
  <pageMargins left="0.7" right="0.7" top="0.75" bottom="0.75" header="0.3" footer="0.3"/>
  <pageSetup paperSize="9" scale="89" orientation="portrait" blackAndWhite="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2"/>
  <sheetViews>
    <sheetView topLeftCell="A7" zoomScaleNormal="100" workbookViewId="0">
      <selection activeCell="A24" sqref="A24:D24"/>
    </sheetView>
  </sheetViews>
  <sheetFormatPr defaultRowHeight="17.25" customHeight="1"/>
  <cols>
    <col min="1" max="8" width="9" style="1"/>
    <col min="9" max="9" width="10.625" style="1" customWidth="1"/>
    <col min="10" max="16384" width="9" style="1"/>
  </cols>
  <sheetData>
    <row r="1" spans="1:9" ht="17.25" customHeight="1">
      <c r="A1" s="62" t="s">
        <v>127</v>
      </c>
      <c r="B1" s="62"/>
      <c r="C1" s="62"/>
      <c r="D1" s="62"/>
      <c r="E1" s="62"/>
      <c r="F1" s="62"/>
      <c r="G1" s="62"/>
      <c r="H1" s="62"/>
      <c r="I1" s="62"/>
    </row>
    <row r="2" spans="1:9" ht="17.25" customHeight="1">
      <c r="A2" s="2"/>
    </row>
    <row r="3" spans="1:9" ht="17.25" customHeight="1">
      <c r="A3" s="63" t="s">
        <v>1</v>
      </c>
      <c r="B3" s="63"/>
      <c r="C3" s="63"/>
      <c r="D3" s="63"/>
      <c r="E3" s="63"/>
      <c r="F3" s="63"/>
      <c r="G3" s="63"/>
      <c r="H3" s="63"/>
      <c r="I3" s="63"/>
    </row>
    <row r="4" spans="1:9" ht="17.25" customHeight="1">
      <c r="A4" s="2"/>
    </row>
    <row r="5" spans="1:9" ht="17.25" customHeight="1">
      <c r="A5" s="3" t="s">
        <v>2</v>
      </c>
    </row>
    <row r="6" spans="1:9" ht="17.25" customHeight="1">
      <c r="A6" s="3" t="s">
        <v>3</v>
      </c>
    </row>
    <row r="7" spans="1:9" ht="17.25" customHeight="1">
      <c r="A7" s="3" t="s">
        <v>56</v>
      </c>
    </row>
    <row r="8" spans="1:9" ht="17.25" customHeight="1">
      <c r="A8" s="2"/>
    </row>
    <row r="9" spans="1:9" ht="17.25" customHeight="1">
      <c r="A9" s="2"/>
    </row>
    <row r="10" spans="1:9" ht="17.25" customHeight="1">
      <c r="A10" s="61" t="s">
        <v>5</v>
      </c>
      <c r="B10" s="61"/>
      <c r="C10" s="4" t="s">
        <v>128</v>
      </c>
      <c r="D10" s="2"/>
      <c r="E10" s="2"/>
      <c r="F10" s="2"/>
      <c r="G10" s="2"/>
      <c r="H10" s="2"/>
      <c r="I10" s="2"/>
    </row>
    <row r="11" spans="1:9" ht="17.25" customHeight="1">
      <c r="A11" s="5"/>
      <c r="B11" s="6"/>
    </row>
    <row r="12" spans="1:9" ht="17.25" customHeight="1">
      <c r="A12" s="61" t="s">
        <v>7</v>
      </c>
      <c r="B12" s="61"/>
      <c r="C12" s="88" t="s">
        <v>149</v>
      </c>
      <c r="D12" s="88"/>
      <c r="E12" s="88"/>
      <c r="F12" s="88"/>
      <c r="G12" s="88"/>
      <c r="H12" s="88"/>
      <c r="I12" s="88"/>
    </row>
    <row r="13" spans="1:9" ht="17.25" customHeight="1">
      <c r="A13" s="5"/>
      <c r="B13" s="6"/>
      <c r="C13" s="88"/>
      <c r="D13" s="88"/>
      <c r="E13" s="88"/>
      <c r="F13" s="88"/>
      <c r="G13" s="88"/>
      <c r="H13" s="88"/>
      <c r="I13" s="88"/>
    </row>
    <row r="14" spans="1:9" ht="17.25" customHeight="1">
      <c r="A14" s="61" t="s">
        <v>8</v>
      </c>
      <c r="B14" s="61"/>
      <c r="C14" s="8" t="s">
        <v>9</v>
      </c>
      <c r="D14" s="8"/>
      <c r="E14" s="8"/>
      <c r="F14" s="8"/>
    </row>
    <row r="15" spans="1:9" ht="17.25" customHeight="1">
      <c r="A15" s="5"/>
      <c r="B15" s="6"/>
    </row>
    <row r="16" spans="1:9" ht="17.25" customHeight="1">
      <c r="A16" s="61" t="s">
        <v>10</v>
      </c>
      <c r="B16" s="61"/>
      <c r="C16" s="1" t="s">
        <v>129</v>
      </c>
    </row>
    <row r="17" spans="1:9" ht="17.25" customHeight="1">
      <c r="A17" s="2"/>
    </row>
    <row r="18" spans="1:9" ht="17.25" customHeight="1">
      <c r="A18" s="2"/>
    </row>
    <row r="19" spans="1:9" ht="17.25" customHeight="1">
      <c r="A19" s="64" t="s">
        <v>12</v>
      </c>
      <c r="B19" s="64"/>
      <c r="C19" s="64"/>
      <c r="D19" s="64"/>
      <c r="E19" s="64"/>
      <c r="F19" s="64"/>
      <c r="G19" s="64"/>
      <c r="H19" s="64"/>
      <c r="I19" s="64"/>
    </row>
    <row r="20" spans="1:9" ht="17.25" customHeight="1">
      <c r="A20" s="64"/>
      <c r="B20" s="64"/>
      <c r="C20" s="64"/>
      <c r="D20" s="64"/>
      <c r="E20" s="64"/>
      <c r="F20" s="64"/>
      <c r="G20" s="64"/>
      <c r="H20" s="64"/>
      <c r="I20" s="64"/>
    </row>
    <row r="21" spans="1:9" ht="17.25" customHeight="1">
      <c r="A21" s="64"/>
      <c r="B21" s="64"/>
      <c r="C21" s="64"/>
      <c r="D21" s="64"/>
      <c r="E21" s="64"/>
      <c r="F21" s="64"/>
      <c r="G21" s="64"/>
      <c r="H21" s="64"/>
      <c r="I21" s="64"/>
    </row>
    <row r="22" spans="1:9" ht="17.25" customHeight="1">
      <c r="A22" s="2"/>
    </row>
    <row r="23" spans="1:9" ht="17.25" customHeight="1">
      <c r="A23" s="2"/>
    </row>
    <row r="24" spans="1:9" ht="17.25" customHeight="1">
      <c r="A24" s="65" t="s">
        <v>152</v>
      </c>
      <c r="B24" s="66"/>
      <c r="C24" s="66"/>
      <c r="D24" s="66"/>
    </row>
    <row r="25" spans="1:9" ht="17.25" customHeight="1">
      <c r="A25" s="2"/>
    </row>
    <row r="26" spans="1:9" ht="17.25" customHeight="1">
      <c r="A26" s="2"/>
    </row>
    <row r="27" spans="1:9" ht="17.25" customHeight="1">
      <c r="C27" s="62" t="s">
        <v>13</v>
      </c>
      <c r="D27" s="62"/>
      <c r="E27" s="62"/>
    </row>
    <row r="28" spans="1:9" ht="17.25" customHeight="1">
      <c r="C28" s="2"/>
      <c r="D28" s="2"/>
      <c r="E28" s="9" t="s">
        <v>14</v>
      </c>
    </row>
    <row r="29" spans="1:9" ht="17.25" customHeight="1">
      <c r="C29" s="2"/>
      <c r="D29" s="2"/>
      <c r="E29" s="9" t="s">
        <v>15</v>
      </c>
    </row>
    <row r="30" spans="1:9" ht="17.25" customHeight="1">
      <c r="A30" s="2"/>
      <c r="C30" s="2"/>
      <c r="D30" s="2"/>
      <c r="E30" s="9" t="s">
        <v>16</v>
      </c>
    </row>
    <row r="31" spans="1:9" ht="17.25" customHeight="1">
      <c r="A31" s="2"/>
      <c r="C31" s="2"/>
      <c r="D31" s="2"/>
      <c r="E31" s="9" t="s">
        <v>17</v>
      </c>
    </row>
    <row r="32" spans="1:9" ht="17.25" customHeight="1">
      <c r="A32" s="2"/>
    </row>
    <row r="33" spans="1:9" ht="17.25" customHeight="1">
      <c r="A33" s="2"/>
    </row>
    <row r="34" spans="1:9" ht="17.25" customHeight="1">
      <c r="A34" s="2"/>
    </row>
    <row r="35" spans="1:9" ht="17.25" customHeight="1">
      <c r="A35" s="2"/>
    </row>
    <row r="36" spans="1:9" ht="17.25" customHeight="1">
      <c r="A36" s="2"/>
    </row>
    <row r="37" spans="1:9" ht="17.25" customHeight="1">
      <c r="A37" s="2"/>
    </row>
    <row r="38" spans="1:9" ht="17.25" customHeight="1">
      <c r="A38" s="2"/>
    </row>
    <row r="39" spans="1:9" ht="17.25" customHeight="1">
      <c r="A39" s="67" t="s">
        <v>18</v>
      </c>
      <c r="B39" s="67"/>
      <c r="C39" s="67"/>
      <c r="D39" s="67"/>
      <c r="E39" s="67"/>
      <c r="F39" s="67"/>
      <c r="G39" s="67"/>
      <c r="H39" s="67"/>
      <c r="I39" s="67"/>
    </row>
    <row r="40" spans="1:9" ht="17.25" customHeight="1">
      <c r="A40" s="67"/>
      <c r="B40" s="67"/>
      <c r="C40" s="67"/>
      <c r="D40" s="67"/>
      <c r="E40" s="67"/>
      <c r="F40" s="67"/>
      <c r="G40" s="67"/>
      <c r="H40" s="67"/>
      <c r="I40" s="67"/>
    </row>
    <row r="41" spans="1:9" ht="17.25" customHeight="1">
      <c r="A41" s="10"/>
      <c r="B41" s="10"/>
      <c r="C41" s="10"/>
      <c r="D41" s="10"/>
      <c r="E41" s="10"/>
      <c r="F41" s="10"/>
      <c r="G41" s="10"/>
      <c r="H41" s="10"/>
      <c r="I41" s="10"/>
    </row>
    <row r="42" spans="1:9" ht="17.25" customHeight="1">
      <c r="A42" s="68" t="s">
        <v>19</v>
      </c>
      <c r="B42" s="68"/>
      <c r="C42" s="68"/>
      <c r="D42" s="68"/>
      <c r="E42" s="68"/>
      <c r="F42" s="68"/>
      <c r="G42" s="68"/>
      <c r="H42" s="68"/>
      <c r="I42" s="68"/>
    </row>
  </sheetData>
  <mergeCells count="12">
    <mergeCell ref="A42:I42"/>
    <mergeCell ref="A1:I1"/>
    <mergeCell ref="A3:I3"/>
    <mergeCell ref="A10:B10"/>
    <mergeCell ref="A12:B12"/>
    <mergeCell ref="C12:I13"/>
    <mergeCell ref="A14:B14"/>
    <mergeCell ref="A16:B16"/>
    <mergeCell ref="A19:I21"/>
    <mergeCell ref="A24:D24"/>
    <mergeCell ref="C27:E27"/>
    <mergeCell ref="A39:I40"/>
  </mergeCells>
  <phoneticPr fontId="2"/>
  <pageMargins left="0.59055118110236227" right="0.59055118110236227" top="0.39370078740157483" bottom="0.3937007874015748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pageSetUpPr fitToPage="1"/>
  </sheetPr>
  <dimension ref="A1:R51"/>
  <sheetViews>
    <sheetView view="pageBreakPreview" zoomScale="145" zoomScaleNormal="180" zoomScaleSheetLayoutView="145" workbookViewId="0">
      <selection activeCell="N4" sqref="N4:N5"/>
    </sheetView>
  </sheetViews>
  <sheetFormatPr defaultRowHeight="9.75"/>
  <cols>
    <col min="1" max="1" width="8.5" style="30" customWidth="1"/>
    <col min="2" max="2" width="6.625" style="30" customWidth="1"/>
    <col min="3" max="3" width="4.75" style="30" customWidth="1"/>
    <col min="4" max="4" width="2.375" style="30" bestFit="1" customWidth="1"/>
    <col min="5" max="5" width="4.75" style="30" customWidth="1"/>
    <col min="6" max="6" width="4.375" style="30" customWidth="1"/>
    <col min="7" max="7" width="3.625" style="30" bestFit="1" customWidth="1"/>
    <col min="8" max="8" width="4.375" style="30" customWidth="1"/>
    <col min="9" max="9" width="3.625" style="30" bestFit="1" customWidth="1"/>
    <col min="10" max="10" width="4.375" style="30" customWidth="1"/>
    <col min="11" max="11" width="3.625" style="30" bestFit="1" customWidth="1"/>
    <col min="12" max="12" width="6.125" style="30" customWidth="1"/>
    <col min="13" max="14" width="8.5" style="30" customWidth="1"/>
    <col min="15" max="15" width="12.625" style="30" customWidth="1"/>
    <col min="16" max="16384" width="9" style="30"/>
  </cols>
  <sheetData>
    <row r="1" spans="1:18" ht="12.75" customHeight="1">
      <c r="O1" s="31" t="s">
        <v>130</v>
      </c>
    </row>
    <row r="2" spans="1:18" ht="21.75" customHeight="1">
      <c r="A2" s="89" t="s">
        <v>60</v>
      </c>
      <c r="B2" s="89"/>
      <c r="C2" s="89"/>
      <c r="D2" s="89"/>
      <c r="E2" s="89"/>
      <c r="F2" s="89"/>
      <c r="G2" s="89"/>
      <c r="H2" s="89"/>
      <c r="I2" s="89"/>
      <c r="J2" s="89"/>
      <c r="K2" s="89"/>
      <c r="L2" s="89"/>
      <c r="M2" s="89"/>
      <c r="N2" s="89"/>
      <c r="O2" s="89"/>
    </row>
    <row r="3" spans="1:18" ht="20.25" customHeight="1">
      <c r="A3" s="32" t="s">
        <v>61</v>
      </c>
      <c r="B3" s="33" t="s">
        <v>128</v>
      </c>
      <c r="C3" s="90" t="s">
        <v>62</v>
      </c>
      <c r="D3" s="90"/>
      <c r="E3" s="90"/>
      <c r="F3" s="91" t="s">
        <v>131</v>
      </c>
      <c r="G3" s="91"/>
      <c r="H3" s="91"/>
      <c r="I3" s="91"/>
      <c r="J3" s="91"/>
      <c r="K3" s="91"/>
      <c r="L3" s="92" t="s">
        <v>21</v>
      </c>
      <c r="M3" s="92"/>
      <c r="N3" s="34" t="s">
        <v>153</v>
      </c>
      <c r="O3" s="35"/>
    </row>
    <row r="4" spans="1:18" ht="16.5" customHeight="1">
      <c r="A4" s="93" t="s">
        <v>146</v>
      </c>
      <c r="B4" s="94" t="s">
        <v>64</v>
      </c>
      <c r="C4" s="95" t="s">
        <v>65</v>
      </c>
      <c r="D4" s="96"/>
      <c r="E4" s="95" t="s">
        <v>66</v>
      </c>
      <c r="F4" s="97"/>
      <c r="G4" s="97"/>
      <c r="H4" s="97"/>
      <c r="I4" s="97"/>
      <c r="J4" s="97"/>
      <c r="K4" s="97"/>
      <c r="L4" s="98"/>
      <c r="M4" s="99" t="s">
        <v>67</v>
      </c>
      <c r="N4" s="101" t="s">
        <v>68</v>
      </c>
      <c r="O4" s="103" t="s">
        <v>69</v>
      </c>
      <c r="Q4" s="36"/>
      <c r="R4" s="37" t="s">
        <v>126</v>
      </c>
    </row>
    <row r="5" spans="1:18" ht="22.5" customHeight="1">
      <c r="A5" s="94"/>
      <c r="B5" s="94"/>
      <c r="C5" s="104" t="s">
        <v>71</v>
      </c>
      <c r="D5" s="105"/>
      <c r="E5" s="38" t="s">
        <v>72</v>
      </c>
      <c r="F5" s="106" t="s">
        <v>73</v>
      </c>
      <c r="G5" s="105"/>
      <c r="H5" s="107" t="s">
        <v>74</v>
      </c>
      <c r="I5" s="108"/>
      <c r="J5" s="107" t="s">
        <v>75</v>
      </c>
      <c r="K5" s="108"/>
      <c r="L5" s="39" t="s">
        <v>76</v>
      </c>
      <c r="M5" s="100"/>
      <c r="N5" s="102"/>
      <c r="O5" s="103"/>
      <c r="Q5" s="40" t="s">
        <v>77</v>
      </c>
      <c r="R5" s="41" t="s">
        <v>78</v>
      </c>
    </row>
    <row r="6" spans="1:18" ht="16.5" customHeight="1">
      <c r="A6" s="93" t="s">
        <v>79</v>
      </c>
      <c r="B6" s="42" t="s">
        <v>80</v>
      </c>
      <c r="C6" s="43">
        <v>30</v>
      </c>
      <c r="D6" s="59" t="s">
        <v>132</v>
      </c>
      <c r="E6" s="109">
        <f>R8</f>
        <v>186</v>
      </c>
      <c r="F6" s="43">
        <f>MIN(120,E6)</f>
        <v>120</v>
      </c>
      <c r="G6" s="45" t="s">
        <v>81</v>
      </c>
      <c r="H6" s="43">
        <f>MIN(180,E6-F6)</f>
        <v>66</v>
      </c>
      <c r="I6" s="45" t="s">
        <v>81</v>
      </c>
      <c r="J6" s="43">
        <f>E6-F6-H6</f>
        <v>0</v>
      </c>
      <c r="K6" s="45" t="s">
        <v>81</v>
      </c>
      <c r="L6" s="46">
        <f>F6+H6+J6</f>
        <v>186</v>
      </c>
      <c r="M6" s="109"/>
      <c r="N6" s="109"/>
      <c r="O6" s="113">
        <f>SUM(C8,L8)-M6+N6</f>
        <v>0</v>
      </c>
      <c r="Q6" s="47" t="s">
        <v>82</v>
      </c>
      <c r="R6" s="48" t="s">
        <v>83</v>
      </c>
    </row>
    <row r="7" spans="1:18" ht="16.5" customHeight="1">
      <c r="A7" s="93"/>
      <c r="B7" s="42" t="s">
        <v>84</v>
      </c>
      <c r="C7" s="114"/>
      <c r="D7" s="115"/>
      <c r="E7" s="110"/>
      <c r="F7" s="116"/>
      <c r="G7" s="117"/>
      <c r="H7" s="116"/>
      <c r="I7" s="117"/>
      <c r="J7" s="114"/>
      <c r="K7" s="115"/>
      <c r="L7" s="49"/>
      <c r="M7" s="111"/>
      <c r="N7" s="111"/>
      <c r="O7" s="113"/>
      <c r="Q7" s="36"/>
      <c r="R7" s="50"/>
    </row>
    <row r="8" spans="1:18" ht="16.5" customHeight="1">
      <c r="A8" s="93"/>
      <c r="B8" s="51" t="s">
        <v>85</v>
      </c>
      <c r="C8" s="114"/>
      <c r="D8" s="115"/>
      <c r="E8" s="52" t="s">
        <v>81</v>
      </c>
      <c r="F8" s="118"/>
      <c r="G8" s="119"/>
      <c r="H8" s="118"/>
      <c r="I8" s="119"/>
      <c r="J8" s="114"/>
      <c r="K8" s="115"/>
      <c r="L8" s="46">
        <f>SUM(F8:K8)</f>
        <v>0</v>
      </c>
      <c r="M8" s="112"/>
      <c r="N8" s="112"/>
      <c r="O8" s="113"/>
      <c r="Q8" s="47" t="s">
        <v>86</v>
      </c>
      <c r="R8" s="53">
        <v>186</v>
      </c>
    </row>
    <row r="9" spans="1:18" ht="16.5" customHeight="1">
      <c r="A9" s="93" t="s">
        <v>87</v>
      </c>
      <c r="B9" s="42" t="s">
        <v>80</v>
      </c>
      <c r="C9" s="43">
        <f>$C$6</f>
        <v>30</v>
      </c>
      <c r="D9" s="59" t="str">
        <f>$D$6</f>
        <v>A</v>
      </c>
      <c r="E9" s="109">
        <f>R10</f>
        <v>432</v>
      </c>
      <c r="F9" s="43">
        <f t="shared" ref="F9" si="0">MIN(120,E9)</f>
        <v>120</v>
      </c>
      <c r="G9" s="45" t="s">
        <v>81</v>
      </c>
      <c r="H9" s="43">
        <f t="shared" ref="H9" si="1">MIN(180,E9-F9)</f>
        <v>180</v>
      </c>
      <c r="I9" s="45" t="s">
        <v>81</v>
      </c>
      <c r="J9" s="43">
        <f t="shared" ref="J9" si="2">E9-F9-H9</f>
        <v>132</v>
      </c>
      <c r="K9" s="45" t="s">
        <v>81</v>
      </c>
      <c r="L9" s="46">
        <f t="shared" ref="L9" si="3">F9+H9+J9</f>
        <v>432</v>
      </c>
      <c r="M9" s="109"/>
      <c r="N9" s="109"/>
      <c r="O9" s="113"/>
      <c r="Q9" s="36"/>
      <c r="R9" s="50"/>
    </row>
    <row r="10" spans="1:18" ht="16.5" customHeight="1">
      <c r="A10" s="93"/>
      <c r="B10" s="42" t="s">
        <v>84</v>
      </c>
      <c r="C10" s="114"/>
      <c r="D10" s="115"/>
      <c r="E10" s="110"/>
      <c r="F10" s="116"/>
      <c r="G10" s="117"/>
      <c r="H10" s="116"/>
      <c r="I10" s="117"/>
      <c r="J10" s="114"/>
      <c r="K10" s="115"/>
      <c r="L10" s="49"/>
      <c r="M10" s="111"/>
      <c r="N10" s="111"/>
      <c r="O10" s="113"/>
      <c r="Q10" s="47" t="s">
        <v>88</v>
      </c>
      <c r="R10" s="53">
        <v>432</v>
      </c>
    </row>
    <row r="11" spans="1:18" ht="16.5" customHeight="1">
      <c r="A11" s="93"/>
      <c r="B11" s="51" t="s">
        <v>85</v>
      </c>
      <c r="C11" s="114"/>
      <c r="D11" s="115"/>
      <c r="E11" s="52" t="s">
        <v>81</v>
      </c>
      <c r="F11" s="118"/>
      <c r="G11" s="119"/>
      <c r="H11" s="118"/>
      <c r="I11" s="119"/>
      <c r="J11" s="114"/>
      <c r="K11" s="115"/>
      <c r="L11" s="46"/>
      <c r="M11" s="112"/>
      <c r="N11" s="112"/>
      <c r="O11" s="113"/>
      <c r="Q11" s="36"/>
      <c r="R11" s="50"/>
    </row>
    <row r="12" spans="1:18" ht="16.5" customHeight="1">
      <c r="A12" s="93" t="s">
        <v>89</v>
      </c>
      <c r="B12" s="42" t="s">
        <v>80</v>
      </c>
      <c r="C12" s="43">
        <f>$C$6</f>
        <v>30</v>
      </c>
      <c r="D12" s="59" t="str">
        <f>$D$6</f>
        <v>A</v>
      </c>
      <c r="E12" s="109">
        <f>R12</f>
        <v>389</v>
      </c>
      <c r="F12" s="43">
        <f t="shared" ref="F12" si="4">MIN(120,E12)</f>
        <v>120</v>
      </c>
      <c r="G12" s="45" t="s">
        <v>81</v>
      </c>
      <c r="H12" s="43">
        <f t="shared" ref="H12" si="5">MIN(180,E12-F12)</f>
        <v>180</v>
      </c>
      <c r="I12" s="45" t="s">
        <v>81</v>
      </c>
      <c r="J12" s="43">
        <f t="shared" ref="J12" si="6">E12-F12-H12</f>
        <v>89</v>
      </c>
      <c r="K12" s="45" t="s">
        <v>81</v>
      </c>
      <c r="L12" s="46">
        <f t="shared" ref="L12" si="7">F12+H12+J12</f>
        <v>389</v>
      </c>
      <c r="M12" s="109"/>
      <c r="N12" s="109"/>
      <c r="O12" s="113"/>
      <c r="Q12" s="47" t="s">
        <v>90</v>
      </c>
      <c r="R12" s="53">
        <v>389</v>
      </c>
    </row>
    <row r="13" spans="1:18" ht="16.5" customHeight="1">
      <c r="A13" s="93"/>
      <c r="B13" s="42" t="s">
        <v>84</v>
      </c>
      <c r="C13" s="114"/>
      <c r="D13" s="115"/>
      <c r="E13" s="110"/>
      <c r="F13" s="116"/>
      <c r="G13" s="117"/>
      <c r="H13" s="116"/>
      <c r="I13" s="117"/>
      <c r="J13" s="114"/>
      <c r="K13" s="115"/>
      <c r="L13" s="49"/>
      <c r="M13" s="111"/>
      <c r="N13" s="111"/>
      <c r="O13" s="113"/>
      <c r="Q13" s="36"/>
      <c r="R13" s="54"/>
    </row>
    <row r="14" spans="1:18" ht="16.5" customHeight="1">
      <c r="A14" s="93"/>
      <c r="B14" s="51" t="s">
        <v>85</v>
      </c>
      <c r="C14" s="114"/>
      <c r="D14" s="115"/>
      <c r="E14" s="52" t="s">
        <v>81</v>
      </c>
      <c r="F14" s="118"/>
      <c r="G14" s="119"/>
      <c r="H14" s="118"/>
      <c r="I14" s="119"/>
      <c r="J14" s="114"/>
      <c r="K14" s="115"/>
      <c r="L14" s="46"/>
      <c r="M14" s="112"/>
      <c r="N14" s="112"/>
      <c r="O14" s="113"/>
      <c r="Q14" s="47" t="s">
        <v>91</v>
      </c>
      <c r="R14" s="55">
        <f t="shared" ref="R14" si="8">R8+R10+R12</f>
        <v>1007</v>
      </c>
    </row>
    <row r="15" spans="1:18" ht="16.5" customHeight="1">
      <c r="A15" s="93" t="s">
        <v>92</v>
      </c>
      <c r="B15" s="42" t="s">
        <v>80</v>
      </c>
      <c r="C15" s="43">
        <f>$C$6</f>
        <v>30</v>
      </c>
      <c r="D15" s="44" t="str">
        <f>$D$6</f>
        <v>A</v>
      </c>
      <c r="E15" s="109">
        <f>R16</f>
        <v>477</v>
      </c>
      <c r="F15" s="43">
        <f t="shared" ref="F15" si="9">MIN(120,E15)</f>
        <v>120</v>
      </c>
      <c r="G15" s="45" t="s">
        <v>81</v>
      </c>
      <c r="H15" s="43">
        <f t="shared" ref="H15" si="10">MIN(180,E15-F15)</f>
        <v>180</v>
      </c>
      <c r="I15" s="45" t="s">
        <v>81</v>
      </c>
      <c r="J15" s="43">
        <f t="shared" ref="J15" si="11">E15-F15-H15</f>
        <v>177</v>
      </c>
      <c r="K15" s="45" t="s">
        <v>81</v>
      </c>
      <c r="L15" s="46">
        <f t="shared" ref="L15" si="12">F15+H15+J15</f>
        <v>477</v>
      </c>
      <c r="M15" s="109"/>
      <c r="N15" s="109"/>
      <c r="O15" s="113"/>
      <c r="Q15" s="36"/>
      <c r="R15" s="50"/>
    </row>
    <row r="16" spans="1:18" ht="16.5" customHeight="1">
      <c r="A16" s="93"/>
      <c r="B16" s="42" t="s">
        <v>84</v>
      </c>
      <c r="C16" s="114"/>
      <c r="D16" s="115"/>
      <c r="E16" s="110"/>
      <c r="F16" s="116"/>
      <c r="G16" s="117"/>
      <c r="H16" s="116"/>
      <c r="I16" s="117"/>
      <c r="J16" s="114"/>
      <c r="K16" s="115"/>
      <c r="L16" s="49"/>
      <c r="M16" s="111"/>
      <c r="N16" s="111"/>
      <c r="O16" s="113"/>
      <c r="Q16" s="40" t="s">
        <v>93</v>
      </c>
      <c r="R16" s="60">
        <v>477</v>
      </c>
    </row>
    <row r="17" spans="1:18" ht="16.5" customHeight="1">
      <c r="A17" s="93"/>
      <c r="B17" s="51" t="s">
        <v>85</v>
      </c>
      <c r="C17" s="114"/>
      <c r="D17" s="115"/>
      <c r="E17" s="52" t="s">
        <v>81</v>
      </c>
      <c r="F17" s="118"/>
      <c r="G17" s="119"/>
      <c r="H17" s="118"/>
      <c r="I17" s="119"/>
      <c r="J17" s="114"/>
      <c r="K17" s="115"/>
      <c r="L17" s="46"/>
      <c r="M17" s="112"/>
      <c r="N17" s="112"/>
      <c r="O17" s="113"/>
      <c r="Q17" s="36"/>
      <c r="R17" s="50"/>
    </row>
    <row r="18" spans="1:18" ht="16.5" customHeight="1">
      <c r="A18" s="93" t="s">
        <v>94</v>
      </c>
      <c r="B18" s="42" t="s">
        <v>80</v>
      </c>
      <c r="C18" s="43">
        <f>$C$6</f>
        <v>30</v>
      </c>
      <c r="D18" s="59" t="str">
        <f>$D$6</f>
        <v>A</v>
      </c>
      <c r="E18" s="109">
        <f>R18</f>
        <v>424</v>
      </c>
      <c r="F18" s="43">
        <f t="shared" ref="F18" si="13">MIN(120,E18)</f>
        <v>120</v>
      </c>
      <c r="G18" s="45" t="s">
        <v>81</v>
      </c>
      <c r="H18" s="43">
        <f t="shared" ref="H18" si="14">MIN(180,E18-F18)</f>
        <v>180</v>
      </c>
      <c r="I18" s="45" t="s">
        <v>81</v>
      </c>
      <c r="J18" s="43">
        <f t="shared" ref="J18" si="15">E18-F18-H18</f>
        <v>124</v>
      </c>
      <c r="K18" s="45" t="s">
        <v>81</v>
      </c>
      <c r="L18" s="46">
        <f t="shared" ref="L18" si="16">F18+H18+J18</f>
        <v>424</v>
      </c>
      <c r="M18" s="109"/>
      <c r="N18" s="109"/>
      <c r="O18" s="113"/>
      <c r="Q18" s="47" t="s">
        <v>95</v>
      </c>
      <c r="R18" s="53">
        <v>424</v>
      </c>
    </row>
    <row r="19" spans="1:18" ht="16.5" customHeight="1">
      <c r="A19" s="93"/>
      <c r="B19" s="42" t="s">
        <v>84</v>
      </c>
      <c r="C19" s="114"/>
      <c r="D19" s="115"/>
      <c r="E19" s="110"/>
      <c r="F19" s="116"/>
      <c r="G19" s="117"/>
      <c r="H19" s="116"/>
      <c r="I19" s="117"/>
      <c r="J19" s="114"/>
      <c r="K19" s="115"/>
      <c r="L19" s="49"/>
      <c r="M19" s="111"/>
      <c r="N19" s="111"/>
      <c r="O19" s="113"/>
      <c r="Q19" s="36"/>
      <c r="R19" s="50"/>
    </row>
    <row r="20" spans="1:18" ht="16.5" customHeight="1">
      <c r="A20" s="93"/>
      <c r="B20" s="51" t="s">
        <v>85</v>
      </c>
      <c r="C20" s="114"/>
      <c r="D20" s="115"/>
      <c r="E20" s="52" t="s">
        <v>81</v>
      </c>
      <c r="F20" s="118"/>
      <c r="G20" s="119"/>
      <c r="H20" s="118"/>
      <c r="I20" s="119"/>
      <c r="J20" s="114"/>
      <c r="K20" s="115"/>
      <c r="L20" s="46"/>
      <c r="M20" s="112"/>
      <c r="N20" s="112"/>
      <c r="O20" s="113"/>
      <c r="Q20" s="47" t="s">
        <v>96</v>
      </c>
      <c r="R20" s="53">
        <v>470</v>
      </c>
    </row>
    <row r="21" spans="1:18" ht="16.5" customHeight="1">
      <c r="A21" s="93" t="s">
        <v>97</v>
      </c>
      <c r="B21" s="42" t="s">
        <v>80</v>
      </c>
      <c r="C21" s="43">
        <f>$C$6</f>
        <v>30</v>
      </c>
      <c r="D21" s="59" t="str">
        <f>$D$6</f>
        <v>A</v>
      </c>
      <c r="E21" s="109">
        <f>R20</f>
        <v>470</v>
      </c>
      <c r="F21" s="43">
        <f t="shared" ref="F21" si="17">MIN(120,E21)</f>
        <v>120</v>
      </c>
      <c r="G21" s="45" t="s">
        <v>81</v>
      </c>
      <c r="H21" s="43">
        <f t="shared" ref="H21" si="18">MIN(180,E21-F21)</f>
        <v>180</v>
      </c>
      <c r="I21" s="45" t="s">
        <v>81</v>
      </c>
      <c r="J21" s="43">
        <f t="shared" ref="J21" si="19">E21-F21-H21</f>
        <v>170</v>
      </c>
      <c r="K21" s="45" t="s">
        <v>81</v>
      </c>
      <c r="L21" s="46">
        <f t="shared" ref="L21" si="20">F21+H21+J21</f>
        <v>470</v>
      </c>
      <c r="M21" s="109"/>
      <c r="N21" s="109"/>
      <c r="O21" s="113"/>
      <c r="Q21" s="36"/>
      <c r="R21" s="54"/>
    </row>
    <row r="22" spans="1:18" ht="16.5" customHeight="1">
      <c r="A22" s="93"/>
      <c r="B22" s="42" t="s">
        <v>84</v>
      </c>
      <c r="C22" s="114"/>
      <c r="D22" s="115"/>
      <c r="E22" s="110"/>
      <c r="F22" s="116"/>
      <c r="G22" s="117"/>
      <c r="H22" s="116"/>
      <c r="I22" s="117"/>
      <c r="J22" s="114"/>
      <c r="K22" s="115"/>
      <c r="L22" s="49"/>
      <c r="M22" s="111"/>
      <c r="N22" s="111"/>
      <c r="O22" s="113"/>
      <c r="Q22" s="47" t="s">
        <v>98</v>
      </c>
      <c r="R22" s="55">
        <f t="shared" ref="R22" si="21">R16+R18+R20</f>
        <v>1371</v>
      </c>
    </row>
    <row r="23" spans="1:18" ht="16.5" customHeight="1">
      <c r="A23" s="93"/>
      <c r="B23" s="51" t="s">
        <v>85</v>
      </c>
      <c r="C23" s="114"/>
      <c r="D23" s="115"/>
      <c r="E23" s="52" t="s">
        <v>81</v>
      </c>
      <c r="F23" s="118"/>
      <c r="G23" s="119"/>
      <c r="H23" s="118"/>
      <c r="I23" s="119"/>
      <c r="J23" s="114"/>
      <c r="K23" s="115"/>
      <c r="L23" s="46"/>
      <c r="M23" s="112"/>
      <c r="N23" s="112"/>
      <c r="O23" s="113"/>
      <c r="Q23" s="36"/>
      <c r="R23" s="54"/>
    </row>
    <row r="24" spans="1:18" ht="16.5" customHeight="1">
      <c r="A24" s="93" t="s">
        <v>99</v>
      </c>
      <c r="B24" s="42" t="s">
        <v>80</v>
      </c>
      <c r="C24" s="43">
        <f>$C$6</f>
        <v>30</v>
      </c>
      <c r="D24" s="59" t="str">
        <f>$D$6</f>
        <v>A</v>
      </c>
      <c r="E24" s="109">
        <f>R26</f>
        <v>444</v>
      </c>
      <c r="F24" s="43">
        <f t="shared" ref="F24" si="22">MIN(120,E24)</f>
        <v>120</v>
      </c>
      <c r="G24" s="45" t="s">
        <v>81</v>
      </c>
      <c r="H24" s="43">
        <f t="shared" ref="H24" si="23">MIN(180,E24-F24)</f>
        <v>180</v>
      </c>
      <c r="I24" s="45" t="s">
        <v>81</v>
      </c>
      <c r="J24" s="43">
        <f t="shared" ref="J24" si="24">E24-F24-H24</f>
        <v>144</v>
      </c>
      <c r="K24" s="45" t="s">
        <v>81</v>
      </c>
      <c r="L24" s="46">
        <f t="shared" ref="L24" si="25">F24+H24+J24</f>
        <v>444</v>
      </c>
      <c r="M24" s="109"/>
      <c r="N24" s="109"/>
      <c r="O24" s="113"/>
      <c r="Q24" s="47" t="s">
        <v>100</v>
      </c>
      <c r="R24" s="53">
        <f t="shared" ref="R24" si="26">R14+R22</f>
        <v>2378</v>
      </c>
    </row>
    <row r="25" spans="1:18" ht="16.5" customHeight="1">
      <c r="A25" s="93"/>
      <c r="B25" s="42" t="s">
        <v>84</v>
      </c>
      <c r="C25" s="114"/>
      <c r="D25" s="115"/>
      <c r="E25" s="110"/>
      <c r="F25" s="116"/>
      <c r="G25" s="117"/>
      <c r="H25" s="116"/>
      <c r="I25" s="117"/>
      <c r="J25" s="114"/>
      <c r="K25" s="115"/>
      <c r="L25" s="49"/>
      <c r="M25" s="111"/>
      <c r="N25" s="111"/>
      <c r="O25" s="113"/>
      <c r="Q25" s="36"/>
      <c r="R25" s="50"/>
    </row>
    <row r="26" spans="1:18" ht="16.5" customHeight="1">
      <c r="A26" s="93"/>
      <c r="B26" s="51" t="s">
        <v>85</v>
      </c>
      <c r="C26" s="114"/>
      <c r="D26" s="115"/>
      <c r="E26" s="52" t="s">
        <v>81</v>
      </c>
      <c r="F26" s="118"/>
      <c r="G26" s="119"/>
      <c r="H26" s="118"/>
      <c r="I26" s="119"/>
      <c r="J26" s="114"/>
      <c r="K26" s="115"/>
      <c r="L26" s="46"/>
      <c r="M26" s="112"/>
      <c r="N26" s="112"/>
      <c r="O26" s="113"/>
      <c r="Q26" s="47" t="s">
        <v>101</v>
      </c>
      <c r="R26" s="53">
        <v>444</v>
      </c>
    </row>
    <row r="27" spans="1:18" ht="16.5" customHeight="1">
      <c r="A27" s="93" t="s">
        <v>102</v>
      </c>
      <c r="B27" s="42" t="s">
        <v>80</v>
      </c>
      <c r="C27" s="43">
        <f>$C$6</f>
        <v>30</v>
      </c>
      <c r="D27" s="59" t="str">
        <f>$D$6</f>
        <v>A</v>
      </c>
      <c r="E27" s="109">
        <f>R28</f>
        <v>379</v>
      </c>
      <c r="F27" s="43">
        <f t="shared" ref="F27" si="27">MIN(120,E27)</f>
        <v>120</v>
      </c>
      <c r="G27" s="45" t="s">
        <v>81</v>
      </c>
      <c r="H27" s="43">
        <f t="shared" ref="H27" si="28">MIN(180,E27-F27)</f>
        <v>180</v>
      </c>
      <c r="I27" s="45" t="s">
        <v>81</v>
      </c>
      <c r="J27" s="43">
        <f t="shared" ref="J27" si="29">E27-F27-H27</f>
        <v>79</v>
      </c>
      <c r="K27" s="45" t="s">
        <v>81</v>
      </c>
      <c r="L27" s="46">
        <f t="shared" ref="L27" si="30">F27+H27+J27</f>
        <v>379</v>
      </c>
      <c r="M27" s="109"/>
      <c r="N27" s="109"/>
      <c r="O27" s="113"/>
      <c r="Q27" s="36"/>
      <c r="R27" s="50"/>
    </row>
    <row r="28" spans="1:18" ht="16.5" customHeight="1">
      <c r="A28" s="93"/>
      <c r="B28" s="42" t="s">
        <v>84</v>
      </c>
      <c r="C28" s="114"/>
      <c r="D28" s="115"/>
      <c r="E28" s="110"/>
      <c r="F28" s="116"/>
      <c r="G28" s="117"/>
      <c r="H28" s="116"/>
      <c r="I28" s="117"/>
      <c r="J28" s="114"/>
      <c r="K28" s="115"/>
      <c r="L28" s="49"/>
      <c r="M28" s="111"/>
      <c r="N28" s="111"/>
      <c r="O28" s="113"/>
      <c r="Q28" s="47" t="s">
        <v>103</v>
      </c>
      <c r="R28" s="53">
        <v>379</v>
      </c>
    </row>
    <row r="29" spans="1:18" ht="16.5" customHeight="1">
      <c r="A29" s="93"/>
      <c r="B29" s="51" t="s">
        <v>85</v>
      </c>
      <c r="C29" s="114"/>
      <c r="D29" s="115"/>
      <c r="E29" s="52" t="s">
        <v>81</v>
      </c>
      <c r="F29" s="118"/>
      <c r="G29" s="119"/>
      <c r="H29" s="118"/>
      <c r="I29" s="119"/>
      <c r="J29" s="114"/>
      <c r="K29" s="115"/>
      <c r="L29" s="46"/>
      <c r="M29" s="112"/>
      <c r="N29" s="112"/>
      <c r="O29" s="113"/>
      <c r="Q29" s="36"/>
      <c r="R29" s="54"/>
    </row>
    <row r="30" spans="1:18" ht="16.5" customHeight="1">
      <c r="A30" s="93" t="s">
        <v>104</v>
      </c>
      <c r="B30" s="42" t="s">
        <v>80</v>
      </c>
      <c r="C30" s="43">
        <f>$C$6</f>
        <v>30</v>
      </c>
      <c r="D30" s="59" t="str">
        <f>$D$6</f>
        <v>A</v>
      </c>
      <c r="E30" s="109">
        <f>R30</f>
        <v>455</v>
      </c>
      <c r="F30" s="43">
        <f t="shared" ref="F30" si="31">MIN(120,E30)</f>
        <v>120</v>
      </c>
      <c r="G30" s="45" t="s">
        <v>81</v>
      </c>
      <c r="H30" s="43">
        <f t="shared" ref="H30" si="32">MIN(180,E30-F30)</f>
        <v>180</v>
      </c>
      <c r="I30" s="45" t="s">
        <v>81</v>
      </c>
      <c r="J30" s="43">
        <f t="shared" ref="J30" si="33">E30-F30-H30</f>
        <v>155</v>
      </c>
      <c r="K30" s="45" t="s">
        <v>81</v>
      </c>
      <c r="L30" s="46">
        <f t="shared" ref="L30" si="34">F30+H30+J30</f>
        <v>455</v>
      </c>
      <c r="M30" s="109"/>
      <c r="N30" s="109"/>
      <c r="O30" s="113"/>
      <c r="Q30" s="47" t="s">
        <v>105</v>
      </c>
      <c r="R30" s="55">
        <v>455</v>
      </c>
    </row>
    <row r="31" spans="1:18" ht="16.5" customHeight="1">
      <c r="A31" s="93"/>
      <c r="B31" s="42" t="s">
        <v>84</v>
      </c>
      <c r="C31" s="114"/>
      <c r="D31" s="115"/>
      <c r="E31" s="110"/>
      <c r="F31" s="116"/>
      <c r="G31" s="117"/>
      <c r="H31" s="116"/>
      <c r="I31" s="117"/>
      <c r="J31" s="114"/>
      <c r="K31" s="115"/>
      <c r="L31" s="49"/>
      <c r="M31" s="111"/>
      <c r="N31" s="111"/>
      <c r="O31" s="113"/>
      <c r="Q31" s="36"/>
      <c r="R31" s="54"/>
    </row>
    <row r="32" spans="1:18" ht="16.5" customHeight="1">
      <c r="A32" s="93"/>
      <c r="B32" s="51" t="s">
        <v>85</v>
      </c>
      <c r="C32" s="114"/>
      <c r="D32" s="115"/>
      <c r="E32" s="52" t="s">
        <v>81</v>
      </c>
      <c r="F32" s="118"/>
      <c r="G32" s="119"/>
      <c r="H32" s="118"/>
      <c r="I32" s="119"/>
      <c r="J32" s="114"/>
      <c r="K32" s="115"/>
      <c r="L32" s="46"/>
      <c r="M32" s="112"/>
      <c r="N32" s="112"/>
      <c r="O32" s="113"/>
      <c r="Q32" s="47" t="s">
        <v>106</v>
      </c>
      <c r="R32" s="55">
        <f t="shared" ref="R32" si="35">R26+R28+R30</f>
        <v>1278</v>
      </c>
    </row>
    <row r="33" spans="1:18" ht="16.5" customHeight="1">
      <c r="A33" s="93" t="s">
        <v>107</v>
      </c>
      <c r="B33" s="42" t="s">
        <v>80</v>
      </c>
      <c r="C33" s="43">
        <f>$C$6</f>
        <v>30</v>
      </c>
      <c r="D33" s="59" t="str">
        <f>$D$6</f>
        <v>A</v>
      </c>
      <c r="E33" s="109">
        <f>R34</f>
        <v>460</v>
      </c>
      <c r="F33" s="43">
        <f t="shared" ref="F33" si="36">MIN(120,E33)</f>
        <v>120</v>
      </c>
      <c r="G33" s="45" t="s">
        <v>81</v>
      </c>
      <c r="H33" s="43">
        <f t="shared" ref="H33" si="37">MIN(180,E33-F33)</f>
        <v>180</v>
      </c>
      <c r="I33" s="45" t="s">
        <v>81</v>
      </c>
      <c r="J33" s="43">
        <f t="shared" ref="J33" si="38">E33-F33-H33</f>
        <v>160</v>
      </c>
      <c r="K33" s="45" t="s">
        <v>81</v>
      </c>
      <c r="L33" s="46">
        <f t="shared" ref="L33" si="39">F33+H33+J33</f>
        <v>460</v>
      </c>
      <c r="M33" s="109"/>
      <c r="N33" s="109"/>
      <c r="O33" s="113"/>
      <c r="Q33" s="36"/>
      <c r="R33" s="54"/>
    </row>
    <row r="34" spans="1:18" ht="16.5" customHeight="1">
      <c r="A34" s="93"/>
      <c r="B34" s="42" t="s">
        <v>84</v>
      </c>
      <c r="C34" s="114"/>
      <c r="D34" s="115"/>
      <c r="E34" s="110"/>
      <c r="F34" s="116"/>
      <c r="G34" s="117"/>
      <c r="H34" s="116"/>
      <c r="I34" s="117"/>
      <c r="J34" s="114"/>
      <c r="K34" s="115"/>
      <c r="L34" s="49"/>
      <c r="M34" s="111"/>
      <c r="N34" s="111"/>
      <c r="O34" s="113"/>
      <c r="Q34" s="47" t="s">
        <v>108</v>
      </c>
      <c r="R34" s="53">
        <v>460</v>
      </c>
    </row>
    <row r="35" spans="1:18" ht="16.5" customHeight="1">
      <c r="A35" s="93"/>
      <c r="B35" s="51" t="s">
        <v>85</v>
      </c>
      <c r="C35" s="114"/>
      <c r="D35" s="115"/>
      <c r="E35" s="52" t="s">
        <v>81</v>
      </c>
      <c r="F35" s="118"/>
      <c r="G35" s="119"/>
      <c r="H35" s="118"/>
      <c r="I35" s="119"/>
      <c r="J35" s="114"/>
      <c r="K35" s="115"/>
      <c r="L35" s="46"/>
      <c r="M35" s="112"/>
      <c r="N35" s="112"/>
      <c r="O35" s="113"/>
      <c r="Q35" s="36"/>
      <c r="R35" s="50"/>
    </row>
    <row r="36" spans="1:18" ht="16.5" customHeight="1">
      <c r="A36" s="93" t="s">
        <v>109</v>
      </c>
      <c r="B36" s="42" t="s">
        <v>80</v>
      </c>
      <c r="C36" s="43">
        <f>$C$6</f>
        <v>30</v>
      </c>
      <c r="D36" s="59" t="str">
        <f>$D$6</f>
        <v>A</v>
      </c>
      <c r="E36" s="109">
        <f>R36</f>
        <v>510</v>
      </c>
      <c r="F36" s="43">
        <f t="shared" ref="F36" si="40">MIN(120,E36)</f>
        <v>120</v>
      </c>
      <c r="G36" s="45" t="s">
        <v>81</v>
      </c>
      <c r="H36" s="43">
        <f t="shared" ref="H36" si="41">MIN(180,E36-F36)</f>
        <v>180</v>
      </c>
      <c r="I36" s="45" t="s">
        <v>81</v>
      </c>
      <c r="J36" s="43">
        <f t="shared" ref="J36" si="42">E36-F36-H36</f>
        <v>210</v>
      </c>
      <c r="K36" s="45" t="s">
        <v>81</v>
      </c>
      <c r="L36" s="46">
        <f t="shared" ref="L36" si="43">F36+H36+J36</f>
        <v>510</v>
      </c>
      <c r="M36" s="109"/>
      <c r="N36" s="109"/>
      <c r="O36" s="113"/>
      <c r="Q36" s="47" t="s">
        <v>110</v>
      </c>
      <c r="R36" s="55">
        <v>510</v>
      </c>
    </row>
    <row r="37" spans="1:18" ht="16.5" customHeight="1">
      <c r="A37" s="93"/>
      <c r="B37" s="42" t="s">
        <v>84</v>
      </c>
      <c r="C37" s="114"/>
      <c r="D37" s="115"/>
      <c r="E37" s="110"/>
      <c r="F37" s="116"/>
      <c r="G37" s="117"/>
      <c r="H37" s="116"/>
      <c r="I37" s="117"/>
      <c r="J37" s="114"/>
      <c r="K37" s="115"/>
      <c r="L37" s="49"/>
      <c r="M37" s="111"/>
      <c r="N37" s="111"/>
      <c r="O37" s="113"/>
      <c r="Q37" s="36"/>
      <c r="R37" s="54"/>
    </row>
    <row r="38" spans="1:18" ht="16.5" customHeight="1">
      <c r="A38" s="93"/>
      <c r="B38" s="51" t="s">
        <v>85</v>
      </c>
      <c r="C38" s="114"/>
      <c r="D38" s="115"/>
      <c r="E38" s="52" t="s">
        <v>81</v>
      </c>
      <c r="F38" s="118"/>
      <c r="G38" s="119"/>
      <c r="H38" s="118"/>
      <c r="I38" s="119"/>
      <c r="J38" s="114"/>
      <c r="K38" s="115"/>
      <c r="L38" s="46"/>
      <c r="M38" s="112"/>
      <c r="N38" s="112"/>
      <c r="O38" s="113"/>
      <c r="Q38" s="47" t="s">
        <v>111</v>
      </c>
      <c r="R38" s="55">
        <v>333</v>
      </c>
    </row>
    <row r="39" spans="1:18" ht="16.5" customHeight="1">
      <c r="A39" s="93" t="s">
        <v>112</v>
      </c>
      <c r="B39" s="42" t="s">
        <v>80</v>
      </c>
      <c r="C39" s="43">
        <f>$C$6</f>
        <v>30</v>
      </c>
      <c r="D39" s="59" t="str">
        <f>$D$6</f>
        <v>A</v>
      </c>
      <c r="E39" s="109">
        <f>R38</f>
        <v>333</v>
      </c>
      <c r="F39" s="43">
        <f t="shared" ref="F39" si="44">MIN(120,E39)</f>
        <v>120</v>
      </c>
      <c r="G39" s="45" t="s">
        <v>81</v>
      </c>
      <c r="H39" s="43">
        <f t="shared" ref="H39" si="45">MIN(180,E39-F39)</f>
        <v>180</v>
      </c>
      <c r="I39" s="45" t="s">
        <v>81</v>
      </c>
      <c r="J39" s="43">
        <f t="shared" ref="J39" si="46">E39-F39-H39</f>
        <v>33</v>
      </c>
      <c r="K39" s="45" t="s">
        <v>81</v>
      </c>
      <c r="L39" s="46">
        <f t="shared" ref="L39" si="47">F39+H39+J39</f>
        <v>333</v>
      </c>
      <c r="M39" s="109"/>
      <c r="N39" s="109"/>
      <c r="O39" s="113"/>
      <c r="Q39" s="36"/>
      <c r="R39" s="54"/>
    </row>
    <row r="40" spans="1:18" ht="16.5" customHeight="1">
      <c r="A40" s="93"/>
      <c r="B40" s="42" t="s">
        <v>84</v>
      </c>
      <c r="C40" s="114"/>
      <c r="D40" s="115"/>
      <c r="E40" s="110"/>
      <c r="F40" s="116"/>
      <c r="G40" s="117"/>
      <c r="H40" s="116"/>
      <c r="I40" s="117"/>
      <c r="J40" s="114"/>
      <c r="K40" s="115"/>
      <c r="L40" s="49"/>
      <c r="M40" s="111"/>
      <c r="N40" s="111"/>
      <c r="O40" s="113"/>
      <c r="Q40" s="47" t="s">
        <v>113</v>
      </c>
      <c r="R40" s="55">
        <f t="shared" ref="R40" si="48">R34+R36+R38</f>
        <v>1303</v>
      </c>
    </row>
    <row r="41" spans="1:18" ht="16.5" customHeight="1">
      <c r="A41" s="93"/>
      <c r="B41" s="51" t="s">
        <v>85</v>
      </c>
      <c r="C41" s="114"/>
      <c r="D41" s="115"/>
      <c r="E41" s="52" t="s">
        <v>81</v>
      </c>
      <c r="F41" s="118"/>
      <c r="G41" s="119"/>
      <c r="H41" s="118"/>
      <c r="I41" s="119"/>
      <c r="J41" s="114"/>
      <c r="K41" s="115"/>
      <c r="L41" s="46"/>
      <c r="M41" s="112"/>
      <c r="N41" s="112"/>
      <c r="O41" s="113"/>
      <c r="Q41" s="36"/>
      <c r="R41" s="54"/>
    </row>
    <row r="42" spans="1:18" ht="16.5" customHeight="1">
      <c r="A42" s="120" t="s">
        <v>114</v>
      </c>
      <c r="B42" s="121"/>
      <c r="C42" s="124">
        <f>SUM(C41,C38,C35,C32,C29,C26,C23,C20,C17,C14,C11,C8)</f>
        <v>0</v>
      </c>
      <c r="D42" s="125"/>
      <c r="E42" s="56">
        <f>SUM(E39,E36,E33,E30,E27,E24,E21,E18,E15,E12,E9,E6)</f>
        <v>4959</v>
      </c>
      <c r="F42" s="120"/>
      <c r="G42" s="121"/>
      <c r="H42" s="120"/>
      <c r="I42" s="121"/>
      <c r="J42" s="120"/>
      <c r="K42" s="121"/>
      <c r="L42" s="109">
        <f>SUM(L41,L38,L35,L32,L29,L26,L23,L20,L17,L14,L11,L8)</f>
        <v>0</v>
      </c>
      <c r="M42" s="109">
        <f>SUM(M6:M41)</f>
        <v>0</v>
      </c>
      <c r="N42" s="109">
        <f>SUM(N6:N41)</f>
        <v>0</v>
      </c>
      <c r="O42" s="109">
        <f>SUM(O6:O41)</f>
        <v>0</v>
      </c>
      <c r="Q42" s="47" t="s">
        <v>115</v>
      </c>
      <c r="R42" s="55">
        <f t="shared" ref="R42" si="49">R32+R40</f>
        <v>2581</v>
      </c>
    </row>
    <row r="43" spans="1:18" ht="16.5" customHeight="1">
      <c r="A43" s="133"/>
      <c r="B43" s="134"/>
      <c r="C43" s="135"/>
      <c r="D43" s="136"/>
      <c r="E43" s="52" t="s">
        <v>81</v>
      </c>
      <c r="F43" s="133"/>
      <c r="G43" s="134"/>
      <c r="H43" s="133"/>
      <c r="I43" s="134"/>
      <c r="J43" s="133"/>
      <c r="K43" s="134"/>
      <c r="L43" s="112"/>
      <c r="M43" s="111"/>
      <c r="N43" s="111"/>
      <c r="O43" s="111"/>
      <c r="Q43" s="36"/>
      <c r="R43" s="54"/>
    </row>
    <row r="44" spans="1:18" ht="39" customHeight="1">
      <c r="A44" s="131" t="s">
        <v>116</v>
      </c>
      <c r="B44" s="131"/>
      <c r="C44" s="131"/>
      <c r="D44" s="131"/>
      <c r="E44" s="131"/>
      <c r="F44" s="131"/>
      <c r="G44" s="131"/>
      <c r="H44" s="131"/>
      <c r="I44" s="131"/>
      <c r="J44" s="131"/>
      <c r="K44" s="131"/>
      <c r="L44" s="131"/>
      <c r="M44" s="131"/>
      <c r="N44" s="131"/>
      <c r="O44" s="131"/>
      <c r="Q44" s="47" t="s">
        <v>117</v>
      </c>
      <c r="R44" s="55">
        <f t="shared" ref="R44" si="50">R24+R42</f>
        <v>4959</v>
      </c>
    </row>
    <row r="45" spans="1:18" ht="3.75" customHeight="1"/>
    <row r="46" spans="1:18" ht="13.5" customHeight="1">
      <c r="A46" s="132" t="s">
        <v>118</v>
      </c>
      <c r="B46" s="132"/>
      <c r="C46" s="132"/>
      <c r="D46" s="132"/>
      <c r="E46" s="132"/>
      <c r="F46" s="132"/>
      <c r="G46" s="132"/>
      <c r="H46" s="132"/>
      <c r="I46" s="132"/>
      <c r="J46" s="132"/>
      <c r="K46" s="132"/>
      <c r="L46" s="132"/>
      <c r="M46" s="132"/>
      <c r="N46" s="132"/>
      <c r="O46" s="132"/>
    </row>
    <row r="47" spans="1:18" ht="13.5" customHeight="1">
      <c r="A47" s="128" t="s">
        <v>119</v>
      </c>
      <c r="B47" s="128"/>
      <c r="C47" s="128"/>
      <c r="D47" s="128"/>
      <c r="E47" s="128"/>
      <c r="F47" s="128"/>
      <c r="G47" s="128"/>
      <c r="H47" s="128"/>
      <c r="I47" s="128"/>
      <c r="J47" s="128"/>
      <c r="K47" s="128"/>
      <c r="L47" s="128"/>
      <c r="M47" s="128"/>
      <c r="N47" s="128"/>
      <c r="O47" s="128"/>
    </row>
    <row r="50" spans="1:8" ht="7.5" customHeight="1"/>
    <row r="51" spans="1:8" ht="17.25" customHeight="1">
      <c r="A51" s="129"/>
      <c r="B51" s="129"/>
      <c r="C51" s="129"/>
      <c r="D51" s="58"/>
      <c r="E51" s="58"/>
      <c r="F51" s="130"/>
      <c r="G51" s="130"/>
      <c r="H51" s="130"/>
    </row>
  </sheetData>
  <mergeCells count="185">
    <mergeCell ref="A47:O47"/>
    <mergeCell ref="A51:C51"/>
    <mergeCell ref="F51:H51"/>
    <mergeCell ref="L42:L43"/>
    <mergeCell ref="M42:M43"/>
    <mergeCell ref="N42:N43"/>
    <mergeCell ref="O42:O43"/>
    <mergeCell ref="A44:O44"/>
    <mergeCell ref="A46:O46"/>
    <mergeCell ref="F41:G41"/>
    <mergeCell ref="H41:I41"/>
    <mergeCell ref="J41:K41"/>
    <mergeCell ref="A42:B43"/>
    <mergeCell ref="C42:D43"/>
    <mergeCell ref="F42:G43"/>
    <mergeCell ref="H42:I43"/>
    <mergeCell ref="J42:K43"/>
    <mergeCell ref="A39:A41"/>
    <mergeCell ref="E39:E40"/>
    <mergeCell ref="A36:A38"/>
    <mergeCell ref="E36:E37"/>
    <mergeCell ref="M36:M38"/>
    <mergeCell ref="A33:A35"/>
    <mergeCell ref="E33:E34"/>
    <mergeCell ref="M33:M35"/>
    <mergeCell ref="M39:M41"/>
    <mergeCell ref="N39:N41"/>
    <mergeCell ref="O39:O41"/>
    <mergeCell ref="C40:D40"/>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H29:I29"/>
    <mergeCell ref="J29:K29"/>
    <mergeCell ref="A30:A32"/>
    <mergeCell ref="E30:E31"/>
    <mergeCell ref="M30:M32"/>
    <mergeCell ref="A27:A29"/>
    <mergeCell ref="E27:E28"/>
    <mergeCell ref="M27:M29"/>
    <mergeCell ref="N33:N35"/>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H17:I17"/>
    <mergeCell ref="J17:K17"/>
    <mergeCell ref="A18:A20"/>
    <mergeCell ref="E18:E19"/>
    <mergeCell ref="M18:M20"/>
    <mergeCell ref="A15:A17"/>
    <mergeCell ref="E15:E16"/>
    <mergeCell ref="M15:M17"/>
    <mergeCell ref="N21:N23"/>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A6:A8"/>
    <mergeCell ref="E6:E7"/>
    <mergeCell ref="M6:M8"/>
    <mergeCell ref="N6:N8"/>
    <mergeCell ref="O6:O8"/>
    <mergeCell ref="N9:N11"/>
    <mergeCell ref="O9:O11"/>
    <mergeCell ref="C10:D10"/>
    <mergeCell ref="F10:G10"/>
    <mergeCell ref="H10:I10"/>
    <mergeCell ref="J10:K10"/>
    <mergeCell ref="C11:D11"/>
    <mergeCell ref="C7:D7"/>
    <mergeCell ref="F7:G7"/>
    <mergeCell ref="H7:I7"/>
    <mergeCell ref="J7:K7"/>
    <mergeCell ref="C8:D8"/>
    <mergeCell ref="F8:G8"/>
    <mergeCell ref="H8:I8"/>
    <mergeCell ref="J8:K8"/>
    <mergeCell ref="F11:G11"/>
    <mergeCell ref="H11:I11"/>
    <mergeCell ref="J11:K11"/>
    <mergeCell ref="A2:O2"/>
    <mergeCell ref="C3:E3"/>
    <mergeCell ref="F3:K3"/>
    <mergeCell ref="L3:M3"/>
    <mergeCell ref="A4:A5"/>
    <mergeCell ref="B4:B5"/>
    <mergeCell ref="C4:D4"/>
    <mergeCell ref="E4:L4"/>
    <mergeCell ref="M4:M5"/>
    <mergeCell ref="N4:N5"/>
    <mergeCell ref="O4:O5"/>
    <mergeCell ref="C5:D5"/>
    <mergeCell ref="F5:G5"/>
    <mergeCell ref="H5:I5"/>
    <mergeCell ref="J5:K5"/>
  </mergeCells>
  <phoneticPr fontId="2"/>
  <pageMargins left="0.7" right="0.7" top="0.75" bottom="0.75" header="0.3" footer="0.3"/>
  <pageSetup paperSize="9" scale="89" orientation="portrait" blackAndWhite="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2"/>
  <sheetViews>
    <sheetView zoomScaleNormal="100" workbookViewId="0">
      <selection activeCell="A16" sqref="A16:B16"/>
    </sheetView>
  </sheetViews>
  <sheetFormatPr defaultRowHeight="17.25" customHeight="1"/>
  <cols>
    <col min="1" max="8" width="9" style="1"/>
    <col min="9" max="9" width="10.625" style="1" customWidth="1"/>
    <col min="10" max="16384" width="9" style="1"/>
  </cols>
  <sheetData>
    <row r="1" spans="1:9" ht="17.25" customHeight="1">
      <c r="A1" s="62" t="s">
        <v>127</v>
      </c>
      <c r="B1" s="62"/>
      <c r="C1" s="62"/>
      <c r="D1" s="62"/>
      <c r="E1" s="62"/>
      <c r="F1" s="62"/>
      <c r="G1" s="62"/>
      <c r="H1" s="62"/>
      <c r="I1" s="62"/>
    </row>
    <row r="2" spans="1:9" ht="17.25" customHeight="1">
      <c r="A2" s="2"/>
    </row>
    <row r="3" spans="1:9" ht="17.25" customHeight="1">
      <c r="A3" s="63" t="s">
        <v>136</v>
      </c>
      <c r="B3" s="63"/>
      <c r="C3" s="63"/>
      <c r="D3" s="63"/>
      <c r="E3" s="63"/>
      <c r="F3" s="63"/>
      <c r="G3" s="63"/>
      <c r="H3" s="63"/>
      <c r="I3" s="63"/>
    </row>
    <row r="4" spans="1:9" ht="17.25" customHeight="1">
      <c r="A4" s="2"/>
    </row>
    <row r="5" spans="1:9" ht="17.25" customHeight="1">
      <c r="A5" s="3" t="s">
        <v>2</v>
      </c>
    </row>
    <row r="6" spans="1:9" ht="17.25" customHeight="1">
      <c r="A6" s="3" t="s">
        <v>3</v>
      </c>
    </row>
    <row r="7" spans="1:9" ht="17.25" customHeight="1">
      <c r="A7" s="3" t="s">
        <v>56</v>
      </c>
    </row>
    <row r="8" spans="1:9" ht="17.25" customHeight="1">
      <c r="A8" s="2"/>
    </row>
    <row r="9" spans="1:9" ht="17.25" customHeight="1">
      <c r="A9" s="2"/>
    </row>
    <row r="10" spans="1:9" ht="17.25" customHeight="1">
      <c r="A10" s="61" t="s">
        <v>5</v>
      </c>
      <c r="B10" s="61"/>
      <c r="C10" s="4" t="s">
        <v>128</v>
      </c>
      <c r="D10" s="2"/>
      <c r="E10" s="2"/>
      <c r="F10" s="2"/>
      <c r="G10" s="2"/>
      <c r="H10" s="2"/>
      <c r="I10" s="2"/>
    </row>
    <row r="11" spans="1:9" ht="17.25" customHeight="1">
      <c r="A11" s="5"/>
      <c r="B11" s="6"/>
    </row>
    <row r="12" spans="1:9" ht="17.25" customHeight="1">
      <c r="A12" s="61" t="s">
        <v>7</v>
      </c>
      <c r="B12" s="61"/>
      <c r="C12" s="88" t="s">
        <v>149</v>
      </c>
      <c r="D12" s="88"/>
      <c r="E12" s="88"/>
      <c r="F12" s="88"/>
      <c r="G12" s="88"/>
      <c r="H12" s="88"/>
      <c r="I12" s="88"/>
    </row>
    <row r="13" spans="1:9" ht="17.25" customHeight="1">
      <c r="A13" s="5"/>
      <c r="B13" s="6"/>
      <c r="C13" s="88"/>
      <c r="D13" s="88"/>
      <c r="E13" s="88"/>
      <c r="F13" s="88"/>
      <c r="G13" s="88"/>
      <c r="H13" s="88"/>
      <c r="I13" s="88"/>
    </row>
    <row r="14" spans="1:9" ht="17.25" customHeight="1">
      <c r="A14" s="61" t="s">
        <v>141</v>
      </c>
      <c r="B14" s="61"/>
      <c r="C14" s="8" t="s">
        <v>9</v>
      </c>
      <c r="D14" s="8"/>
      <c r="E14" s="8"/>
      <c r="F14" s="8"/>
    </row>
    <row r="15" spans="1:9" ht="17.25" customHeight="1">
      <c r="A15" s="5"/>
      <c r="B15" s="6"/>
    </row>
    <row r="16" spans="1:9" ht="17.25" customHeight="1">
      <c r="A16" s="61" t="s">
        <v>142</v>
      </c>
      <c r="B16" s="61"/>
      <c r="C16" s="1" t="s">
        <v>129</v>
      </c>
    </row>
    <row r="17" spans="1:9" ht="17.25" customHeight="1">
      <c r="A17" s="2"/>
    </row>
    <row r="18" spans="1:9" ht="17.25" customHeight="1">
      <c r="A18" s="2"/>
    </row>
    <row r="19" spans="1:9" ht="17.25" customHeight="1">
      <c r="A19" s="64" t="s">
        <v>12</v>
      </c>
      <c r="B19" s="64"/>
      <c r="C19" s="64"/>
      <c r="D19" s="64"/>
      <c r="E19" s="64"/>
      <c r="F19" s="64"/>
      <c r="G19" s="64"/>
      <c r="H19" s="64"/>
      <c r="I19" s="64"/>
    </row>
    <row r="20" spans="1:9" ht="17.25" customHeight="1">
      <c r="A20" s="64"/>
      <c r="B20" s="64"/>
      <c r="C20" s="64"/>
      <c r="D20" s="64"/>
      <c r="E20" s="64"/>
      <c r="F20" s="64"/>
      <c r="G20" s="64"/>
      <c r="H20" s="64"/>
      <c r="I20" s="64"/>
    </row>
    <row r="21" spans="1:9" ht="17.25" customHeight="1">
      <c r="A21" s="64"/>
      <c r="B21" s="64"/>
      <c r="C21" s="64"/>
      <c r="D21" s="64"/>
      <c r="E21" s="64"/>
      <c r="F21" s="64"/>
      <c r="G21" s="64"/>
      <c r="H21" s="64"/>
      <c r="I21" s="64"/>
    </row>
    <row r="22" spans="1:9" ht="17.25" customHeight="1">
      <c r="A22" s="2"/>
    </row>
    <row r="23" spans="1:9" ht="17.25" customHeight="1">
      <c r="A23" s="2"/>
    </row>
    <row r="24" spans="1:9" ht="17.25" customHeight="1">
      <c r="A24" s="65" t="s">
        <v>143</v>
      </c>
      <c r="B24" s="66"/>
      <c r="C24" s="66"/>
      <c r="D24" s="66"/>
    </row>
    <row r="25" spans="1:9" ht="17.25" customHeight="1">
      <c r="A25" s="2"/>
    </row>
    <row r="26" spans="1:9" ht="17.25" customHeight="1">
      <c r="A26" s="2"/>
    </row>
    <row r="27" spans="1:9" ht="17.25" customHeight="1">
      <c r="C27" s="62" t="s">
        <v>144</v>
      </c>
      <c r="D27" s="62"/>
      <c r="E27" s="62"/>
    </row>
    <row r="28" spans="1:9" ht="17.25" customHeight="1">
      <c r="C28" s="2"/>
      <c r="D28" s="2"/>
      <c r="E28" s="9" t="s">
        <v>14</v>
      </c>
    </row>
    <row r="29" spans="1:9" ht="17.25" customHeight="1">
      <c r="C29" s="2"/>
      <c r="D29" s="2"/>
      <c r="E29" s="9" t="s">
        <v>15</v>
      </c>
    </row>
    <row r="30" spans="1:9" ht="17.25" customHeight="1">
      <c r="A30" s="2"/>
      <c r="C30" s="2"/>
      <c r="D30" s="2"/>
      <c r="E30" s="9" t="s">
        <v>16</v>
      </c>
    </row>
    <row r="31" spans="1:9" ht="17.25" customHeight="1">
      <c r="A31" s="2"/>
      <c r="C31" s="2"/>
      <c r="D31" s="2"/>
      <c r="E31" s="9" t="s">
        <v>17</v>
      </c>
    </row>
    <row r="32" spans="1:9" ht="17.25" customHeight="1">
      <c r="A32" s="2"/>
    </row>
    <row r="33" spans="1:9" ht="17.25" customHeight="1">
      <c r="A33" s="2"/>
    </row>
    <row r="34" spans="1:9" ht="17.25" customHeight="1">
      <c r="A34" s="2"/>
    </row>
    <row r="35" spans="1:9" ht="17.25" customHeight="1">
      <c r="A35" s="2"/>
    </row>
    <row r="36" spans="1:9" ht="17.25" customHeight="1">
      <c r="A36" s="2"/>
    </row>
    <row r="37" spans="1:9" ht="17.25" customHeight="1">
      <c r="A37" s="2"/>
    </row>
    <row r="38" spans="1:9" ht="17.25" customHeight="1">
      <c r="A38" s="2"/>
    </row>
    <row r="39" spans="1:9" ht="17.25" customHeight="1">
      <c r="A39" s="67"/>
      <c r="B39" s="67"/>
      <c r="C39" s="67"/>
      <c r="D39" s="67"/>
      <c r="E39" s="67"/>
      <c r="F39" s="67"/>
      <c r="G39" s="67"/>
      <c r="H39" s="67"/>
      <c r="I39" s="67"/>
    </row>
    <row r="40" spans="1:9" ht="17.25" customHeight="1">
      <c r="A40" s="67"/>
      <c r="B40" s="67"/>
      <c r="C40" s="67"/>
      <c r="D40" s="67"/>
      <c r="E40" s="67"/>
      <c r="F40" s="67"/>
      <c r="G40" s="67"/>
      <c r="H40" s="67"/>
      <c r="I40" s="67"/>
    </row>
    <row r="41" spans="1:9" ht="17.25" customHeight="1">
      <c r="A41" s="10"/>
      <c r="B41" s="10"/>
      <c r="C41" s="10"/>
      <c r="D41" s="10"/>
      <c r="E41" s="10"/>
      <c r="F41" s="10"/>
      <c r="G41" s="10"/>
      <c r="H41" s="10"/>
      <c r="I41" s="10"/>
    </row>
    <row r="42" spans="1:9" ht="17.25" customHeight="1">
      <c r="A42" s="68"/>
      <c r="B42" s="68"/>
      <c r="C42" s="68"/>
      <c r="D42" s="68"/>
      <c r="E42" s="68"/>
      <c r="F42" s="68"/>
      <c r="G42" s="68"/>
      <c r="H42" s="68"/>
      <c r="I42" s="68"/>
    </row>
  </sheetData>
  <mergeCells count="12">
    <mergeCell ref="A42:I42"/>
    <mergeCell ref="A1:I1"/>
    <mergeCell ref="A3:I3"/>
    <mergeCell ref="A10:B10"/>
    <mergeCell ref="A12:B12"/>
    <mergeCell ref="C12:I13"/>
    <mergeCell ref="A14:B14"/>
    <mergeCell ref="A16:B16"/>
    <mergeCell ref="A19:I21"/>
    <mergeCell ref="A24:D24"/>
    <mergeCell ref="C27:E27"/>
    <mergeCell ref="A39:I40"/>
  </mergeCells>
  <phoneticPr fontId="2"/>
  <pageMargins left="0.59055118110236227" right="0.59055118110236227" top="0.39370078740157483" bottom="0.3937007874015748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pageSetUpPr fitToPage="1"/>
  </sheetPr>
  <dimension ref="A1:R51"/>
  <sheetViews>
    <sheetView view="pageBreakPreview" zoomScale="145" zoomScaleNormal="180" zoomScaleSheetLayoutView="145" workbookViewId="0">
      <selection activeCell="N4" sqref="N4:N5"/>
    </sheetView>
  </sheetViews>
  <sheetFormatPr defaultRowHeight="9.75"/>
  <cols>
    <col min="1" max="1" width="8.5" style="30" customWidth="1"/>
    <col min="2" max="2" width="6.625" style="30" customWidth="1"/>
    <col min="3" max="3" width="4.75" style="30" customWidth="1"/>
    <col min="4" max="4" width="2.375" style="30" bestFit="1" customWidth="1"/>
    <col min="5" max="5" width="4.75" style="30" customWidth="1"/>
    <col min="6" max="6" width="4.375" style="30" customWidth="1"/>
    <col min="7" max="7" width="3.625" style="30" bestFit="1" customWidth="1"/>
    <col min="8" max="8" width="4.375" style="30" customWidth="1"/>
    <col min="9" max="9" width="3.625" style="30" bestFit="1" customWidth="1"/>
    <col min="10" max="10" width="4.375" style="30" customWidth="1"/>
    <col min="11" max="11" width="3.625" style="30" bestFit="1" customWidth="1"/>
    <col min="12" max="12" width="6.125" style="30" customWidth="1"/>
    <col min="13" max="14" width="8.5" style="30" customWidth="1"/>
    <col min="15" max="15" width="12.625" style="30" customWidth="1"/>
    <col min="16" max="16384" width="9" style="30"/>
  </cols>
  <sheetData>
    <row r="1" spans="1:18" ht="12.75" customHeight="1">
      <c r="O1" s="31" t="s">
        <v>130</v>
      </c>
    </row>
    <row r="2" spans="1:18" ht="21.75" customHeight="1">
      <c r="A2" s="89" t="s">
        <v>135</v>
      </c>
      <c r="B2" s="89"/>
      <c r="C2" s="89"/>
      <c r="D2" s="89"/>
      <c r="E2" s="89"/>
      <c r="F2" s="89"/>
      <c r="G2" s="89"/>
      <c r="H2" s="89"/>
      <c r="I2" s="89"/>
      <c r="J2" s="89"/>
      <c r="K2" s="89"/>
      <c r="L2" s="89"/>
      <c r="M2" s="89"/>
      <c r="N2" s="89"/>
      <c r="O2" s="89"/>
    </row>
    <row r="3" spans="1:18" ht="20.25" customHeight="1">
      <c r="A3" s="32" t="s">
        <v>61</v>
      </c>
      <c r="B3" s="33" t="s">
        <v>128</v>
      </c>
      <c r="C3" s="90" t="s">
        <v>62</v>
      </c>
      <c r="D3" s="90"/>
      <c r="E3" s="90"/>
      <c r="F3" s="91" t="s">
        <v>131</v>
      </c>
      <c r="G3" s="91"/>
      <c r="H3" s="91"/>
      <c r="I3" s="91"/>
      <c r="J3" s="91"/>
      <c r="K3" s="91"/>
      <c r="L3" s="92" t="s">
        <v>21</v>
      </c>
      <c r="M3" s="92"/>
      <c r="N3" s="34" t="s">
        <v>153</v>
      </c>
      <c r="O3" s="35"/>
    </row>
    <row r="4" spans="1:18" ht="16.5" customHeight="1">
      <c r="A4" s="93" t="s">
        <v>63</v>
      </c>
      <c r="B4" s="94" t="s">
        <v>64</v>
      </c>
      <c r="C4" s="95" t="s">
        <v>65</v>
      </c>
      <c r="D4" s="96"/>
      <c r="E4" s="95" t="s">
        <v>66</v>
      </c>
      <c r="F4" s="97"/>
      <c r="G4" s="97"/>
      <c r="H4" s="97"/>
      <c r="I4" s="97"/>
      <c r="J4" s="97"/>
      <c r="K4" s="97"/>
      <c r="L4" s="98"/>
      <c r="M4" s="99" t="s">
        <v>67</v>
      </c>
      <c r="N4" s="101" t="s">
        <v>68</v>
      </c>
      <c r="O4" s="103" t="s">
        <v>69</v>
      </c>
      <c r="Q4" s="36"/>
      <c r="R4" s="37" t="s">
        <v>126</v>
      </c>
    </row>
    <row r="5" spans="1:18" ht="22.5" customHeight="1">
      <c r="A5" s="94"/>
      <c r="B5" s="94"/>
      <c r="C5" s="104" t="s">
        <v>71</v>
      </c>
      <c r="D5" s="105"/>
      <c r="E5" s="38" t="s">
        <v>72</v>
      </c>
      <c r="F5" s="106" t="s">
        <v>73</v>
      </c>
      <c r="G5" s="105"/>
      <c r="H5" s="107" t="s">
        <v>74</v>
      </c>
      <c r="I5" s="108"/>
      <c r="J5" s="107" t="s">
        <v>75</v>
      </c>
      <c r="K5" s="108"/>
      <c r="L5" s="39" t="s">
        <v>76</v>
      </c>
      <c r="M5" s="100"/>
      <c r="N5" s="102"/>
      <c r="O5" s="103"/>
      <c r="Q5" s="40" t="s">
        <v>77</v>
      </c>
      <c r="R5" s="41" t="s">
        <v>78</v>
      </c>
    </row>
    <row r="6" spans="1:18" ht="16.5" customHeight="1">
      <c r="A6" s="93" t="s">
        <v>79</v>
      </c>
      <c r="B6" s="42" t="s">
        <v>80</v>
      </c>
      <c r="C6" s="43">
        <v>30</v>
      </c>
      <c r="D6" s="59" t="s">
        <v>132</v>
      </c>
      <c r="E6" s="109">
        <f>R8</f>
        <v>186</v>
      </c>
      <c r="F6" s="43">
        <f>MIN(120,E6)</f>
        <v>120</v>
      </c>
      <c r="G6" s="45" t="s">
        <v>81</v>
      </c>
      <c r="H6" s="43">
        <f>MIN(180,E6-F6)</f>
        <v>66</v>
      </c>
      <c r="I6" s="45" t="s">
        <v>81</v>
      </c>
      <c r="J6" s="43">
        <f>E6-F6-H6</f>
        <v>0</v>
      </c>
      <c r="K6" s="45" t="s">
        <v>81</v>
      </c>
      <c r="L6" s="46">
        <f>F6+H6+J6</f>
        <v>186</v>
      </c>
      <c r="M6" s="109"/>
      <c r="N6" s="109"/>
      <c r="O6" s="113">
        <f>SUM(C8,L8)-M6+N6</f>
        <v>0</v>
      </c>
      <c r="Q6" s="47" t="s">
        <v>82</v>
      </c>
      <c r="R6" s="48" t="s">
        <v>83</v>
      </c>
    </row>
    <row r="7" spans="1:18" ht="16.5" customHeight="1">
      <c r="A7" s="93"/>
      <c r="B7" s="42" t="s">
        <v>84</v>
      </c>
      <c r="C7" s="114"/>
      <c r="D7" s="115"/>
      <c r="E7" s="110"/>
      <c r="F7" s="116"/>
      <c r="G7" s="117"/>
      <c r="H7" s="116"/>
      <c r="I7" s="117"/>
      <c r="J7" s="114"/>
      <c r="K7" s="115"/>
      <c r="L7" s="49"/>
      <c r="M7" s="111"/>
      <c r="N7" s="111"/>
      <c r="O7" s="113"/>
      <c r="Q7" s="36"/>
      <c r="R7" s="50"/>
    </row>
    <row r="8" spans="1:18" ht="16.5" customHeight="1">
      <c r="A8" s="93"/>
      <c r="B8" s="51" t="s">
        <v>85</v>
      </c>
      <c r="C8" s="114"/>
      <c r="D8" s="115"/>
      <c r="E8" s="52" t="s">
        <v>81</v>
      </c>
      <c r="F8" s="118"/>
      <c r="G8" s="119"/>
      <c r="H8" s="118"/>
      <c r="I8" s="119"/>
      <c r="J8" s="114"/>
      <c r="K8" s="115"/>
      <c r="L8" s="46">
        <f>SUM(F8:K8)</f>
        <v>0</v>
      </c>
      <c r="M8" s="112"/>
      <c r="N8" s="112"/>
      <c r="O8" s="113"/>
      <c r="Q8" s="47" t="s">
        <v>86</v>
      </c>
      <c r="R8" s="53">
        <v>186</v>
      </c>
    </row>
    <row r="9" spans="1:18" ht="16.5" customHeight="1">
      <c r="A9" s="93" t="s">
        <v>87</v>
      </c>
      <c r="B9" s="42" t="s">
        <v>80</v>
      </c>
      <c r="C9" s="43">
        <f>$C$6</f>
        <v>30</v>
      </c>
      <c r="D9" s="59" t="str">
        <f>$D$6</f>
        <v>A</v>
      </c>
      <c r="E9" s="109">
        <f>R10</f>
        <v>432</v>
      </c>
      <c r="F9" s="43">
        <f t="shared" ref="F9" si="0">MIN(120,E9)</f>
        <v>120</v>
      </c>
      <c r="G9" s="45" t="s">
        <v>81</v>
      </c>
      <c r="H9" s="43">
        <f t="shared" ref="H9" si="1">MIN(180,E9-F9)</f>
        <v>180</v>
      </c>
      <c r="I9" s="45" t="s">
        <v>81</v>
      </c>
      <c r="J9" s="43">
        <f t="shared" ref="J9" si="2">E9-F9-H9</f>
        <v>132</v>
      </c>
      <c r="K9" s="45" t="s">
        <v>81</v>
      </c>
      <c r="L9" s="46">
        <f t="shared" ref="L9" si="3">F9+H9+J9</f>
        <v>432</v>
      </c>
      <c r="M9" s="109"/>
      <c r="N9" s="109"/>
      <c r="O9" s="113"/>
      <c r="Q9" s="36"/>
      <c r="R9" s="50"/>
    </row>
    <row r="10" spans="1:18" ht="16.5" customHeight="1">
      <c r="A10" s="93"/>
      <c r="B10" s="42" t="s">
        <v>84</v>
      </c>
      <c r="C10" s="114"/>
      <c r="D10" s="115"/>
      <c r="E10" s="110"/>
      <c r="F10" s="116"/>
      <c r="G10" s="117"/>
      <c r="H10" s="116"/>
      <c r="I10" s="117"/>
      <c r="J10" s="114"/>
      <c r="K10" s="115"/>
      <c r="L10" s="49"/>
      <c r="M10" s="111"/>
      <c r="N10" s="111"/>
      <c r="O10" s="113"/>
      <c r="Q10" s="47" t="s">
        <v>88</v>
      </c>
      <c r="R10" s="53">
        <v>432</v>
      </c>
    </row>
    <row r="11" spans="1:18" ht="16.5" customHeight="1">
      <c r="A11" s="93"/>
      <c r="B11" s="51" t="s">
        <v>85</v>
      </c>
      <c r="C11" s="114"/>
      <c r="D11" s="115"/>
      <c r="E11" s="52" t="s">
        <v>81</v>
      </c>
      <c r="F11" s="118"/>
      <c r="G11" s="119"/>
      <c r="H11" s="118"/>
      <c r="I11" s="119"/>
      <c r="J11" s="114"/>
      <c r="K11" s="115"/>
      <c r="L11" s="46"/>
      <c r="M11" s="112"/>
      <c r="N11" s="112"/>
      <c r="O11" s="113"/>
      <c r="Q11" s="36"/>
      <c r="R11" s="50"/>
    </row>
    <row r="12" spans="1:18" ht="16.5" customHeight="1">
      <c r="A12" s="93" t="s">
        <v>89</v>
      </c>
      <c r="B12" s="42" t="s">
        <v>80</v>
      </c>
      <c r="C12" s="43">
        <f>$C$6</f>
        <v>30</v>
      </c>
      <c r="D12" s="59" t="str">
        <f>$D$6</f>
        <v>A</v>
      </c>
      <c r="E12" s="109">
        <f>R12</f>
        <v>389</v>
      </c>
      <c r="F12" s="43">
        <f t="shared" ref="F12" si="4">MIN(120,E12)</f>
        <v>120</v>
      </c>
      <c r="G12" s="45" t="s">
        <v>81</v>
      </c>
      <c r="H12" s="43">
        <f t="shared" ref="H12" si="5">MIN(180,E12-F12)</f>
        <v>180</v>
      </c>
      <c r="I12" s="45" t="s">
        <v>81</v>
      </c>
      <c r="J12" s="43">
        <f t="shared" ref="J12" si="6">E12-F12-H12</f>
        <v>89</v>
      </c>
      <c r="K12" s="45" t="s">
        <v>81</v>
      </c>
      <c r="L12" s="46">
        <f t="shared" ref="L12" si="7">F12+H12+J12</f>
        <v>389</v>
      </c>
      <c r="M12" s="109"/>
      <c r="N12" s="109"/>
      <c r="O12" s="113"/>
      <c r="Q12" s="47" t="s">
        <v>90</v>
      </c>
      <c r="R12" s="53">
        <v>389</v>
      </c>
    </row>
    <row r="13" spans="1:18" ht="16.5" customHeight="1">
      <c r="A13" s="93"/>
      <c r="B13" s="42" t="s">
        <v>84</v>
      </c>
      <c r="C13" s="114"/>
      <c r="D13" s="115"/>
      <c r="E13" s="110"/>
      <c r="F13" s="116"/>
      <c r="G13" s="117"/>
      <c r="H13" s="116"/>
      <c r="I13" s="117"/>
      <c r="J13" s="114"/>
      <c r="K13" s="115"/>
      <c r="L13" s="49"/>
      <c r="M13" s="111"/>
      <c r="N13" s="111"/>
      <c r="O13" s="113"/>
      <c r="Q13" s="36"/>
      <c r="R13" s="54"/>
    </row>
    <row r="14" spans="1:18" ht="16.5" customHeight="1">
      <c r="A14" s="93"/>
      <c r="B14" s="51" t="s">
        <v>85</v>
      </c>
      <c r="C14" s="114"/>
      <c r="D14" s="115"/>
      <c r="E14" s="52" t="s">
        <v>81</v>
      </c>
      <c r="F14" s="118"/>
      <c r="G14" s="119"/>
      <c r="H14" s="118"/>
      <c r="I14" s="119"/>
      <c r="J14" s="114"/>
      <c r="K14" s="115"/>
      <c r="L14" s="46"/>
      <c r="M14" s="112"/>
      <c r="N14" s="112"/>
      <c r="O14" s="113"/>
      <c r="Q14" s="47" t="s">
        <v>91</v>
      </c>
      <c r="R14" s="55">
        <f t="shared" ref="R14" si="8">R8+R10+R12</f>
        <v>1007</v>
      </c>
    </row>
    <row r="15" spans="1:18" ht="16.5" customHeight="1">
      <c r="A15" s="93" t="s">
        <v>92</v>
      </c>
      <c r="B15" s="42" t="s">
        <v>80</v>
      </c>
      <c r="C15" s="43">
        <f>$C$6</f>
        <v>30</v>
      </c>
      <c r="D15" s="44" t="str">
        <f>$D$6</f>
        <v>A</v>
      </c>
      <c r="E15" s="109">
        <f>R16</f>
        <v>477</v>
      </c>
      <c r="F15" s="43">
        <f t="shared" ref="F15" si="9">MIN(120,E15)</f>
        <v>120</v>
      </c>
      <c r="G15" s="45" t="s">
        <v>81</v>
      </c>
      <c r="H15" s="43">
        <f t="shared" ref="H15" si="10">MIN(180,E15-F15)</f>
        <v>180</v>
      </c>
      <c r="I15" s="45" t="s">
        <v>81</v>
      </c>
      <c r="J15" s="43">
        <f t="shared" ref="J15" si="11">E15-F15-H15</f>
        <v>177</v>
      </c>
      <c r="K15" s="45" t="s">
        <v>81</v>
      </c>
      <c r="L15" s="46">
        <f t="shared" ref="L15" si="12">F15+H15+J15</f>
        <v>477</v>
      </c>
      <c r="M15" s="109"/>
      <c r="N15" s="109"/>
      <c r="O15" s="113"/>
      <c r="Q15" s="36"/>
      <c r="R15" s="50"/>
    </row>
    <row r="16" spans="1:18" ht="16.5" customHeight="1">
      <c r="A16" s="93"/>
      <c r="B16" s="42" t="s">
        <v>84</v>
      </c>
      <c r="C16" s="114"/>
      <c r="D16" s="115"/>
      <c r="E16" s="110"/>
      <c r="F16" s="116"/>
      <c r="G16" s="117"/>
      <c r="H16" s="116"/>
      <c r="I16" s="117"/>
      <c r="J16" s="114"/>
      <c r="K16" s="115"/>
      <c r="L16" s="49"/>
      <c r="M16" s="111"/>
      <c r="N16" s="111"/>
      <c r="O16" s="113"/>
      <c r="Q16" s="40" t="s">
        <v>93</v>
      </c>
      <c r="R16" s="60">
        <v>477</v>
      </c>
    </row>
    <row r="17" spans="1:18" ht="16.5" customHeight="1">
      <c r="A17" s="93"/>
      <c r="B17" s="51" t="s">
        <v>85</v>
      </c>
      <c r="C17" s="114"/>
      <c r="D17" s="115"/>
      <c r="E17" s="52" t="s">
        <v>81</v>
      </c>
      <c r="F17" s="118"/>
      <c r="G17" s="119"/>
      <c r="H17" s="118"/>
      <c r="I17" s="119"/>
      <c r="J17" s="114"/>
      <c r="K17" s="115"/>
      <c r="L17" s="46"/>
      <c r="M17" s="112"/>
      <c r="N17" s="112"/>
      <c r="O17" s="113"/>
      <c r="Q17" s="36"/>
      <c r="R17" s="50"/>
    </row>
    <row r="18" spans="1:18" ht="16.5" customHeight="1">
      <c r="A18" s="93" t="s">
        <v>94</v>
      </c>
      <c r="B18" s="42" t="s">
        <v>80</v>
      </c>
      <c r="C18" s="43">
        <f>$C$6</f>
        <v>30</v>
      </c>
      <c r="D18" s="59" t="str">
        <f>$D$6</f>
        <v>A</v>
      </c>
      <c r="E18" s="109">
        <f>R18</f>
        <v>424</v>
      </c>
      <c r="F18" s="43">
        <f t="shared" ref="F18" si="13">MIN(120,E18)</f>
        <v>120</v>
      </c>
      <c r="G18" s="45" t="s">
        <v>81</v>
      </c>
      <c r="H18" s="43">
        <f t="shared" ref="H18" si="14">MIN(180,E18-F18)</f>
        <v>180</v>
      </c>
      <c r="I18" s="45" t="s">
        <v>81</v>
      </c>
      <c r="J18" s="43">
        <f t="shared" ref="J18" si="15">E18-F18-H18</f>
        <v>124</v>
      </c>
      <c r="K18" s="45" t="s">
        <v>81</v>
      </c>
      <c r="L18" s="46">
        <f t="shared" ref="L18" si="16">F18+H18+J18</f>
        <v>424</v>
      </c>
      <c r="M18" s="109"/>
      <c r="N18" s="109"/>
      <c r="O18" s="113"/>
      <c r="Q18" s="47" t="s">
        <v>95</v>
      </c>
      <c r="R18" s="53">
        <v>424</v>
      </c>
    </row>
    <row r="19" spans="1:18" ht="16.5" customHeight="1">
      <c r="A19" s="93"/>
      <c r="B19" s="42" t="s">
        <v>84</v>
      </c>
      <c r="C19" s="114"/>
      <c r="D19" s="115"/>
      <c r="E19" s="110"/>
      <c r="F19" s="116"/>
      <c r="G19" s="117"/>
      <c r="H19" s="116"/>
      <c r="I19" s="117"/>
      <c r="J19" s="114"/>
      <c r="K19" s="115"/>
      <c r="L19" s="49"/>
      <c r="M19" s="111"/>
      <c r="N19" s="111"/>
      <c r="O19" s="113"/>
      <c r="Q19" s="36"/>
      <c r="R19" s="50"/>
    </row>
    <row r="20" spans="1:18" ht="16.5" customHeight="1">
      <c r="A20" s="93"/>
      <c r="B20" s="51" t="s">
        <v>85</v>
      </c>
      <c r="C20" s="114"/>
      <c r="D20" s="115"/>
      <c r="E20" s="52" t="s">
        <v>81</v>
      </c>
      <c r="F20" s="118"/>
      <c r="G20" s="119"/>
      <c r="H20" s="118"/>
      <c r="I20" s="119"/>
      <c r="J20" s="114"/>
      <c r="K20" s="115"/>
      <c r="L20" s="46"/>
      <c r="M20" s="112"/>
      <c r="N20" s="112"/>
      <c r="O20" s="113"/>
      <c r="Q20" s="47" t="s">
        <v>96</v>
      </c>
      <c r="R20" s="53">
        <v>470</v>
      </c>
    </row>
    <row r="21" spans="1:18" ht="16.5" customHeight="1">
      <c r="A21" s="93" t="s">
        <v>97</v>
      </c>
      <c r="B21" s="42" t="s">
        <v>80</v>
      </c>
      <c r="C21" s="43">
        <f>$C$6</f>
        <v>30</v>
      </c>
      <c r="D21" s="59" t="str">
        <f>$D$6</f>
        <v>A</v>
      </c>
      <c r="E21" s="109">
        <f>R20</f>
        <v>470</v>
      </c>
      <c r="F21" s="43">
        <f t="shared" ref="F21" si="17">MIN(120,E21)</f>
        <v>120</v>
      </c>
      <c r="G21" s="45" t="s">
        <v>81</v>
      </c>
      <c r="H21" s="43">
        <f t="shared" ref="H21" si="18">MIN(180,E21-F21)</f>
        <v>180</v>
      </c>
      <c r="I21" s="45" t="s">
        <v>81</v>
      </c>
      <c r="J21" s="43">
        <f t="shared" ref="J21" si="19">E21-F21-H21</f>
        <v>170</v>
      </c>
      <c r="K21" s="45" t="s">
        <v>81</v>
      </c>
      <c r="L21" s="46">
        <f t="shared" ref="L21" si="20">F21+H21+J21</f>
        <v>470</v>
      </c>
      <c r="M21" s="109"/>
      <c r="N21" s="109"/>
      <c r="O21" s="113"/>
      <c r="Q21" s="36"/>
      <c r="R21" s="54"/>
    </row>
    <row r="22" spans="1:18" ht="16.5" customHeight="1">
      <c r="A22" s="93"/>
      <c r="B22" s="42" t="s">
        <v>84</v>
      </c>
      <c r="C22" s="114"/>
      <c r="D22" s="115"/>
      <c r="E22" s="110"/>
      <c r="F22" s="116"/>
      <c r="G22" s="117"/>
      <c r="H22" s="116"/>
      <c r="I22" s="117"/>
      <c r="J22" s="114"/>
      <c r="K22" s="115"/>
      <c r="L22" s="49"/>
      <c r="M22" s="111"/>
      <c r="N22" s="111"/>
      <c r="O22" s="113"/>
      <c r="Q22" s="47" t="s">
        <v>98</v>
      </c>
      <c r="R22" s="55">
        <f t="shared" ref="R22" si="21">R16+R18+R20</f>
        <v>1371</v>
      </c>
    </row>
    <row r="23" spans="1:18" ht="16.5" customHeight="1">
      <c r="A23" s="93"/>
      <c r="B23" s="51" t="s">
        <v>85</v>
      </c>
      <c r="C23" s="114"/>
      <c r="D23" s="115"/>
      <c r="E23" s="52" t="s">
        <v>81</v>
      </c>
      <c r="F23" s="118"/>
      <c r="G23" s="119"/>
      <c r="H23" s="118"/>
      <c r="I23" s="119"/>
      <c r="J23" s="114"/>
      <c r="K23" s="115"/>
      <c r="L23" s="46"/>
      <c r="M23" s="112"/>
      <c r="N23" s="112"/>
      <c r="O23" s="113"/>
      <c r="Q23" s="36"/>
      <c r="R23" s="54"/>
    </row>
    <row r="24" spans="1:18" ht="16.5" customHeight="1">
      <c r="A24" s="93" t="s">
        <v>99</v>
      </c>
      <c r="B24" s="42" t="s">
        <v>80</v>
      </c>
      <c r="C24" s="43">
        <f>$C$6</f>
        <v>30</v>
      </c>
      <c r="D24" s="59" t="str">
        <f>$D$6</f>
        <v>A</v>
      </c>
      <c r="E24" s="109">
        <f>R26</f>
        <v>444</v>
      </c>
      <c r="F24" s="43">
        <f t="shared" ref="F24" si="22">MIN(120,E24)</f>
        <v>120</v>
      </c>
      <c r="G24" s="45" t="s">
        <v>81</v>
      </c>
      <c r="H24" s="43">
        <f t="shared" ref="H24" si="23">MIN(180,E24-F24)</f>
        <v>180</v>
      </c>
      <c r="I24" s="45" t="s">
        <v>81</v>
      </c>
      <c r="J24" s="43">
        <f t="shared" ref="J24" si="24">E24-F24-H24</f>
        <v>144</v>
      </c>
      <c r="K24" s="45" t="s">
        <v>81</v>
      </c>
      <c r="L24" s="46">
        <f t="shared" ref="L24" si="25">F24+H24+J24</f>
        <v>444</v>
      </c>
      <c r="M24" s="109"/>
      <c r="N24" s="109"/>
      <c r="O24" s="113"/>
      <c r="Q24" s="47" t="s">
        <v>100</v>
      </c>
      <c r="R24" s="53">
        <f t="shared" ref="R24" si="26">R14+R22</f>
        <v>2378</v>
      </c>
    </row>
    <row r="25" spans="1:18" ht="16.5" customHeight="1">
      <c r="A25" s="93"/>
      <c r="B25" s="42" t="s">
        <v>84</v>
      </c>
      <c r="C25" s="114"/>
      <c r="D25" s="115"/>
      <c r="E25" s="110"/>
      <c r="F25" s="116"/>
      <c r="G25" s="117"/>
      <c r="H25" s="116"/>
      <c r="I25" s="117"/>
      <c r="J25" s="114"/>
      <c r="K25" s="115"/>
      <c r="L25" s="49"/>
      <c r="M25" s="111"/>
      <c r="N25" s="111"/>
      <c r="O25" s="113"/>
      <c r="Q25" s="36"/>
      <c r="R25" s="50"/>
    </row>
    <row r="26" spans="1:18" ht="16.5" customHeight="1">
      <c r="A26" s="93"/>
      <c r="B26" s="51" t="s">
        <v>85</v>
      </c>
      <c r="C26" s="114"/>
      <c r="D26" s="115"/>
      <c r="E26" s="52" t="s">
        <v>81</v>
      </c>
      <c r="F26" s="118"/>
      <c r="G26" s="119"/>
      <c r="H26" s="118"/>
      <c r="I26" s="119"/>
      <c r="J26" s="114"/>
      <c r="K26" s="115"/>
      <c r="L26" s="46"/>
      <c r="M26" s="112"/>
      <c r="N26" s="112"/>
      <c r="O26" s="113"/>
      <c r="Q26" s="47" t="s">
        <v>101</v>
      </c>
      <c r="R26" s="53">
        <v>444</v>
      </c>
    </row>
    <row r="27" spans="1:18" ht="16.5" customHeight="1">
      <c r="A27" s="93" t="s">
        <v>102</v>
      </c>
      <c r="B27" s="42" t="s">
        <v>80</v>
      </c>
      <c r="C27" s="43">
        <f>$C$6</f>
        <v>30</v>
      </c>
      <c r="D27" s="59" t="str">
        <f>$D$6</f>
        <v>A</v>
      </c>
      <c r="E27" s="109">
        <f>R28</f>
        <v>379</v>
      </c>
      <c r="F27" s="43">
        <f t="shared" ref="F27" si="27">MIN(120,E27)</f>
        <v>120</v>
      </c>
      <c r="G27" s="45" t="s">
        <v>81</v>
      </c>
      <c r="H27" s="43">
        <f t="shared" ref="H27" si="28">MIN(180,E27-F27)</f>
        <v>180</v>
      </c>
      <c r="I27" s="45" t="s">
        <v>81</v>
      </c>
      <c r="J27" s="43">
        <f t="shared" ref="J27" si="29">E27-F27-H27</f>
        <v>79</v>
      </c>
      <c r="K27" s="45" t="s">
        <v>81</v>
      </c>
      <c r="L27" s="46">
        <f t="shared" ref="L27" si="30">F27+H27+J27</f>
        <v>379</v>
      </c>
      <c r="M27" s="109"/>
      <c r="N27" s="109"/>
      <c r="O27" s="113"/>
      <c r="Q27" s="36"/>
      <c r="R27" s="50"/>
    </row>
    <row r="28" spans="1:18" ht="16.5" customHeight="1">
      <c r="A28" s="93"/>
      <c r="B28" s="42" t="s">
        <v>84</v>
      </c>
      <c r="C28" s="114"/>
      <c r="D28" s="115"/>
      <c r="E28" s="110"/>
      <c r="F28" s="116"/>
      <c r="G28" s="117"/>
      <c r="H28" s="116"/>
      <c r="I28" s="117"/>
      <c r="J28" s="114"/>
      <c r="K28" s="115"/>
      <c r="L28" s="49"/>
      <c r="M28" s="111"/>
      <c r="N28" s="111"/>
      <c r="O28" s="113"/>
      <c r="Q28" s="47" t="s">
        <v>103</v>
      </c>
      <c r="R28" s="53">
        <v>379</v>
      </c>
    </row>
    <row r="29" spans="1:18" ht="16.5" customHeight="1">
      <c r="A29" s="93"/>
      <c r="B29" s="51" t="s">
        <v>85</v>
      </c>
      <c r="C29" s="114"/>
      <c r="D29" s="115"/>
      <c r="E29" s="52" t="s">
        <v>81</v>
      </c>
      <c r="F29" s="118"/>
      <c r="G29" s="119"/>
      <c r="H29" s="118"/>
      <c r="I29" s="119"/>
      <c r="J29" s="114"/>
      <c r="K29" s="115"/>
      <c r="L29" s="46"/>
      <c r="M29" s="112"/>
      <c r="N29" s="112"/>
      <c r="O29" s="113"/>
      <c r="Q29" s="36"/>
      <c r="R29" s="54"/>
    </row>
    <row r="30" spans="1:18" ht="16.5" customHeight="1">
      <c r="A30" s="93" t="s">
        <v>104</v>
      </c>
      <c r="B30" s="42" t="s">
        <v>80</v>
      </c>
      <c r="C30" s="43">
        <f>$C$6</f>
        <v>30</v>
      </c>
      <c r="D30" s="59" t="str">
        <f>$D$6</f>
        <v>A</v>
      </c>
      <c r="E30" s="109">
        <f>R30</f>
        <v>455</v>
      </c>
      <c r="F30" s="43">
        <f t="shared" ref="F30" si="31">MIN(120,E30)</f>
        <v>120</v>
      </c>
      <c r="G30" s="45" t="s">
        <v>81</v>
      </c>
      <c r="H30" s="43">
        <f t="shared" ref="H30" si="32">MIN(180,E30-F30)</f>
        <v>180</v>
      </c>
      <c r="I30" s="45" t="s">
        <v>81</v>
      </c>
      <c r="J30" s="43">
        <f t="shared" ref="J30" si="33">E30-F30-H30</f>
        <v>155</v>
      </c>
      <c r="K30" s="45" t="s">
        <v>81</v>
      </c>
      <c r="L30" s="46">
        <f t="shared" ref="L30" si="34">F30+H30+J30</f>
        <v>455</v>
      </c>
      <c r="M30" s="109"/>
      <c r="N30" s="109"/>
      <c r="O30" s="113"/>
      <c r="Q30" s="47" t="s">
        <v>105</v>
      </c>
      <c r="R30" s="55">
        <v>455</v>
      </c>
    </row>
    <row r="31" spans="1:18" ht="16.5" customHeight="1">
      <c r="A31" s="93"/>
      <c r="B31" s="42" t="s">
        <v>84</v>
      </c>
      <c r="C31" s="114"/>
      <c r="D31" s="115"/>
      <c r="E31" s="110"/>
      <c r="F31" s="116"/>
      <c r="G31" s="117"/>
      <c r="H31" s="116"/>
      <c r="I31" s="117"/>
      <c r="J31" s="114"/>
      <c r="K31" s="115"/>
      <c r="L31" s="49"/>
      <c r="M31" s="111"/>
      <c r="N31" s="111"/>
      <c r="O31" s="113"/>
      <c r="Q31" s="36"/>
      <c r="R31" s="54"/>
    </row>
    <row r="32" spans="1:18" ht="16.5" customHeight="1">
      <c r="A32" s="93"/>
      <c r="B32" s="51" t="s">
        <v>85</v>
      </c>
      <c r="C32" s="114"/>
      <c r="D32" s="115"/>
      <c r="E32" s="52" t="s">
        <v>81</v>
      </c>
      <c r="F32" s="118"/>
      <c r="G32" s="119"/>
      <c r="H32" s="118"/>
      <c r="I32" s="119"/>
      <c r="J32" s="114"/>
      <c r="K32" s="115"/>
      <c r="L32" s="46"/>
      <c r="M32" s="112"/>
      <c r="N32" s="112"/>
      <c r="O32" s="113"/>
      <c r="Q32" s="47" t="s">
        <v>106</v>
      </c>
      <c r="R32" s="55">
        <f t="shared" ref="R32" si="35">R26+R28+R30</f>
        <v>1278</v>
      </c>
    </row>
    <row r="33" spans="1:18" ht="16.5" customHeight="1">
      <c r="A33" s="93" t="s">
        <v>107</v>
      </c>
      <c r="B33" s="42" t="s">
        <v>80</v>
      </c>
      <c r="C33" s="43">
        <f>$C$6</f>
        <v>30</v>
      </c>
      <c r="D33" s="59" t="str">
        <f>$D$6</f>
        <v>A</v>
      </c>
      <c r="E33" s="109">
        <f>R34</f>
        <v>460</v>
      </c>
      <c r="F33" s="43">
        <f t="shared" ref="F33" si="36">MIN(120,E33)</f>
        <v>120</v>
      </c>
      <c r="G33" s="45" t="s">
        <v>81</v>
      </c>
      <c r="H33" s="43">
        <f t="shared" ref="H33" si="37">MIN(180,E33-F33)</f>
        <v>180</v>
      </c>
      <c r="I33" s="45" t="s">
        <v>81</v>
      </c>
      <c r="J33" s="43">
        <f t="shared" ref="J33" si="38">E33-F33-H33</f>
        <v>160</v>
      </c>
      <c r="K33" s="45" t="s">
        <v>81</v>
      </c>
      <c r="L33" s="46">
        <f t="shared" ref="L33" si="39">F33+H33+J33</f>
        <v>460</v>
      </c>
      <c r="M33" s="109"/>
      <c r="N33" s="109"/>
      <c r="O33" s="113"/>
      <c r="Q33" s="36"/>
      <c r="R33" s="54"/>
    </row>
    <row r="34" spans="1:18" ht="16.5" customHeight="1">
      <c r="A34" s="93"/>
      <c r="B34" s="42" t="s">
        <v>84</v>
      </c>
      <c r="C34" s="114"/>
      <c r="D34" s="115"/>
      <c r="E34" s="110"/>
      <c r="F34" s="116"/>
      <c r="G34" s="117"/>
      <c r="H34" s="116"/>
      <c r="I34" s="117"/>
      <c r="J34" s="114"/>
      <c r="K34" s="115"/>
      <c r="L34" s="49"/>
      <c r="M34" s="111"/>
      <c r="N34" s="111"/>
      <c r="O34" s="113"/>
      <c r="Q34" s="47" t="s">
        <v>108</v>
      </c>
      <c r="R34" s="53">
        <v>460</v>
      </c>
    </row>
    <row r="35" spans="1:18" ht="16.5" customHeight="1">
      <c r="A35" s="93"/>
      <c r="B35" s="51" t="s">
        <v>85</v>
      </c>
      <c r="C35" s="114"/>
      <c r="D35" s="115"/>
      <c r="E35" s="52" t="s">
        <v>81</v>
      </c>
      <c r="F35" s="118"/>
      <c r="G35" s="119"/>
      <c r="H35" s="118"/>
      <c r="I35" s="119"/>
      <c r="J35" s="114"/>
      <c r="K35" s="115"/>
      <c r="L35" s="46"/>
      <c r="M35" s="112"/>
      <c r="N35" s="112"/>
      <c r="O35" s="113"/>
      <c r="Q35" s="36"/>
      <c r="R35" s="50"/>
    </row>
    <row r="36" spans="1:18" ht="16.5" customHeight="1">
      <c r="A36" s="93" t="s">
        <v>109</v>
      </c>
      <c r="B36" s="42" t="s">
        <v>80</v>
      </c>
      <c r="C36" s="43">
        <f>$C$6</f>
        <v>30</v>
      </c>
      <c r="D36" s="59" t="str">
        <f>$D$6</f>
        <v>A</v>
      </c>
      <c r="E36" s="109">
        <f>R36</f>
        <v>510</v>
      </c>
      <c r="F36" s="43">
        <f t="shared" ref="F36" si="40">MIN(120,E36)</f>
        <v>120</v>
      </c>
      <c r="G36" s="45" t="s">
        <v>81</v>
      </c>
      <c r="H36" s="43">
        <f t="shared" ref="H36" si="41">MIN(180,E36-F36)</f>
        <v>180</v>
      </c>
      <c r="I36" s="45" t="s">
        <v>81</v>
      </c>
      <c r="J36" s="43">
        <f t="shared" ref="J36" si="42">E36-F36-H36</f>
        <v>210</v>
      </c>
      <c r="K36" s="45" t="s">
        <v>81</v>
      </c>
      <c r="L36" s="46">
        <f t="shared" ref="L36" si="43">F36+H36+J36</f>
        <v>510</v>
      </c>
      <c r="M36" s="109"/>
      <c r="N36" s="109"/>
      <c r="O36" s="113"/>
      <c r="Q36" s="47" t="s">
        <v>110</v>
      </c>
      <c r="R36" s="55">
        <v>510</v>
      </c>
    </row>
    <row r="37" spans="1:18" ht="16.5" customHeight="1">
      <c r="A37" s="93"/>
      <c r="B37" s="42" t="s">
        <v>84</v>
      </c>
      <c r="C37" s="114"/>
      <c r="D37" s="115"/>
      <c r="E37" s="110"/>
      <c r="F37" s="116"/>
      <c r="G37" s="117"/>
      <c r="H37" s="116"/>
      <c r="I37" s="117"/>
      <c r="J37" s="114"/>
      <c r="K37" s="115"/>
      <c r="L37" s="49"/>
      <c r="M37" s="111"/>
      <c r="N37" s="111"/>
      <c r="O37" s="113"/>
      <c r="Q37" s="36"/>
      <c r="R37" s="54"/>
    </row>
    <row r="38" spans="1:18" ht="16.5" customHeight="1">
      <c r="A38" s="93"/>
      <c r="B38" s="51" t="s">
        <v>85</v>
      </c>
      <c r="C38" s="114"/>
      <c r="D38" s="115"/>
      <c r="E38" s="52" t="s">
        <v>81</v>
      </c>
      <c r="F38" s="118"/>
      <c r="G38" s="119"/>
      <c r="H38" s="118"/>
      <c r="I38" s="119"/>
      <c r="J38" s="114"/>
      <c r="K38" s="115"/>
      <c r="L38" s="46"/>
      <c r="M38" s="112"/>
      <c r="N38" s="112"/>
      <c r="O38" s="113"/>
      <c r="Q38" s="47" t="s">
        <v>111</v>
      </c>
      <c r="R38" s="55">
        <v>333</v>
      </c>
    </row>
    <row r="39" spans="1:18" ht="16.5" customHeight="1">
      <c r="A39" s="93" t="s">
        <v>112</v>
      </c>
      <c r="B39" s="42" t="s">
        <v>80</v>
      </c>
      <c r="C39" s="43">
        <f>$C$6</f>
        <v>30</v>
      </c>
      <c r="D39" s="59" t="str">
        <f>$D$6</f>
        <v>A</v>
      </c>
      <c r="E39" s="109">
        <f>R38</f>
        <v>333</v>
      </c>
      <c r="F39" s="43">
        <f t="shared" ref="F39" si="44">MIN(120,E39)</f>
        <v>120</v>
      </c>
      <c r="G39" s="45" t="s">
        <v>81</v>
      </c>
      <c r="H39" s="43">
        <f t="shared" ref="H39" si="45">MIN(180,E39-F39)</f>
        <v>180</v>
      </c>
      <c r="I39" s="45" t="s">
        <v>81</v>
      </c>
      <c r="J39" s="43">
        <f t="shared" ref="J39" si="46">E39-F39-H39</f>
        <v>33</v>
      </c>
      <c r="K39" s="45" t="s">
        <v>81</v>
      </c>
      <c r="L39" s="46">
        <f t="shared" ref="L39" si="47">F39+H39+J39</f>
        <v>333</v>
      </c>
      <c r="M39" s="109"/>
      <c r="N39" s="109"/>
      <c r="O39" s="113"/>
      <c r="Q39" s="36"/>
      <c r="R39" s="54"/>
    </row>
    <row r="40" spans="1:18" ht="16.5" customHeight="1">
      <c r="A40" s="93"/>
      <c r="B40" s="42" t="s">
        <v>84</v>
      </c>
      <c r="C40" s="114"/>
      <c r="D40" s="115"/>
      <c r="E40" s="110"/>
      <c r="F40" s="116"/>
      <c r="G40" s="117"/>
      <c r="H40" s="116"/>
      <c r="I40" s="117"/>
      <c r="J40" s="114"/>
      <c r="K40" s="115"/>
      <c r="L40" s="49"/>
      <c r="M40" s="111"/>
      <c r="N40" s="111"/>
      <c r="O40" s="113"/>
      <c r="Q40" s="47" t="s">
        <v>113</v>
      </c>
      <c r="R40" s="55">
        <f t="shared" ref="R40" si="48">R34+R36+R38</f>
        <v>1303</v>
      </c>
    </row>
    <row r="41" spans="1:18" ht="16.5" customHeight="1">
      <c r="A41" s="93"/>
      <c r="B41" s="51" t="s">
        <v>85</v>
      </c>
      <c r="C41" s="114"/>
      <c r="D41" s="115"/>
      <c r="E41" s="52" t="s">
        <v>81</v>
      </c>
      <c r="F41" s="118"/>
      <c r="G41" s="119"/>
      <c r="H41" s="118"/>
      <c r="I41" s="119"/>
      <c r="J41" s="114"/>
      <c r="K41" s="115"/>
      <c r="L41" s="46"/>
      <c r="M41" s="112"/>
      <c r="N41" s="112"/>
      <c r="O41" s="113"/>
      <c r="Q41" s="36"/>
      <c r="R41" s="54"/>
    </row>
    <row r="42" spans="1:18" ht="16.5" customHeight="1">
      <c r="A42" s="120" t="s">
        <v>114</v>
      </c>
      <c r="B42" s="121"/>
      <c r="C42" s="124">
        <f>SUM(C41,C38,C35,C32,C29,C26,C23,C20,C17,C14,C11,C8)</f>
        <v>0</v>
      </c>
      <c r="D42" s="125"/>
      <c r="E42" s="56">
        <f>SUM(E39,E36,E33,E30,E27,E24,E21,E18,E15,E12,E9,E6)</f>
        <v>4959</v>
      </c>
      <c r="F42" s="120"/>
      <c r="G42" s="121"/>
      <c r="H42" s="120"/>
      <c r="I42" s="121"/>
      <c r="J42" s="120"/>
      <c r="K42" s="121"/>
      <c r="L42" s="109">
        <f>SUM(L41,L38,L35,L32,L29,L26,L23,L20,L17,L14,L11,L8)</f>
        <v>0</v>
      </c>
      <c r="M42" s="109">
        <f>SUM(M6:M41)</f>
        <v>0</v>
      </c>
      <c r="N42" s="109">
        <f>SUM(N6:N41)</f>
        <v>0</v>
      </c>
      <c r="O42" s="109">
        <f>SUM(O6:O41)</f>
        <v>0</v>
      </c>
      <c r="Q42" s="47" t="s">
        <v>115</v>
      </c>
      <c r="R42" s="55">
        <f t="shared" ref="R42" si="49">R32+R40</f>
        <v>2581</v>
      </c>
    </row>
    <row r="43" spans="1:18" ht="16.5" customHeight="1">
      <c r="A43" s="133"/>
      <c r="B43" s="134"/>
      <c r="C43" s="135"/>
      <c r="D43" s="136"/>
      <c r="E43" s="52" t="s">
        <v>81</v>
      </c>
      <c r="F43" s="133"/>
      <c r="G43" s="134"/>
      <c r="H43" s="133"/>
      <c r="I43" s="134"/>
      <c r="J43" s="133"/>
      <c r="K43" s="134"/>
      <c r="L43" s="112"/>
      <c r="M43" s="111"/>
      <c r="N43" s="111"/>
      <c r="O43" s="111"/>
      <c r="Q43" s="36"/>
      <c r="R43" s="54"/>
    </row>
    <row r="44" spans="1:18" ht="39" customHeight="1">
      <c r="A44" s="131" t="s">
        <v>116</v>
      </c>
      <c r="B44" s="131"/>
      <c r="C44" s="131"/>
      <c r="D44" s="131"/>
      <c r="E44" s="131"/>
      <c r="F44" s="131"/>
      <c r="G44" s="131"/>
      <c r="H44" s="131"/>
      <c r="I44" s="131"/>
      <c r="J44" s="131"/>
      <c r="K44" s="131"/>
      <c r="L44" s="131"/>
      <c r="M44" s="131"/>
      <c r="N44" s="131"/>
      <c r="O44" s="131"/>
      <c r="Q44" s="47" t="s">
        <v>117</v>
      </c>
      <c r="R44" s="55">
        <f t="shared" ref="R44" si="50">R24+R42</f>
        <v>4959</v>
      </c>
    </row>
    <row r="45" spans="1:18" ht="3.75" customHeight="1"/>
    <row r="46" spans="1:18" ht="13.5" customHeight="1">
      <c r="A46" s="132" t="s">
        <v>118</v>
      </c>
      <c r="B46" s="132"/>
      <c r="C46" s="132"/>
      <c r="D46" s="132"/>
      <c r="E46" s="132"/>
      <c r="F46" s="132"/>
      <c r="G46" s="132"/>
      <c r="H46" s="132"/>
      <c r="I46" s="132"/>
      <c r="J46" s="132"/>
      <c r="K46" s="132"/>
      <c r="L46" s="132"/>
      <c r="M46" s="132"/>
      <c r="N46" s="132"/>
      <c r="O46" s="132"/>
    </row>
    <row r="47" spans="1:18" ht="13.5" customHeight="1">
      <c r="A47" s="128" t="s">
        <v>119</v>
      </c>
      <c r="B47" s="128"/>
      <c r="C47" s="128"/>
      <c r="D47" s="128"/>
      <c r="E47" s="128"/>
      <c r="F47" s="128"/>
      <c r="G47" s="128"/>
      <c r="H47" s="128"/>
      <c r="I47" s="128"/>
      <c r="J47" s="128"/>
      <c r="K47" s="128"/>
      <c r="L47" s="128"/>
      <c r="M47" s="128"/>
      <c r="N47" s="128"/>
      <c r="O47" s="128"/>
    </row>
    <row r="50" spans="1:8" ht="7.5" customHeight="1"/>
    <row r="51" spans="1:8" ht="17.25" customHeight="1">
      <c r="A51" s="129"/>
      <c r="B51" s="129"/>
      <c r="C51" s="129"/>
      <c r="D51" s="58"/>
      <c r="E51" s="58"/>
      <c r="F51" s="130"/>
      <c r="G51" s="130"/>
      <c r="H51" s="130"/>
    </row>
  </sheetData>
  <mergeCells count="185">
    <mergeCell ref="A47:O47"/>
    <mergeCell ref="A51:C51"/>
    <mergeCell ref="F51:H51"/>
    <mergeCell ref="L42:L43"/>
    <mergeCell ref="M42:M43"/>
    <mergeCell ref="N42:N43"/>
    <mergeCell ref="O42:O43"/>
    <mergeCell ref="A44:O44"/>
    <mergeCell ref="A46:O46"/>
    <mergeCell ref="F41:G41"/>
    <mergeCell ref="H41:I41"/>
    <mergeCell ref="J41:K41"/>
    <mergeCell ref="A42:B43"/>
    <mergeCell ref="C42:D43"/>
    <mergeCell ref="F42:G43"/>
    <mergeCell ref="H42:I43"/>
    <mergeCell ref="J42:K43"/>
    <mergeCell ref="A39:A41"/>
    <mergeCell ref="E39:E40"/>
    <mergeCell ref="A36:A38"/>
    <mergeCell ref="E36:E37"/>
    <mergeCell ref="M36:M38"/>
    <mergeCell ref="A33:A35"/>
    <mergeCell ref="E33:E34"/>
    <mergeCell ref="M33:M35"/>
    <mergeCell ref="M39:M41"/>
    <mergeCell ref="N39:N41"/>
    <mergeCell ref="O39:O41"/>
    <mergeCell ref="C40:D40"/>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H29:I29"/>
    <mergeCell ref="J29:K29"/>
    <mergeCell ref="A30:A32"/>
    <mergeCell ref="E30:E31"/>
    <mergeCell ref="M30:M32"/>
    <mergeCell ref="A27:A29"/>
    <mergeCell ref="E27:E28"/>
    <mergeCell ref="M27:M29"/>
    <mergeCell ref="N33:N35"/>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H17:I17"/>
    <mergeCell ref="J17:K17"/>
    <mergeCell ref="A18:A20"/>
    <mergeCell ref="E18:E19"/>
    <mergeCell ref="M18:M20"/>
    <mergeCell ref="A15:A17"/>
    <mergeCell ref="E15:E16"/>
    <mergeCell ref="M15:M17"/>
    <mergeCell ref="N21:N23"/>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A6:A8"/>
    <mergeCell ref="E6:E7"/>
    <mergeCell ref="M6:M8"/>
    <mergeCell ref="N6:N8"/>
    <mergeCell ref="O6:O8"/>
    <mergeCell ref="N9:N11"/>
    <mergeCell ref="O9:O11"/>
    <mergeCell ref="C10:D10"/>
    <mergeCell ref="F10:G10"/>
    <mergeCell ref="H10:I10"/>
    <mergeCell ref="J10:K10"/>
    <mergeCell ref="C11:D11"/>
    <mergeCell ref="C7:D7"/>
    <mergeCell ref="F7:G7"/>
    <mergeCell ref="H7:I7"/>
    <mergeCell ref="J7:K7"/>
    <mergeCell ref="C8:D8"/>
    <mergeCell ref="F8:G8"/>
    <mergeCell ref="H8:I8"/>
    <mergeCell ref="J8:K8"/>
    <mergeCell ref="F11:G11"/>
    <mergeCell ref="H11:I11"/>
    <mergeCell ref="J11:K11"/>
    <mergeCell ref="A2:O2"/>
    <mergeCell ref="C3:E3"/>
    <mergeCell ref="F3:K3"/>
    <mergeCell ref="L3:M3"/>
    <mergeCell ref="A4:A5"/>
    <mergeCell ref="B4:B5"/>
    <mergeCell ref="C4:D4"/>
    <mergeCell ref="E4:L4"/>
    <mergeCell ref="M4:M5"/>
    <mergeCell ref="N4:N5"/>
    <mergeCell ref="O4:O5"/>
    <mergeCell ref="C5:D5"/>
    <mergeCell ref="F5:G5"/>
    <mergeCell ref="H5:I5"/>
    <mergeCell ref="J5:K5"/>
  </mergeCells>
  <phoneticPr fontId="2"/>
  <pageMargins left="0.7" right="0.7" top="0.75" bottom="0.75" header="0.3" footer="0.3"/>
  <pageSetup paperSize="9" scale="89" orientation="portrait" blackAndWhite="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42"/>
  <sheetViews>
    <sheetView topLeftCell="A4" zoomScaleNormal="100" workbookViewId="0">
      <selection activeCell="A24" sqref="A24:D24"/>
    </sheetView>
  </sheetViews>
  <sheetFormatPr defaultRowHeight="17.25" customHeight="1"/>
  <cols>
    <col min="1" max="8" width="9" style="1"/>
    <col min="9" max="9" width="10.625" style="1" customWidth="1"/>
    <col min="10" max="16384" width="9" style="1"/>
  </cols>
  <sheetData>
    <row r="1" spans="1:9" ht="17.25" customHeight="1">
      <c r="A1" s="62" t="s">
        <v>49</v>
      </c>
      <c r="B1" s="62"/>
      <c r="C1" s="62"/>
      <c r="D1" s="62"/>
      <c r="E1" s="62"/>
      <c r="F1" s="62"/>
      <c r="G1" s="62"/>
      <c r="H1" s="62"/>
      <c r="I1" s="62"/>
    </row>
    <row r="2" spans="1:9" ht="17.25" customHeight="1">
      <c r="A2" s="2"/>
    </row>
    <row r="3" spans="1:9" ht="17.25" customHeight="1">
      <c r="A3" s="63" t="s">
        <v>1</v>
      </c>
      <c r="B3" s="63"/>
      <c r="C3" s="63"/>
      <c r="D3" s="63"/>
      <c r="E3" s="63"/>
      <c r="F3" s="63"/>
      <c r="G3" s="63"/>
      <c r="H3" s="63"/>
      <c r="I3" s="63"/>
    </row>
    <row r="4" spans="1:9" ht="17.25" customHeight="1">
      <c r="A4" s="2"/>
    </row>
    <row r="5" spans="1:9" ht="17.25" customHeight="1">
      <c r="A5" s="3" t="s">
        <v>2</v>
      </c>
    </row>
    <row r="6" spans="1:9" ht="17.25" customHeight="1">
      <c r="A6" s="3" t="s">
        <v>3</v>
      </c>
    </row>
    <row r="7" spans="1:9" ht="17.25" customHeight="1">
      <c r="A7" s="3" t="s">
        <v>4</v>
      </c>
    </row>
    <row r="8" spans="1:9" ht="17.25" customHeight="1">
      <c r="A8" s="2"/>
    </row>
    <row r="9" spans="1:9" ht="17.25" customHeight="1">
      <c r="A9" s="2"/>
    </row>
    <row r="10" spans="1:9" ht="17.25" customHeight="1">
      <c r="A10" s="61" t="s">
        <v>5</v>
      </c>
      <c r="B10" s="61"/>
      <c r="C10" s="4" t="s">
        <v>50</v>
      </c>
      <c r="D10" s="2"/>
      <c r="E10" s="2"/>
      <c r="F10" s="2"/>
      <c r="G10" s="2"/>
      <c r="H10" s="2"/>
      <c r="I10" s="2"/>
    </row>
    <row r="11" spans="1:9" ht="17.25" customHeight="1">
      <c r="A11" s="5"/>
      <c r="B11" s="6"/>
    </row>
    <row r="12" spans="1:9" ht="17.25" customHeight="1">
      <c r="A12" s="61" t="s">
        <v>7</v>
      </c>
      <c r="B12" s="61"/>
      <c r="C12" s="7" t="s">
        <v>150</v>
      </c>
      <c r="D12" s="2"/>
      <c r="E12" s="2"/>
      <c r="F12" s="2"/>
      <c r="G12" s="2"/>
      <c r="H12" s="2"/>
      <c r="I12" s="2"/>
    </row>
    <row r="13" spans="1:9" ht="17.25" customHeight="1">
      <c r="A13" s="5"/>
      <c r="B13" s="6"/>
    </row>
    <row r="14" spans="1:9" ht="17.25" customHeight="1">
      <c r="A14" s="61" t="s">
        <v>8</v>
      </c>
      <c r="B14" s="61"/>
      <c r="C14" s="8" t="s">
        <v>9</v>
      </c>
      <c r="D14" s="8"/>
      <c r="E14" s="8"/>
      <c r="F14" s="8"/>
    </row>
    <row r="15" spans="1:9" ht="17.25" customHeight="1">
      <c r="A15" s="5"/>
      <c r="B15" s="6"/>
    </row>
    <row r="16" spans="1:9" ht="17.25" customHeight="1">
      <c r="A16" s="61" t="s">
        <v>10</v>
      </c>
      <c r="B16" s="61"/>
      <c r="C16" s="1" t="s">
        <v>51</v>
      </c>
    </row>
    <row r="17" spans="1:9" ht="17.25" customHeight="1">
      <c r="A17" s="2"/>
    </row>
    <row r="18" spans="1:9" ht="17.25" customHeight="1">
      <c r="A18" s="2"/>
    </row>
    <row r="19" spans="1:9" ht="17.25" customHeight="1">
      <c r="A19" s="64" t="s">
        <v>12</v>
      </c>
      <c r="B19" s="64"/>
      <c r="C19" s="64"/>
      <c r="D19" s="64"/>
      <c r="E19" s="64"/>
      <c r="F19" s="64"/>
      <c r="G19" s="64"/>
      <c r="H19" s="64"/>
      <c r="I19" s="64"/>
    </row>
    <row r="20" spans="1:9" ht="17.25" customHeight="1">
      <c r="A20" s="64"/>
      <c r="B20" s="64"/>
      <c r="C20" s="64"/>
      <c r="D20" s="64"/>
      <c r="E20" s="64"/>
      <c r="F20" s="64"/>
      <c r="G20" s="64"/>
      <c r="H20" s="64"/>
      <c r="I20" s="64"/>
    </row>
    <row r="21" spans="1:9" ht="17.25" customHeight="1">
      <c r="A21" s="64"/>
      <c r="B21" s="64"/>
      <c r="C21" s="64"/>
      <c r="D21" s="64"/>
      <c r="E21" s="64"/>
      <c r="F21" s="64"/>
      <c r="G21" s="64"/>
      <c r="H21" s="64"/>
      <c r="I21" s="64"/>
    </row>
    <row r="22" spans="1:9" ht="17.25" customHeight="1">
      <c r="A22" s="2"/>
    </row>
    <row r="23" spans="1:9" ht="17.25" customHeight="1">
      <c r="A23" s="2"/>
    </row>
    <row r="24" spans="1:9" ht="17.25" customHeight="1">
      <c r="A24" s="65" t="s">
        <v>152</v>
      </c>
      <c r="B24" s="66"/>
      <c r="C24" s="66"/>
      <c r="D24" s="66"/>
    </row>
    <row r="25" spans="1:9" ht="17.25" customHeight="1">
      <c r="A25" s="2"/>
    </row>
    <row r="26" spans="1:9" ht="17.25" customHeight="1">
      <c r="A26" s="2"/>
    </row>
    <row r="27" spans="1:9" ht="17.25" customHeight="1">
      <c r="C27" s="62" t="s">
        <v>13</v>
      </c>
      <c r="D27" s="62"/>
      <c r="E27" s="62"/>
    </row>
    <row r="28" spans="1:9" ht="17.25" customHeight="1">
      <c r="C28" s="2"/>
      <c r="D28" s="2"/>
      <c r="E28" s="9" t="s">
        <v>14</v>
      </c>
    </row>
    <row r="29" spans="1:9" ht="17.25" customHeight="1">
      <c r="C29" s="2"/>
      <c r="D29" s="2"/>
      <c r="E29" s="9" t="s">
        <v>15</v>
      </c>
    </row>
    <row r="30" spans="1:9" ht="17.25" customHeight="1">
      <c r="A30" s="2"/>
      <c r="C30" s="2"/>
      <c r="D30" s="2"/>
      <c r="E30" s="9" t="s">
        <v>16</v>
      </c>
    </row>
    <row r="31" spans="1:9" ht="17.25" customHeight="1">
      <c r="A31" s="2"/>
      <c r="C31" s="2"/>
      <c r="D31" s="2"/>
      <c r="E31" s="9" t="s">
        <v>17</v>
      </c>
    </row>
    <row r="32" spans="1:9" ht="17.25" customHeight="1">
      <c r="A32" s="2"/>
    </row>
    <row r="33" spans="1:9" ht="17.25" customHeight="1">
      <c r="A33" s="2"/>
    </row>
    <row r="34" spans="1:9" ht="17.25" customHeight="1">
      <c r="A34" s="2"/>
    </row>
    <row r="35" spans="1:9" ht="17.25" customHeight="1">
      <c r="A35" s="2"/>
    </row>
    <row r="36" spans="1:9" ht="17.25" customHeight="1">
      <c r="A36" s="2"/>
    </row>
    <row r="37" spans="1:9" ht="17.25" customHeight="1">
      <c r="A37" s="2"/>
    </row>
    <row r="38" spans="1:9" ht="17.25" customHeight="1">
      <c r="A38" s="2"/>
    </row>
    <row r="39" spans="1:9" ht="17.25" customHeight="1">
      <c r="A39" s="67" t="s">
        <v>18</v>
      </c>
      <c r="B39" s="67"/>
      <c r="C39" s="67"/>
      <c r="D39" s="67"/>
      <c r="E39" s="67"/>
      <c r="F39" s="67"/>
      <c r="G39" s="67"/>
      <c r="H39" s="67"/>
      <c r="I39" s="67"/>
    </row>
    <row r="40" spans="1:9" ht="17.25" customHeight="1">
      <c r="A40" s="67"/>
      <c r="B40" s="67"/>
      <c r="C40" s="67"/>
      <c r="D40" s="67"/>
      <c r="E40" s="67"/>
      <c r="F40" s="67"/>
      <c r="G40" s="67"/>
      <c r="H40" s="67"/>
      <c r="I40" s="67"/>
    </row>
    <row r="41" spans="1:9" ht="17.25" customHeight="1">
      <c r="A41" s="10"/>
      <c r="B41" s="10"/>
      <c r="C41" s="10"/>
      <c r="D41" s="10"/>
      <c r="E41" s="10"/>
      <c r="F41" s="10"/>
      <c r="G41" s="10"/>
      <c r="H41" s="10"/>
      <c r="I41" s="10"/>
    </row>
    <row r="42" spans="1:9" ht="17.25" customHeight="1">
      <c r="A42" s="68" t="s">
        <v>19</v>
      </c>
      <c r="B42" s="68"/>
      <c r="C42" s="68"/>
      <c r="D42" s="68"/>
      <c r="E42" s="68"/>
      <c r="F42" s="68"/>
      <c r="G42" s="68"/>
      <c r="H42" s="68"/>
      <c r="I42" s="68"/>
    </row>
  </sheetData>
  <mergeCells count="11">
    <mergeCell ref="A19:I21"/>
    <mergeCell ref="A24:D24"/>
    <mergeCell ref="C27:E27"/>
    <mergeCell ref="A39:I40"/>
    <mergeCell ref="A42:I42"/>
    <mergeCell ref="A16:B16"/>
    <mergeCell ref="A1:I1"/>
    <mergeCell ref="A3:I3"/>
    <mergeCell ref="A10:B10"/>
    <mergeCell ref="A12:B12"/>
    <mergeCell ref="A14:B14"/>
  </mergeCells>
  <phoneticPr fontId="2"/>
  <pageMargins left="0.59055118110236227" right="0.59055118110236227" top="0.39370078740157483" bottom="0.3937007874015748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pageSetUpPr fitToPage="1"/>
  </sheetPr>
  <dimension ref="A1:O23"/>
  <sheetViews>
    <sheetView zoomScaleNormal="100" zoomScaleSheetLayoutView="100" workbookViewId="0">
      <selection activeCell="O3" sqref="O3"/>
    </sheetView>
  </sheetViews>
  <sheetFormatPr defaultColWidth="7.375" defaultRowHeight="9.6" customHeight="1"/>
  <cols>
    <col min="1" max="1" width="5.625" style="11" customWidth="1"/>
    <col min="2" max="2" width="17.25" style="11" bestFit="1" customWidth="1"/>
    <col min="3" max="14" width="11.5" style="11" bestFit="1" customWidth="1"/>
    <col min="15" max="15" width="12.375" style="11" bestFit="1" customWidth="1"/>
    <col min="16" max="16384" width="7.375" style="11"/>
  </cols>
  <sheetData>
    <row r="1" spans="1:15" ht="21.75" customHeight="1">
      <c r="O1" s="12" t="s">
        <v>52</v>
      </c>
    </row>
    <row r="2" spans="1:15" ht="25.5" customHeight="1" thickBot="1">
      <c r="A2" s="71" t="s">
        <v>53</v>
      </c>
      <c r="B2" s="71"/>
      <c r="C2" s="71"/>
      <c r="D2" s="71"/>
      <c r="E2" s="71"/>
      <c r="F2" s="71"/>
      <c r="G2" s="71"/>
      <c r="H2" s="71"/>
      <c r="I2" s="71"/>
      <c r="J2" s="71"/>
      <c r="K2" s="29"/>
      <c r="L2" s="29"/>
      <c r="M2" s="72" t="s">
        <v>21</v>
      </c>
      <c r="N2" s="72"/>
      <c r="O2" s="13" t="s">
        <v>153</v>
      </c>
    </row>
    <row r="3" spans="1:15" ht="24" customHeight="1">
      <c r="A3" s="73"/>
      <c r="B3" s="74"/>
      <c r="C3" s="14" t="s">
        <v>22</v>
      </c>
      <c r="D3" s="14" t="s">
        <v>23</v>
      </c>
      <c r="E3" s="14" t="s">
        <v>24</v>
      </c>
      <c r="F3" s="14" t="s">
        <v>25</v>
      </c>
      <c r="G3" s="14" t="s">
        <v>26</v>
      </c>
      <c r="H3" s="14" t="s">
        <v>27</v>
      </c>
      <c r="I3" s="14" t="s">
        <v>28</v>
      </c>
      <c r="J3" s="14" t="s">
        <v>29</v>
      </c>
      <c r="K3" s="14" t="s">
        <v>30</v>
      </c>
      <c r="L3" s="14" t="s">
        <v>31</v>
      </c>
      <c r="M3" s="14" t="s">
        <v>32</v>
      </c>
      <c r="N3" s="14" t="s">
        <v>33</v>
      </c>
      <c r="O3" s="15" t="s">
        <v>34</v>
      </c>
    </row>
    <row r="4" spans="1:15" ht="24" customHeight="1">
      <c r="A4" s="75" t="s">
        <v>35</v>
      </c>
      <c r="B4" s="76"/>
      <c r="C4" s="16">
        <v>850</v>
      </c>
      <c r="D4" s="16">
        <v>850</v>
      </c>
      <c r="E4" s="16">
        <v>850</v>
      </c>
      <c r="F4" s="16">
        <v>850</v>
      </c>
      <c r="G4" s="16">
        <v>850</v>
      </c>
      <c r="H4" s="16">
        <v>850</v>
      </c>
      <c r="I4" s="16">
        <v>850</v>
      </c>
      <c r="J4" s="16">
        <v>850</v>
      </c>
      <c r="K4" s="16">
        <v>850</v>
      </c>
      <c r="L4" s="16">
        <v>850</v>
      </c>
      <c r="M4" s="16">
        <v>850</v>
      </c>
      <c r="N4" s="16">
        <v>850</v>
      </c>
      <c r="O4" s="17" t="s">
        <v>36</v>
      </c>
    </row>
    <row r="5" spans="1:15" ht="24" customHeight="1">
      <c r="A5" s="75" t="s">
        <v>37</v>
      </c>
      <c r="B5" s="76"/>
      <c r="C5" s="16">
        <v>316008</v>
      </c>
      <c r="D5" s="16">
        <v>335701</v>
      </c>
      <c r="E5" s="16">
        <v>353606</v>
      </c>
      <c r="F5" s="16">
        <v>413852</v>
      </c>
      <c r="G5" s="16">
        <v>426039</v>
      </c>
      <c r="H5" s="16">
        <v>396316</v>
      </c>
      <c r="I5" s="16">
        <v>351446</v>
      </c>
      <c r="J5" s="16">
        <v>317655</v>
      </c>
      <c r="K5" s="16">
        <v>336536</v>
      </c>
      <c r="L5" s="16">
        <v>354053</v>
      </c>
      <c r="M5" s="16">
        <v>317386</v>
      </c>
      <c r="N5" s="16">
        <v>345264</v>
      </c>
      <c r="O5" s="18">
        <f>SUM(C5:N5)</f>
        <v>4263862</v>
      </c>
    </row>
    <row r="6" spans="1:15" ht="24" customHeight="1">
      <c r="A6" s="69" t="s">
        <v>38</v>
      </c>
      <c r="B6" s="70"/>
      <c r="C6" s="19"/>
      <c r="D6" s="19"/>
      <c r="E6" s="19"/>
      <c r="F6" s="19"/>
      <c r="G6" s="19"/>
      <c r="H6" s="19"/>
      <c r="I6" s="19"/>
      <c r="J6" s="19"/>
      <c r="K6" s="19"/>
      <c r="L6" s="19"/>
      <c r="M6" s="19"/>
      <c r="N6" s="19"/>
      <c r="O6" s="20" t="s">
        <v>36</v>
      </c>
    </row>
    <row r="7" spans="1:15" ht="24" customHeight="1">
      <c r="A7" s="69" t="s">
        <v>39</v>
      </c>
      <c r="B7" s="70"/>
      <c r="C7" s="21"/>
      <c r="D7" s="21"/>
      <c r="E7" s="21"/>
      <c r="F7" s="21"/>
      <c r="G7" s="21"/>
      <c r="H7" s="21"/>
      <c r="I7" s="21"/>
      <c r="J7" s="21"/>
      <c r="K7" s="21"/>
      <c r="L7" s="21"/>
      <c r="M7" s="21"/>
      <c r="N7" s="21"/>
      <c r="O7" s="20"/>
    </row>
    <row r="8" spans="1:15" ht="24" customHeight="1">
      <c r="A8" s="69" t="s">
        <v>40</v>
      </c>
      <c r="B8" s="70"/>
      <c r="C8" s="22"/>
      <c r="D8" s="22"/>
      <c r="E8" s="22"/>
      <c r="F8" s="22"/>
      <c r="G8" s="22"/>
      <c r="H8" s="22"/>
      <c r="I8" s="22"/>
      <c r="J8" s="22"/>
      <c r="K8" s="22"/>
      <c r="L8" s="22"/>
      <c r="M8" s="22"/>
      <c r="N8" s="22"/>
      <c r="O8" s="20" t="s">
        <v>36</v>
      </c>
    </row>
    <row r="9" spans="1:15" ht="24" customHeight="1">
      <c r="A9" s="69" t="s">
        <v>41</v>
      </c>
      <c r="B9" s="70"/>
      <c r="C9" s="22"/>
      <c r="D9" s="19"/>
      <c r="E9" s="19"/>
      <c r="F9" s="19"/>
      <c r="G9" s="19"/>
      <c r="H9" s="19"/>
      <c r="I9" s="19"/>
      <c r="J9" s="19"/>
      <c r="K9" s="19"/>
      <c r="L9" s="19"/>
      <c r="M9" s="19"/>
      <c r="N9" s="19"/>
      <c r="O9" s="20" t="s">
        <v>36</v>
      </c>
    </row>
    <row r="10" spans="1:15" ht="24" customHeight="1">
      <c r="A10" s="69" t="s">
        <v>42</v>
      </c>
      <c r="B10" s="70"/>
      <c r="C10" s="22"/>
      <c r="D10" s="22"/>
      <c r="E10" s="22"/>
      <c r="F10" s="22"/>
      <c r="G10" s="22"/>
      <c r="H10" s="22"/>
      <c r="I10" s="22"/>
      <c r="J10" s="22"/>
      <c r="K10" s="22"/>
      <c r="L10" s="22"/>
      <c r="M10" s="22"/>
      <c r="N10" s="22"/>
      <c r="O10" s="20" t="s">
        <v>36</v>
      </c>
    </row>
    <row r="11" spans="1:15" ht="31.5" customHeight="1">
      <c r="A11" s="84" t="s">
        <v>43</v>
      </c>
      <c r="B11" s="85"/>
      <c r="C11" s="22"/>
      <c r="D11" s="22"/>
      <c r="E11" s="22"/>
      <c r="F11" s="22"/>
      <c r="G11" s="22"/>
      <c r="H11" s="22"/>
      <c r="I11" s="22"/>
      <c r="J11" s="22"/>
      <c r="K11" s="22"/>
      <c r="L11" s="22"/>
      <c r="M11" s="22"/>
      <c r="N11" s="22"/>
      <c r="O11" s="20" t="s">
        <v>36</v>
      </c>
    </row>
    <row r="12" spans="1:15" ht="55.5" customHeight="1">
      <c r="A12" s="86" t="s">
        <v>44</v>
      </c>
      <c r="B12" s="87"/>
      <c r="C12" s="22"/>
      <c r="D12" s="22"/>
      <c r="E12" s="22"/>
      <c r="F12" s="22"/>
      <c r="G12" s="22"/>
      <c r="H12" s="22"/>
      <c r="I12" s="22"/>
      <c r="J12" s="22"/>
      <c r="K12" s="22"/>
      <c r="L12" s="22"/>
      <c r="M12" s="22"/>
      <c r="N12" s="22"/>
      <c r="O12" s="20" t="s">
        <v>36</v>
      </c>
    </row>
    <row r="13" spans="1:15" ht="40.5" customHeight="1" thickBot="1">
      <c r="A13" s="77" t="s">
        <v>45</v>
      </c>
      <c r="B13" s="78"/>
      <c r="C13" s="22"/>
      <c r="D13" s="22"/>
      <c r="E13" s="22"/>
      <c r="F13" s="22"/>
      <c r="G13" s="22"/>
      <c r="H13" s="22"/>
      <c r="I13" s="22"/>
      <c r="J13" s="22"/>
      <c r="K13" s="22"/>
      <c r="L13" s="22"/>
      <c r="M13" s="22"/>
      <c r="N13" s="22"/>
      <c r="O13" s="23"/>
    </row>
    <row r="14" spans="1:15" s="27" customFormat="1" ht="31.5" customHeight="1" thickBot="1">
      <c r="A14" s="79" t="s">
        <v>46</v>
      </c>
      <c r="B14" s="80"/>
      <c r="C14" s="24"/>
      <c r="D14" s="24"/>
      <c r="E14" s="24"/>
      <c r="F14" s="24"/>
      <c r="G14" s="24"/>
      <c r="H14" s="24"/>
      <c r="I14" s="24"/>
      <c r="J14" s="24"/>
      <c r="K14" s="24"/>
      <c r="L14" s="24"/>
      <c r="M14" s="24"/>
      <c r="N14" s="25"/>
      <c r="O14" s="26"/>
    </row>
    <row r="15" spans="1:15" ht="52.5" customHeight="1" thickBot="1">
      <c r="A15" s="81" t="s">
        <v>54</v>
      </c>
      <c r="B15" s="81"/>
      <c r="C15" s="81"/>
      <c r="D15" s="81"/>
      <c r="E15" s="81"/>
      <c r="F15" s="81"/>
      <c r="G15" s="81"/>
      <c r="H15" s="81"/>
      <c r="I15" s="81"/>
      <c r="J15" s="81"/>
      <c r="K15" s="81"/>
      <c r="L15" s="81"/>
      <c r="M15" s="28" t="s">
        <v>48</v>
      </c>
      <c r="N15" s="82"/>
      <c r="O15" s="83"/>
    </row>
    <row r="16" spans="1:15" ht="52.5" customHeight="1"/>
    <row r="17" ht="52.5" customHeight="1"/>
    <row r="18" ht="52.5" customHeight="1"/>
    <row r="19" ht="52.5" customHeight="1"/>
    <row r="20" ht="52.5" customHeight="1"/>
    <row r="21" ht="52.5" customHeight="1"/>
    <row r="22" ht="52.5" customHeight="1"/>
    <row r="23" ht="52.5" customHeight="1"/>
  </sheetData>
  <mergeCells count="16">
    <mergeCell ref="A13:B13"/>
    <mergeCell ref="A14:B14"/>
    <mergeCell ref="A15:L15"/>
    <mergeCell ref="N15:O15"/>
    <mergeCell ref="A7:B7"/>
    <mergeCell ref="A8:B8"/>
    <mergeCell ref="A9:B9"/>
    <mergeCell ref="A10:B10"/>
    <mergeCell ref="A11:B11"/>
    <mergeCell ref="A12:B12"/>
    <mergeCell ref="A6:B6"/>
    <mergeCell ref="A2:J2"/>
    <mergeCell ref="M2:N2"/>
    <mergeCell ref="A3:B3"/>
    <mergeCell ref="A4:B4"/>
    <mergeCell ref="A5:B5"/>
  </mergeCells>
  <phoneticPr fontId="2"/>
  <printOptions gridLinesSet="0"/>
  <pageMargins left="0.7" right="0.7" top="0.75" bottom="0.75" header="0.3" footer="0.3"/>
  <pageSetup paperSize="9" scale="69" orientation="landscape" blackAndWhite="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42"/>
  <sheetViews>
    <sheetView zoomScaleNormal="100" workbookViewId="0">
      <selection activeCell="I27" sqref="I27"/>
    </sheetView>
  </sheetViews>
  <sheetFormatPr defaultRowHeight="17.25" customHeight="1"/>
  <cols>
    <col min="1" max="8" width="9" style="1"/>
    <col min="9" max="9" width="10.625" style="1" customWidth="1"/>
    <col min="10" max="16384" width="9" style="1"/>
  </cols>
  <sheetData>
    <row r="1" spans="1:9" ht="17.25" customHeight="1">
      <c r="A1" s="62" t="s">
        <v>49</v>
      </c>
      <c r="B1" s="62"/>
      <c r="C1" s="62"/>
      <c r="D1" s="62"/>
      <c r="E1" s="62"/>
      <c r="F1" s="62"/>
      <c r="G1" s="62"/>
      <c r="H1" s="62"/>
      <c r="I1" s="62"/>
    </row>
    <row r="2" spans="1:9" ht="17.25" customHeight="1">
      <c r="A2" s="2"/>
    </row>
    <row r="3" spans="1:9" ht="17.25" customHeight="1">
      <c r="A3" s="63" t="s">
        <v>136</v>
      </c>
      <c r="B3" s="63"/>
      <c r="C3" s="63"/>
      <c r="D3" s="63"/>
      <c r="E3" s="63"/>
      <c r="F3" s="63"/>
      <c r="G3" s="63"/>
      <c r="H3" s="63"/>
      <c r="I3" s="63"/>
    </row>
    <row r="4" spans="1:9" ht="17.25" customHeight="1">
      <c r="A4" s="2"/>
    </row>
    <row r="5" spans="1:9" ht="17.25" customHeight="1">
      <c r="A5" s="3" t="s">
        <v>2</v>
      </c>
    </row>
    <row r="6" spans="1:9" ht="17.25" customHeight="1">
      <c r="A6" s="3" t="s">
        <v>3</v>
      </c>
    </row>
    <row r="7" spans="1:9" ht="17.25" customHeight="1">
      <c r="A7" s="3" t="s">
        <v>4</v>
      </c>
    </row>
    <row r="8" spans="1:9" ht="17.25" customHeight="1">
      <c r="A8" s="2"/>
    </row>
    <row r="9" spans="1:9" ht="17.25" customHeight="1">
      <c r="A9" s="2"/>
    </row>
    <row r="10" spans="1:9" ht="17.25" customHeight="1">
      <c r="A10" s="61" t="s">
        <v>5</v>
      </c>
      <c r="B10" s="61"/>
      <c r="C10" s="4" t="s">
        <v>50</v>
      </c>
      <c r="D10" s="2"/>
      <c r="E10" s="2"/>
      <c r="F10" s="2"/>
      <c r="G10" s="2"/>
      <c r="H10" s="2"/>
      <c r="I10" s="2"/>
    </row>
    <row r="11" spans="1:9" ht="17.25" customHeight="1">
      <c r="A11" s="5"/>
      <c r="B11" s="6"/>
    </row>
    <row r="12" spans="1:9" ht="17.25" customHeight="1">
      <c r="A12" s="61" t="s">
        <v>7</v>
      </c>
      <c r="B12" s="61"/>
      <c r="C12" s="7" t="s">
        <v>150</v>
      </c>
      <c r="D12" s="2"/>
      <c r="E12" s="2"/>
      <c r="F12" s="2"/>
      <c r="G12" s="2"/>
      <c r="H12" s="2"/>
      <c r="I12" s="2"/>
    </row>
    <row r="13" spans="1:9" ht="17.25" customHeight="1">
      <c r="A13" s="5"/>
      <c r="B13" s="6"/>
    </row>
    <row r="14" spans="1:9" ht="17.25" customHeight="1">
      <c r="A14" s="61" t="s">
        <v>141</v>
      </c>
      <c r="B14" s="61"/>
      <c r="C14" s="8" t="s">
        <v>9</v>
      </c>
      <c r="D14" s="8"/>
      <c r="E14" s="8"/>
      <c r="F14" s="8"/>
    </row>
    <row r="15" spans="1:9" ht="17.25" customHeight="1">
      <c r="A15" s="5"/>
      <c r="B15" s="6"/>
    </row>
    <row r="16" spans="1:9" ht="17.25" customHeight="1">
      <c r="A16" s="61" t="s">
        <v>142</v>
      </c>
      <c r="B16" s="61"/>
      <c r="C16" s="1" t="s">
        <v>51</v>
      </c>
    </row>
    <row r="17" spans="1:9" ht="17.25" customHeight="1">
      <c r="A17" s="2"/>
    </row>
    <row r="18" spans="1:9" ht="17.25" customHeight="1">
      <c r="A18" s="2"/>
    </row>
    <row r="19" spans="1:9" ht="17.25" customHeight="1">
      <c r="A19" s="64" t="s">
        <v>12</v>
      </c>
      <c r="B19" s="64"/>
      <c r="C19" s="64"/>
      <c r="D19" s="64"/>
      <c r="E19" s="64"/>
      <c r="F19" s="64"/>
      <c r="G19" s="64"/>
      <c r="H19" s="64"/>
      <c r="I19" s="64"/>
    </row>
    <row r="20" spans="1:9" ht="17.25" customHeight="1">
      <c r="A20" s="64"/>
      <c r="B20" s="64"/>
      <c r="C20" s="64"/>
      <c r="D20" s="64"/>
      <c r="E20" s="64"/>
      <c r="F20" s="64"/>
      <c r="G20" s="64"/>
      <c r="H20" s="64"/>
      <c r="I20" s="64"/>
    </row>
    <row r="21" spans="1:9" ht="17.25" customHeight="1">
      <c r="A21" s="64"/>
      <c r="B21" s="64"/>
      <c r="C21" s="64"/>
      <c r="D21" s="64"/>
      <c r="E21" s="64"/>
      <c r="F21" s="64"/>
      <c r="G21" s="64"/>
      <c r="H21" s="64"/>
      <c r="I21" s="64"/>
    </row>
    <row r="22" spans="1:9" ht="17.25" customHeight="1">
      <c r="A22" s="2"/>
    </row>
    <row r="23" spans="1:9" ht="17.25" customHeight="1">
      <c r="A23" s="2"/>
    </row>
    <row r="24" spans="1:9" ht="17.25" customHeight="1">
      <c r="A24" s="65" t="s">
        <v>143</v>
      </c>
      <c r="B24" s="66"/>
      <c r="C24" s="66"/>
      <c r="D24" s="66"/>
    </row>
    <row r="25" spans="1:9" ht="17.25" customHeight="1">
      <c r="A25" s="2"/>
    </row>
    <row r="26" spans="1:9" ht="17.25" customHeight="1">
      <c r="A26" s="2"/>
    </row>
    <row r="27" spans="1:9" ht="17.25" customHeight="1">
      <c r="C27" s="62" t="s">
        <v>144</v>
      </c>
      <c r="D27" s="62"/>
      <c r="E27" s="62"/>
    </row>
    <row r="28" spans="1:9" ht="17.25" customHeight="1">
      <c r="C28" s="2"/>
      <c r="D28" s="2"/>
      <c r="E28" s="9" t="s">
        <v>14</v>
      </c>
    </row>
    <row r="29" spans="1:9" ht="17.25" customHeight="1">
      <c r="C29" s="2"/>
      <c r="D29" s="2"/>
      <c r="E29" s="9" t="s">
        <v>15</v>
      </c>
    </row>
    <row r="30" spans="1:9" ht="17.25" customHeight="1">
      <c r="A30" s="2"/>
      <c r="C30" s="2"/>
      <c r="D30" s="2"/>
      <c r="E30" s="9" t="s">
        <v>16</v>
      </c>
    </row>
    <row r="31" spans="1:9" ht="17.25" customHeight="1">
      <c r="A31" s="2"/>
      <c r="C31" s="2"/>
      <c r="D31" s="2"/>
      <c r="E31" s="9" t="s">
        <v>17</v>
      </c>
    </row>
    <row r="32" spans="1:9" ht="17.25" customHeight="1">
      <c r="A32" s="2"/>
    </row>
    <row r="33" spans="1:9" ht="17.25" customHeight="1">
      <c r="A33" s="2"/>
    </row>
    <row r="34" spans="1:9" ht="17.25" customHeight="1">
      <c r="A34" s="2"/>
    </row>
    <row r="35" spans="1:9" ht="17.25" customHeight="1">
      <c r="A35" s="2"/>
    </row>
    <row r="36" spans="1:9" ht="17.25" customHeight="1">
      <c r="A36" s="2"/>
    </row>
    <row r="37" spans="1:9" ht="17.25" customHeight="1">
      <c r="A37" s="2"/>
    </row>
    <row r="38" spans="1:9" ht="17.25" customHeight="1">
      <c r="A38" s="2"/>
    </row>
    <row r="39" spans="1:9" ht="17.25" customHeight="1">
      <c r="A39" s="67" t="s">
        <v>18</v>
      </c>
      <c r="B39" s="67"/>
      <c r="C39" s="67"/>
      <c r="D39" s="67"/>
      <c r="E39" s="67"/>
      <c r="F39" s="67"/>
      <c r="G39" s="67"/>
      <c r="H39" s="67"/>
      <c r="I39" s="67"/>
    </row>
    <row r="40" spans="1:9" ht="17.25" customHeight="1">
      <c r="A40" s="67"/>
      <c r="B40" s="67"/>
      <c r="C40" s="67"/>
      <c r="D40" s="67"/>
      <c r="E40" s="67"/>
      <c r="F40" s="67"/>
      <c r="G40" s="67"/>
      <c r="H40" s="67"/>
      <c r="I40" s="67"/>
    </row>
    <row r="41" spans="1:9" ht="17.25" customHeight="1">
      <c r="A41" s="10"/>
      <c r="B41" s="10"/>
      <c r="C41" s="10"/>
      <c r="D41" s="10"/>
      <c r="E41" s="10"/>
      <c r="F41" s="10"/>
      <c r="G41" s="10"/>
      <c r="H41" s="10"/>
      <c r="I41" s="10"/>
    </row>
    <row r="42" spans="1:9" ht="17.25" customHeight="1">
      <c r="A42" s="68" t="s">
        <v>19</v>
      </c>
      <c r="B42" s="68"/>
      <c r="C42" s="68"/>
      <c r="D42" s="68"/>
      <c r="E42" s="68"/>
      <c r="F42" s="68"/>
      <c r="G42" s="68"/>
      <c r="H42" s="68"/>
      <c r="I42" s="68"/>
    </row>
  </sheetData>
  <mergeCells count="11">
    <mergeCell ref="A19:I21"/>
    <mergeCell ref="A24:D24"/>
    <mergeCell ref="C27:E27"/>
    <mergeCell ref="A39:I40"/>
    <mergeCell ref="A42:I42"/>
    <mergeCell ref="A16:B16"/>
    <mergeCell ref="A1:I1"/>
    <mergeCell ref="A3:I3"/>
    <mergeCell ref="A10:B10"/>
    <mergeCell ref="A12:B12"/>
    <mergeCell ref="A14:B14"/>
  </mergeCells>
  <phoneticPr fontId="2"/>
  <pageMargins left="0.59055118110236227" right="0.59055118110236227" top="0.39370078740157483" bottom="0.3937007874015748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pageSetUpPr fitToPage="1"/>
  </sheetPr>
  <dimension ref="A1:O23"/>
  <sheetViews>
    <sheetView zoomScaleNormal="100" zoomScaleSheetLayoutView="100" workbookViewId="0">
      <selection activeCell="O3" sqref="O3"/>
    </sheetView>
  </sheetViews>
  <sheetFormatPr defaultColWidth="7.375" defaultRowHeight="9.6" customHeight="1"/>
  <cols>
    <col min="1" max="1" width="5.625" style="11" customWidth="1"/>
    <col min="2" max="2" width="17.25" style="11" bestFit="1" customWidth="1"/>
    <col min="3" max="14" width="11.5" style="11" bestFit="1" customWidth="1"/>
    <col min="15" max="15" width="12.375" style="11" bestFit="1" customWidth="1"/>
    <col min="16" max="16384" width="7.375" style="11"/>
  </cols>
  <sheetData>
    <row r="1" spans="1:15" ht="21.75" customHeight="1">
      <c r="O1" s="12" t="s">
        <v>52</v>
      </c>
    </row>
    <row r="2" spans="1:15" ht="25.5" customHeight="1" thickBot="1">
      <c r="A2" s="71" t="s">
        <v>138</v>
      </c>
      <c r="B2" s="71"/>
      <c r="C2" s="71"/>
      <c r="D2" s="71"/>
      <c r="E2" s="71"/>
      <c r="F2" s="71"/>
      <c r="G2" s="71"/>
      <c r="H2" s="71"/>
      <c r="I2" s="71"/>
      <c r="J2" s="71"/>
      <c r="K2" s="29"/>
      <c r="L2" s="29"/>
      <c r="M2" s="72" t="s">
        <v>21</v>
      </c>
      <c r="N2" s="72"/>
      <c r="O2" s="13" t="s">
        <v>153</v>
      </c>
    </row>
    <row r="3" spans="1:15" ht="24" customHeight="1">
      <c r="A3" s="73"/>
      <c r="B3" s="74"/>
      <c r="C3" s="14" t="s">
        <v>22</v>
      </c>
      <c r="D3" s="14" t="s">
        <v>23</v>
      </c>
      <c r="E3" s="14" t="s">
        <v>24</v>
      </c>
      <c r="F3" s="14" t="s">
        <v>25</v>
      </c>
      <c r="G3" s="14" t="s">
        <v>26</v>
      </c>
      <c r="H3" s="14" t="s">
        <v>27</v>
      </c>
      <c r="I3" s="14" t="s">
        <v>28</v>
      </c>
      <c r="J3" s="14" t="s">
        <v>29</v>
      </c>
      <c r="K3" s="14" t="s">
        <v>30</v>
      </c>
      <c r="L3" s="14" t="s">
        <v>31</v>
      </c>
      <c r="M3" s="14" t="s">
        <v>32</v>
      </c>
      <c r="N3" s="14" t="s">
        <v>33</v>
      </c>
      <c r="O3" s="15" t="s">
        <v>34</v>
      </c>
    </row>
    <row r="4" spans="1:15" ht="24" customHeight="1">
      <c r="A4" s="75" t="s">
        <v>35</v>
      </c>
      <c r="B4" s="76"/>
      <c r="C4" s="16">
        <v>850</v>
      </c>
      <c r="D4" s="16">
        <v>850</v>
      </c>
      <c r="E4" s="16">
        <v>850</v>
      </c>
      <c r="F4" s="16">
        <v>850</v>
      </c>
      <c r="G4" s="16">
        <v>850</v>
      </c>
      <c r="H4" s="16">
        <v>850</v>
      </c>
      <c r="I4" s="16">
        <v>850</v>
      </c>
      <c r="J4" s="16">
        <v>850</v>
      </c>
      <c r="K4" s="16">
        <v>850</v>
      </c>
      <c r="L4" s="16">
        <v>850</v>
      </c>
      <c r="M4" s="16">
        <v>850</v>
      </c>
      <c r="N4" s="16">
        <v>850</v>
      </c>
      <c r="O4" s="17" t="s">
        <v>36</v>
      </c>
    </row>
    <row r="5" spans="1:15" ht="24" customHeight="1">
      <c r="A5" s="75" t="s">
        <v>37</v>
      </c>
      <c r="B5" s="76"/>
      <c r="C5" s="16">
        <v>316008</v>
      </c>
      <c r="D5" s="16">
        <v>335701</v>
      </c>
      <c r="E5" s="16">
        <v>353606</v>
      </c>
      <c r="F5" s="16">
        <v>413852</v>
      </c>
      <c r="G5" s="16">
        <v>426039</v>
      </c>
      <c r="H5" s="16">
        <v>396316</v>
      </c>
      <c r="I5" s="16">
        <v>351446</v>
      </c>
      <c r="J5" s="16">
        <v>317655</v>
      </c>
      <c r="K5" s="16">
        <v>336536</v>
      </c>
      <c r="L5" s="16">
        <v>354053</v>
      </c>
      <c r="M5" s="16">
        <v>317386</v>
      </c>
      <c r="N5" s="16">
        <v>345264</v>
      </c>
      <c r="O5" s="18">
        <f>SUM(C5:N5)</f>
        <v>4263862</v>
      </c>
    </row>
    <row r="6" spans="1:15" ht="24" customHeight="1">
      <c r="A6" s="69" t="s">
        <v>38</v>
      </c>
      <c r="B6" s="70"/>
      <c r="C6" s="19"/>
      <c r="D6" s="19"/>
      <c r="E6" s="19"/>
      <c r="F6" s="19"/>
      <c r="G6" s="19"/>
      <c r="H6" s="19"/>
      <c r="I6" s="19"/>
      <c r="J6" s="19"/>
      <c r="K6" s="19"/>
      <c r="L6" s="19"/>
      <c r="M6" s="19"/>
      <c r="N6" s="19"/>
      <c r="O6" s="20" t="s">
        <v>36</v>
      </c>
    </row>
    <row r="7" spans="1:15" ht="24" customHeight="1">
      <c r="A7" s="69" t="s">
        <v>39</v>
      </c>
      <c r="B7" s="70"/>
      <c r="C7" s="21"/>
      <c r="D7" s="21"/>
      <c r="E7" s="21"/>
      <c r="F7" s="21"/>
      <c r="G7" s="21"/>
      <c r="H7" s="21"/>
      <c r="I7" s="21"/>
      <c r="J7" s="21"/>
      <c r="K7" s="21"/>
      <c r="L7" s="21"/>
      <c r="M7" s="21"/>
      <c r="N7" s="21"/>
      <c r="O7" s="20"/>
    </row>
    <row r="8" spans="1:15" ht="24" customHeight="1">
      <c r="A8" s="69" t="s">
        <v>40</v>
      </c>
      <c r="B8" s="70"/>
      <c r="C8" s="22"/>
      <c r="D8" s="22"/>
      <c r="E8" s="22"/>
      <c r="F8" s="22"/>
      <c r="G8" s="22"/>
      <c r="H8" s="22"/>
      <c r="I8" s="22"/>
      <c r="J8" s="22"/>
      <c r="K8" s="22"/>
      <c r="L8" s="22"/>
      <c r="M8" s="22"/>
      <c r="N8" s="22"/>
      <c r="O8" s="20" t="s">
        <v>36</v>
      </c>
    </row>
    <row r="9" spans="1:15" ht="24" customHeight="1">
      <c r="A9" s="69" t="s">
        <v>41</v>
      </c>
      <c r="B9" s="70"/>
      <c r="C9" s="22"/>
      <c r="D9" s="19"/>
      <c r="E9" s="19"/>
      <c r="F9" s="19"/>
      <c r="G9" s="19"/>
      <c r="H9" s="19"/>
      <c r="I9" s="19"/>
      <c r="J9" s="19"/>
      <c r="K9" s="19"/>
      <c r="L9" s="19"/>
      <c r="M9" s="19"/>
      <c r="N9" s="19"/>
      <c r="O9" s="20" t="s">
        <v>36</v>
      </c>
    </row>
    <row r="10" spans="1:15" ht="24" customHeight="1">
      <c r="A10" s="69" t="s">
        <v>42</v>
      </c>
      <c r="B10" s="70"/>
      <c r="C10" s="22"/>
      <c r="D10" s="22"/>
      <c r="E10" s="22"/>
      <c r="F10" s="22"/>
      <c r="G10" s="22"/>
      <c r="H10" s="22"/>
      <c r="I10" s="22"/>
      <c r="J10" s="22"/>
      <c r="K10" s="22"/>
      <c r="L10" s="22"/>
      <c r="M10" s="22"/>
      <c r="N10" s="22"/>
      <c r="O10" s="20" t="s">
        <v>36</v>
      </c>
    </row>
    <row r="11" spans="1:15" ht="31.5" customHeight="1">
      <c r="A11" s="84" t="s">
        <v>43</v>
      </c>
      <c r="B11" s="85"/>
      <c r="C11" s="22"/>
      <c r="D11" s="22"/>
      <c r="E11" s="22"/>
      <c r="F11" s="22"/>
      <c r="G11" s="22"/>
      <c r="H11" s="22"/>
      <c r="I11" s="22"/>
      <c r="J11" s="22"/>
      <c r="K11" s="22"/>
      <c r="L11" s="22"/>
      <c r="M11" s="22"/>
      <c r="N11" s="22"/>
      <c r="O11" s="20" t="s">
        <v>36</v>
      </c>
    </row>
    <row r="12" spans="1:15" ht="55.5" customHeight="1">
      <c r="A12" s="86" t="s">
        <v>44</v>
      </c>
      <c r="B12" s="87"/>
      <c r="C12" s="22"/>
      <c r="D12" s="22"/>
      <c r="E12" s="22"/>
      <c r="F12" s="22"/>
      <c r="G12" s="22"/>
      <c r="H12" s="22"/>
      <c r="I12" s="22"/>
      <c r="J12" s="22"/>
      <c r="K12" s="22"/>
      <c r="L12" s="22"/>
      <c r="M12" s="22"/>
      <c r="N12" s="22"/>
      <c r="O12" s="20" t="s">
        <v>36</v>
      </c>
    </row>
    <row r="13" spans="1:15" ht="40.5" customHeight="1" thickBot="1">
      <c r="A13" s="77" t="s">
        <v>45</v>
      </c>
      <c r="B13" s="78"/>
      <c r="C13" s="22"/>
      <c r="D13" s="22"/>
      <c r="E13" s="22"/>
      <c r="F13" s="22"/>
      <c r="G13" s="22"/>
      <c r="H13" s="22"/>
      <c r="I13" s="22"/>
      <c r="J13" s="22"/>
      <c r="K13" s="22"/>
      <c r="L13" s="22"/>
      <c r="M13" s="22"/>
      <c r="N13" s="22"/>
      <c r="O13" s="23"/>
    </row>
    <row r="14" spans="1:15" s="27" customFormat="1" ht="31.5" customHeight="1" thickBot="1">
      <c r="A14" s="79" t="s">
        <v>46</v>
      </c>
      <c r="B14" s="80"/>
      <c r="C14" s="24"/>
      <c r="D14" s="24"/>
      <c r="E14" s="24"/>
      <c r="F14" s="24"/>
      <c r="G14" s="24"/>
      <c r="H14" s="24"/>
      <c r="I14" s="24"/>
      <c r="J14" s="24"/>
      <c r="K14" s="24"/>
      <c r="L14" s="24"/>
      <c r="M14" s="24"/>
      <c r="N14" s="25"/>
      <c r="O14" s="26"/>
    </row>
    <row r="15" spans="1:15" ht="52.5" customHeight="1" thickBot="1">
      <c r="A15" s="81" t="s">
        <v>54</v>
      </c>
      <c r="B15" s="81"/>
      <c r="C15" s="81"/>
      <c r="D15" s="81"/>
      <c r="E15" s="81"/>
      <c r="F15" s="81"/>
      <c r="G15" s="81"/>
      <c r="H15" s="81"/>
      <c r="I15" s="81"/>
      <c r="J15" s="81"/>
      <c r="K15" s="81"/>
      <c r="L15" s="81"/>
      <c r="M15" s="28" t="s">
        <v>48</v>
      </c>
      <c r="N15" s="82"/>
      <c r="O15" s="83"/>
    </row>
    <row r="16" spans="1:15" ht="52.5" customHeight="1"/>
    <row r="17" ht="52.5" customHeight="1"/>
    <row r="18" ht="52.5" customHeight="1"/>
    <row r="19" ht="52.5" customHeight="1"/>
    <row r="20" ht="52.5" customHeight="1"/>
    <row r="21" ht="52.5" customHeight="1"/>
    <row r="22" ht="52.5" customHeight="1"/>
    <row r="23" ht="52.5" customHeight="1"/>
  </sheetData>
  <mergeCells count="16">
    <mergeCell ref="A13:B13"/>
    <mergeCell ref="A14:B14"/>
    <mergeCell ref="A15:L15"/>
    <mergeCell ref="N15:O15"/>
    <mergeCell ref="A7:B7"/>
    <mergeCell ref="A8:B8"/>
    <mergeCell ref="A9:B9"/>
    <mergeCell ref="A10:B10"/>
    <mergeCell ref="A11:B11"/>
    <mergeCell ref="A12:B12"/>
    <mergeCell ref="A6:B6"/>
    <mergeCell ref="A2:J2"/>
    <mergeCell ref="M2:N2"/>
    <mergeCell ref="A3:B3"/>
    <mergeCell ref="A4:B4"/>
    <mergeCell ref="A5:B5"/>
  </mergeCells>
  <phoneticPr fontId="2"/>
  <printOptions gridLinesSet="0"/>
  <pageMargins left="0.7" right="0.7" top="0.75" bottom="0.75" header="0.3" footer="0.3"/>
  <pageSetup paperSize="9" scale="69"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6</vt:i4>
      </vt:variant>
    </vt:vector>
  </HeadingPairs>
  <TitlesOfParts>
    <vt:vector size="26" baseType="lpstr">
      <vt:lpstr>入札書Ａ</vt:lpstr>
      <vt:lpstr>駐屯地</vt:lpstr>
      <vt:lpstr>市価Ａ </vt:lpstr>
      <vt:lpstr>市価駐屯地 </vt:lpstr>
      <vt:lpstr>入札書B</vt:lpstr>
      <vt:lpstr>B　自訓場</vt:lpstr>
      <vt:lpstr>市価B </vt:lpstr>
      <vt:lpstr>市価　自訓場</vt:lpstr>
      <vt:lpstr>入札書C</vt:lpstr>
      <vt:lpstr>C　自訓場</vt:lpstr>
      <vt:lpstr>市価C</vt:lpstr>
      <vt:lpstr>市価自訓場</vt:lpstr>
      <vt:lpstr>入札書D</vt:lpstr>
      <vt:lpstr>D　桜谷射撃場　正</vt:lpstr>
      <vt:lpstr>市価D</vt:lpstr>
      <vt:lpstr>市価桜谷射撃場</vt:lpstr>
      <vt:lpstr>入札書E</vt:lpstr>
      <vt:lpstr>太刀洗通信所</vt:lpstr>
      <vt:lpstr>市価E </vt:lpstr>
      <vt:lpstr>市価太刀洗通信所</vt:lpstr>
      <vt:lpstr>'B　自訓場'!Print_Area</vt:lpstr>
      <vt:lpstr>'C　自訓場'!Print_Area</vt:lpstr>
      <vt:lpstr>'D　桜谷射撃場　正'!Print_Area</vt:lpstr>
      <vt:lpstr>'市価　自訓場'!Print_Area</vt:lpstr>
      <vt:lpstr>市価桜谷射撃場!Print_Area</vt:lpstr>
      <vt:lpstr>市価自訓場!Print_Area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新太郎</dc:creator>
  <cp:lastModifiedBy>秋山 創史</cp:lastModifiedBy>
  <cp:lastPrinted>2026-02-04T04:35:49Z</cp:lastPrinted>
  <dcterms:created xsi:type="dcterms:W3CDTF">2025-01-31T07:46:10Z</dcterms:created>
  <dcterms:modified xsi:type="dcterms:W3CDTF">2026-02-27T01:31:40Z</dcterms:modified>
</cp:coreProperties>
</file>