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24226"/>
  <mc:AlternateContent xmlns:mc="http://schemas.openxmlformats.org/markup-compatibility/2006">
    <mc:Choice Requires="x15">
      <x15ac:absPath xmlns:x15ac="http://schemas.microsoft.com/office/spreadsheetml/2010/11/ac" url="D:\Users\g1900303\Desktop\"/>
    </mc:Choice>
  </mc:AlternateContent>
  <xr:revisionPtr revIDLastSave="0" documentId="13_ncr:1_{D244E842-7AA8-44F9-B10D-9BDCB76B25F8}" xr6:coauthVersionLast="47" xr6:coauthVersionMax="47" xr10:uidLastSave="{00000000-0000-0000-0000-000000000000}"/>
  <bookViews>
    <workbookView xWindow="-120" yWindow="-120" windowWidth="20730" windowHeight="11040" xr2:uid="{00000000-000D-0000-FFFF-FFFF00000000}"/>
  </bookViews>
  <sheets>
    <sheet name="ＯＣ" sheetId="55" r:id="rId1"/>
    <sheet name="見Ａ" sheetId="16" r:id="rId2"/>
    <sheet name="見積書内訳" sheetId="56" r:id="rId3"/>
    <sheet name="市A" sheetId="19" r:id="rId4"/>
    <sheet name="市価書内訳 " sheetId="59"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xlnm._FilterDatabase" localSheetId="0" hidden="1">ＯＣ!$B$19:$B$28</definedName>
    <definedName name="a" localSheetId="2">#REF!</definedName>
    <definedName name="a" localSheetId="4">#REF!</definedName>
    <definedName name="a">#REF!</definedName>
    <definedName name="ＥＡ">'[1]基本 (2)'!$AF$6</definedName>
    <definedName name="ＨＥＬＰ" localSheetId="2">#REF!</definedName>
    <definedName name="ＨＥＬＰ" localSheetId="4">#REF!</definedName>
    <definedName name="ＨＥＬＰ">#REF!</definedName>
    <definedName name="ko" localSheetId="2">#REF!</definedName>
    <definedName name="ko" localSheetId="4">#REF!</definedName>
    <definedName name="ko">#REF!</definedName>
    <definedName name="NO">'[1]基本 (2)'!$A$5</definedName>
    <definedName name="_xlnm.Print_Area" localSheetId="0">ＯＣ!$A$1:$I$61</definedName>
    <definedName name="_xlnm.Print_Area" localSheetId="1">見Ａ!$A$1:$G$31</definedName>
    <definedName name="_xlnm.Print_Area" localSheetId="2">見積書内訳!$A$1:$H$55</definedName>
    <definedName name="_xlnm.Print_Area" localSheetId="3">市A!$A$1:$H$26</definedName>
    <definedName name="_xlnm.Print_Area" localSheetId="4">'市価書内訳 '!$A$1:$H$55</definedName>
    <definedName name="PRINT_AREA_MI" localSheetId="2">#REF!</definedName>
    <definedName name="PRINT_AREA_MI" localSheetId="4">#REF!</definedName>
    <definedName name="PRINT_AREA_MI">#REF!</definedName>
    <definedName name="_xlnm.Print_Titles" localSheetId="2">見積書内訳!$1:$3</definedName>
    <definedName name="_xlnm.Print_Titles" localSheetId="4">'市価書内訳 '!$1:$3</definedName>
    <definedName name="q" localSheetId="2">#REF!</definedName>
    <definedName name="q" localSheetId="4">#REF!</definedName>
    <definedName name="q">#REF!</definedName>
    <definedName name="ｔ" localSheetId="2">#REF!</definedName>
    <definedName name="ｔ" localSheetId="4">#REF!</definedName>
    <definedName name="ｔ">#REF!</definedName>
    <definedName name="あ" localSheetId="2">#REF!</definedName>
    <definedName name="あ" localSheetId="4">#REF!</definedName>
    <definedName name="あ">#REF!</definedName>
    <definedName name="あああ">[2]ﾃﾞｰﾀ!$K$3:$K$100</definedName>
    <definedName name="い" localSheetId="2">#REF!</definedName>
    <definedName name="い" localSheetId="4">#REF!</definedName>
    <definedName name="い">#REF!</definedName>
    <definedName name="いいい" localSheetId="2">#REF!</definedName>
    <definedName name="いいい" localSheetId="4">#REF!</definedName>
    <definedName name="いいい">#REF!</definedName>
    <definedName name="う" localSheetId="2">#REF!</definedName>
    <definedName name="う" localSheetId="4">#REF!</definedName>
    <definedName name="う">#REF!</definedName>
    <definedName name="え" localSheetId="2">#REF!</definedName>
    <definedName name="え" localSheetId="4">#REF!</definedName>
    <definedName name="え">#REF!</definedName>
    <definedName name="お" localSheetId="2">#REF!</definedName>
    <definedName name="お" localSheetId="4">#REF!</definedName>
    <definedName name="お">#REF!</definedName>
    <definedName name="か" localSheetId="2">#REF!</definedName>
    <definedName name="か" localSheetId="4">#REF!</definedName>
    <definedName name="か">#REF!</definedName>
    <definedName name="き" localSheetId="2">#REF!</definedName>
    <definedName name="き" localSheetId="4">#REF!</definedName>
    <definedName name="き">#REF!</definedName>
    <definedName name="く" localSheetId="2">#REF!</definedName>
    <definedName name="く" localSheetId="4">#REF!</definedName>
    <definedName name="く">#REF!</definedName>
    <definedName name="グループ" localSheetId="2">#REF!</definedName>
    <definedName name="グループ" localSheetId="4">#REF!</definedName>
    <definedName name="グループ">#REF!</definedName>
    <definedName name="け" localSheetId="2">#REF!</definedName>
    <definedName name="け" localSheetId="4">#REF!</definedName>
    <definedName name="け">#REF!</definedName>
    <definedName name="こ" localSheetId="2">#REF!</definedName>
    <definedName name="こ" localSheetId="4">#REF!</definedName>
    <definedName name="こ">#REF!</definedName>
    <definedName name="さ" localSheetId="2">#REF!</definedName>
    <definedName name="さ" localSheetId="4">#REF!</definedName>
    <definedName name="さ">#REF!</definedName>
    <definedName name="し" localSheetId="2">#REF!</definedName>
    <definedName name="し" localSheetId="4">#REF!</definedName>
    <definedName name="し">#REF!</definedName>
    <definedName name="す" localSheetId="2">#REF!</definedName>
    <definedName name="す" localSheetId="4">#REF!</definedName>
    <definedName name="す">#REF!</definedName>
    <definedName name="せ" localSheetId="2">#REF!</definedName>
    <definedName name="せ" localSheetId="4">#REF!</definedName>
    <definedName name="せ">#REF!</definedName>
    <definedName name="そ" localSheetId="2">#REF!</definedName>
    <definedName name="そ" localSheetId="4">#REF!</definedName>
    <definedName name="そ">#REF!</definedName>
    <definedName name="た" localSheetId="2">#REF!</definedName>
    <definedName name="た" localSheetId="4">#REF!</definedName>
    <definedName name="た">#REF!</definedName>
    <definedName name="ち" localSheetId="2">#REF!</definedName>
    <definedName name="ち" localSheetId="4">#REF!</definedName>
    <definedName name="ち">#REF!</definedName>
    <definedName name="つ" localSheetId="2">#REF!</definedName>
    <definedName name="つ" localSheetId="4">#REF!</definedName>
    <definedName name="つ">#REF!</definedName>
    <definedName name="っっっｋ" localSheetId="2">#REF!</definedName>
    <definedName name="っっっｋ" localSheetId="4">#REF!</definedName>
    <definedName name="っっっｋ">#REF!</definedName>
    <definedName name="て" localSheetId="2">#REF!</definedName>
    <definedName name="て" localSheetId="4">#REF!</definedName>
    <definedName name="て">#REF!</definedName>
    <definedName name="と" localSheetId="2">#REF!</definedName>
    <definedName name="と" localSheetId="4">#REF!</definedName>
    <definedName name="と">#REF!</definedName>
    <definedName name="な" localSheetId="2">#REF!</definedName>
    <definedName name="な" localSheetId="4">#REF!</definedName>
    <definedName name="な">#REF!</definedName>
    <definedName name="に" localSheetId="2">#REF!</definedName>
    <definedName name="に" localSheetId="4">#REF!</definedName>
    <definedName name="に">#REF!</definedName>
    <definedName name="ぬ" localSheetId="2">#REF!</definedName>
    <definedName name="ぬ" localSheetId="4">#REF!</definedName>
    <definedName name="ぬ">#REF!</definedName>
    <definedName name="ね" localSheetId="2">#REF!</definedName>
    <definedName name="ね" localSheetId="4">#REF!</definedName>
    <definedName name="ね">#REF!</definedName>
    <definedName name="の" localSheetId="2">#REF!</definedName>
    <definedName name="の" localSheetId="4">#REF!</definedName>
    <definedName name="の">#REF!</definedName>
    <definedName name="は" localSheetId="2">#REF!</definedName>
    <definedName name="は" localSheetId="4">#REF!</definedName>
    <definedName name="は">#REF!</definedName>
    <definedName name="ひ" localSheetId="2">#REF!</definedName>
    <definedName name="ひ" localSheetId="4">#REF!</definedName>
    <definedName name="ひ">#REF!</definedName>
    <definedName name="ふ" localSheetId="2">#REF!</definedName>
    <definedName name="ふ" localSheetId="4">#REF!</definedName>
    <definedName name="ふ">#REF!</definedName>
    <definedName name="へ" localSheetId="2">#REF!</definedName>
    <definedName name="へ" localSheetId="4">#REF!</definedName>
    <definedName name="へ">#REF!</definedName>
    <definedName name="ほ" localSheetId="2">#REF!</definedName>
    <definedName name="ほ" localSheetId="4">#REF!</definedName>
    <definedName name="ほ">#REF!</definedName>
    <definedName name="一位" localSheetId="1">#REF!</definedName>
    <definedName name="一位" localSheetId="2">#REF!</definedName>
    <definedName name="一位" localSheetId="3">#REF!</definedName>
    <definedName name="一位" localSheetId="4">#REF!</definedName>
    <definedName name="一位">#REF!</definedName>
    <definedName name="一位代価" localSheetId="1">#REF!</definedName>
    <definedName name="一位代価" localSheetId="2">#REF!</definedName>
    <definedName name="一位代価" localSheetId="3">#REF!</definedName>
    <definedName name="一位代価" localSheetId="4">#REF!</definedName>
    <definedName name="一位代価">#REF!</definedName>
    <definedName name="一位代価００７" localSheetId="2">#REF!</definedName>
    <definedName name="一位代価００７" localSheetId="4">#REF!</definedName>
    <definedName name="一位代価００７">#REF!</definedName>
    <definedName name="一位代価①" localSheetId="1">#REF!</definedName>
    <definedName name="一位代価①" localSheetId="2">#REF!</definedName>
    <definedName name="一位代価①" localSheetId="3">#REF!</definedName>
    <definedName name="一位代価①" localSheetId="4">#REF!</definedName>
    <definedName name="一位代価①">#REF!</definedName>
    <definedName name="一位代価２" localSheetId="1">#REF!</definedName>
    <definedName name="一位代価２" localSheetId="2">#REF!</definedName>
    <definedName name="一位代価２" localSheetId="3">#REF!</definedName>
    <definedName name="一位代価２" localSheetId="4">#REF!</definedName>
    <definedName name="一位代価２">#REF!</definedName>
    <definedName name="一位代価３" localSheetId="2">[7]一位!$A$1:$F$65536</definedName>
    <definedName name="一位代価３" localSheetId="4">[7]一位!$A$1:$F$65536</definedName>
    <definedName name="一位代価３">[3]一位!$A:$F</definedName>
    <definedName name="一位代価４" localSheetId="2">[7]一位!$A$1:$F$65536</definedName>
    <definedName name="一位代価４" localSheetId="4">[7]一位!$A$1:$F$65536</definedName>
    <definedName name="一位代価４">[3]一位!$A:$F</definedName>
    <definedName name="一位代価計" localSheetId="1">#REF!</definedName>
    <definedName name="一位代価計" localSheetId="2">#REF!</definedName>
    <definedName name="一位代価計" localSheetId="3">#REF!</definedName>
    <definedName name="一位代価計" localSheetId="4">#REF!</definedName>
    <definedName name="一位代価計">#REF!</definedName>
    <definedName name="一位代価統計" localSheetId="1">#REF!</definedName>
    <definedName name="一位代価統計" localSheetId="2">#REF!</definedName>
    <definedName name="一位代価統計" localSheetId="3">#REF!</definedName>
    <definedName name="一位代価統計" localSheetId="4">#REF!</definedName>
    <definedName name="一位代価統計">#REF!</definedName>
    <definedName name="一位代価統計①" localSheetId="1">#REF!</definedName>
    <definedName name="一位代価統計①" localSheetId="2">#REF!</definedName>
    <definedName name="一位代価統計①" localSheetId="3">#REF!</definedName>
    <definedName name="一位代価統計①" localSheetId="4">#REF!</definedName>
    <definedName name="一位代価統計①">#REF!</definedName>
    <definedName name="一位代価統計２" localSheetId="1">#REF!</definedName>
    <definedName name="一位代価統計２" localSheetId="2">#REF!</definedName>
    <definedName name="一位代価統計２" localSheetId="3">#REF!</definedName>
    <definedName name="一位代価統計２" localSheetId="4">#REF!</definedName>
    <definedName name="一位代価統計２">#REF!</definedName>
    <definedName name="一位代価統計３" localSheetId="1">#REF!</definedName>
    <definedName name="一位代価統計３" localSheetId="2">#REF!</definedName>
    <definedName name="一位代価統計３" localSheetId="3">#REF!</definedName>
    <definedName name="一位代価統計３" localSheetId="4">#REF!</definedName>
    <definedName name="一位代価統計３">#REF!</definedName>
    <definedName name="一位代価統計４" localSheetId="1">#REF!</definedName>
    <definedName name="一位代価統計４" localSheetId="2">#REF!</definedName>
    <definedName name="一位代価統計４" localSheetId="3">#REF!</definedName>
    <definedName name="一位代価統計４" localSheetId="4">#REF!</definedName>
    <definedName name="一位代価統計４">#REF!</definedName>
    <definedName name="一師会">'[1]基本 (2)'!$AR$6</definedName>
    <definedName name="科目" localSheetId="1">#REF!</definedName>
    <definedName name="科目" localSheetId="2">#REF!</definedName>
    <definedName name="科目" localSheetId="3">#REF!</definedName>
    <definedName name="科目" localSheetId="4">#REF!</definedName>
    <definedName name="科目">#REF!</definedName>
    <definedName name="科目コード">'[1]基本 (2)'!$B$5</definedName>
    <definedName name="科目表" localSheetId="2">#REF!</definedName>
    <definedName name="科目表" localSheetId="4">#REF!</definedName>
    <definedName name="科目表">#REF!</definedName>
    <definedName name="会社名" localSheetId="2">#REF!</definedName>
    <definedName name="会社名" localSheetId="4">#REF!</definedName>
    <definedName name="会社名">#REF!</definedName>
    <definedName name="各付区分" localSheetId="2">#REF!</definedName>
    <definedName name="各付区分" localSheetId="4">#REF!</definedName>
    <definedName name="各付区分">#REF!</definedName>
    <definedName name="管理区分" localSheetId="1">#REF!</definedName>
    <definedName name="管理区分" localSheetId="2">#REF!</definedName>
    <definedName name="管理区分" localSheetId="3">#REF!</definedName>
    <definedName name="管理区分" localSheetId="4">#REF!</definedName>
    <definedName name="管理区分">#REF!</definedName>
    <definedName name="基礎数" localSheetId="1">#REF!</definedName>
    <definedName name="基礎数" localSheetId="2">#REF!</definedName>
    <definedName name="基礎数" localSheetId="3">#REF!</definedName>
    <definedName name="基礎数" localSheetId="4">#REF!</definedName>
    <definedName name="基礎数">#REF!</definedName>
    <definedName name="基礎数値" localSheetId="1">#REF!</definedName>
    <definedName name="基礎数値" localSheetId="2">#REF!</definedName>
    <definedName name="基礎数値" localSheetId="3">#REF!</definedName>
    <definedName name="基礎数値" localSheetId="4">#REF!</definedName>
    <definedName name="基礎数値">#REF!</definedName>
    <definedName name="基礎数値①" localSheetId="1">#REF!</definedName>
    <definedName name="基礎数値①" localSheetId="2">#REF!</definedName>
    <definedName name="基礎数値①" localSheetId="3">#REF!</definedName>
    <definedName name="基礎数値①" localSheetId="4">#REF!</definedName>
    <definedName name="基礎数値①">#REF!</definedName>
    <definedName name="基礎数値２" localSheetId="2">[8]基礎!$A$1:$F$65536</definedName>
    <definedName name="基礎数値２" localSheetId="4">[8]基礎!$A$1:$F$65536</definedName>
    <definedName name="基礎数値２">[4]基礎!$A:$F</definedName>
    <definedName name="基礎数値３" localSheetId="1">#REF!</definedName>
    <definedName name="基礎数値３" localSheetId="2">#REF!</definedName>
    <definedName name="基礎数値３" localSheetId="3">#REF!</definedName>
    <definedName name="基礎数値３" localSheetId="4">#REF!</definedName>
    <definedName name="基礎数値３">#REF!</definedName>
    <definedName name="基礎数値４" localSheetId="1">#REF!</definedName>
    <definedName name="基礎数値４" localSheetId="2">#REF!</definedName>
    <definedName name="基礎数値４" localSheetId="3">#REF!</definedName>
    <definedName name="基礎数値４" localSheetId="4">#REF!</definedName>
    <definedName name="基礎数値４">#REF!</definedName>
    <definedName name="基礎数値８" localSheetId="2">#REF!</definedName>
    <definedName name="基礎数値８" localSheetId="4">#REF!</definedName>
    <definedName name="基礎数値８">#REF!</definedName>
    <definedName name="機械経費" localSheetId="2">#REF!</definedName>
    <definedName name="機械経費" localSheetId="4">#REF!</definedName>
    <definedName name="機械経費">#REF!</definedName>
    <definedName name="給水ポンプレンタル" localSheetId="2">#REF!</definedName>
    <definedName name="給水ポンプレンタル" localSheetId="4">#REF!</definedName>
    <definedName name="給水ポンプレンタル">#REF!</definedName>
    <definedName name="業者一覧" localSheetId="2">#REF!</definedName>
    <definedName name="業者一覧" localSheetId="4">#REF!</definedName>
    <definedName name="業者一覧">#REF!</definedName>
    <definedName name="契約書" localSheetId="2">#REF!</definedName>
    <definedName name="契約書" localSheetId="4">#REF!</definedName>
    <definedName name="契約書">#REF!</definedName>
    <definedName name="契約方式" localSheetId="2">#REF!</definedName>
    <definedName name="契約方式" localSheetId="4">#REF!</definedName>
    <definedName name="契約方式">#REF!</definedName>
    <definedName name="経費率" localSheetId="2">#REF!</definedName>
    <definedName name="経費率" localSheetId="4">#REF!</definedName>
    <definedName name="経費率">#REF!</definedName>
    <definedName name="月日">'[1]基本 (2)'!$C$5</definedName>
    <definedName name="見積依頼書ｑｗｑ" localSheetId="2">#REF!</definedName>
    <definedName name="見積依頼書ｑｗｑ" localSheetId="4">#REF!</definedName>
    <definedName name="見積依頼書ｑｗｑ">#REF!</definedName>
    <definedName name="見積査定" localSheetId="2">#REF!</definedName>
    <definedName name="見積査定" localSheetId="4">#REF!</definedName>
    <definedName name="見積査定">#REF!</definedName>
    <definedName name="済通内訳" localSheetId="2">#REF!</definedName>
    <definedName name="済通内訳" localSheetId="4">#REF!</definedName>
    <definedName name="済通内訳">#REF!</definedName>
    <definedName name="材料数量" localSheetId="2">#REF!</definedName>
    <definedName name="材料数量" localSheetId="4">#REF!</definedName>
    <definedName name="材料数量">#REF!</definedName>
    <definedName name="材料単価" localSheetId="2">#REF!</definedName>
    <definedName name="材料単価" localSheetId="4">#REF!</definedName>
    <definedName name="材料単価">#REF!</definedName>
    <definedName name="算出根拠" localSheetId="2">#REF!</definedName>
    <definedName name="算出根拠" localSheetId="4">#REF!</definedName>
    <definedName name="算出根拠">#REF!</definedName>
    <definedName name="市価調査" localSheetId="1">#REF!</definedName>
    <definedName name="市価調査" localSheetId="2">#REF!</definedName>
    <definedName name="市価調査" localSheetId="3">#REF!</definedName>
    <definedName name="市価調査" localSheetId="4">#REF!</definedName>
    <definedName name="市価調査">#REF!</definedName>
    <definedName name="施設">'[1]基本 (2)'!$BF$6</definedName>
    <definedName name="説明会" localSheetId="2">#REF!</definedName>
    <definedName name="説明会" localSheetId="4">#REF!</definedName>
    <definedName name="説明会">#REF!</definedName>
    <definedName name="摘要">'[1]基本 (2)'!$D$5</definedName>
    <definedName name="頭" localSheetId="2">#REF!</definedName>
    <definedName name="頭" localSheetId="4">#REF!</definedName>
    <definedName name="頭">#REF!</definedName>
    <definedName name="二位" localSheetId="2">#REF!</definedName>
    <definedName name="二位" localSheetId="4">#REF!</definedName>
    <definedName name="二位">#REF!</definedName>
    <definedName name="二位代価" localSheetId="2">#REF!</definedName>
    <definedName name="二位代価" localSheetId="4">#REF!</definedName>
    <definedName name="二位代価">#REF!</definedName>
    <definedName name="入力" localSheetId="1">#REF!</definedName>
    <definedName name="入力" localSheetId="2">#REF!</definedName>
    <definedName name="入力" localSheetId="3">#REF!</definedName>
    <definedName name="入力" localSheetId="4">#REF!</definedName>
    <definedName name="入力">#REF!</definedName>
    <definedName name="納地" localSheetId="2">[9]ごみ処理手数料!$B$2:$C$5</definedName>
    <definedName name="納地" localSheetId="4">[9]ごみ処理手数料!$B$2:$C$5</definedName>
    <definedName name="納地">[5]ごみ処理手数料!$B$2:$C$5</definedName>
    <definedName name="部隊名" localSheetId="2">#REF!</definedName>
    <definedName name="部隊名" localSheetId="4">#REF!</definedName>
    <definedName name="部隊名">#REF!</definedName>
    <definedName name="別紙">#REF!</definedName>
    <definedName name="別紙１">#REF!</definedName>
    <definedName name="予定価格" localSheetId="1">#REF!</definedName>
    <definedName name="予定価格" localSheetId="2">#REF!</definedName>
    <definedName name="予定価格" localSheetId="3">#REF!</definedName>
    <definedName name="予定価格" localSheetId="4">#REF!</definedName>
    <definedName name="予定価格">#REF!</definedName>
    <definedName name="累計" localSheetId="2">#REF!</definedName>
    <definedName name="累計" localSheetId="4">#REF!</definedName>
    <definedName name="累計">#REF!</definedName>
    <definedName name="労務単価" localSheetId="1">#REF!</definedName>
    <definedName name="労務単価" localSheetId="2">#REF!</definedName>
    <definedName name="労務単価" localSheetId="3">#REF!</definedName>
    <definedName name="労務単価" localSheetId="4">#REF!</definedName>
    <definedName name="労務単価">#REF!</definedName>
    <definedName name="労務単価表" localSheetId="1">#REF!</definedName>
    <definedName name="労務単価表" localSheetId="2">#REF!</definedName>
    <definedName name="労務単価表" localSheetId="3">#REF!</definedName>
    <definedName name="労務単価表" localSheetId="4">#REF!</definedName>
    <definedName name="労務単価表">#REF!</definedName>
    <definedName name="労務単価表①" localSheetId="1">#REF!</definedName>
    <definedName name="労務単価表①" localSheetId="2">#REF!</definedName>
    <definedName name="労務単価表①" localSheetId="3">#REF!</definedName>
    <definedName name="労務単価表①" localSheetId="4">#REF!</definedName>
    <definedName name="労務単価表①">#REF!</definedName>
    <definedName name="労務単価表２" localSheetId="2">[8]労務!$B$5:$C$77</definedName>
    <definedName name="労務単価表２" localSheetId="4">[8]労務!$B$5:$C$77</definedName>
    <definedName name="労務単価表２">[4]労務!$B$5:$C$77</definedName>
    <definedName name="労務単価表３" localSheetId="1">#REF!</definedName>
    <definedName name="労務単価表３" localSheetId="2">#REF!</definedName>
    <definedName name="労務単価表３" localSheetId="3">#REF!</definedName>
    <definedName name="労務単価表３" localSheetId="4">#REF!</definedName>
    <definedName name="労務単価表３">#REF!</definedName>
    <definedName name="労務単価表４" localSheetId="1">#REF!</definedName>
    <definedName name="労務単価表４" localSheetId="2">#REF!</definedName>
    <definedName name="労務単価表４" localSheetId="3">#REF!</definedName>
    <definedName name="労務単価表４" localSheetId="4">#REF!</definedName>
    <definedName name="労務単価表４">#REF!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16" i="59" l="1"/>
  <c r="K315" i="59"/>
  <c r="A315" i="59"/>
  <c r="K314" i="59"/>
  <c r="G314" i="59"/>
  <c r="A314" i="59"/>
  <c r="K313" i="59"/>
  <c r="G313" i="59"/>
  <c r="A313" i="59"/>
  <c r="K312" i="59"/>
  <c r="G312" i="59"/>
  <c r="A312" i="59"/>
  <c r="K311" i="59"/>
  <c r="G311" i="59"/>
  <c r="A311" i="59"/>
  <c r="K310" i="59"/>
  <c r="G310" i="59"/>
  <c r="A310" i="59"/>
  <c r="K309" i="59"/>
  <c r="G309" i="59"/>
  <c r="A309" i="59"/>
  <c r="K308" i="59"/>
  <c r="G308" i="59"/>
  <c r="A308" i="59"/>
  <c r="K307" i="59"/>
  <c r="G307" i="59"/>
  <c r="A307" i="59"/>
  <c r="K306" i="59"/>
  <c r="G306" i="59"/>
  <c r="A306" i="59"/>
  <c r="K305" i="59"/>
  <c r="G305" i="59"/>
  <c r="A305" i="59"/>
  <c r="K304" i="59"/>
  <c r="G304" i="59"/>
  <c r="A304" i="59"/>
  <c r="K303" i="59"/>
  <c r="G303" i="59"/>
  <c r="A303" i="59"/>
  <c r="K302" i="59"/>
  <c r="G302" i="59"/>
  <c r="A302" i="59"/>
  <c r="K301" i="59"/>
  <c r="G301" i="59"/>
  <c r="A301" i="59"/>
  <c r="K300" i="59"/>
  <c r="G300" i="59"/>
  <c r="A300" i="59"/>
  <c r="K299" i="59"/>
  <c r="G299" i="59"/>
  <c r="A299" i="59"/>
  <c r="K298" i="59"/>
  <c r="G298" i="59"/>
  <c r="A298" i="59"/>
  <c r="K297" i="59"/>
  <c r="G297" i="59"/>
  <c r="A297" i="59"/>
  <c r="K296" i="59"/>
  <c r="G296" i="59"/>
  <c r="A296" i="59"/>
  <c r="K295" i="59"/>
  <c r="G295" i="59"/>
  <c r="A295" i="59"/>
  <c r="K294" i="59"/>
  <c r="G294" i="59"/>
  <c r="A294" i="59"/>
  <c r="K293" i="59"/>
  <c r="G293" i="59"/>
  <c r="A293" i="59"/>
  <c r="K292" i="59"/>
  <c r="G292" i="59"/>
  <c r="A292" i="59"/>
  <c r="K291" i="59"/>
  <c r="G291" i="59"/>
  <c r="A291" i="59"/>
  <c r="K290" i="59"/>
  <c r="G290" i="59"/>
  <c r="G315" i="59" s="1"/>
  <c r="A290" i="59"/>
  <c r="K289" i="59"/>
  <c r="K288" i="59"/>
  <c r="G288" i="59"/>
  <c r="A288" i="59"/>
  <c r="K287" i="59"/>
  <c r="G287" i="59"/>
  <c r="A287" i="59"/>
  <c r="K286" i="59"/>
  <c r="G286" i="59"/>
  <c r="A286" i="59"/>
  <c r="K285" i="59"/>
  <c r="G285" i="59"/>
  <c r="A285" i="59"/>
  <c r="K284" i="59"/>
  <c r="G284" i="59"/>
  <c r="A284" i="59"/>
  <c r="K283" i="59"/>
  <c r="G283" i="59"/>
  <c r="A283" i="59"/>
  <c r="K282" i="59"/>
  <c r="G282" i="59"/>
  <c r="A282" i="59"/>
  <c r="K281" i="59"/>
  <c r="G281" i="59"/>
  <c r="A281" i="59"/>
  <c r="K280" i="59"/>
  <c r="G280" i="59"/>
  <c r="A280" i="59"/>
  <c r="K279" i="59"/>
  <c r="G279" i="59"/>
  <c r="A279" i="59"/>
  <c r="K278" i="59"/>
  <c r="G278" i="59"/>
  <c r="A278" i="59"/>
  <c r="K277" i="59"/>
  <c r="G277" i="59"/>
  <c r="A277" i="59"/>
  <c r="K276" i="59"/>
  <c r="G276" i="59"/>
  <c r="A276" i="59"/>
  <c r="K275" i="59"/>
  <c r="G275" i="59"/>
  <c r="A275" i="59"/>
  <c r="K274" i="59"/>
  <c r="G274" i="59"/>
  <c r="A274" i="59"/>
  <c r="K273" i="59"/>
  <c r="G273" i="59"/>
  <c r="A273" i="59"/>
  <c r="K272" i="59"/>
  <c r="G272" i="59"/>
  <c r="A272" i="59"/>
  <c r="K271" i="59"/>
  <c r="G271" i="59"/>
  <c r="A271" i="59"/>
  <c r="K270" i="59"/>
  <c r="G270" i="59"/>
  <c r="A270" i="59"/>
  <c r="K269" i="59"/>
  <c r="G269" i="59"/>
  <c r="A269" i="59"/>
  <c r="K268" i="59"/>
  <c r="G268" i="59"/>
  <c r="A268" i="59"/>
  <c r="K267" i="59"/>
  <c r="G267" i="59"/>
  <c r="A267" i="59"/>
  <c r="K266" i="59"/>
  <c r="G266" i="59"/>
  <c r="A266" i="59"/>
  <c r="K265" i="59"/>
  <c r="G265" i="59"/>
  <c r="A265" i="59"/>
  <c r="K264" i="59"/>
  <c r="G264" i="59"/>
  <c r="A264" i="59"/>
  <c r="K263" i="59"/>
  <c r="K262" i="59"/>
  <c r="G262" i="59"/>
  <c r="A262" i="59"/>
  <c r="K261" i="59"/>
  <c r="G261" i="59"/>
  <c r="A261" i="59"/>
  <c r="K260" i="59"/>
  <c r="G260" i="59"/>
  <c r="A260" i="59"/>
  <c r="K259" i="59"/>
  <c r="G259" i="59"/>
  <c r="A259" i="59"/>
  <c r="K258" i="59"/>
  <c r="G258" i="59"/>
  <c r="A258" i="59"/>
  <c r="K257" i="59"/>
  <c r="G257" i="59"/>
  <c r="A257" i="59"/>
  <c r="K256" i="59"/>
  <c r="G256" i="59"/>
  <c r="A256" i="59"/>
  <c r="K255" i="59"/>
  <c r="G255" i="59"/>
  <c r="A255" i="59"/>
  <c r="K254" i="59"/>
  <c r="G254" i="59"/>
  <c r="A254" i="59"/>
  <c r="K253" i="59"/>
  <c r="G253" i="59"/>
  <c r="A253" i="59"/>
  <c r="K252" i="59"/>
  <c r="G252" i="59"/>
  <c r="A252" i="59"/>
  <c r="K251" i="59"/>
  <c r="G251" i="59"/>
  <c r="A251" i="59"/>
  <c r="K250" i="59"/>
  <c r="G250" i="59"/>
  <c r="A250" i="59"/>
  <c r="K249" i="59"/>
  <c r="G249" i="59"/>
  <c r="A249" i="59"/>
  <c r="K248" i="59"/>
  <c r="G248" i="59"/>
  <c r="A248" i="59"/>
  <c r="K247" i="59"/>
  <c r="G247" i="59"/>
  <c r="A247" i="59"/>
  <c r="K246" i="59"/>
  <c r="G246" i="59"/>
  <c r="A246" i="59"/>
  <c r="K245" i="59"/>
  <c r="G245" i="59"/>
  <c r="A245" i="59"/>
  <c r="K244" i="59"/>
  <c r="G244" i="59"/>
  <c r="A244" i="59"/>
  <c r="K243" i="59"/>
  <c r="G243" i="59"/>
  <c r="A243" i="59"/>
  <c r="K242" i="59"/>
  <c r="G242" i="59"/>
  <c r="A242" i="59"/>
  <c r="K241" i="59"/>
  <c r="G241" i="59"/>
  <c r="G289" i="59" s="1"/>
  <c r="A241" i="59"/>
  <c r="K240" i="59"/>
  <c r="G240" i="59"/>
  <c r="A240" i="59"/>
  <c r="K239" i="59"/>
  <c r="G239" i="59"/>
  <c r="A239" i="59"/>
  <c r="K238" i="59"/>
  <c r="G238" i="59"/>
  <c r="G263" i="59" s="1"/>
  <c r="A238" i="59"/>
  <c r="K237" i="59"/>
  <c r="K236" i="59"/>
  <c r="G236" i="59"/>
  <c r="A236" i="59"/>
  <c r="K235" i="59"/>
  <c r="G235" i="59"/>
  <c r="A235" i="59"/>
  <c r="K234" i="59"/>
  <c r="G234" i="59"/>
  <c r="A234" i="59"/>
  <c r="K233" i="59"/>
  <c r="G233" i="59"/>
  <c r="A233" i="59"/>
  <c r="K232" i="59"/>
  <c r="G232" i="59"/>
  <c r="A232" i="59"/>
  <c r="K231" i="59"/>
  <c r="G231" i="59"/>
  <c r="A231" i="59"/>
  <c r="K230" i="59"/>
  <c r="G230" i="59"/>
  <c r="A230" i="59"/>
  <c r="K229" i="59"/>
  <c r="G229" i="59"/>
  <c r="A229" i="59"/>
  <c r="K228" i="59"/>
  <c r="G228" i="59"/>
  <c r="A228" i="59"/>
  <c r="K227" i="59"/>
  <c r="G227" i="59"/>
  <c r="A227" i="59"/>
  <c r="K226" i="59"/>
  <c r="G226" i="59"/>
  <c r="A226" i="59"/>
  <c r="K225" i="59"/>
  <c r="G225" i="59"/>
  <c r="A225" i="59"/>
  <c r="K224" i="59"/>
  <c r="G224" i="59"/>
  <c r="A224" i="59"/>
  <c r="K223" i="59"/>
  <c r="G223" i="59"/>
  <c r="A223" i="59"/>
  <c r="K222" i="59"/>
  <c r="G222" i="59"/>
  <c r="A222" i="59"/>
  <c r="K221" i="59"/>
  <c r="G221" i="59"/>
  <c r="A221" i="59"/>
  <c r="K220" i="59"/>
  <c r="G220" i="59"/>
  <c r="A220" i="59"/>
  <c r="K219" i="59"/>
  <c r="G219" i="59"/>
  <c r="A219" i="59"/>
  <c r="K218" i="59"/>
  <c r="G218" i="59"/>
  <c r="A218" i="59"/>
  <c r="K217" i="59"/>
  <c r="G217" i="59"/>
  <c r="A217" i="59"/>
  <c r="K216" i="59"/>
  <c r="G216" i="59"/>
  <c r="A216" i="59"/>
  <c r="K215" i="59"/>
  <c r="G215" i="59"/>
  <c r="A215" i="59"/>
  <c r="K214" i="59"/>
  <c r="G214" i="59"/>
  <c r="A214" i="59"/>
  <c r="K213" i="59"/>
  <c r="G213" i="59"/>
  <c r="A213" i="59"/>
  <c r="K212" i="59"/>
  <c r="G212" i="59"/>
  <c r="G237" i="59" s="1"/>
  <c r="A212" i="59"/>
  <c r="K211" i="59"/>
  <c r="K210" i="59"/>
  <c r="G210" i="59"/>
  <c r="A210" i="59"/>
  <c r="K209" i="59"/>
  <c r="G209" i="59"/>
  <c r="A209" i="59"/>
  <c r="K208" i="59"/>
  <c r="G208" i="59"/>
  <c r="A208" i="59"/>
  <c r="K207" i="59"/>
  <c r="G207" i="59"/>
  <c r="A207" i="59"/>
  <c r="K206" i="59"/>
  <c r="G206" i="59"/>
  <c r="A206" i="59"/>
  <c r="K205" i="59"/>
  <c r="G205" i="59"/>
  <c r="A205" i="59"/>
  <c r="K204" i="59"/>
  <c r="G204" i="59"/>
  <c r="A204" i="59"/>
  <c r="K203" i="59"/>
  <c r="G203" i="59"/>
  <c r="A203" i="59"/>
  <c r="K202" i="59"/>
  <c r="G202" i="59"/>
  <c r="A202" i="59"/>
  <c r="K201" i="59"/>
  <c r="G201" i="59"/>
  <c r="A201" i="59"/>
  <c r="K200" i="59"/>
  <c r="G200" i="59"/>
  <c r="A200" i="59"/>
  <c r="K199" i="59"/>
  <c r="G199" i="59"/>
  <c r="A199" i="59"/>
  <c r="K198" i="59"/>
  <c r="G198" i="59"/>
  <c r="A198" i="59"/>
  <c r="K197" i="59"/>
  <c r="G197" i="59"/>
  <c r="A197" i="59"/>
  <c r="K196" i="59"/>
  <c r="G196" i="59"/>
  <c r="A196" i="59"/>
  <c r="K195" i="59"/>
  <c r="G195" i="59"/>
  <c r="A195" i="59"/>
  <c r="K194" i="59"/>
  <c r="G194" i="59"/>
  <c r="A194" i="59"/>
  <c r="K193" i="59"/>
  <c r="G193" i="59"/>
  <c r="A193" i="59"/>
  <c r="K192" i="59"/>
  <c r="G192" i="59"/>
  <c r="A192" i="59"/>
  <c r="K191" i="59"/>
  <c r="G191" i="59"/>
  <c r="A191" i="59"/>
  <c r="K190" i="59"/>
  <c r="G190" i="59"/>
  <c r="A190" i="59"/>
  <c r="K189" i="59"/>
  <c r="G189" i="59"/>
  <c r="A189" i="59"/>
  <c r="K188" i="59"/>
  <c r="G188" i="59"/>
  <c r="A188" i="59"/>
  <c r="K187" i="59"/>
  <c r="G187" i="59"/>
  <c r="A187" i="59"/>
  <c r="K186" i="59"/>
  <c r="G186" i="59"/>
  <c r="G211" i="59" s="1"/>
  <c r="A186" i="59"/>
  <c r="K185" i="59"/>
  <c r="K184" i="59"/>
  <c r="G184" i="59"/>
  <c r="A184" i="59"/>
  <c r="K183" i="59"/>
  <c r="G183" i="59"/>
  <c r="A183" i="59"/>
  <c r="K182" i="59"/>
  <c r="G182" i="59"/>
  <c r="A182" i="59"/>
  <c r="K181" i="59"/>
  <c r="G181" i="59"/>
  <c r="A181" i="59"/>
  <c r="K180" i="59"/>
  <c r="G180" i="59"/>
  <c r="A180" i="59"/>
  <c r="K179" i="59"/>
  <c r="G179" i="59"/>
  <c r="A179" i="59"/>
  <c r="K178" i="59"/>
  <c r="G178" i="59"/>
  <c r="A178" i="59"/>
  <c r="K177" i="59"/>
  <c r="G177" i="59"/>
  <c r="A177" i="59"/>
  <c r="K176" i="59"/>
  <c r="G176" i="59"/>
  <c r="A176" i="59"/>
  <c r="K175" i="59"/>
  <c r="G175" i="59"/>
  <c r="A175" i="59"/>
  <c r="K174" i="59"/>
  <c r="G174" i="59"/>
  <c r="A174" i="59"/>
  <c r="K173" i="59"/>
  <c r="G173" i="59"/>
  <c r="A173" i="59"/>
  <c r="K172" i="59"/>
  <c r="G172" i="59"/>
  <c r="A172" i="59"/>
  <c r="K171" i="59"/>
  <c r="G171" i="59"/>
  <c r="A171" i="59"/>
  <c r="K170" i="59"/>
  <c r="G170" i="59"/>
  <c r="A170" i="59"/>
  <c r="K169" i="59"/>
  <c r="G169" i="59"/>
  <c r="A169" i="59"/>
  <c r="K168" i="59"/>
  <c r="G168" i="59"/>
  <c r="A168" i="59"/>
  <c r="K167" i="59"/>
  <c r="G167" i="59"/>
  <c r="A167" i="59"/>
  <c r="K166" i="59"/>
  <c r="G166" i="59"/>
  <c r="A166" i="59"/>
  <c r="K165" i="59"/>
  <c r="G165" i="59"/>
  <c r="A165" i="59"/>
  <c r="K164" i="59"/>
  <c r="G164" i="59"/>
  <c r="A164" i="59"/>
  <c r="K163" i="59"/>
  <c r="G163" i="59"/>
  <c r="A163" i="59"/>
  <c r="K162" i="59"/>
  <c r="G162" i="59"/>
  <c r="A162" i="59"/>
  <c r="K161" i="59"/>
  <c r="G161" i="59"/>
  <c r="A161" i="59"/>
  <c r="K160" i="59"/>
  <c r="G160" i="59"/>
  <c r="G185" i="59" s="1"/>
  <c r="A160" i="59"/>
  <c r="K159" i="59"/>
  <c r="K158" i="59"/>
  <c r="G158" i="59"/>
  <c r="A158" i="59"/>
  <c r="K157" i="59"/>
  <c r="G157" i="59"/>
  <c r="A157" i="59"/>
  <c r="K156" i="59"/>
  <c r="G156" i="59"/>
  <c r="A156" i="59"/>
  <c r="K155" i="59"/>
  <c r="G155" i="59"/>
  <c r="A155" i="59"/>
  <c r="K154" i="59"/>
  <c r="G154" i="59"/>
  <c r="A154" i="59"/>
  <c r="K153" i="59"/>
  <c r="G153" i="59"/>
  <c r="A153" i="59"/>
  <c r="K152" i="59"/>
  <c r="G152" i="59"/>
  <c r="A152" i="59"/>
  <c r="K151" i="59"/>
  <c r="G151" i="59"/>
  <c r="A151" i="59"/>
  <c r="K150" i="59"/>
  <c r="G150" i="59"/>
  <c r="A150" i="59"/>
  <c r="K149" i="59"/>
  <c r="G149" i="59"/>
  <c r="A149" i="59"/>
  <c r="K148" i="59"/>
  <c r="G148" i="59"/>
  <c r="A148" i="59"/>
  <c r="K147" i="59"/>
  <c r="G147" i="59"/>
  <c r="A147" i="59"/>
  <c r="K146" i="59"/>
  <c r="G146" i="59"/>
  <c r="A146" i="59"/>
  <c r="K145" i="59"/>
  <c r="G145" i="59"/>
  <c r="A145" i="59"/>
  <c r="K144" i="59"/>
  <c r="G144" i="59"/>
  <c r="A144" i="59"/>
  <c r="K143" i="59"/>
  <c r="G143" i="59"/>
  <c r="A143" i="59"/>
  <c r="K142" i="59"/>
  <c r="G142" i="59"/>
  <c r="A142" i="59"/>
  <c r="K141" i="59"/>
  <c r="G141" i="59"/>
  <c r="A141" i="59"/>
  <c r="K140" i="59"/>
  <c r="G140" i="59"/>
  <c r="A140" i="59"/>
  <c r="K139" i="59"/>
  <c r="G139" i="59"/>
  <c r="A139" i="59"/>
  <c r="K138" i="59"/>
  <c r="G138" i="59"/>
  <c r="A138" i="59"/>
  <c r="K137" i="59"/>
  <c r="G137" i="59"/>
  <c r="A137" i="59"/>
  <c r="K136" i="59"/>
  <c r="G136" i="59"/>
  <c r="A136" i="59"/>
  <c r="K135" i="59"/>
  <c r="G135" i="59"/>
  <c r="A135" i="59"/>
  <c r="K134" i="59"/>
  <c r="G134" i="59"/>
  <c r="G159" i="59" s="1"/>
  <c r="A134" i="59"/>
  <c r="K133" i="59"/>
  <c r="K132" i="59"/>
  <c r="G132" i="59"/>
  <c r="A132" i="59"/>
  <c r="K131" i="59"/>
  <c r="G131" i="59"/>
  <c r="A131" i="59"/>
  <c r="K130" i="59"/>
  <c r="G130" i="59"/>
  <c r="A130" i="59"/>
  <c r="K129" i="59"/>
  <c r="G129" i="59"/>
  <c r="A129" i="59"/>
  <c r="K128" i="59"/>
  <c r="G128" i="59"/>
  <c r="A128" i="59"/>
  <c r="K127" i="59"/>
  <c r="G127" i="59"/>
  <c r="A127" i="59"/>
  <c r="K126" i="59"/>
  <c r="G126" i="59"/>
  <c r="A126" i="59"/>
  <c r="K125" i="59"/>
  <c r="G125" i="59"/>
  <c r="A125" i="59"/>
  <c r="K124" i="59"/>
  <c r="G124" i="59"/>
  <c r="A124" i="59"/>
  <c r="K123" i="59"/>
  <c r="G123" i="59"/>
  <c r="A123" i="59"/>
  <c r="K122" i="59"/>
  <c r="G122" i="59"/>
  <c r="A122" i="59"/>
  <c r="K121" i="59"/>
  <c r="G121" i="59"/>
  <c r="A121" i="59"/>
  <c r="K120" i="59"/>
  <c r="G120" i="59"/>
  <c r="A120" i="59"/>
  <c r="K119" i="59"/>
  <c r="G119" i="59"/>
  <c r="A119" i="59"/>
  <c r="K118" i="59"/>
  <c r="G118" i="59"/>
  <c r="A118" i="59"/>
  <c r="K117" i="59"/>
  <c r="G117" i="59"/>
  <c r="A117" i="59"/>
  <c r="K116" i="59"/>
  <c r="G116" i="59"/>
  <c r="A116" i="59"/>
  <c r="K115" i="59"/>
  <c r="G115" i="59"/>
  <c r="A115" i="59"/>
  <c r="K114" i="59"/>
  <c r="G114" i="59"/>
  <c r="G133" i="59" s="1"/>
  <c r="A114" i="59"/>
  <c r="K113" i="59"/>
  <c r="G113" i="59"/>
  <c r="A113" i="59"/>
  <c r="K112" i="59"/>
  <c r="G112" i="59"/>
  <c r="A112" i="59"/>
  <c r="K111" i="59"/>
  <c r="G111" i="59"/>
  <c r="A111" i="59"/>
  <c r="K110" i="59"/>
  <c r="G110" i="59"/>
  <c r="A110" i="59"/>
  <c r="K109" i="59"/>
  <c r="G109" i="59"/>
  <c r="A109" i="59"/>
  <c r="K108" i="59"/>
  <c r="G108" i="59"/>
  <c r="A108" i="59"/>
  <c r="K107" i="59"/>
  <c r="K106" i="59"/>
  <c r="A106" i="59"/>
  <c r="K105" i="59"/>
  <c r="G105" i="59"/>
  <c r="A105" i="59"/>
  <c r="K104" i="59"/>
  <c r="G104" i="59"/>
  <c r="A104" i="59"/>
  <c r="K103" i="59"/>
  <c r="G103" i="59"/>
  <c r="A103" i="59"/>
  <c r="K102" i="59"/>
  <c r="G102" i="59"/>
  <c r="A102" i="59"/>
  <c r="K101" i="59"/>
  <c r="G101" i="59"/>
  <c r="A101" i="59"/>
  <c r="K100" i="59"/>
  <c r="G100" i="59"/>
  <c r="A100" i="59"/>
  <c r="K99" i="59"/>
  <c r="G99" i="59"/>
  <c r="A99" i="59"/>
  <c r="K98" i="59"/>
  <c r="G98" i="59"/>
  <c r="A98" i="59"/>
  <c r="K97" i="59"/>
  <c r="G97" i="59"/>
  <c r="A97" i="59"/>
  <c r="K96" i="59"/>
  <c r="G96" i="59"/>
  <c r="A96" i="59"/>
  <c r="K95" i="59"/>
  <c r="G95" i="59"/>
  <c r="A95" i="59"/>
  <c r="K94" i="59"/>
  <c r="G94" i="59"/>
  <c r="A94" i="59"/>
  <c r="K93" i="59"/>
  <c r="G93" i="59"/>
  <c r="A93" i="59"/>
  <c r="K92" i="59"/>
  <c r="G92" i="59"/>
  <c r="A92" i="59"/>
  <c r="K91" i="59"/>
  <c r="G91" i="59"/>
  <c r="A91" i="59"/>
  <c r="K90" i="59"/>
  <c r="G90" i="59"/>
  <c r="A90" i="59"/>
  <c r="K89" i="59"/>
  <c r="G89" i="59"/>
  <c r="A89" i="59"/>
  <c r="K88" i="59"/>
  <c r="G88" i="59"/>
  <c r="A88" i="59"/>
  <c r="K87" i="59"/>
  <c r="G87" i="59"/>
  <c r="A87" i="59"/>
  <c r="K86" i="59"/>
  <c r="G86" i="59"/>
  <c r="A86" i="59"/>
  <c r="K85" i="59"/>
  <c r="G85" i="59"/>
  <c r="A85" i="59"/>
  <c r="K84" i="59"/>
  <c r="G84" i="59"/>
  <c r="A84" i="59"/>
  <c r="K83" i="59"/>
  <c r="G83" i="59"/>
  <c r="A83" i="59"/>
  <c r="K82" i="59"/>
  <c r="G82" i="59"/>
  <c r="G106" i="59" s="1"/>
  <c r="A82" i="59"/>
  <c r="K81" i="59"/>
  <c r="K80" i="59"/>
  <c r="A80" i="59"/>
  <c r="K79" i="59"/>
  <c r="G79" i="59"/>
  <c r="A79" i="59"/>
  <c r="K78" i="59"/>
  <c r="G78" i="59"/>
  <c r="A78" i="59"/>
  <c r="K77" i="59"/>
  <c r="G77" i="59"/>
  <c r="A77" i="59"/>
  <c r="K76" i="59"/>
  <c r="G76" i="59"/>
  <c r="A76" i="59"/>
  <c r="K75" i="59"/>
  <c r="G75" i="59"/>
  <c r="A75" i="59"/>
  <c r="K74" i="59"/>
  <c r="G74" i="59"/>
  <c r="A74" i="59"/>
  <c r="K73" i="59"/>
  <c r="G73" i="59"/>
  <c r="A73" i="59"/>
  <c r="K72" i="59"/>
  <c r="G72" i="59"/>
  <c r="A72" i="59"/>
  <c r="K71" i="59"/>
  <c r="G71" i="59"/>
  <c r="A71" i="59"/>
  <c r="K70" i="59"/>
  <c r="G70" i="59"/>
  <c r="A70" i="59"/>
  <c r="K69" i="59"/>
  <c r="G69" i="59"/>
  <c r="A69" i="59"/>
  <c r="K68" i="59"/>
  <c r="G68" i="59"/>
  <c r="A68" i="59"/>
  <c r="K67" i="59"/>
  <c r="G67" i="59"/>
  <c r="A67" i="59"/>
  <c r="K66" i="59"/>
  <c r="G66" i="59"/>
  <c r="A66" i="59"/>
  <c r="K65" i="59"/>
  <c r="G65" i="59"/>
  <c r="A65" i="59"/>
  <c r="K64" i="59"/>
  <c r="G64" i="59"/>
  <c r="A64" i="59"/>
  <c r="K63" i="59"/>
  <c r="G63" i="59"/>
  <c r="A63" i="59"/>
  <c r="K62" i="59"/>
  <c r="G62" i="59"/>
  <c r="A62" i="59"/>
  <c r="K61" i="59"/>
  <c r="G61" i="59"/>
  <c r="A61" i="59"/>
  <c r="K60" i="59"/>
  <c r="G60" i="59"/>
  <c r="A60" i="59"/>
  <c r="K59" i="59"/>
  <c r="G59" i="59"/>
  <c r="A59" i="59"/>
  <c r="K58" i="59"/>
  <c r="G58" i="59"/>
  <c r="A58" i="59"/>
  <c r="K57" i="59"/>
  <c r="G57" i="59"/>
  <c r="A57" i="59"/>
  <c r="K56" i="59"/>
  <c r="G56" i="59"/>
  <c r="G80" i="59" s="1"/>
  <c r="A56" i="59"/>
  <c r="K55" i="59"/>
  <c r="K54" i="59"/>
  <c r="G54" i="59"/>
  <c r="A54" i="59"/>
  <c r="K53" i="59"/>
  <c r="G53" i="59"/>
  <c r="A53" i="59"/>
  <c r="K52" i="59"/>
  <c r="G52" i="59"/>
  <c r="A52" i="59"/>
  <c r="K51" i="59"/>
  <c r="G51" i="59"/>
  <c r="A51" i="59"/>
  <c r="K50" i="59"/>
  <c r="G50" i="59"/>
  <c r="A50" i="59"/>
  <c r="K49" i="59"/>
  <c r="G49" i="59"/>
  <c r="A49" i="59"/>
  <c r="K48" i="59"/>
  <c r="G48" i="59"/>
  <c r="A48" i="59"/>
  <c r="K47" i="59"/>
  <c r="G47" i="59"/>
  <c r="A47" i="59"/>
  <c r="K46" i="59"/>
  <c r="G46" i="59"/>
  <c r="A46" i="59"/>
  <c r="K45" i="59"/>
  <c r="G45" i="59"/>
  <c r="A45" i="59"/>
  <c r="K44" i="59"/>
  <c r="G44" i="59"/>
  <c r="A44" i="59"/>
  <c r="K43" i="59"/>
  <c r="G43" i="59"/>
  <c r="A43" i="59"/>
  <c r="K42" i="59"/>
  <c r="G42" i="59"/>
  <c r="A42" i="59"/>
  <c r="K41" i="59"/>
  <c r="G41" i="59"/>
  <c r="A41" i="59"/>
  <c r="K40" i="59"/>
  <c r="G40" i="59"/>
  <c r="A40" i="59"/>
  <c r="K39" i="59"/>
  <c r="G39" i="59"/>
  <c r="A39" i="59"/>
  <c r="K38" i="59"/>
  <c r="G38" i="59"/>
  <c r="A38" i="59"/>
  <c r="K37" i="59"/>
  <c r="G37" i="59"/>
  <c r="A37" i="59"/>
  <c r="K36" i="59"/>
  <c r="G36" i="59"/>
  <c r="A36" i="59"/>
  <c r="K35" i="59"/>
  <c r="G35" i="59"/>
  <c r="A35" i="59"/>
  <c r="K34" i="59"/>
  <c r="G34" i="59"/>
  <c r="A34" i="59"/>
  <c r="K33" i="59"/>
  <c r="G33" i="59"/>
  <c r="A33" i="59"/>
  <c r="K32" i="59"/>
  <c r="G32" i="59"/>
  <c r="A32" i="59"/>
  <c r="K31" i="59"/>
  <c r="G31" i="59"/>
  <c r="A31" i="59"/>
  <c r="K30" i="59"/>
  <c r="G30" i="59"/>
  <c r="G55" i="59" s="1"/>
  <c r="A30" i="59"/>
  <c r="K29" i="59"/>
  <c r="K28" i="59"/>
  <c r="G28" i="59"/>
  <c r="A28" i="59"/>
  <c r="K27" i="59"/>
  <c r="G27" i="59"/>
  <c r="A27" i="59"/>
  <c r="K26" i="59"/>
  <c r="G26" i="59"/>
  <c r="A26" i="59"/>
  <c r="K25" i="59"/>
  <c r="G25" i="59"/>
  <c r="A25" i="59"/>
  <c r="K24" i="59"/>
  <c r="G24" i="59"/>
  <c r="A24" i="59"/>
  <c r="K23" i="59"/>
  <c r="G23" i="59"/>
  <c r="A23" i="59"/>
  <c r="K22" i="59"/>
  <c r="G22" i="59"/>
  <c r="A22" i="59"/>
  <c r="K21" i="59"/>
  <c r="G21" i="59"/>
  <c r="A21" i="59"/>
  <c r="K20" i="59"/>
  <c r="G20" i="59"/>
  <c r="A20" i="59"/>
  <c r="K19" i="59"/>
  <c r="G19" i="59"/>
  <c r="A19" i="59"/>
  <c r="K18" i="59"/>
  <c r="G18" i="59"/>
  <c r="A18" i="59"/>
  <c r="K17" i="59"/>
  <c r="G17" i="59"/>
  <c r="A17" i="59"/>
  <c r="K16" i="59"/>
  <c r="G16" i="59"/>
  <c r="A16" i="59"/>
  <c r="K15" i="59"/>
  <c r="G15" i="59"/>
  <c r="A15" i="59"/>
  <c r="K14" i="59"/>
  <c r="G14" i="59"/>
  <c r="A14" i="59"/>
  <c r="K13" i="59"/>
  <c r="G13" i="59"/>
  <c r="A13" i="59"/>
  <c r="K12" i="59"/>
  <c r="G12" i="59"/>
  <c r="A12" i="59"/>
  <c r="K11" i="59"/>
  <c r="G11" i="59"/>
  <c r="A11" i="59"/>
  <c r="K10" i="59"/>
  <c r="G10" i="59"/>
  <c r="A10" i="59"/>
  <c r="K9" i="59"/>
  <c r="G9" i="59"/>
  <c r="A9" i="59"/>
  <c r="K8" i="59"/>
  <c r="G8" i="59"/>
  <c r="A8" i="59"/>
  <c r="K7" i="59"/>
  <c r="G7" i="59"/>
  <c r="A7" i="59"/>
  <c r="K6" i="59"/>
  <c r="G6" i="59"/>
  <c r="A6" i="59"/>
  <c r="K5" i="59"/>
  <c r="G5" i="59"/>
  <c r="A5" i="59"/>
  <c r="K4" i="59"/>
  <c r="L4" i="59" s="1"/>
  <c r="G4" i="59"/>
  <c r="G29" i="59" s="1"/>
  <c r="A4" i="59"/>
  <c r="K316" i="56"/>
  <c r="K315" i="56"/>
  <c r="A315" i="56"/>
  <c r="K314" i="56"/>
  <c r="G314" i="56"/>
  <c r="A314" i="56"/>
  <c r="K313" i="56"/>
  <c r="G313" i="56"/>
  <c r="A313" i="56"/>
  <c r="K312" i="56"/>
  <c r="G312" i="56"/>
  <c r="A312" i="56"/>
  <c r="K311" i="56"/>
  <c r="G311" i="56"/>
  <c r="A311" i="56"/>
  <c r="K310" i="56"/>
  <c r="G310" i="56"/>
  <c r="A310" i="56"/>
  <c r="K309" i="56"/>
  <c r="G309" i="56"/>
  <c r="A309" i="56"/>
  <c r="K308" i="56"/>
  <c r="G308" i="56"/>
  <c r="A308" i="56"/>
  <c r="K307" i="56"/>
  <c r="G307" i="56"/>
  <c r="A307" i="56"/>
  <c r="K306" i="56"/>
  <c r="G306" i="56"/>
  <c r="A306" i="56"/>
  <c r="K305" i="56"/>
  <c r="G305" i="56"/>
  <c r="A305" i="56"/>
  <c r="K304" i="56"/>
  <c r="G304" i="56"/>
  <c r="A304" i="56"/>
  <c r="K303" i="56"/>
  <c r="G303" i="56"/>
  <c r="A303" i="56"/>
  <c r="K302" i="56"/>
  <c r="G302" i="56"/>
  <c r="A302" i="56"/>
  <c r="K301" i="56"/>
  <c r="G301" i="56"/>
  <c r="A301" i="56"/>
  <c r="K300" i="56"/>
  <c r="G300" i="56"/>
  <c r="A300" i="56"/>
  <c r="K299" i="56"/>
  <c r="G299" i="56"/>
  <c r="A299" i="56"/>
  <c r="K298" i="56"/>
  <c r="G298" i="56"/>
  <c r="A298" i="56"/>
  <c r="K297" i="56"/>
  <c r="G297" i="56"/>
  <c r="A297" i="56"/>
  <c r="K296" i="56"/>
  <c r="G296" i="56"/>
  <c r="A296" i="56"/>
  <c r="K295" i="56"/>
  <c r="G295" i="56"/>
  <c r="A295" i="56"/>
  <c r="K294" i="56"/>
  <c r="G294" i="56"/>
  <c r="A294" i="56"/>
  <c r="K293" i="56"/>
  <c r="G293" i="56"/>
  <c r="A293" i="56"/>
  <c r="K292" i="56"/>
  <c r="G292" i="56"/>
  <c r="A292" i="56"/>
  <c r="K291" i="56"/>
  <c r="G291" i="56"/>
  <c r="A291" i="56"/>
  <c r="K290" i="56"/>
  <c r="G290" i="56"/>
  <c r="G315" i="56" s="1"/>
  <c r="A290" i="56"/>
  <c r="K289" i="56"/>
  <c r="K288" i="56"/>
  <c r="G288" i="56"/>
  <c r="A288" i="56"/>
  <c r="K287" i="56"/>
  <c r="G287" i="56"/>
  <c r="A287" i="56"/>
  <c r="K286" i="56"/>
  <c r="G286" i="56"/>
  <c r="A286" i="56"/>
  <c r="K285" i="56"/>
  <c r="G285" i="56"/>
  <c r="A285" i="56"/>
  <c r="K284" i="56"/>
  <c r="G284" i="56"/>
  <c r="A284" i="56"/>
  <c r="K283" i="56"/>
  <c r="G283" i="56"/>
  <c r="A283" i="56"/>
  <c r="K282" i="56"/>
  <c r="G282" i="56"/>
  <c r="A282" i="56"/>
  <c r="K281" i="56"/>
  <c r="G281" i="56"/>
  <c r="A281" i="56"/>
  <c r="K280" i="56"/>
  <c r="G280" i="56"/>
  <c r="A280" i="56"/>
  <c r="K279" i="56"/>
  <c r="G279" i="56"/>
  <c r="A279" i="56"/>
  <c r="K278" i="56"/>
  <c r="G278" i="56"/>
  <c r="A278" i="56"/>
  <c r="K277" i="56"/>
  <c r="G277" i="56"/>
  <c r="A277" i="56"/>
  <c r="K276" i="56"/>
  <c r="G276" i="56"/>
  <c r="A276" i="56"/>
  <c r="K275" i="56"/>
  <c r="G275" i="56"/>
  <c r="A275" i="56"/>
  <c r="K274" i="56"/>
  <c r="G274" i="56"/>
  <c r="A274" i="56"/>
  <c r="K273" i="56"/>
  <c r="G273" i="56"/>
  <c r="A273" i="56"/>
  <c r="K272" i="56"/>
  <c r="G272" i="56"/>
  <c r="A272" i="56"/>
  <c r="K271" i="56"/>
  <c r="G271" i="56"/>
  <c r="A271" i="56"/>
  <c r="K270" i="56"/>
  <c r="G270" i="56"/>
  <c r="A270" i="56"/>
  <c r="K269" i="56"/>
  <c r="G269" i="56"/>
  <c r="A269" i="56"/>
  <c r="K268" i="56"/>
  <c r="G268" i="56"/>
  <c r="A268" i="56"/>
  <c r="K267" i="56"/>
  <c r="G267" i="56"/>
  <c r="A267" i="56"/>
  <c r="K266" i="56"/>
  <c r="G266" i="56"/>
  <c r="A266" i="56"/>
  <c r="K265" i="56"/>
  <c r="G265" i="56"/>
  <c r="A265" i="56"/>
  <c r="K264" i="56"/>
  <c r="G264" i="56"/>
  <c r="A264" i="56"/>
  <c r="K263" i="56"/>
  <c r="K262" i="56"/>
  <c r="G262" i="56"/>
  <c r="A262" i="56"/>
  <c r="K261" i="56"/>
  <c r="G261" i="56"/>
  <c r="A261" i="56"/>
  <c r="K260" i="56"/>
  <c r="G260" i="56"/>
  <c r="A260" i="56"/>
  <c r="K259" i="56"/>
  <c r="G259" i="56"/>
  <c r="A259" i="56"/>
  <c r="K258" i="56"/>
  <c r="G258" i="56"/>
  <c r="A258" i="56"/>
  <c r="K257" i="56"/>
  <c r="G257" i="56"/>
  <c r="A257" i="56"/>
  <c r="K256" i="56"/>
  <c r="G256" i="56"/>
  <c r="A256" i="56"/>
  <c r="K255" i="56"/>
  <c r="G255" i="56"/>
  <c r="A255" i="56"/>
  <c r="K254" i="56"/>
  <c r="G254" i="56"/>
  <c r="A254" i="56"/>
  <c r="K253" i="56"/>
  <c r="G253" i="56"/>
  <c r="A253" i="56"/>
  <c r="K252" i="56"/>
  <c r="G252" i="56"/>
  <c r="A252" i="56"/>
  <c r="K251" i="56"/>
  <c r="G251" i="56"/>
  <c r="A251" i="56"/>
  <c r="K250" i="56"/>
  <c r="G250" i="56"/>
  <c r="A250" i="56"/>
  <c r="K249" i="56"/>
  <c r="G249" i="56"/>
  <c r="A249" i="56"/>
  <c r="K248" i="56"/>
  <c r="G248" i="56"/>
  <c r="A248" i="56"/>
  <c r="K247" i="56"/>
  <c r="G247" i="56"/>
  <c r="A247" i="56"/>
  <c r="K246" i="56"/>
  <c r="G246" i="56"/>
  <c r="A246" i="56"/>
  <c r="K245" i="56"/>
  <c r="G245" i="56"/>
  <c r="A245" i="56"/>
  <c r="K244" i="56"/>
  <c r="G244" i="56"/>
  <c r="A244" i="56"/>
  <c r="K243" i="56"/>
  <c r="G243" i="56"/>
  <c r="A243" i="56"/>
  <c r="K242" i="56"/>
  <c r="G242" i="56"/>
  <c r="A242" i="56"/>
  <c r="K241" i="56"/>
  <c r="G241" i="56"/>
  <c r="G263" i="56" s="1"/>
  <c r="A241" i="56"/>
  <c r="K240" i="56"/>
  <c r="G240" i="56"/>
  <c r="A240" i="56"/>
  <c r="K239" i="56"/>
  <c r="G239" i="56"/>
  <c r="A239" i="56"/>
  <c r="K238" i="56"/>
  <c r="G238" i="56"/>
  <c r="G289" i="56" s="1"/>
  <c r="A238" i="56"/>
  <c r="K237" i="56"/>
  <c r="K236" i="56"/>
  <c r="G236" i="56"/>
  <c r="A236" i="56"/>
  <c r="K235" i="56"/>
  <c r="G235" i="56"/>
  <c r="A235" i="56"/>
  <c r="K234" i="56"/>
  <c r="G234" i="56"/>
  <c r="A234" i="56"/>
  <c r="K233" i="56"/>
  <c r="G233" i="56"/>
  <c r="A233" i="56"/>
  <c r="K232" i="56"/>
  <c r="G232" i="56"/>
  <c r="A232" i="56"/>
  <c r="K231" i="56"/>
  <c r="G231" i="56"/>
  <c r="A231" i="56"/>
  <c r="K230" i="56"/>
  <c r="G230" i="56"/>
  <c r="A230" i="56"/>
  <c r="K229" i="56"/>
  <c r="G229" i="56"/>
  <c r="A229" i="56"/>
  <c r="K228" i="56"/>
  <c r="G228" i="56"/>
  <c r="A228" i="56"/>
  <c r="K227" i="56"/>
  <c r="G227" i="56"/>
  <c r="A227" i="56"/>
  <c r="K226" i="56"/>
  <c r="G226" i="56"/>
  <c r="A226" i="56"/>
  <c r="K225" i="56"/>
  <c r="G225" i="56"/>
  <c r="A225" i="56"/>
  <c r="K224" i="56"/>
  <c r="G224" i="56"/>
  <c r="A224" i="56"/>
  <c r="K223" i="56"/>
  <c r="G223" i="56"/>
  <c r="A223" i="56"/>
  <c r="K222" i="56"/>
  <c r="G222" i="56"/>
  <c r="A222" i="56"/>
  <c r="K221" i="56"/>
  <c r="G221" i="56"/>
  <c r="A221" i="56"/>
  <c r="K220" i="56"/>
  <c r="G220" i="56"/>
  <c r="A220" i="56"/>
  <c r="K219" i="56"/>
  <c r="G219" i="56"/>
  <c r="A219" i="56"/>
  <c r="K218" i="56"/>
  <c r="G218" i="56"/>
  <c r="A218" i="56"/>
  <c r="K217" i="56"/>
  <c r="G217" i="56"/>
  <c r="A217" i="56"/>
  <c r="K216" i="56"/>
  <c r="G216" i="56"/>
  <c r="A216" i="56"/>
  <c r="K215" i="56"/>
  <c r="G215" i="56"/>
  <c r="A215" i="56"/>
  <c r="K214" i="56"/>
  <c r="G214" i="56"/>
  <c r="A214" i="56"/>
  <c r="K213" i="56"/>
  <c r="G213" i="56"/>
  <c r="A213" i="56"/>
  <c r="K212" i="56"/>
  <c r="G212" i="56"/>
  <c r="G237" i="56" s="1"/>
  <c r="A212" i="56"/>
  <c r="K211" i="56"/>
  <c r="K210" i="56"/>
  <c r="G210" i="56"/>
  <c r="A210" i="56"/>
  <c r="K209" i="56"/>
  <c r="G209" i="56"/>
  <c r="A209" i="56"/>
  <c r="K208" i="56"/>
  <c r="G208" i="56"/>
  <c r="A208" i="56"/>
  <c r="K207" i="56"/>
  <c r="G207" i="56"/>
  <c r="A207" i="56"/>
  <c r="K206" i="56"/>
  <c r="G206" i="56"/>
  <c r="A206" i="56"/>
  <c r="K205" i="56"/>
  <c r="G205" i="56"/>
  <c r="A205" i="56"/>
  <c r="K204" i="56"/>
  <c r="G204" i="56"/>
  <c r="A204" i="56"/>
  <c r="K203" i="56"/>
  <c r="G203" i="56"/>
  <c r="A203" i="56"/>
  <c r="K202" i="56"/>
  <c r="G202" i="56"/>
  <c r="A202" i="56"/>
  <c r="K201" i="56"/>
  <c r="G201" i="56"/>
  <c r="A201" i="56"/>
  <c r="K200" i="56"/>
  <c r="G200" i="56"/>
  <c r="A200" i="56"/>
  <c r="K199" i="56"/>
  <c r="G199" i="56"/>
  <c r="A199" i="56"/>
  <c r="K198" i="56"/>
  <c r="G198" i="56"/>
  <c r="A198" i="56"/>
  <c r="K197" i="56"/>
  <c r="G197" i="56"/>
  <c r="A197" i="56"/>
  <c r="K196" i="56"/>
  <c r="G196" i="56"/>
  <c r="A196" i="56"/>
  <c r="K195" i="56"/>
  <c r="G195" i="56"/>
  <c r="A195" i="56"/>
  <c r="K194" i="56"/>
  <c r="G194" i="56"/>
  <c r="A194" i="56"/>
  <c r="K193" i="56"/>
  <c r="G193" i="56"/>
  <c r="A193" i="56"/>
  <c r="K192" i="56"/>
  <c r="G192" i="56"/>
  <c r="A192" i="56"/>
  <c r="K191" i="56"/>
  <c r="G191" i="56"/>
  <c r="A191" i="56"/>
  <c r="K190" i="56"/>
  <c r="G190" i="56"/>
  <c r="A190" i="56"/>
  <c r="K189" i="56"/>
  <c r="G189" i="56"/>
  <c r="A189" i="56"/>
  <c r="K188" i="56"/>
  <c r="G188" i="56"/>
  <c r="A188" i="56"/>
  <c r="K187" i="56"/>
  <c r="G187" i="56"/>
  <c r="G211" i="56" s="1"/>
  <c r="A187" i="56"/>
  <c r="K186" i="56"/>
  <c r="G186" i="56"/>
  <c r="A186" i="56"/>
  <c r="K185" i="56"/>
  <c r="K184" i="56"/>
  <c r="G184" i="56"/>
  <c r="A184" i="56"/>
  <c r="K183" i="56"/>
  <c r="G183" i="56"/>
  <c r="A183" i="56"/>
  <c r="K182" i="56"/>
  <c r="G182" i="56"/>
  <c r="A182" i="56"/>
  <c r="K181" i="56"/>
  <c r="G181" i="56"/>
  <c r="A181" i="56"/>
  <c r="K180" i="56"/>
  <c r="G180" i="56"/>
  <c r="A180" i="56"/>
  <c r="K179" i="56"/>
  <c r="G179" i="56"/>
  <c r="A179" i="56"/>
  <c r="K178" i="56"/>
  <c r="G178" i="56"/>
  <c r="A178" i="56"/>
  <c r="K177" i="56"/>
  <c r="G177" i="56"/>
  <c r="A177" i="56"/>
  <c r="K176" i="56"/>
  <c r="G176" i="56"/>
  <c r="A176" i="56"/>
  <c r="K175" i="56"/>
  <c r="G175" i="56"/>
  <c r="A175" i="56"/>
  <c r="K174" i="56"/>
  <c r="G174" i="56"/>
  <c r="A174" i="56"/>
  <c r="K173" i="56"/>
  <c r="G173" i="56"/>
  <c r="A173" i="56"/>
  <c r="K172" i="56"/>
  <c r="G172" i="56"/>
  <c r="A172" i="56"/>
  <c r="K171" i="56"/>
  <c r="G171" i="56"/>
  <c r="A171" i="56"/>
  <c r="K170" i="56"/>
  <c r="G170" i="56"/>
  <c r="A170" i="56"/>
  <c r="K169" i="56"/>
  <c r="G169" i="56"/>
  <c r="A169" i="56"/>
  <c r="K168" i="56"/>
  <c r="G168" i="56"/>
  <c r="A168" i="56"/>
  <c r="K167" i="56"/>
  <c r="G167" i="56"/>
  <c r="A167" i="56"/>
  <c r="K166" i="56"/>
  <c r="G166" i="56"/>
  <c r="A166" i="56"/>
  <c r="K165" i="56"/>
  <c r="G165" i="56"/>
  <c r="A165" i="56"/>
  <c r="K164" i="56"/>
  <c r="G164" i="56"/>
  <c r="A164" i="56"/>
  <c r="K163" i="56"/>
  <c r="G163" i="56"/>
  <c r="A163" i="56"/>
  <c r="K162" i="56"/>
  <c r="G162" i="56"/>
  <c r="A162" i="56"/>
  <c r="K161" i="56"/>
  <c r="G161" i="56"/>
  <c r="A161" i="56"/>
  <c r="K160" i="56"/>
  <c r="G160" i="56"/>
  <c r="G185" i="56" s="1"/>
  <c r="A160" i="56"/>
  <c r="K159" i="56"/>
  <c r="K158" i="56"/>
  <c r="G158" i="56"/>
  <c r="A158" i="56"/>
  <c r="K157" i="56"/>
  <c r="G157" i="56"/>
  <c r="A157" i="56"/>
  <c r="K156" i="56"/>
  <c r="G156" i="56"/>
  <c r="A156" i="56"/>
  <c r="K155" i="56"/>
  <c r="G155" i="56"/>
  <c r="A155" i="56"/>
  <c r="K154" i="56"/>
  <c r="G154" i="56"/>
  <c r="A154" i="56"/>
  <c r="K153" i="56"/>
  <c r="G153" i="56"/>
  <c r="A153" i="56"/>
  <c r="K152" i="56"/>
  <c r="G152" i="56"/>
  <c r="A152" i="56"/>
  <c r="K151" i="56"/>
  <c r="G151" i="56"/>
  <c r="A151" i="56"/>
  <c r="K150" i="56"/>
  <c r="G150" i="56"/>
  <c r="A150" i="56"/>
  <c r="K149" i="56"/>
  <c r="G149" i="56"/>
  <c r="A149" i="56"/>
  <c r="K148" i="56"/>
  <c r="G148" i="56"/>
  <c r="A148" i="56"/>
  <c r="K147" i="56"/>
  <c r="G147" i="56"/>
  <c r="A147" i="56"/>
  <c r="K146" i="56"/>
  <c r="G146" i="56"/>
  <c r="A146" i="56"/>
  <c r="K145" i="56"/>
  <c r="G145" i="56"/>
  <c r="A145" i="56"/>
  <c r="K144" i="56"/>
  <c r="G144" i="56"/>
  <c r="A144" i="56"/>
  <c r="K143" i="56"/>
  <c r="G143" i="56"/>
  <c r="A143" i="56"/>
  <c r="K142" i="56"/>
  <c r="G142" i="56"/>
  <c r="A142" i="56"/>
  <c r="K141" i="56"/>
  <c r="G141" i="56"/>
  <c r="A141" i="56"/>
  <c r="K140" i="56"/>
  <c r="G140" i="56"/>
  <c r="A140" i="56"/>
  <c r="K139" i="56"/>
  <c r="G139" i="56"/>
  <c r="A139" i="56"/>
  <c r="K138" i="56"/>
  <c r="G138" i="56"/>
  <c r="A138" i="56"/>
  <c r="K137" i="56"/>
  <c r="G137" i="56"/>
  <c r="A137" i="56"/>
  <c r="K136" i="56"/>
  <c r="G136" i="56"/>
  <c r="A136" i="56"/>
  <c r="K135" i="56"/>
  <c r="G135" i="56"/>
  <c r="A135" i="56"/>
  <c r="K134" i="56"/>
  <c r="G134" i="56"/>
  <c r="G159" i="56" s="1"/>
  <c r="A134" i="56"/>
  <c r="K133" i="56"/>
  <c r="K132" i="56"/>
  <c r="G132" i="56"/>
  <c r="A132" i="56"/>
  <c r="K131" i="56"/>
  <c r="G131" i="56"/>
  <c r="A131" i="56"/>
  <c r="K130" i="56"/>
  <c r="G130" i="56"/>
  <c r="A130" i="56"/>
  <c r="K129" i="56"/>
  <c r="G129" i="56"/>
  <c r="A129" i="56"/>
  <c r="K128" i="56"/>
  <c r="G128" i="56"/>
  <c r="A128" i="56"/>
  <c r="K127" i="56"/>
  <c r="G127" i="56"/>
  <c r="A127" i="56"/>
  <c r="K126" i="56"/>
  <c r="G126" i="56"/>
  <c r="A126" i="56"/>
  <c r="K125" i="56"/>
  <c r="G125" i="56"/>
  <c r="A125" i="56"/>
  <c r="K124" i="56"/>
  <c r="G124" i="56"/>
  <c r="A124" i="56"/>
  <c r="K123" i="56"/>
  <c r="G123" i="56"/>
  <c r="A123" i="56"/>
  <c r="K122" i="56"/>
  <c r="G122" i="56"/>
  <c r="A122" i="56"/>
  <c r="K121" i="56"/>
  <c r="G121" i="56"/>
  <c r="A121" i="56"/>
  <c r="K120" i="56"/>
  <c r="G120" i="56"/>
  <c r="A120" i="56"/>
  <c r="K119" i="56"/>
  <c r="G119" i="56"/>
  <c r="A119" i="56"/>
  <c r="K118" i="56"/>
  <c r="G118" i="56"/>
  <c r="A118" i="56"/>
  <c r="K117" i="56"/>
  <c r="G117" i="56"/>
  <c r="A117" i="56"/>
  <c r="K116" i="56"/>
  <c r="G116" i="56"/>
  <c r="A116" i="56"/>
  <c r="K115" i="56"/>
  <c r="G115" i="56"/>
  <c r="A115" i="56"/>
  <c r="K114" i="56"/>
  <c r="G114" i="56"/>
  <c r="G133" i="56" s="1"/>
  <c r="A114" i="56"/>
  <c r="K113" i="56"/>
  <c r="G113" i="56"/>
  <c r="A113" i="56"/>
  <c r="K112" i="56"/>
  <c r="G112" i="56"/>
  <c r="A112" i="56"/>
  <c r="K111" i="56"/>
  <c r="G111" i="56"/>
  <c r="A111" i="56"/>
  <c r="K110" i="56"/>
  <c r="G110" i="56"/>
  <c r="A110" i="56"/>
  <c r="K109" i="56"/>
  <c r="G109" i="56"/>
  <c r="A109" i="56"/>
  <c r="K108" i="56"/>
  <c r="G108" i="56"/>
  <c r="A108" i="56"/>
  <c r="K107" i="56"/>
  <c r="K106" i="56"/>
  <c r="A106" i="56"/>
  <c r="K105" i="56"/>
  <c r="G105" i="56"/>
  <c r="A105" i="56"/>
  <c r="K104" i="56"/>
  <c r="G104" i="56"/>
  <c r="A104" i="56"/>
  <c r="K103" i="56"/>
  <c r="G103" i="56"/>
  <c r="A103" i="56"/>
  <c r="K102" i="56"/>
  <c r="G102" i="56"/>
  <c r="A102" i="56"/>
  <c r="K101" i="56"/>
  <c r="G101" i="56"/>
  <c r="A101" i="56"/>
  <c r="K100" i="56"/>
  <c r="G100" i="56"/>
  <c r="A100" i="56"/>
  <c r="K99" i="56"/>
  <c r="G99" i="56"/>
  <c r="A99" i="56"/>
  <c r="K98" i="56"/>
  <c r="G98" i="56"/>
  <c r="A98" i="56"/>
  <c r="K97" i="56"/>
  <c r="G97" i="56"/>
  <c r="A97" i="56"/>
  <c r="K96" i="56"/>
  <c r="G96" i="56"/>
  <c r="A96" i="56"/>
  <c r="K95" i="56"/>
  <c r="G95" i="56"/>
  <c r="A95" i="56"/>
  <c r="K94" i="56"/>
  <c r="G94" i="56"/>
  <c r="A94" i="56"/>
  <c r="K93" i="56"/>
  <c r="G93" i="56"/>
  <c r="A93" i="56"/>
  <c r="K92" i="56"/>
  <c r="G92" i="56"/>
  <c r="A92" i="56"/>
  <c r="K91" i="56"/>
  <c r="G91" i="56"/>
  <c r="A91" i="56"/>
  <c r="K90" i="56"/>
  <c r="G90" i="56"/>
  <c r="A90" i="56"/>
  <c r="K89" i="56"/>
  <c r="G89" i="56"/>
  <c r="A89" i="56"/>
  <c r="K88" i="56"/>
  <c r="G88" i="56"/>
  <c r="A88" i="56"/>
  <c r="K87" i="56"/>
  <c r="G87" i="56"/>
  <c r="A87" i="56"/>
  <c r="K86" i="56"/>
  <c r="G86" i="56"/>
  <c r="A86" i="56"/>
  <c r="K85" i="56"/>
  <c r="G85" i="56"/>
  <c r="A85" i="56"/>
  <c r="K84" i="56"/>
  <c r="G84" i="56"/>
  <c r="A84" i="56"/>
  <c r="K83" i="56"/>
  <c r="G83" i="56"/>
  <c r="A83" i="56"/>
  <c r="K82" i="56"/>
  <c r="G82" i="56"/>
  <c r="G106" i="56" s="1"/>
  <c r="A82" i="56"/>
  <c r="K81" i="56"/>
  <c r="K80" i="56"/>
  <c r="A80" i="56"/>
  <c r="K79" i="56"/>
  <c r="G79" i="56"/>
  <c r="A79" i="56"/>
  <c r="K78" i="56"/>
  <c r="G78" i="56"/>
  <c r="A78" i="56"/>
  <c r="K77" i="56"/>
  <c r="G77" i="56"/>
  <c r="A77" i="56"/>
  <c r="K76" i="56"/>
  <c r="G76" i="56"/>
  <c r="A76" i="56"/>
  <c r="K75" i="56"/>
  <c r="G75" i="56"/>
  <c r="A75" i="56"/>
  <c r="K74" i="56"/>
  <c r="G74" i="56"/>
  <c r="A74" i="56"/>
  <c r="K73" i="56"/>
  <c r="G73" i="56"/>
  <c r="A73" i="56"/>
  <c r="K72" i="56"/>
  <c r="G72" i="56"/>
  <c r="A72" i="56"/>
  <c r="K71" i="56"/>
  <c r="G71" i="56"/>
  <c r="A71" i="56"/>
  <c r="K70" i="56"/>
  <c r="G70" i="56"/>
  <c r="A70" i="56"/>
  <c r="K69" i="56"/>
  <c r="G69" i="56"/>
  <c r="A69" i="56"/>
  <c r="K68" i="56"/>
  <c r="G68" i="56"/>
  <c r="A68" i="56"/>
  <c r="K67" i="56"/>
  <c r="G67" i="56"/>
  <c r="A67" i="56"/>
  <c r="K66" i="56"/>
  <c r="G66" i="56"/>
  <c r="A66" i="56"/>
  <c r="K65" i="56"/>
  <c r="G65" i="56"/>
  <c r="A65" i="56"/>
  <c r="K64" i="56"/>
  <c r="G64" i="56"/>
  <c r="A64" i="56"/>
  <c r="K63" i="56"/>
  <c r="G63" i="56"/>
  <c r="A63" i="56"/>
  <c r="K62" i="56"/>
  <c r="G62" i="56"/>
  <c r="A62" i="56"/>
  <c r="K61" i="56"/>
  <c r="G61" i="56"/>
  <c r="A61" i="56"/>
  <c r="K60" i="56"/>
  <c r="G60" i="56"/>
  <c r="A60" i="56"/>
  <c r="K59" i="56"/>
  <c r="G59" i="56"/>
  <c r="A59" i="56"/>
  <c r="K58" i="56"/>
  <c r="G58" i="56"/>
  <c r="A58" i="56"/>
  <c r="K57" i="56"/>
  <c r="G57" i="56"/>
  <c r="A57" i="56"/>
  <c r="K56" i="56"/>
  <c r="G56" i="56"/>
  <c r="G80" i="56" s="1"/>
  <c r="A56" i="56"/>
  <c r="K55" i="56"/>
  <c r="K54" i="56"/>
  <c r="G54" i="56"/>
  <c r="A54" i="56"/>
  <c r="K53" i="56"/>
  <c r="G53" i="56"/>
  <c r="A53" i="56"/>
  <c r="K52" i="56"/>
  <c r="G52" i="56"/>
  <c r="A52" i="56"/>
  <c r="K51" i="56"/>
  <c r="G51" i="56"/>
  <c r="A51" i="56"/>
  <c r="K50" i="56"/>
  <c r="G50" i="56"/>
  <c r="A50" i="56"/>
  <c r="K49" i="56"/>
  <c r="G49" i="56"/>
  <c r="A49" i="56"/>
  <c r="K48" i="56"/>
  <c r="G48" i="56"/>
  <c r="A48" i="56"/>
  <c r="K47" i="56"/>
  <c r="G47" i="56"/>
  <c r="A47" i="56"/>
  <c r="K46" i="56"/>
  <c r="G46" i="56"/>
  <c r="A46" i="56"/>
  <c r="K45" i="56"/>
  <c r="G45" i="56"/>
  <c r="A45" i="56"/>
  <c r="K44" i="56"/>
  <c r="G44" i="56"/>
  <c r="A44" i="56"/>
  <c r="K43" i="56"/>
  <c r="G43" i="56"/>
  <c r="A43" i="56"/>
  <c r="K42" i="56"/>
  <c r="G42" i="56"/>
  <c r="A42" i="56"/>
  <c r="K41" i="56"/>
  <c r="G41" i="56"/>
  <c r="A41" i="56"/>
  <c r="K40" i="56"/>
  <c r="G40" i="56"/>
  <c r="A40" i="56"/>
  <c r="K39" i="56"/>
  <c r="G39" i="56"/>
  <c r="A39" i="56"/>
  <c r="K38" i="56"/>
  <c r="G38" i="56"/>
  <c r="A38" i="56"/>
  <c r="K37" i="56"/>
  <c r="G37" i="56"/>
  <c r="A37" i="56"/>
  <c r="K36" i="56"/>
  <c r="G36" i="56"/>
  <c r="A36" i="56"/>
  <c r="K35" i="56"/>
  <c r="G35" i="56"/>
  <c r="A35" i="56"/>
  <c r="K34" i="56"/>
  <c r="G34" i="56"/>
  <c r="A34" i="56"/>
  <c r="K33" i="56"/>
  <c r="G33" i="56"/>
  <c r="A33" i="56"/>
  <c r="K32" i="56"/>
  <c r="G32" i="56"/>
  <c r="A32" i="56"/>
  <c r="K31" i="56"/>
  <c r="G31" i="56"/>
  <c r="A31" i="56"/>
  <c r="K30" i="56"/>
  <c r="G30" i="56"/>
  <c r="A30" i="56"/>
  <c r="K29" i="56"/>
  <c r="K28" i="56"/>
  <c r="G28" i="56"/>
  <c r="A28" i="56"/>
  <c r="K27" i="56"/>
  <c r="G27" i="56"/>
  <c r="A27" i="56"/>
  <c r="K26" i="56"/>
  <c r="G26" i="56"/>
  <c r="A26" i="56"/>
  <c r="K25" i="56"/>
  <c r="G25" i="56"/>
  <c r="A25" i="56"/>
  <c r="K24" i="56"/>
  <c r="G24" i="56"/>
  <c r="A24" i="56"/>
  <c r="K23" i="56"/>
  <c r="G23" i="56"/>
  <c r="A23" i="56"/>
  <c r="K22" i="56"/>
  <c r="G22" i="56"/>
  <c r="A22" i="56"/>
  <c r="K21" i="56"/>
  <c r="G21" i="56"/>
  <c r="A21" i="56"/>
  <c r="K20" i="56"/>
  <c r="G20" i="56"/>
  <c r="A20" i="56"/>
  <c r="K19" i="56"/>
  <c r="G19" i="56"/>
  <c r="A19" i="56"/>
  <c r="K18" i="56"/>
  <c r="G18" i="56"/>
  <c r="A18" i="56"/>
  <c r="K17" i="56"/>
  <c r="G17" i="56"/>
  <c r="A17" i="56"/>
  <c r="K16" i="56"/>
  <c r="G16" i="56"/>
  <c r="A16" i="56"/>
  <c r="K15" i="56"/>
  <c r="G15" i="56"/>
  <c r="A15" i="56"/>
  <c r="K14" i="56"/>
  <c r="G14" i="56"/>
  <c r="A14" i="56"/>
  <c r="K13" i="56"/>
  <c r="G13" i="56"/>
  <c r="A13" i="56"/>
  <c r="K12" i="56"/>
  <c r="G12" i="56"/>
  <c r="A12" i="56"/>
  <c r="K11" i="56"/>
  <c r="G11" i="56"/>
  <c r="A11" i="56"/>
  <c r="K10" i="56"/>
  <c r="G10" i="56"/>
  <c r="A10" i="56"/>
  <c r="K9" i="56"/>
  <c r="G9" i="56"/>
  <c r="A9" i="56"/>
  <c r="K8" i="56"/>
  <c r="G8" i="56"/>
  <c r="A8" i="56"/>
  <c r="K7" i="56"/>
  <c r="G7" i="56"/>
  <c r="A7" i="56"/>
  <c r="K6" i="56"/>
  <c r="G6" i="56"/>
  <c r="A6" i="56"/>
  <c r="K5" i="56"/>
  <c r="G5" i="56"/>
  <c r="A5" i="56"/>
  <c r="K4" i="56"/>
  <c r="G4" i="56"/>
  <c r="A4" i="56"/>
  <c r="G81" i="59" l="1"/>
  <c r="M4" i="59"/>
  <c r="O4" i="59"/>
  <c r="N4" i="59"/>
  <c r="P4" i="59" s="1"/>
  <c r="G55" i="56"/>
  <c r="G29" i="56"/>
  <c r="L4" i="56"/>
  <c r="N4" i="56" s="1"/>
  <c r="P4" i="56" s="1"/>
  <c r="G107" i="59" l="1"/>
  <c r="G316" i="59" s="1"/>
  <c r="G81" i="56"/>
  <c r="M4" i="56"/>
  <c r="O4" i="56" s="1"/>
  <c r="G107" i="56"/>
  <c r="G316" i="56" s="1"/>
  <c r="P31" i="55" l="1"/>
  <c r="P29" i="55"/>
  <c r="I19" i="55" l="1"/>
  <c r="B4" i="19" l="1"/>
  <c r="L4" i="19"/>
  <c r="M4" i="19"/>
  <c r="L3" i="16"/>
  <c r="M3" i="16"/>
  <c r="C4" i="19"/>
  <c r="N19" i="55" l="1"/>
  <c r="Q20" i="16" l="1"/>
  <c r="F20" i="16"/>
  <c r="L24" i="16"/>
  <c r="G19" i="55"/>
  <c r="B20" i="16"/>
  <c r="N20" i="55"/>
  <c r="P27" i="55"/>
  <c r="P25" i="55"/>
  <c r="P23" i="55"/>
  <c r="L23" i="55" s="1"/>
  <c r="P21" i="55"/>
  <c r="L21" i="55" s="1"/>
  <c r="P19" i="55"/>
  <c r="L25" i="55" l="1"/>
  <c r="L29" i="55"/>
  <c r="L27" i="55"/>
  <c r="L31" i="55"/>
  <c r="M24" i="19"/>
  <c r="M20" i="16"/>
  <c r="L28" i="16" l="1"/>
  <c r="L26" i="16"/>
  <c r="L24" i="19" l="1"/>
  <c r="I9" i="16" l="1"/>
  <c r="L9" i="16" s="1"/>
  <c r="AN21" i="16" l="1"/>
  <c r="AO21" i="19"/>
  <c r="K17" i="19"/>
  <c r="K16" i="19"/>
  <c r="K15" i="19"/>
  <c r="K14" i="19"/>
  <c r="K13" i="19"/>
  <c r="K12" i="19"/>
  <c r="K11" i="19"/>
  <c r="K10" i="19"/>
  <c r="E16" i="19"/>
  <c r="D16" i="19"/>
  <c r="C16" i="19"/>
  <c r="B15" i="19"/>
  <c r="B16" i="19"/>
  <c r="A16" i="19" l="1"/>
  <c r="A17" i="19" l="1"/>
  <c r="E9" i="19"/>
  <c r="D10" i="19"/>
  <c r="A10" i="19" s="1"/>
  <c r="E10" i="19"/>
  <c r="C11" i="19"/>
  <c r="D11" i="19"/>
  <c r="A11" i="19" s="1"/>
  <c r="E11" i="19"/>
  <c r="C12" i="19"/>
  <c r="D12" i="19"/>
  <c r="A12" i="19" s="1"/>
  <c r="E12" i="19"/>
  <c r="D13" i="19"/>
  <c r="A13" i="19" s="1"/>
  <c r="E13" i="19"/>
  <c r="C14" i="19"/>
  <c r="D14" i="19"/>
  <c r="A14" i="19" s="1"/>
  <c r="E14" i="19"/>
  <c r="C15" i="19"/>
  <c r="D15" i="19"/>
  <c r="A15" i="19" s="1"/>
  <c r="E15" i="19"/>
  <c r="B10" i="19"/>
  <c r="B11" i="19"/>
  <c r="B12" i="19"/>
  <c r="B13" i="19"/>
  <c r="B14" i="19"/>
  <c r="D9" i="19"/>
  <c r="A9" i="19" s="1"/>
  <c r="C10" i="19"/>
  <c r="B9" i="19"/>
  <c r="L8" i="19" l="1"/>
</calcChain>
</file>

<file path=xl/sharedStrings.xml><?xml version="1.0" encoding="utf-8"?>
<sst xmlns="http://schemas.openxmlformats.org/spreadsheetml/2006/main" count="461" uniqueCount="197">
  <si>
    <t>陸上自衛隊武山駐屯地</t>
    <rPh sb="0" eb="2">
      <t>リクジョウ</t>
    </rPh>
    <rPh sb="2" eb="5">
      <t>ジエイタイ</t>
    </rPh>
    <rPh sb="5" eb="7">
      <t>タケヤマ</t>
    </rPh>
    <rPh sb="7" eb="10">
      <t>チュウトンチ</t>
    </rPh>
    <phoneticPr fontId="8"/>
  </si>
  <si>
    <t>履行期限</t>
    <rPh sb="0" eb="2">
      <t>リコウ</t>
    </rPh>
    <rPh sb="2" eb="4">
      <t>キゲン</t>
    </rPh>
    <phoneticPr fontId="8"/>
  </si>
  <si>
    <t>￥</t>
    <phoneticPr fontId="8"/>
  </si>
  <si>
    <t>(税抜き）</t>
    <rPh sb="1" eb="2">
      <t>ゼイ</t>
    </rPh>
    <rPh sb="2" eb="3">
      <t>ヌ</t>
    </rPh>
    <phoneticPr fontId="30"/>
  </si>
  <si>
    <t>品名</t>
    <rPh sb="0" eb="1">
      <t>シナ</t>
    </rPh>
    <rPh sb="1" eb="2">
      <t>メイ</t>
    </rPh>
    <phoneticPr fontId="8"/>
  </si>
  <si>
    <t>規格</t>
    <rPh sb="0" eb="1">
      <t>タダシ</t>
    </rPh>
    <rPh sb="1" eb="2">
      <t>カク</t>
    </rPh>
    <phoneticPr fontId="8"/>
  </si>
  <si>
    <t>単位</t>
    <rPh sb="0" eb="2">
      <t>タンイ</t>
    </rPh>
    <phoneticPr fontId="8"/>
  </si>
  <si>
    <t>数量</t>
    <rPh sb="0" eb="2">
      <t>スウリョウ</t>
    </rPh>
    <phoneticPr fontId="8"/>
  </si>
  <si>
    <t>単価</t>
    <rPh sb="0" eb="2">
      <t>タンカ</t>
    </rPh>
    <phoneticPr fontId="8"/>
  </si>
  <si>
    <t>金額</t>
    <rPh sb="0" eb="2">
      <t>キンガク</t>
    </rPh>
    <phoneticPr fontId="8"/>
  </si>
  <si>
    <t>備考</t>
    <rPh sb="0" eb="2">
      <t>ビコウ</t>
    </rPh>
    <phoneticPr fontId="8"/>
  </si>
  <si>
    <t>合計</t>
    <rPh sb="0" eb="2">
      <t>ゴウケイ</t>
    </rPh>
    <phoneticPr fontId="30"/>
  </si>
  <si>
    <t>履行場所</t>
    <rPh sb="0" eb="2">
      <t>リコウ</t>
    </rPh>
    <rPh sb="2" eb="4">
      <t>バショ</t>
    </rPh>
    <phoneticPr fontId="8"/>
  </si>
  <si>
    <t>入札（見積）有効期間</t>
    <rPh sb="0" eb="2">
      <t>ニュウサツ</t>
    </rPh>
    <rPh sb="3" eb="5">
      <t>ミツモリ</t>
    </rPh>
    <rPh sb="6" eb="8">
      <t>ユウコウ</t>
    </rPh>
    <rPh sb="8" eb="10">
      <t>キカン</t>
    </rPh>
    <phoneticPr fontId="8"/>
  </si>
  <si>
    <t>　公告に対して「入札及び契約心得」及び「標準契約書等」の契約条項を承諾のうえ入札いたします。また、当社（私（個人の場合）、当団体（団体の場合））は「入札及び契約心得」に示された暴力団排除に関する契約事項について誓約いたします。</t>
  </si>
  <si>
    <t>分任契約担当官</t>
    <rPh sb="0" eb="1">
      <t>ブン</t>
    </rPh>
    <rPh sb="1" eb="2">
      <t>ニン</t>
    </rPh>
    <rPh sb="2" eb="4">
      <t>ケイヤク</t>
    </rPh>
    <rPh sb="4" eb="6">
      <t>タントウ</t>
    </rPh>
    <rPh sb="6" eb="7">
      <t>カン</t>
    </rPh>
    <phoneticPr fontId="8"/>
  </si>
  <si>
    <t>住所</t>
    <rPh sb="0" eb="2">
      <t>ジュウショ</t>
    </rPh>
    <phoneticPr fontId="8"/>
  </si>
  <si>
    <t>会社名</t>
    <rPh sb="0" eb="3">
      <t>カイシャメイ</t>
    </rPh>
    <phoneticPr fontId="8"/>
  </si>
  <si>
    <t>代表者役職・氏名</t>
    <rPh sb="0" eb="3">
      <t>ダイヒョウシャ</t>
    </rPh>
    <rPh sb="3" eb="5">
      <t>ヤクショク</t>
    </rPh>
    <rPh sb="6" eb="8">
      <t>シメイ</t>
    </rPh>
    <phoneticPr fontId="8"/>
  </si>
  <si>
    <t>担当者</t>
    <rPh sb="0" eb="3">
      <t>タントウシャ</t>
    </rPh>
    <phoneticPr fontId="8"/>
  </si>
  <si>
    <t>連絡先</t>
    <rPh sb="0" eb="3">
      <t>レンラクサキ</t>
    </rPh>
    <phoneticPr fontId="30"/>
  </si>
  <si>
    <t>№</t>
    <phoneticPr fontId="8"/>
  </si>
  <si>
    <t>品　　　　　名</t>
    <rPh sb="0" eb="1">
      <t>シナ</t>
    </rPh>
    <rPh sb="6" eb="7">
      <t>メイ</t>
    </rPh>
    <phoneticPr fontId="8"/>
  </si>
  <si>
    <t>規　　　　　　格</t>
    <rPh sb="0" eb="1">
      <t>キ</t>
    </rPh>
    <rPh sb="7" eb="8">
      <t>カク</t>
    </rPh>
    <phoneticPr fontId="8"/>
  </si>
  <si>
    <t>数量</t>
    <rPh sb="0" eb="1">
      <t>カズ</t>
    </rPh>
    <rPh sb="1" eb="2">
      <t>リョウ</t>
    </rPh>
    <phoneticPr fontId="8"/>
  </si>
  <si>
    <t>市価調査票</t>
    <rPh sb="0" eb="2">
      <t>シカ</t>
    </rPh>
    <rPh sb="2" eb="5">
      <t>チョウサヒョウ</t>
    </rPh>
    <phoneticPr fontId="8"/>
  </si>
  <si>
    <t>単価</t>
    <rPh sb="0" eb="1">
      <t>タン</t>
    </rPh>
    <rPh sb="1" eb="2">
      <t>アタイ</t>
    </rPh>
    <phoneticPr fontId="8"/>
  </si>
  <si>
    <t>金額</t>
    <rPh sb="0" eb="2">
      <t>キンガク</t>
    </rPh>
    <phoneticPr fontId="30"/>
  </si>
  <si>
    <t>合　計　</t>
    <rPh sb="0" eb="1">
      <t>ゴウ</t>
    </rPh>
    <rPh sb="2" eb="3">
      <t>ケイ</t>
    </rPh>
    <phoneticPr fontId="30"/>
  </si>
  <si>
    <t>***製品情報***</t>
    <rPh sb="3" eb="5">
      <t>セイヒン</t>
    </rPh>
    <rPh sb="5" eb="7">
      <t>ジョウホウ</t>
    </rPh>
    <phoneticPr fontId="8"/>
  </si>
  <si>
    <t>製品の特性、流通形態に応じた金額の記載を願います。</t>
    <rPh sb="0" eb="2">
      <t>セイヒン</t>
    </rPh>
    <rPh sb="3" eb="5">
      <t>トクセイ</t>
    </rPh>
    <rPh sb="6" eb="8">
      <t>リュウツウ</t>
    </rPh>
    <rPh sb="8" eb="10">
      <t>ケイタイ</t>
    </rPh>
    <rPh sb="11" eb="12">
      <t>オウ</t>
    </rPh>
    <rPh sb="14" eb="16">
      <t>キンガク</t>
    </rPh>
    <rPh sb="17" eb="19">
      <t>キサイ</t>
    </rPh>
    <rPh sb="20" eb="21">
      <t>ネガ</t>
    </rPh>
    <phoneticPr fontId="8"/>
  </si>
  <si>
    <t>令和　　年　　月　　日</t>
    <rPh sb="0" eb="2">
      <t>レイワ</t>
    </rPh>
    <rPh sb="4" eb="5">
      <t>ネン</t>
    </rPh>
    <rPh sb="7" eb="8">
      <t>ガツ</t>
    </rPh>
    <rPh sb="10" eb="11">
      <t>ニチ</t>
    </rPh>
    <phoneticPr fontId="30"/>
  </si>
  <si>
    <t>住　　　　 所</t>
    <rPh sb="0" eb="1">
      <t>ジュウ</t>
    </rPh>
    <rPh sb="6" eb="7">
      <t>ショ</t>
    </rPh>
    <phoneticPr fontId="8"/>
  </si>
  <si>
    <t>会　 社　 名</t>
    <rPh sb="0" eb="1">
      <t>カイ</t>
    </rPh>
    <rPh sb="3" eb="4">
      <t>シャ</t>
    </rPh>
    <rPh sb="6" eb="7">
      <t>メイ</t>
    </rPh>
    <phoneticPr fontId="8"/>
  </si>
  <si>
    <t>代表者氏名</t>
    <rPh sb="0" eb="3">
      <t>ダイヒョウシャ</t>
    </rPh>
    <rPh sb="3" eb="5">
      <t>シメイ</t>
    </rPh>
    <phoneticPr fontId="8"/>
  </si>
  <si>
    <t>以下余白</t>
    <rPh sb="0" eb="4">
      <t>イカヨハク</t>
    </rPh>
    <phoneticPr fontId="30"/>
  </si>
  <si>
    <t>見　積　書</t>
    <rPh sb="0" eb="1">
      <t>ミ</t>
    </rPh>
    <rPh sb="2" eb="3">
      <t>セキ</t>
    </rPh>
    <rPh sb="4" eb="5">
      <t>ショ</t>
    </rPh>
    <phoneticPr fontId="8"/>
  </si>
  <si>
    <t>分任契約担当官代理</t>
    <rPh sb="0" eb="1">
      <t>ブン</t>
    </rPh>
    <rPh sb="1" eb="2">
      <t>ニン</t>
    </rPh>
    <rPh sb="2" eb="4">
      <t>ケイヤク</t>
    </rPh>
    <rPh sb="4" eb="6">
      <t>タントウ</t>
    </rPh>
    <rPh sb="6" eb="7">
      <t>カン</t>
    </rPh>
    <rPh sb="7" eb="9">
      <t>ダイリ</t>
    </rPh>
    <phoneticPr fontId="8"/>
  </si>
  <si>
    <t>第４０７会計隊　契約班長　　佐藤　桃花　　殿</t>
    <rPh sb="0" eb="1">
      <t>ダイ</t>
    </rPh>
    <rPh sb="4" eb="6">
      <t>カイケイ</t>
    </rPh>
    <rPh sb="6" eb="7">
      <t>タイ</t>
    </rPh>
    <rPh sb="8" eb="12">
      <t>ケイヤクハンチョウ</t>
    </rPh>
    <rPh sb="14" eb="16">
      <t>サトウ</t>
    </rPh>
    <rPh sb="17" eb="19">
      <t>モモカ</t>
    </rPh>
    <rPh sb="21" eb="22">
      <t>トノ</t>
    </rPh>
    <phoneticPr fontId="8"/>
  </si>
  <si>
    <t>第４０７会計隊長　　佐藤　誠　　殿</t>
    <rPh sb="0" eb="1">
      <t>ダイ</t>
    </rPh>
    <rPh sb="4" eb="6">
      <t>カイケイ</t>
    </rPh>
    <rPh sb="6" eb="7">
      <t>タイ</t>
    </rPh>
    <rPh sb="7" eb="8">
      <t>チョウ</t>
    </rPh>
    <rPh sb="10" eb="12">
      <t>サトウ</t>
    </rPh>
    <rPh sb="13" eb="14">
      <t>マコト</t>
    </rPh>
    <rPh sb="16" eb="17">
      <t>トノ</t>
    </rPh>
    <phoneticPr fontId="8"/>
  </si>
  <si>
    <t>会社名</t>
    <rPh sb="0" eb="2">
      <t>カイシャ</t>
    </rPh>
    <rPh sb="2" eb="3">
      <t>メイ</t>
    </rPh>
    <phoneticPr fontId="8"/>
  </si>
  <si>
    <t>氏名</t>
    <rPh sb="0" eb="2">
      <t>シメイ</t>
    </rPh>
    <phoneticPr fontId="8"/>
  </si>
  <si>
    <t>陸上自衛隊武山駐屯地におけるオープンカウンター方式による見積依頼について</t>
  </si>
  <si>
    <t>１　本リストは、オープンカウンター方式実施要項に基づく手続きが必要です。</t>
  </si>
  <si>
    <t>３　件名リスト</t>
  </si>
  <si>
    <t>件 名</t>
  </si>
  <si>
    <t>納期</t>
  </si>
  <si>
    <t>見積依頼書</t>
  </si>
  <si>
    <t>見積書</t>
  </si>
  <si>
    <t>見積合わせの日時</t>
  </si>
  <si>
    <t>防衛省競争参加資格</t>
  </si>
  <si>
    <t>備考</t>
  </si>
  <si>
    <t>場所</t>
  </si>
  <si>
    <t>（履行期限）</t>
  </si>
  <si>
    <t>公表日</t>
  </si>
  <si>
    <t>提出期限</t>
  </si>
  <si>
    <t>４　防衛省陸上自衛隊の東部方面会計隊オープンカウンター方式実施要領を示す場所</t>
  </si>
  <si>
    <t>　（httpｓ://www.mod.go.jp/gsdf/eae/kaikei/eafin/index.html）</t>
  </si>
  <si>
    <t>（２）　適用する契約条項</t>
    <phoneticPr fontId="43"/>
  </si>
  <si>
    <t>　　　　「物品売買契約条項」</t>
  </si>
  <si>
    <t>　　　　「談合等の不正行為に関する特約条項」</t>
  </si>
  <si>
    <t>　　　　「暴力団排除に関する特約条項」</t>
  </si>
  <si>
    <t>　〒２３８－０３１７</t>
  </si>
  <si>
    <t>　住所　神奈川県横須賀市御幸浜１－１</t>
  </si>
  <si>
    <t>1品目</t>
    <rPh sb="1" eb="3">
      <t>ヒンモク</t>
    </rPh>
    <phoneticPr fontId="30"/>
  </si>
  <si>
    <t>多品目</t>
    <rPh sb="0" eb="1">
      <t>オオ</t>
    </rPh>
    <rPh sb="1" eb="3">
      <t>ヒンモク</t>
    </rPh>
    <phoneticPr fontId="30"/>
  </si>
  <si>
    <t>納入(履行)</t>
    <phoneticPr fontId="30"/>
  </si>
  <si>
    <t>２　本方式は随意契約を前提とした見積依頼であり、有効な見積書をもって申し込みをした者のうち、予定価格の制限の
　範囲内で最低の価格の見積書をもって申し込みをした者を契約の相手方とします。</t>
    <phoneticPr fontId="30"/>
  </si>
  <si>
    <t>陸上自衛隊
武山駐屯地</t>
    <rPh sb="0" eb="2">
      <t>リクジョウ</t>
    </rPh>
    <rPh sb="2" eb="5">
      <t>ジエイタイ</t>
    </rPh>
    <rPh sb="6" eb="8">
      <t>タケヤマ</t>
    </rPh>
    <rPh sb="8" eb="11">
      <t>チュウトンチ</t>
    </rPh>
    <phoneticPr fontId="30"/>
  </si>
  <si>
    <t>仕様書No</t>
    <phoneticPr fontId="43"/>
  </si>
  <si>
    <t>分任契約担当官代理
陸上自衛隊武山駐屯地
第４０７会計隊契約班長　土村　さらら</t>
    <rPh sb="33" eb="35">
      <t>ツチムラ</t>
    </rPh>
    <phoneticPr fontId="30"/>
  </si>
  <si>
    <r>
      <t>７　決定方法は</t>
    </r>
    <r>
      <rPr>
        <b/>
        <sz val="11"/>
        <color theme="1"/>
        <rFont val="ＭＳ Ｐ明朝"/>
        <family val="1"/>
        <charset val="128"/>
      </rPr>
      <t>総品目総額</t>
    </r>
    <r>
      <rPr>
        <sz val="11"/>
        <color theme="1"/>
        <rFont val="ＭＳ Ｐ明朝"/>
        <family val="2"/>
        <charset val="128"/>
      </rPr>
      <t>により決定いたします。</t>
    </r>
    <rPh sb="7" eb="10">
      <t>ソウヒンモク</t>
    </rPh>
    <phoneticPr fontId="30"/>
  </si>
  <si>
    <r>
      <t>７　決定方法は</t>
    </r>
    <r>
      <rPr>
        <b/>
        <sz val="11"/>
        <color theme="1"/>
        <rFont val="ＭＳ Ｐ明朝"/>
        <family val="1"/>
        <charset val="128"/>
      </rPr>
      <t>品目別総額</t>
    </r>
    <r>
      <rPr>
        <sz val="11"/>
        <color theme="1"/>
        <rFont val="ＭＳ Ｐ明朝"/>
        <family val="2"/>
        <charset val="128"/>
      </rPr>
      <t>により決定いたします。</t>
    </r>
    <rPh sb="7" eb="9">
      <t>ヒンモク</t>
    </rPh>
    <rPh sb="9" eb="10">
      <t>ベツ</t>
    </rPh>
    <rPh sb="10" eb="12">
      <t>ソウガク</t>
    </rPh>
    <phoneticPr fontId="30"/>
  </si>
  <si>
    <t>グループ</t>
    <phoneticPr fontId="30"/>
  </si>
  <si>
    <t>A</t>
    <phoneticPr fontId="30"/>
  </si>
  <si>
    <t>B</t>
    <phoneticPr fontId="30"/>
  </si>
  <si>
    <t>C</t>
    <phoneticPr fontId="30"/>
  </si>
  <si>
    <t>D</t>
    <phoneticPr fontId="30"/>
  </si>
  <si>
    <t>E</t>
    <phoneticPr fontId="30"/>
  </si>
  <si>
    <t>※電子化の推進に伴い、ＦＡＸに代わりメール又は郵送での対応になります。
　メールをご利用の際は、上記番号にご連絡をお願いいたします。</t>
    <phoneticPr fontId="30"/>
  </si>
  <si>
    <r>
      <t>単価、金額</t>
    </r>
    <r>
      <rPr>
        <sz val="12"/>
        <color theme="1"/>
        <rFont val="ＭＳ Ｐ明朝"/>
        <family val="1"/>
        <charset val="128"/>
      </rPr>
      <t>について、</t>
    </r>
    <r>
      <rPr>
        <b/>
        <u/>
        <sz val="12"/>
        <color theme="1"/>
        <rFont val="ＭＳ Ｐ明朝"/>
        <family val="1"/>
        <charset val="128"/>
      </rPr>
      <t>諸経費込み（送料等）税抜き金額</t>
    </r>
    <r>
      <rPr>
        <sz val="12"/>
        <color theme="1"/>
        <rFont val="ＭＳ Ｐ明朝"/>
        <family val="1"/>
        <charset val="128"/>
      </rPr>
      <t>で記載をお願いします。</t>
    </r>
    <rPh sb="0" eb="2">
      <t>タンカ</t>
    </rPh>
    <rPh sb="3" eb="5">
      <t>キンガク</t>
    </rPh>
    <rPh sb="20" eb="21">
      <t>ゼイ</t>
    </rPh>
    <rPh sb="21" eb="22">
      <t>ヌ</t>
    </rPh>
    <rPh sb="23" eb="25">
      <t>キンガク</t>
    </rPh>
    <rPh sb="26" eb="28">
      <t>キサイ</t>
    </rPh>
    <rPh sb="30" eb="31">
      <t>ネガ</t>
    </rPh>
    <phoneticPr fontId="8"/>
  </si>
  <si>
    <t>５　代金については、契約履行後適法な請求書を受領してから、３０日以内のお支払いとなります。</t>
    <phoneticPr fontId="30"/>
  </si>
  <si>
    <r>
      <t>６　決定方法は</t>
    </r>
    <r>
      <rPr>
        <b/>
        <sz val="11"/>
        <color theme="1"/>
        <rFont val="ＭＳ Ｐ明朝"/>
        <family val="1"/>
        <charset val="128"/>
      </rPr>
      <t>グループ別総額</t>
    </r>
    <r>
      <rPr>
        <sz val="11"/>
        <color theme="1"/>
        <rFont val="ＭＳ Ｐ明朝"/>
        <family val="2"/>
        <charset val="128"/>
      </rPr>
      <t>により決定いたします。</t>
    </r>
    <rPh sb="11" eb="12">
      <t>ベツ</t>
    </rPh>
    <rPh sb="12" eb="14">
      <t>ソウガク</t>
    </rPh>
    <phoneticPr fontId="30"/>
  </si>
  <si>
    <t>７　契約書等の作成</t>
    <phoneticPr fontId="30"/>
  </si>
  <si>
    <t>８　同等品申請については、</t>
    <rPh sb="2" eb="7">
      <t>ドウトウヒンシンセイ</t>
    </rPh>
    <phoneticPr fontId="30"/>
  </si>
  <si>
    <t>グループ</t>
  </si>
  <si>
    <t>分任契約担当官
陸上自衛隊武山駐屯地
第４０７会計隊長　渡邊　竜也</t>
    <rPh sb="28" eb="30">
      <t>ワタナベ</t>
    </rPh>
    <rPh sb="31" eb="33">
      <t>タツヤ</t>
    </rPh>
    <phoneticPr fontId="30"/>
  </si>
  <si>
    <t>（公印省略）</t>
    <rPh sb="1" eb="5">
      <t>コウインショウリャク</t>
    </rPh>
    <phoneticPr fontId="30"/>
  </si>
  <si>
    <t>（１）　落札者は落札決定後遅滞なく「陸上自衛隊標準契約書」の様式により契約書を作成し、提出するものとする。
　　 尚、契約金額が１００万円以上の場合は請書を、２５０万円以上の場合は契約書を作成する</t>
    <phoneticPr fontId="43"/>
  </si>
  <si>
    <t>９　市価調査票については、</t>
    <phoneticPr fontId="30"/>
  </si>
  <si>
    <t>１０　問合せ先及び提出先</t>
    <phoneticPr fontId="30"/>
  </si>
  <si>
    <t>第４０７会計隊長　渡邊　竜也　殿</t>
    <rPh sb="0" eb="1">
      <t>ダイ</t>
    </rPh>
    <rPh sb="4" eb="8">
      <t>カイケイタイチョウ</t>
    </rPh>
    <rPh sb="9" eb="11">
      <t>ワタナベ</t>
    </rPh>
    <rPh sb="12" eb="14">
      <t>タツヤ</t>
    </rPh>
    <rPh sb="15" eb="16">
      <t>ドノ</t>
    </rPh>
    <phoneticPr fontId="30"/>
  </si>
  <si>
    <t>　陸上自衛隊武山駐屯地　第４０７会計隊　契約班（担当　村上）</t>
    <rPh sb="27" eb="29">
      <t>ムラカミ</t>
    </rPh>
    <phoneticPr fontId="30"/>
  </si>
  <si>
    <t>　電話番号（ＴＥＬ）０４６－８５６－１２９１　（内線３４８）</t>
    <phoneticPr fontId="30"/>
  </si>
  <si>
    <t>　陸上自衛隊武山駐屯地　第407会計隊　事務室及び東部方面会計隊ＨＰ　</t>
    <phoneticPr fontId="30"/>
  </si>
  <si>
    <t>16時00分までに下記の連絡先に申請すること。</t>
    <rPh sb="2" eb="3">
      <t>ジ</t>
    </rPh>
    <rPh sb="5" eb="6">
      <t>フン</t>
    </rPh>
    <phoneticPr fontId="30"/>
  </si>
  <si>
    <t>12時までに提出をお願いします（メール可）</t>
    <rPh sb="2" eb="3">
      <t>ジ</t>
    </rPh>
    <rPh sb="6" eb="8">
      <t>テイシュツ</t>
    </rPh>
    <rPh sb="10" eb="11">
      <t>ネガ</t>
    </rPh>
    <rPh sb="19" eb="20">
      <t>カ</t>
    </rPh>
    <phoneticPr fontId="30"/>
  </si>
  <si>
    <t>ご協力いただける場合には、12時00分までに</t>
    <rPh sb="1" eb="3">
      <t>キョウリョク</t>
    </rPh>
    <rPh sb="8" eb="10">
      <t>バアイ</t>
    </rPh>
    <rPh sb="15" eb="16">
      <t>ジ</t>
    </rPh>
    <rPh sb="18" eb="19">
      <t>フン</t>
    </rPh>
    <phoneticPr fontId="30"/>
  </si>
  <si>
    <t>Ｆ</t>
    <phoneticPr fontId="30"/>
  </si>
  <si>
    <t>Ｇ</t>
    <phoneticPr fontId="30"/>
  </si>
  <si>
    <t>Ｈ</t>
    <phoneticPr fontId="30"/>
  </si>
  <si>
    <t>Ｉ</t>
    <phoneticPr fontId="30"/>
  </si>
  <si>
    <t>Ｊ</t>
    <phoneticPr fontId="30"/>
  </si>
  <si>
    <t>Ｋ</t>
    <phoneticPr fontId="30"/>
  </si>
  <si>
    <t>Ｌ</t>
    <phoneticPr fontId="30"/>
  </si>
  <si>
    <t>Ｍ</t>
    <phoneticPr fontId="30"/>
  </si>
  <si>
    <t>Ｎ</t>
    <phoneticPr fontId="30"/>
  </si>
  <si>
    <t>下記の連絡先に送付してください。</t>
    <rPh sb="7" eb="9">
      <t>ソウフ</t>
    </rPh>
    <phoneticPr fontId="30"/>
  </si>
  <si>
    <t>8.7.30</t>
    <phoneticPr fontId="30"/>
  </si>
  <si>
    <t>以下余白</t>
    <rPh sb="0" eb="4">
      <t>イカヨハク</t>
    </rPh>
    <phoneticPr fontId="30"/>
  </si>
  <si>
    <t>内訳書</t>
    <rPh sb="0" eb="2">
      <t>ウチワケ</t>
    </rPh>
    <rPh sb="2" eb="3">
      <t>ショ</t>
    </rPh>
    <phoneticPr fontId="8"/>
  </si>
  <si>
    <t>小計</t>
    <rPh sb="0" eb="2">
      <t>ショウケイ</t>
    </rPh>
    <phoneticPr fontId="30"/>
  </si>
  <si>
    <t>消費税
10%</t>
    <rPh sb="0" eb="3">
      <t>ショウヒゼイ</t>
    </rPh>
    <phoneticPr fontId="30"/>
  </si>
  <si>
    <t>消費税
8%</t>
    <rPh sb="0" eb="3">
      <t>ショウヒゼイ</t>
    </rPh>
    <phoneticPr fontId="30"/>
  </si>
  <si>
    <t>合計
10％</t>
    <rPh sb="0" eb="2">
      <t>ゴウケイ</t>
    </rPh>
    <phoneticPr fontId="30"/>
  </si>
  <si>
    <t>合計
８％</t>
    <rPh sb="0" eb="2">
      <t>ゴウケイ</t>
    </rPh>
    <phoneticPr fontId="30"/>
  </si>
  <si>
    <t>合　　　計</t>
    <rPh sb="0" eb="1">
      <t>ゴウ</t>
    </rPh>
    <rPh sb="4" eb="5">
      <t>ケイ</t>
    </rPh>
    <phoneticPr fontId="8"/>
  </si>
  <si>
    <t>小　　　計</t>
    <rPh sb="0" eb="1">
      <t>ショウ</t>
    </rPh>
    <rPh sb="4" eb="5">
      <t>ケイ</t>
    </rPh>
    <phoneticPr fontId="8"/>
  </si>
  <si>
    <t>ＨＩＶＰパイプ</t>
  </si>
  <si>
    <t>ＨＩＶＰ１６　４ｍ　又は同等品以上</t>
  </si>
  <si>
    <t>PC</t>
  </si>
  <si>
    <t>ＨＩエルボ</t>
  </si>
  <si>
    <t>ＨＩ　１６　又は同等品以上</t>
  </si>
  <si>
    <t>EA</t>
  </si>
  <si>
    <t>ＨＩチーズ</t>
  </si>
  <si>
    <t>ＨＩバルブソケット</t>
  </si>
  <si>
    <t>ＨＩ　１６×１３　メタル入りＶＳ　（ＭＶＳ－Ⅱ）　又は同等品以上</t>
  </si>
  <si>
    <t>ＨＩ座付水栓エルボ</t>
  </si>
  <si>
    <t>ＨＩ　１６×１３　メタル入り水栓Ｌ　（ＭＷＬ）　又は同等品以上</t>
  </si>
  <si>
    <t>ＨＩＶＰ２０　４ｍ　又は同等品以上</t>
  </si>
  <si>
    <t>ＨＩ　２０　又は同等品以上</t>
  </si>
  <si>
    <t>ＨＩ水栓ソケット</t>
  </si>
  <si>
    <t>ＨＩ　２０　メタル入り水栓Ｓ（ＭＷＳ）　又は同等品以上</t>
  </si>
  <si>
    <t>ＶＵパイプ</t>
  </si>
  <si>
    <t>ＶＵ４０　４ｍ　又は同等品以上</t>
  </si>
  <si>
    <t>ＶＵ５０　４ｍ　又は同等品以上</t>
  </si>
  <si>
    <t>ＶＵエルボ</t>
  </si>
  <si>
    <t>ＶＵＤＬ　４０　又は同等品以上</t>
  </si>
  <si>
    <t>ＶＵＤＬ　５０　又は同等品以上</t>
  </si>
  <si>
    <t>ＶＵチーズ</t>
  </si>
  <si>
    <t>ＤＶＤＴ　４０　又は同等品以上</t>
  </si>
  <si>
    <t>ＶＵＤＴ　５０　又は同等品以上</t>
  </si>
  <si>
    <t>ＶＵインクリーザ―</t>
  </si>
  <si>
    <t>ＤＶ　Ｓ（ＩＮ）７５×４０　又は同等品以上</t>
  </si>
  <si>
    <t>横引用ドレントラップ</t>
  </si>
  <si>
    <t>カクダイ　４３８－０５１－４０　又は同等品以上</t>
  </si>
  <si>
    <t>ドレンフレキパイプ</t>
  </si>
  <si>
    <t>カクダイ　７４３－０２３－１０００　又は同等品以上</t>
  </si>
  <si>
    <t>片ナットフレキチーズ</t>
  </si>
  <si>
    <t>カクダイ　６４６２　又は同等品以上</t>
  </si>
  <si>
    <t>フレキ平行チーズ</t>
  </si>
  <si>
    <t>カクダイ　６１７－２２３－１３　又は同等品以上</t>
  </si>
  <si>
    <t>巻フレキパイプセット</t>
  </si>
  <si>
    <t>カクダイ　６７１０Ｓ－１３×１０　又は同等品以上</t>
  </si>
  <si>
    <t>ST</t>
  </si>
  <si>
    <t>洗濯機用２口水栓</t>
  </si>
  <si>
    <t>カクダイ　７０４－１２９－１３　又は同等品以上</t>
  </si>
  <si>
    <t>洗濯機用水栓</t>
  </si>
  <si>
    <t>カクダイ　７３１－０２１　又は同等品以上</t>
  </si>
  <si>
    <t>Ｂ型甲止水栓</t>
  </si>
  <si>
    <t>カクダイ　７８５１－１３　又は同等品以上</t>
  </si>
  <si>
    <t>片ナットユニオン</t>
  </si>
  <si>
    <t>カクダイ　６１７０－１３×１３　又は同等品以上</t>
  </si>
  <si>
    <t>分岐ソケット</t>
  </si>
  <si>
    <t>カクダイ　７８２５－１３　又は同等品以上</t>
  </si>
  <si>
    <t>排水フレキパイプ</t>
  </si>
  <si>
    <t>カクダイ　４３７－３３０　又は同等品以上</t>
  </si>
  <si>
    <t>セットフロアーナット付プレート</t>
  </si>
  <si>
    <t>アカギ　Ａ１３５７６－０４４６　ＶＰ用　４０Ａ×２００Ｈ　又は同等品以上</t>
  </si>
  <si>
    <t>ＰＰサドルＨＩ</t>
  </si>
  <si>
    <t>アカギ　ＶＰ１６用　Ｐブルー色　又は同等品以上</t>
  </si>
  <si>
    <t>洗濯機防水パン</t>
  </si>
  <si>
    <t>シナネン　ベストレイ　ＵＳＢ－６４６４ＳＮＷ　又は同等品以上</t>
  </si>
  <si>
    <t>押しボタン部</t>
  </si>
  <si>
    <t>ＴＯＴＯ　ＴＨＹ３１２　又は同等品以上</t>
  </si>
  <si>
    <t>壁排水金具</t>
  </si>
  <si>
    <t>ＴＯＴＯ　Ｔ６ＰＧ　又は同等品以上</t>
  </si>
  <si>
    <t>鎖付きゴム栓部（Φ３５）</t>
  </si>
  <si>
    <t>ＴＯＴＯ　ＴＨＹ４１１　又は同等品以上</t>
  </si>
  <si>
    <t>横穴付きＳトラップ</t>
  </si>
  <si>
    <t>カクダイ　４３３－５０１－３２　又は同等品以上</t>
  </si>
  <si>
    <t>つまり取りソケット</t>
  </si>
  <si>
    <t>カクダイ　６０５－８０４　又は同等品以上</t>
  </si>
  <si>
    <t>水道用ポリエチレン管</t>
  </si>
  <si>
    <t>１種　２層管　５０ｍｍ　４０ｍ　ＮＰＥＷ１－５０　又は同等品以上</t>
  </si>
  <si>
    <t>SP</t>
  </si>
  <si>
    <t>ＰＥ継手メーター用</t>
  </si>
  <si>
    <t>タブチ　１種　２層管用　５０ｍｍ　ＳＰＪ－Ｍ－１－Ｌ　コア付　又は同等品以上</t>
  </si>
  <si>
    <t>ＰＥ継手オネジ</t>
  </si>
  <si>
    <t>タブチ　１種　２層管用　５０ｍｍ　ＳＰＪ－ＧＭ－Ｃ－１－Ｌ　コア付　又は同等品以上</t>
  </si>
  <si>
    <t>コート継手</t>
  </si>
  <si>
    <t>ブッシング　６５×５０　又は同等品以上</t>
  </si>
  <si>
    <t>別紙</t>
    <rPh sb="0" eb="2">
      <t>ベッシ</t>
    </rPh>
    <phoneticPr fontId="30"/>
  </si>
  <si>
    <t>ＨＩⅤＰパイプほか37件</t>
    <rPh sb="11" eb="12">
      <t>ケン</t>
    </rPh>
    <phoneticPr fontId="30"/>
  </si>
  <si>
    <t>8.8.7　1300</t>
    <phoneticPr fontId="30"/>
  </si>
  <si>
    <t>ＨＩⅤＰパイプほか37件　別紙内訳書のとおり</t>
    <rPh sb="13" eb="15">
      <t>ベッシ</t>
    </rPh>
    <rPh sb="15" eb="18">
      <t>ウチワケショ</t>
    </rPh>
    <phoneticPr fontId="30"/>
  </si>
  <si>
    <t>ＨＩⅤＰパイプほか37件　別紙内訳書のとおり</t>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</si>
</sst>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quot;-&quot;"/>
    <numFmt numFmtId="177" formatCode="#,#00\-"/>
    <numFmt numFmtId="178" formatCode="#,##0;&quot;△ &quot;#,##0"/>
    <numFmt numFmtId="179" formatCode="[$-411]ggge&quot;年&quot;m&quot;月&quot;d&quot;日&quot;;@"/>
    <numFmt numFmtId="180" formatCode="#,##0.00;&quot;△ &quot;#,##0.00"/>
    <numFmt numFmtId="181" formatCode="e&quot;.&quot;m&quot;.&quot;d&quot;&quot;;@"/>
    <numFmt numFmtId="182" formatCode="&quot;第　&quot;#&quot;　号&quot;"/>
    <numFmt numFmtId="183" formatCode="h&quot;時&quot;mm&quot;分までに提出をお願いします（メール可）&quot;;@"/>
    <numFmt numFmtId="184" formatCode="[$-411]ggge&quot;年&quot;m&quot;月&quot;d&quot;日&quot;\(aaa\)"/>
    <numFmt numFmtId="188" formatCode="#,##0_);[Red]\(#,##0\)"/>
  </numFmts>
  <fonts count="72" x14ac:knownFonts="1">
    <font>
      <sz val="11"/>
      <color theme="1"/>
      <name val="ＭＳ Ｐゴシック"/>
      <family val="2"/>
      <charset val="128"/>
      <scheme val="minor"/>
    </font>
    <font>
      <sz val="11"/>
      <color theme="1"/>
      <name val="ＭＳ Ｐ明朝"/>
      <family val="2"/>
      <charset val="128"/>
    </font>
    <font>
      <sz val="11"/>
      <color theme="1"/>
      <name val="ＭＳ Ｐ明朝"/>
      <family val="2"/>
      <charset val="128"/>
    </font>
    <font>
      <sz val="11"/>
      <color theme="1"/>
      <name val="ＭＳ Ｐ明朝"/>
      <family val="2"/>
      <charset val="128"/>
    </font>
    <font>
      <sz val="11"/>
      <color theme="1"/>
      <name val="ＭＳ Ｐ明朝"/>
      <family val="2"/>
      <charset val="128"/>
    </font>
    <font>
      <sz val="11"/>
      <color theme="1"/>
      <name val="ＭＳ Ｐ明朝"/>
      <family val="2"/>
      <charset val="128"/>
    </font>
    <font>
      <sz val="11"/>
      <color theme="1"/>
      <name val="ＭＳ Ｐ明朝"/>
      <family val="2"/>
      <charset val="128"/>
    </font>
    <font>
      <sz val="11"/>
      <name val="ＭＳ Ｐゴシック"/>
      <family val="3"/>
      <charset val="128"/>
    </font>
    <font>
      <sz val="6"/>
      <name val="ＭＳ Ｐゴシック"/>
      <family val="3"/>
      <charset val="128"/>
    </font>
    <font>
      <sz val="11"/>
      <color indexed="10"/>
      <name val="ＭＳ Ｐゴシック"/>
      <family val="3"/>
      <charset val="128"/>
    </font>
    <font>
      <sz val="10"/>
      <color indexed="8"/>
      <name val="Arial"/>
      <family val="2"/>
    </font>
    <font>
      <b/>
      <sz val="12"/>
      <name val="Arial"/>
      <family val="2"/>
    </font>
    <font>
      <sz val="10"/>
      <name val="Arial"/>
      <family val="2"/>
    </font>
    <font>
      <sz val="12"/>
      <name val="ＭＳ Ｐゴシック"/>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2"/>
      <charset val="128"/>
      <scheme val="minor"/>
    </font>
    <font>
      <sz val="11"/>
      <color theme="1"/>
      <name val="ＭＳ Ｐゴシック"/>
      <family val="2"/>
      <charset val="128"/>
      <scheme val="minor"/>
    </font>
    <font>
      <sz val="11"/>
      <color theme="1"/>
      <name val="ＭＳ Ｐ明朝"/>
      <family val="1"/>
      <charset val="128"/>
    </font>
    <font>
      <sz val="11"/>
      <color theme="1"/>
      <name val="ＭＳ Ｐゴシック"/>
      <family val="3"/>
      <charset val="128"/>
      <scheme val="minor"/>
    </font>
    <font>
      <sz val="12"/>
      <color theme="1"/>
      <name val="ＭＳ Ｐ明朝"/>
      <family val="1"/>
      <charset val="128"/>
    </font>
    <font>
      <sz val="10"/>
      <color theme="1"/>
      <name val="ＭＳ Ｐ明朝"/>
      <family val="1"/>
      <charset val="128"/>
    </font>
    <font>
      <sz val="10"/>
      <color theme="1"/>
      <name val="ＭＳ Ｐゴシック"/>
      <family val="3"/>
      <charset val="128"/>
    </font>
    <font>
      <sz val="14"/>
      <color theme="1"/>
      <name val="ＭＳ Ｐゴシック"/>
      <family val="2"/>
      <charset val="128"/>
      <scheme val="minor"/>
    </font>
    <font>
      <sz val="11"/>
      <name val="ＭＳ 明朝"/>
      <family val="1"/>
      <charset val="128"/>
    </font>
    <font>
      <sz val="12"/>
      <name val="ＭＳ 明朝"/>
      <family val="1"/>
      <charset val="128"/>
    </font>
    <font>
      <sz val="12"/>
      <color theme="1"/>
      <name val="ＭＳ Ｐゴシック"/>
      <family val="3"/>
      <charset val="128"/>
    </font>
    <font>
      <sz val="12"/>
      <color rgb="FF000000"/>
      <name val="ＭＳ 明朝"/>
      <family val="1"/>
      <charset val="128"/>
    </font>
    <font>
      <sz val="10.5"/>
      <color rgb="FF000000"/>
      <name val="ＭＳ 明朝"/>
      <family val="1"/>
      <charset val="128"/>
    </font>
    <font>
      <sz val="6"/>
      <name val="ＭＳ Ｐ明朝"/>
      <family val="2"/>
      <charset val="128"/>
    </font>
    <font>
      <b/>
      <sz val="12"/>
      <color rgb="FF000000"/>
      <name val="ＭＳ 明朝"/>
      <family val="1"/>
      <charset val="128"/>
    </font>
    <font>
      <sz val="9"/>
      <color rgb="FF000000"/>
      <name val="ＭＳ 明朝"/>
      <family val="1"/>
      <charset val="128"/>
    </font>
    <font>
      <sz val="9"/>
      <name val="ＭＳ 明朝"/>
      <family val="1"/>
      <charset val="128"/>
    </font>
    <font>
      <b/>
      <sz val="11"/>
      <color theme="1"/>
      <name val="ＭＳ Ｐ明朝"/>
      <family val="1"/>
      <charset val="128"/>
    </font>
    <font>
      <b/>
      <sz val="20"/>
      <color theme="1"/>
      <name val="ＭＳ Ｐ明朝"/>
      <family val="1"/>
      <charset val="128"/>
    </font>
    <font>
      <sz val="18"/>
      <color theme="1"/>
      <name val="ＭＳ Ｐ明朝"/>
      <family val="1"/>
      <charset val="128"/>
    </font>
    <font>
      <b/>
      <sz val="22"/>
      <color theme="1"/>
      <name val="ＭＳ Ｐ明朝"/>
      <family val="1"/>
      <charset val="128"/>
    </font>
    <font>
      <sz val="8"/>
      <color theme="1"/>
      <name val="ＭＳ Ｐ明朝"/>
      <family val="1"/>
      <charset val="128"/>
    </font>
    <font>
      <sz val="14"/>
      <color theme="1"/>
      <name val="ＭＳ Ｐゴシック"/>
      <family val="3"/>
      <charset val="128"/>
    </font>
    <font>
      <sz val="14"/>
      <color theme="1"/>
      <name val="ＭＳ Ｐ明朝"/>
      <family val="1"/>
      <charset val="128"/>
    </font>
    <font>
      <b/>
      <u/>
      <sz val="12"/>
      <color theme="1"/>
      <name val="ＭＳ Ｐ明朝"/>
      <family val="1"/>
      <charset val="128"/>
    </font>
    <font>
      <sz val="22"/>
      <color theme="1"/>
      <name val="ＭＳ Ｐ明朝"/>
      <family val="1"/>
      <charset val="128"/>
    </font>
    <font>
      <sz val="12"/>
      <color theme="1"/>
      <name val="ＭＳ 明朝"/>
      <family val="1"/>
      <charset val="128"/>
    </font>
    <font>
      <sz val="12"/>
      <color theme="1"/>
      <name val="ＭＳ Ｐゴシック"/>
      <family val="2"/>
      <charset val="128"/>
      <scheme val="minor"/>
    </font>
    <font>
      <sz val="10"/>
      <color rgb="FF000000"/>
      <name val="ＭＳ 明朝"/>
      <family val="1"/>
      <charset val="128"/>
    </font>
    <font>
      <sz val="10.5"/>
      <name val="ＭＳ 明朝"/>
      <family val="1"/>
      <charset val="128"/>
    </font>
    <font>
      <sz val="11"/>
      <name val="ＭＳ Ｐ明朝"/>
      <family val="2"/>
      <charset val="128"/>
    </font>
    <font>
      <sz val="12"/>
      <name val="ＭＳ Ｐゴシック"/>
      <family val="3"/>
      <charset val="128"/>
      <scheme val="major"/>
    </font>
    <font>
      <sz val="18"/>
      <name val="ＭＳ Ｐゴシック"/>
      <family val="3"/>
      <charset val="128"/>
      <scheme val="major"/>
    </font>
    <font>
      <sz val="11"/>
      <name val="ＭＳ Ｐゴシック"/>
      <family val="3"/>
      <charset val="128"/>
      <scheme val="major"/>
    </font>
    <font>
      <sz val="10"/>
      <color theme="1"/>
      <name val="ＭＳ Ｐゴシック"/>
      <family val="3"/>
      <charset val="128"/>
      <scheme val="major"/>
    </font>
    <font>
      <sz val="11"/>
      <color theme="1"/>
      <name val="ＭＳ Ｐゴシック"/>
      <family val="3"/>
      <charset val="128"/>
      <scheme val="major"/>
    </font>
    <font>
      <sz val="12"/>
      <color theme="1"/>
      <name val="ＭＳ Ｐゴシック"/>
      <family val="3"/>
      <charset val="128"/>
      <scheme val="major"/>
    </font>
    <font>
      <sz val="14"/>
      <name val="ＭＳ Ｐゴシック"/>
      <family val="3"/>
      <charset val="128"/>
      <scheme val="major"/>
    </font>
    <font>
      <sz val="11"/>
      <name val="HGP明朝B"/>
      <family val="1"/>
      <charset val="128"/>
    </font>
    <font>
      <sz val="12"/>
      <name val="HGP明朝B"/>
      <family val="1"/>
      <charset val="128"/>
    </font>
    <font>
      <sz val="14"/>
      <name val="HGP明朝B"/>
      <family val="1"/>
      <charset val="128"/>
    </font>
    <font>
      <sz val="14"/>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FF"/>
        <bgColor auto="1"/>
      </patternFill>
    </fill>
    <fill>
      <patternFill patternType="solid">
        <fgColor rgb="FFFFFFFF"/>
      </patternFill>
    </fill>
  </fills>
  <borders count="6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diagonal/>
    </border>
    <border>
      <left/>
      <right/>
      <top style="medium">
        <color indexed="64"/>
      </top>
      <bottom style="thin">
        <color auto="1"/>
      </bottom>
      <diagonal/>
    </border>
    <border>
      <left/>
      <right style="thin">
        <color auto="1"/>
      </right>
      <top style="medium">
        <color indexed="64"/>
      </top>
      <bottom style="thin">
        <color auto="1"/>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auto="1"/>
      </left>
      <right style="thin">
        <color auto="1"/>
      </right>
      <top style="thin">
        <color auto="1"/>
      </top>
      <bottom style="thin">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bottom/>
      <diagonal/>
    </border>
    <border diagonalUp="1">
      <left style="thin">
        <color indexed="64"/>
      </left>
      <right style="thin">
        <color indexed="64"/>
      </right>
      <top/>
      <bottom style="thin">
        <color indexed="64"/>
      </bottom>
      <diagonal style="thin">
        <color indexed="64"/>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auto="1"/>
      </bottom>
      <diagonal/>
    </border>
  </borders>
  <cellStyleXfs count="242">
    <xf numFmtId="0" fontId="0" fillId="0" borderId="0">
      <alignment vertical="center"/>
    </xf>
    <xf numFmtId="0" fontId="7" fillId="0" borderId="0"/>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176" fontId="10" fillId="0" borderId="0" applyFill="0" applyBorder="0" applyAlignment="0"/>
    <xf numFmtId="0" fontId="11" fillId="0" borderId="1" applyNumberFormat="0" applyAlignment="0" applyProtection="0">
      <alignment horizontal="left" vertical="center"/>
    </xf>
    <xf numFmtId="0" fontId="11" fillId="0" borderId="2">
      <alignment horizontal="left" vertical="center"/>
    </xf>
    <xf numFmtId="0" fontId="12" fillId="0" borderId="0"/>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3" applyNumberFormat="0" applyAlignment="0" applyProtection="0">
      <alignment vertical="center"/>
    </xf>
    <xf numFmtId="0" fontId="18" fillId="21" borderId="0" applyNumberFormat="0" applyBorder="0" applyAlignment="0" applyProtection="0">
      <alignment vertical="center"/>
    </xf>
    <xf numFmtId="0" fontId="7" fillId="22" borderId="4" applyNumberFormat="0" applyFont="0" applyAlignment="0" applyProtection="0">
      <alignment vertical="center"/>
    </xf>
    <xf numFmtId="0" fontId="19" fillId="0" borderId="5" applyNumberFormat="0" applyFill="0" applyAlignment="0" applyProtection="0">
      <alignment vertical="center"/>
    </xf>
    <xf numFmtId="0" fontId="20" fillId="3" borderId="0" applyNumberFormat="0" applyBorder="0" applyAlignment="0" applyProtection="0">
      <alignment vertical="center"/>
    </xf>
    <xf numFmtId="0" fontId="21" fillId="23" borderId="6" applyNumberFormat="0" applyAlignment="0" applyProtection="0">
      <alignment vertical="center"/>
    </xf>
    <xf numFmtId="0" fontId="9" fillId="0" borderId="0" applyNumberFormat="0" applyFill="0" applyBorder="0" applyAlignment="0" applyProtection="0">
      <alignment vertical="center"/>
    </xf>
    <xf numFmtId="38" fontId="7" fillId="0" borderId="0" applyFont="0" applyFill="0" applyBorder="0" applyAlignment="0" applyProtection="0"/>
    <xf numFmtId="38" fontId="7" fillId="0" borderId="0" applyFont="0" applyFill="0" applyBorder="0" applyAlignment="0" applyProtection="0"/>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4" fillId="0" borderId="0" applyNumberFormat="0" applyFill="0" applyBorder="0" applyAlignment="0" applyProtection="0">
      <alignment vertical="center"/>
    </xf>
    <xf numFmtId="0" fontId="25" fillId="0" borderId="10" applyNumberFormat="0" applyFill="0" applyAlignment="0" applyProtection="0">
      <alignment vertical="center"/>
    </xf>
    <xf numFmtId="0" fontId="26" fillId="23" borderId="11" applyNumberFormat="0" applyAlignment="0" applyProtection="0">
      <alignment vertical="center"/>
    </xf>
    <xf numFmtId="0" fontId="27" fillId="0" borderId="0" applyNumberFormat="0" applyFill="0" applyBorder="0" applyAlignment="0" applyProtection="0">
      <alignment vertical="center"/>
    </xf>
    <xf numFmtId="0" fontId="28" fillId="7" borderId="6" applyNumberFormat="0" applyAlignment="0" applyProtection="0">
      <alignment vertical="center"/>
    </xf>
    <xf numFmtId="0" fontId="7" fillId="0" borderId="0"/>
    <xf numFmtId="0" fontId="13" fillId="0" borderId="0"/>
    <xf numFmtId="0" fontId="29" fillId="4"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1" fillId="0" borderId="12">
      <alignment horizontal="left" vertical="center"/>
    </xf>
    <xf numFmtId="0" fontId="7" fillId="22" borderId="13" applyNumberFormat="0" applyFont="0" applyAlignment="0" applyProtection="0">
      <alignment vertical="center"/>
    </xf>
    <xf numFmtId="0" fontId="21" fillId="23" borderId="14" applyNumberFormat="0" applyAlignment="0" applyProtection="0">
      <alignment vertical="center"/>
    </xf>
    <xf numFmtId="0" fontId="25" fillId="0" borderId="15" applyNumberFormat="0" applyFill="0" applyAlignment="0" applyProtection="0">
      <alignment vertical="center"/>
    </xf>
    <xf numFmtId="0" fontId="26" fillId="23" borderId="16" applyNumberFormat="0" applyAlignment="0" applyProtection="0">
      <alignment vertical="center"/>
    </xf>
    <xf numFmtId="0" fontId="28" fillId="7" borderId="14" applyNumberFormat="0" applyAlignment="0" applyProtection="0">
      <alignment vertical="center"/>
    </xf>
    <xf numFmtId="38" fontId="33" fillId="0" borderId="0" applyFont="0" applyFill="0" applyBorder="0" applyAlignment="0" applyProtection="0">
      <alignment vertical="center"/>
    </xf>
    <xf numFmtId="0" fontId="31" fillId="0" borderId="0">
      <alignment vertical="center"/>
    </xf>
    <xf numFmtId="0" fontId="31" fillId="0" borderId="0">
      <alignment vertical="center"/>
    </xf>
    <xf numFmtId="0" fontId="7" fillId="0" borderId="0">
      <alignment vertical="center"/>
    </xf>
    <xf numFmtId="0" fontId="6" fillId="0" borderId="0">
      <alignment vertical="center"/>
    </xf>
    <xf numFmtId="0" fontId="2" fillId="0" borderId="0">
      <alignment vertical="center"/>
    </xf>
    <xf numFmtId="38" fontId="31" fillId="0" borderId="0" applyFont="0" applyFill="0" applyBorder="0" applyAlignment="0" applyProtection="0">
      <alignment vertical="center"/>
    </xf>
  </cellStyleXfs>
  <cellXfs count="264">
    <xf numFmtId="0" fontId="0" fillId="0" borderId="0" xfId="0">
      <alignment vertical="center"/>
    </xf>
    <xf numFmtId="0" fontId="34" fillId="0" borderId="0" xfId="0" applyFont="1">
      <alignment vertical="center"/>
    </xf>
    <xf numFmtId="58" fontId="37" fillId="0" borderId="0" xfId="0" applyNumberFormat="1" applyFont="1">
      <alignment vertical="center"/>
    </xf>
    <xf numFmtId="0" fontId="34" fillId="0" borderId="52" xfId="0" applyFont="1" applyBorder="1">
      <alignment vertical="center"/>
    </xf>
    <xf numFmtId="0" fontId="34" fillId="0" borderId="53" xfId="0" applyFont="1" applyBorder="1">
      <alignment vertical="center"/>
    </xf>
    <xf numFmtId="0" fontId="6" fillId="0" borderId="0" xfId="239">
      <alignment vertical="center"/>
    </xf>
    <xf numFmtId="0" fontId="41" fillId="0" borderId="0" xfId="239" applyFont="1" applyAlignment="1">
      <alignment horizontal="justify" vertical="center"/>
    </xf>
    <xf numFmtId="0" fontId="41" fillId="0" borderId="0" xfId="239" applyFont="1" applyAlignment="1">
      <alignment horizontal="center" vertical="center"/>
    </xf>
    <xf numFmtId="0" fontId="41" fillId="0" borderId="0" xfId="239" applyFont="1" applyAlignment="1">
      <alignment horizontal="left" vertical="center"/>
    </xf>
    <xf numFmtId="0" fontId="6" fillId="0" borderId="0" xfId="239" applyAlignment="1">
      <alignment horizontal="left" vertical="center"/>
    </xf>
    <xf numFmtId="0" fontId="45" fillId="0" borderId="0" xfId="239" applyFont="1" applyBorder="1" applyAlignment="1">
      <alignment horizontal="center" vertical="center" wrapText="1"/>
    </xf>
    <xf numFmtId="32" fontId="6" fillId="0" borderId="0" xfId="239" applyNumberFormat="1">
      <alignment vertical="center"/>
    </xf>
    <xf numFmtId="0" fontId="41" fillId="0" borderId="0" xfId="239" applyFont="1" applyAlignment="1">
      <alignment horizontal="left" vertical="center" wrapText="1"/>
    </xf>
    <xf numFmtId="0" fontId="42" fillId="0" borderId="33" xfId="239" applyFont="1" applyBorder="1" applyAlignment="1">
      <alignment horizontal="center" vertical="center" wrapText="1"/>
    </xf>
    <xf numFmtId="0" fontId="42" fillId="0" borderId="37" xfId="239" applyFont="1" applyBorder="1" applyAlignment="1">
      <alignment horizontal="center" vertical="center" wrapText="1"/>
    </xf>
    <xf numFmtId="0" fontId="42" fillId="0" borderId="55" xfId="239" applyFont="1" applyBorder="1" applyAlignment="1">
      <alignment horizontal="center" vertical="center" wrapText="1"/>
    </xf>
    <xf numFmtId="0" fontId="42" fillId="0" borderId="22" xfId="239" applyFont="1" applyBorder="1" applyAlignment="1">
      <alignment horizontal="center" vertical="center" wrapText="1"/>
    </xf>
    <xf numFmtId="0" fontId="42" fillId="0" borderId="32" xfId="239" applyFont="1" applyBorder="1" applyAlignment="1">
      <alignment horizontal="center" vertical="center" wrapText="1"/>
    </xf>
    <xf numFmtId="0" fontId="42" fillId="0" borderId="36" xfId="239" applyFont="1" applyBorder="1" applyAlignment="1">
      <alignment horizontal="center" vertical="center" wrapText="1"/>
    </xf>
    <xf numFmtId="0" fontId="42" fillId="0" borderId="55" xfId="0" applyFont="1" applyBorder="1" applyAlignment="1">
      <alignment horizontal="center" vertical="center" wrapText="1"/>
    </xf>
    <xf numFmtId="0" fontId="42" fillId="0" borderId="22" xfId="0" applyFont="1" applyBorder="1" applyAlignment="1">
      <alignment horizontal="center" vertical="center" wrapText="1"/>
    </xf>
    <xf numFmtId="181" fontId="6" fillId="0" borderId="0" xfId="239" applyNumberFormat="1">
      <alignment vertical="center"/>
    </xf>
    <xf numFmtId="0" fontId="4" fillId="0" borderId="0" xfId="239" applyFont="1">
      <alignment vertical="center"/>
    </xf>
    <xf numFmtId="0" fontId="4" fillId="0" borderId="0" xfId="239" applyFont="1" applyBorder="1">
      <alignment vertical="center"/>
    </xf>
    <xf numFmtId="0" fontId="0" fillId="0" borderId="0" xfId="0" applyFont="1">
      <alignment vertical="center"/>
    </xf>
    <xf numFmtId="0" fontId="48" fillId="0" borderId="0" xfId="0" applyFont="1" applyBorder="1" applyAlignment="1">
      <alignment horizontal="center"/>
    </xf>
    <xf numFmtId="38" fontId="34" fillId="0" borderId="0" xfId="39" applyFont="1" applyAlignment="1"/>
    <xf numFmtId="0" fontId="34" fillId="0" borderId="0" xfId="0" applyFont="1" applyAlignment="1">
      <alignment horizontal="right"/>
    </xf>
    <xf numFmtId="0" fontId="34" fillId="0" borderId="0" xfId="0" applyFont="1" applyAlignment="1">
      <alignment horizontal="left"/>
    </xf>
    <xf numFmtId="0" fontId="34" fillId="0" borderId="0" xfId="0" applyFont="1" applyAlignment="1"/>
    <xf numFmtId="178" fontId="34" fillId="0" borderId="0" xfId="0" applyNumberFormat="1" applyFont="1" applyAlignment="1">
      <alignment horizontal="right"/>
    </xf>
    <xf numFmtId="0" fontId="34" fillId="0" borderId="21" xfId="0" applyFont="1" applyBorder="1" applyAlignment="1">
      <alignment horizontal="center" vertical="center"/>
    </xf>
    <xf numFmtId="178" fontId="34" fillId="0" borderId="21" xfId="0" applyNumberFormat="1" applyFont="1" applyBorder="1" applyAlignment="1">
      <alignment horizontal="center" vertical="center" wrapText="1"/>
    </xf>
    <xf numFmtId="0" fontId="34" fillId="0" borderId="21" xfId="0" applyNumberFormat="1" applyFont="1" applyBorder="1" applyAlignment="1">
      <alignment horizontal="center" vertical="center" shrinkToFit="1"/>
    </xf>
    <xf numFmtId="0" fontId="34" fillId="0" borderId="21" xfId="0" applyFont="1" applyFill="1" applyBorder="1" applyAlignment="1">
      <alignment horizontal="center" vertical="center" wrapText="1" shrinkToFit="1"/>
    </xf>
    <xf numFmtId="0" fontId="0" fillId="0" borderId="43" xfId="0" applyFont="1" applyBorder="1" applyAlignment="1">
      <alignment horizontal="center" vertical="center" wrapText="1"/>
    </xf>
    <xf numFmtId="0" fontId="0" fillId="0" borderId="43" xfId="0" applyFont="1" applyBorder="1" applyAlignment="1">
      <alignment horizontal="center" vertical="center"/>
    </xf>
    <xf numFmtId="178" fontId="34" fillId="0" borderId="21" xfId="0" applyNumberFormat="1" applyFont="1" applyBorder="1" applyAlignment="1">
      <alignment horizontal="center" vertical="center"/>
    </xf>
    <xf numFmtId="178" fontId="34" fillId="0" borderId="21" xfId="0" applyNumberFormat="1" applyFont="1" applyBorder="1" applyAlignment="1">
      <alignment horizontal="right"/>
    </xf>
    <xf numFmtId="38" fontId="34" fillId="0" borderId="21" xfId="39" applyFont="1" applyBorder="1" applyAlignment="1">
      <alignment horizontal="right" wrapText="1"/>
    </xf>
    <xf numFmtId="0" fontId="0" fillId="0" borderId="43" xfId="0" applyFont="1" applyBorder="1">
      <alignment vertical="center"/>
    </xf>
    <xf numFmtId="178" fontId="34" fillId="0" borderId="21" xfId="0" applyNumberFormat="1" applyFont="1" applyBorder="1" applyAlignment="1"/>
    <xf numFmtId="0" fontId="51" fillId="0" borderId="21" xfId="0" applyFont="1" applyFill="1" applyBorder="1" applyAlignment="1">
      <alignment horizontal="left" vertical="center" wrapText="1" shrinkToFit="1"/>
    </xf>
    <xf numFmtId="180" fontId="34" fillId="0" borderId="21" xfId="0" applyNumberFormat="1" applyFont="1" applyBorder="1" applyAlignment="1"/>
    <xf numFmtId="0" fontId="32" fillId="0" borderId="21" xfId="0" applyFont="1" applyFill="1" applyBorder="1" applyAlignment="1">
      <alignment horizontal="center" vertical="center" wrapText="1" shrinkToFit="1"/>
    </xf>
    <xf numFmtId="0" fontId="34" fillId="24" borderId="21" xfId="62" applyNumberFormat="1" applyFont="1" applyFill="1" applyBorder="1" applyAlignment="1" applyProtection="1">
      <alignment horizontal="center" vertical="center" wrapText="1"/>
    </xf>
    <xf numFmtId="0" fontId="40" fillId="24" borderId="21" xfId="62" applyNumberFormat="1" applyFont="1" applyFill="1" applyBorder="1" applyAlignment="1" applyProtection="1">
      <alignment horizontal="left" vertical="center" wrapText="1"/>
    </xf>
    <xf numFmtId="0" fontId="36" fillId="24" borderId="21" xfId="56" applyNumberFormat="1" applyFont="1" applyFill="1" applyBorder="1" applyAlignment="1" applyProtection="1">
      <alignment horizontal="center" vertical="center"/>
    </xf>
    <xf numFmtId="0" fontId="52" fillId="24" borderId="21" xfId="54" applyNumberFormat="1" applyFont="1" applyFill="1" applyBorder="1" applyAlignment="1" applyProtection="1">
      <alignment horizontal="right" vertical="center"/>
    </xf>
    <xf numFmtId="0" fontId="53" fillId="0" borderId="34" xfId="0" applyFont="1" applyBorder="1" applyAlignment="1">
      <alignment horizontal="left" vertical="center"/>
    </xf>
    <xf numFmtId="0" fontId="34" fillId="0" borderId="0" xfId="0" applyFont="1" applyBorder="1" applyAlignment="1">
      <alignment horizontal="center" wrapText="1" shrinkToFit="1"/>
    </xf>
    <xf numFmtId="178" fontId="34" fillId="0" borderId="0" xfId="0" applyNumberFormat="1" applyFont="1" applyBorder="1" applyAlignment="1">
      <alignment horizontal="right" wrapText="1"/>
    </xf>
    <xf numFmtId="0" fontId="34" fillId="0" borderId="35" xfId="0" applyFont="1" applyBorder="1" applyAlignment="1">
      <alignment horizontal="center" wrapText="1" shrinkToFit="1"/>
    </xf>
    <xf numFmtId="0" fontId="54" fillId="0" borderId="36" xfId="0" applyFont="1" applyBorder="1" applyAlignment="1">
      <alignment horizontal="left" vertical="center"/>
    </xf>
    <xf numFmtId="0" fontId="34" fillId="0" borderId="31" xfId="0" applyFont="1" applyBorder="1" applyAlignment="1">
      <alignment horizontal="center"/>
    </xf>
    <xf numFmtId="178" fontId="34" fillId="0" borderId="31" xfId="0" applyNumberFormat="1" applyFont="1" applyBorder="1" applyAlignment="1">
      <alignment horizontal="right"/>
    </xf>
    <xf numFmtId="0" fontId="34" fillId="0" borderId="37" xfId="0" applyFont="1" applyBorder="1" applyAlignment="1">
      <alignment horizontal="center"/>
    </xf>
    <xf numFmtId="0" fontId="34" fillId="0" borderId="41" xfId="0" applyFont="1" applyBorder="1" applyAlignment="1">
      <alignment horizontal="left"/>
    </xf>
    <xf numFmtId="0" fontId="34" fillId="0" borderId="41" xfId="0" applyFont="1" applyBorder="1" applyAlignment="1">
      <alignment horizontal="center"/>
    </xf>
    <xf numFmtId="178" fontId="34" fillId="0" borderId="41" xfId="0" applyNumberFormat="1" applyFont="1" applyBorder="1" applyAlignment="1">
      <alignment horizontal="right"/>
    </xf>
    <xf numFmtId="0" fontId="34" fillId="0" borderId="33" xfId="0" applyFont="1" applyBorder="1" applyAlignment="1">
      <alignment horizontal="center"/>
    </xf>
    <xf numFmtId="0" fontId="34" fillId="0" borderId="34" xfId="0" applyFont="1" applyBorder="1" applyAlignment="1">
      <alignment horizontal="center" wrapText="1" shrinkToFit="1"/>
    </xf>
    <xf numFmtId="178" fontId="53" fillId="0" borderId="0" xfId="0" applyNumberFormat="1" applyFont="1" applyBorder="1" applyAlignment="1">
      <alignment horizontal="left" vertical="center" wrapText="1"/>
    </xf>
    <xf numFmtId="178" fontId="53" fillId="0" borderId="0" xfId="0" applyNumberFormat="1" applyFont="1" applyBorder="1" applyAlignment="1">
      <alignment vertical="center" wrapText="1"/>
    </xf>
    <xf numFmtId="178" fontId="53" fillId="0" borderId="34" xfId="0" applyNumberFormat="1" applyFont="1" applyBorder="1" applyAlignment="1">
      <alignment vertical="center" wrapText="1"/>
    </xf>
    <xf numFmtId="0" fontId="34" fillId="0" borderId="34" xfId="0" applyFont="1" applyBorder="1" applyAlignment="1">
      <alignment horizontal="right" wrapText="1" shrinkToFit="1"/>
    </xf>
    <xf numFmtId="0" fontId="34" fillId="0" borderId="0" xfId="0" applyFont="1" applyBorder="1" applyAlignment="1">
      <alignment horizontal="left" wrapText="1"/>
    </xf>
    <xf numFmtId="0" fontId="34" fillId="0" borderId="36" xfId="0" applyFont="1" applyBorder="1" applyAlignment="1">
      <alignment horizontal="right" wrapText="1" shrinkToFit="1"/>
    </xf>
    <xf numFmtId="0" fontId="34" fillId="0" borderId="31" xfId="0" applyFont="1" applyBorder="1" applyAlignment="1">
      <alignment horizontal="left" wrapText="1"/>
    </xf>
    <xf numFmtId="178" fontId="53" fillId="0" borderId="31" xfId="0" applyNumberFormat="1" applyFont="1" applyBorder="1" applyAlignment="1">
      <alignment horizontal="left" vertical="center" wrapText="1"/>
    </xf>
    <xf numFmtId="38" fontId="55" fillId="0" borderId="0" xfId="39" applyFont="1" applyAlignment="1">
      <alignment horizontal="right"/>
    </xf>
    <xf numFmtId="38" fontId="49" fillId="0" borderId="17" xfId="39" applyFont="1" applyBorder="1" applyAlignment="1"/>
    <xf numFmtId="38" fontId="34" fillId="0" borderId="18" xfId="39" applyFont="1" applyBorder="1" applyAlignment="1">
      <alignment horizontal="distributed" justifyLastLine="1"/>
    </xf>
    <xf numFmtId="38" fontId="34" fillId="0" borderId="19" xfId="39" applyFont="1" applyBorder="1" applyAlignment="1">
      <alignment horizontal="distributed" justifyLastLine="1"/>
    </xf>
    <xf numFmtId="38" fontId="34" fillId="0" borderId="51" xfId="39" applyFont="1" applyBorder="1" applyAlignment="1">
      <alignment horizontal="distributed" justifyLastLine="1"/>
    </xf>
    <xf numFmtId="38" fontId="34" fillId="0" borderId="49" xfId="39" applyFont="1" applyBorder="1" applyAlignment="1">
      <alignment horizontal="distributed" justifyLastLine="1"/>
    </xf>
    <xf numFmtId="38" fontId="34" fillId="0" borderId="50" xfId="39" applyFont="1" applyBorder="1" applyAlignment="1">
      <alignment horizontal="distributed" justifyLastLine="1"/>
    </xf>
    <xf numFmtId="38" fontId="34" fillId="0" borderId="22" xfId="39" applyFont="1" applyBorder="1" applyAlignment="1">
      <alignment horizontal="right"/>
    </xf>
    <xf numFmtId="0" fontId="34" fillId="0" borderId="24" xfId="0" applyFont="1" applyBorder="1" applyAlignment="1">
      <alignment horizontal="center" wrapText="1" shrinkToFit="1"/>
    </xf>
    <xf numFmtId="0" fontId="32" fillId="0" borderId="43" xfId="0" applyFont="1" applyBorder="1" applyAlignment="1">
      <alignment horizontal="center" wrapText="1" shrinkToFit="1"/>
    </xf>
    <xf numFmtId="0" fontId="34" fillId="0" borderId="43" xfId="0" applyFont="1" applyBorder="1" applyAlignment="1">
      <alignment horizontal="center" shrinkToFit="1"/>
    </xf>
    <xf numFmtId="178" fontId="34" fillId="0" borderId="43" xfId="39" applyNumberFormat="1" applyFont="1" applyBorder="1" applyAlignment="1">
      <alignment horizontal="center" shrinkToFit="1"/>
    </xf>
    <xf numFmtId="38" fontId="34" fillId="0" borderId="43" xfId="39" applyFont="1" applyBorder="1" applyAlignment="1">
      <alignment horizontal="right"/>
    </xf>
    <xf numFmtId="0" fontId="34" fillId="0" borderId="24" xfId="0" applyFont="1" applyBorder="1" applyAlignment="1">
      <alignment horizontal="center" shrinkToFit="1"/>
    </xf>
    <xf numFmtId="38" fontId="34" fillId="0" borderId="25" xfId="39" applyFont="1" applyBorder="1" applyAlignment="1">
      <alignment horizontal="right" wrapText="1"/>
    </xf>
    <xf numFmtId="38" fontId="34" fillId="0" borderId="25" xfId="39" applyFont="1" applyBorder="1" applyAlignment="1">
      <alignment horizontal="right"/>
    </xf>
    <xf numFmtId="38" fontId="34" fillId="0" borderId="46" xfId="39" applyFont="1" applyBorder="1" applyAlignment="1">
      <alignment horizontal="distributed" justifyLastLine="1"/>
    </xf>
    <xf numFmtId="38" fontId="34" fillId="0" borderId="47" xfId="39" applyFont="1" applyBorder="1" applyAlignment="1">
      <alignment horizontal="center"/>
    </xf>
    <xf numFmtId="38" fontId="34" fillId="0" borderId="47" xfId="39" applyFont="1" applyBorder="1" applyAlignment="1">
      <alignment horizontal="right"/>
    </xf>
    <xf numFmtId="38" fontId="34" fillId="0" borderId="48" xfId="39" applyFont="1" applyBorder="1" applyAlignment="1">
      <alignment horizontal="right"/>
    </xf>
    <xf numFmtId="38" fontId="34" fillId="0" borderId="27" xfId="39" applyFont="1" applyBorder="1" applyAlignment="1">
      <alignment horizontal="distributed" justifyLastLine="1"/>
    </xf>
    <xf numFmtId="38" fontId="34" fillId="0" borderId="0" xfId="39" applyFont="1" applyBorder="1" applyAlignment="1"/>
    <xf numFmtId="179" fontId="34" fillId="0" borderId="0" xfId="39" applyNumberFormat="1" applyFont="1" applyAlignment="1">
      <alignment horizontal="left"/>
    </xf>
    <xf numFmtId="38" fontId="34" fillId="0" borderId="0" xfId="39" applyFont="1" applyAlignment="1">
      <alignment horizontal="left"/>
    </xf>
    <xf numFmtId="0" fontId="34" fillId="0" borderId="26" xfId="0" applyFont="1" applyBorder="1" applyAlignment="1">
      <alignment horizontal="center" wrapText="1" shrinkToFit="1"/>
    </xf>
    <xf numFmtId="0" fontId="0" fillId="0" borderId="43" xfId="0" applyFont="1" applyBorder="1" applyAlignment="1">
      <alignment horizontal="center"/>
    </xf>
    <xf numFmtId="0" fontId="3" fillId="0" borderId="0" xfId="239" applyFont="1">
      <alignment vertical="center"/>
    </xf>
    <xf numFmtId="0" fontId="35" fillId="0" borderId="43" xfId="0" applyFont="1" applyBorder="1" applyAlignment="1">
      <alignment horizontal="center" shrinkToFit="1"/>
    </xf>
    <xf numFmtId="0" fontId="0" fillId="0" borderId="56" xfId="0" applyFont="1" applyBorder="1">
      <alignment vertical="center"/>
    </xf>
    <xf numFmtId="0" fontId="41" fillId="0" borderId="0" xfId="239" applyFont="1" applyAlignment="1">
      <alignment horizontal="left" vertical="center"/>
    </xf>
    <xf numFmtId="0" fontId="0" fillId="0" borderId="43" xfId="0" applyFont="1" applyBorder="1" applyAlignment="1">
      <alignment horizontal="left" vertical="center"/>
    </xf>
    <xf numFmtId="0" fontId="57" fillId="0" borderId="43" xfId="0" applyFont="1" applyBorder="1" applyAlignment="1">
      <alignment horizontal="center" wrapText="1"/>
    </xf>
    <xf numFmtId="0" fontId="57" fillId="0" borderId="43" xfId="0" applyFont="1" applyBorder="1" applyAlignment="1">
      <alignment horizontal="center"/>
    </xf>
    <xf numFmtId="0" fontId="41" fillId="0" borderId="0" xfId="239" applyFont="1" applyAlignment="1">
      <alignment vertical="center"/>
    </xf>
    <xf numFmtId="38" fontId="35" fillId="0" borderId="23" xfId="39" applyFont="1" applyBorder="1" applyAlignment="1">
      <alignment horizontal="center" wrapText="1"/>
    </xf>
    <xf numFmtId="38" fontId="34" fillId="0" borderId="48" xfId="39" applyFont="1" applyBorder="1" applyAlignment="1">
      <alignment horizontal="center"/>
    </xf>
    <xf numFmtId="38" fontId="35" fillId="0" borderId="21" xfId="39" applyFont="1" applyBorder="1" applyAlignment="1">
      <alignment horizontal="center" wrapText="1"/>
    </xf>
    <xf numFmtId="0" fontId="41" fillId="0" borderId="0" xfId="239" applyFont="1" applyAlignment="1">
      <alignment horizontal="left" vertical="center"/>
    </xf>
    <xf numFmtId="0" fontId="45" fillId="0" borderId="54" xfId="239" applyFont="1" applyBorder="1" applyAlignment="1">
      <alignment horizontal="center" vertical="center" wrapText="1"/>
    </xf>
    <xf numFmtId="0" fontId="45" fillId="0" borderId="27" xfId="239" applyFont="1" applyBorder="1" applyAlignment="1">
      <alignment horizontal="center" vertical="center" wrapText="1"/>
    </xf>
    <xf numFmtId="0" fontId="44" fillId="0" borderId="56" xfId="239" applyFont="1" applyBorder="1" applyAlignment="1">
      <alignment horizontal="center" vertical="center" wrapText="1"/>
    </xf>
    <xf numFmtId="0" fontId="0" fillId="0" borderId="56" xfId="0" applyFont="1" applyBorder="1" applyAlignment="1">
      <alignment vertical="center" wrapText="1"/>
    </xf>
    <xf numFmtId="0" fontId="59" fillId="0" borderId="55" xfId="239" applyFont="1" applyBorder="1" applyAlignment="1">
      <alignment horizontal="center" vertical="center" wrapText="1"/>
    </xf>
    <xf numFmtId="181" fontId="38" fillId="0" borderId="32" xfId="239" applyNumberFormat="1" applyFont="1" applyBorder="1" applyAlignment="1">
      <alignment horizontal="center" vertical="center" wrapText="1"/>
    </xf>
    <xf numFmtId="181" fontId="39" fillId="0" borderId="55" xfId="239" applyNumberFormat="1" applyFont="1" applyBorder="1" applyAlignment="1">
      <alignment horizontal="center" vertical="center" wrapText="1"/>
    </xf>
    <xf numFmtId="0" fontId="59" fillId="0" borderId="42" xfId="239" applyFont="1" applyBorder="1" applyAlignment="1">
      <alignment vertical="center" wrapText="1"/>
    </xf>
    <xf numFmtId="0" fontId="0" fillId="0" borderId="43" xfId="0" applyFont="1" applyBorder="1" applyAlignment="1">
      <alignment vertical="center" wrapText="1"/>
    </xf>
    <xf numFmtId="0" fontId="32" fillId="0" borderId="56" xfId="0" applyFont="1" applyBorder="1" applyAlignment="1">
      <alignment horizontal="left" vertical="center" wrapText="1"/>
    </xf>
    <xf numFmtId="0" fontId="32" fillId="0" borderId="56" xfId="0" applyFont="1" applyBorder="1" applyAlignment="1">
      <alignment horizontal="right" vertical="center" wrapText="1"/>
    </xf>
    <xf numFmtId="0" fontId="32" fillId="0" borderId="43" xfId="0" applyFont="1" applyBorder="1" applyAlignment="1">
      <alignment horizontal="right" vertical="center" shrinkToFit="1"/>
    </xf>
    <xf numFmtId="178" fontId="32" fillId="0" borderId="43" xfId="39" applyNumberFormat="1" applyFont="1" applyBorder="1" applyAlignment="1">
      <alignment horizontal="right" vertical="center" shrinkToFit="1"/>
    </xf>
    <xf numFmtId="0" fontId="0" fillId="0" borderId="43" xfId="0" applyFont="1" applyBorder="1" applyAlignment="1">
      <alignment horizontal="right" vertical="center"/>
    </xf>
    <xf numFmtId="0" fontId="57" fillId="0" borderId="43" xfId="0" applyFont="1" applyBorder="1" applyAlignment="1">
      <alignment vertical="center" wrapText="1"/>
    </xf>
    <xf numFmtId="0" fontId="57" fillId="0" borderId="43" xfId="0" applyFont="1" applyBorder="1" applyAlignment="1">
      <alignment horizontal="center" vertical="center" wrapText="1"/>
    </xf>
    <xf numFmtId="0" fontId="32" fillId="0" borderId="56" xfId="0" applyFont="1" applyBorder="1" applyAlignment="1">
      <alignment vertical="center" wrapText="1"/>
    </xf>
    <xf numFmtId="0" fontId="59" fillId="0" borderId="56" xfId="239" applyFont="1" applyBorder="1" applyAlignment="1">
      <alignment horizontal="center" vertical="center" wrapText="1"/>
    </xf>
    <xf numFmtId="181" fontId="38" fillId="0" borderId="56" xfId="239" applyNumberFormat="1" applyFont="1" applyBorder="1" applyAlignment="1">
      <alignment horizontal="center" vertical="center" wrapText="1"/>
    </xf>
    <xf numFmtId="181" fontId="39" fillId="0" borderId="56" xfId="239" applyNumberFormat="1" applyFont="1" applyBorder="1" applyAlignment="1">
      <alignment horizontal="center" vertical="center" wrapText="1"/>
    </xf>
    <xf numFmtId="0" fontId="60" fillId="0" borderId="0" xfId="239" applyFont="1">
      <alignment vertical="center"/>
    </xf>
    <xf numFmtId="182" fontId="39" fillId="0" borderId="0" xfId="239" applyNumberFormat="1" applyFont="1" applyAlignment="1">
      <alignment horizontal="right" vertical="center"/>
    </xf>
    <xf numFmtId="0" fontId="45" fillId="0" borderId="54" xfId="239" applyFont="1" applyBorder="1" applyAlignment="1">
      <alignment horizontal="center" vertical="center" wrapText="1"/>
    </xf>
    <xf numFmtId="0" fontId="45" fillId="0" borderId="27" xfId="239" applyFont="1" applyBorder="1" applyAlignment="1">
      <alignment horizontal="center" vertical="center" wrapText="1"/>
    </xf>
    <xf numFmtId="38" fontId="34" fillId="0" borderId="0" xfId="39" applyFont="1" applyAlignment="1">
      <alignment horizontal="left"/>
    </xf>
    <xf numFmtId="0" fontId="32" fillId="0" borderId="56" xfId="0" applyFont="1" applyBorder="1" applyAlignment="1">
      <alignment horizontal="center" vertical="center" wrapText="1"/>
    </xf>
    <xf numFmtId="0" fontId="59" fillId="0" borderId="59" xfId="239" applyFont="1" applyBorder="1" applyAlignment="1">
      <alignment horizontal="center" vertical="center" wrapText="1"/>
    </xf>
    <xf numFmtId="181" fontId="38" fillId="0" borderId="60" xfId="239" applyNumberFormat="1" applyFont="1" applyBorder="1" applyAlignment="1">
      <alignment horizontal="center" vertical="center" wrapText="1"/>
    </xf>
    <xf numFmtId="181" fontId="39" fillId="0" borderId="59" xfId="239" applyNumberFormat="1" applyFont="1" applyBorder="1" applyAlignment="1">
      <alignment horizontal="center" vertical="center" wrapText="1"/>
    </xf>
    <xf numFmtId="0" fontId="59" fillId="0" borderId="61" xfId="239" applyFont="1" applyBorder="1" applyAlignment="1">
      <alignment vertical="center" wrapText="1"/>
    </xf>
    <xf numFmtId="0" fontId="59" fillId="0" borderId="62" xfId="239" applyFont="1" applyBorder="1" applyAlignment="1">
      <alignment horizontal="center" vertical="center" wrapText="1"/>
    </xf>
    <xf numFmtId="181" fontId="38" fillId="0" borderId="34" xfId="239" applyNumberFormat="1" applyFont="1" applyBorder="1" applyAlignment="1">
      <alignment horizontal="center" vertical="center" wrapText="1"/>
    </xf>
    <xf numFmtId="181" fontId="39" fillId="0" borderId="62" xfId="239" applyNumberFormat="1" applyFont="1" applyBorder="1" applyAlignment="1">
      <alignment horizontal="center" vertical="center" wrapText="1"/>
    </xf>
    <xf numFmtId="0" fontId="59" fillId="0" borderId="63" xfId="239" applyFont="1" applyBorder="1" applyAlignment="1">
      <alignment vertical="center" wrapText="1"/>
    </xf>
    <xf numFmtId="58" fontId="37" fillId="0" borderId="0" xfId="0" applyNumberFormat="1" applyFont="1" applyAlignment="1">
      <alignment horizontal="left" vertical="center"/>
    </xf>
    <xf numFmtId="0" fontId="34" fillId="0" borderId="0" xfId="0" applyFont="1" applyBorder="1" applyAlignment="1">
      <alignment horizontal="left" wrapText="1" shrinkToFit="1"/>
    </xf>
    <xf numFmtId="0" fontId="0" fillId="0" borderId="0" xfId="0" applyFont="1" applyAlignment="1">
      <alignment horizontal="left" vertical="center"/>
    </xf>
    <xf numFmtId="0" fontId="34" fillId="0" borderId="0" xfId="0" applyFont="1" applyAlignment="1">
      <alignment horizontal="left" vertical="center"/>
    </xf>
    <xf numFmtId="38" fontId="34" fillId="0" borderId="47" xfId="39" applyFont="1" applyBorder="1" applyAlignment="1">
      <alignment horizontal="left"/>
    </xf>
    <xf numFmtId="0" fontId="32" fillId="0" borderId="26" xfId="0" applyFont="1" applyBorder="1" applyAlignment="1">
      <alignment horizontal="left" vertical="center" wrapText="1"/>
    </xf>
    <xf numFmtId="38" fontId="35" fillId="0" borderId="0" xfId="39" applyFont="1" applyBorder="1" applyAlignment="1"/>
    <xf numFmtId="0" fontId="34" fillId="0" borderId="0" xfId="0" applyFont="1" applyBorder="1">
      <alignment vertical="center"/>
    </xf>
    <xf numFmtId="0" fontId="46" fillId="0" borderId="56" xfId="239" applyFont="1" applyBorder="1" applyAlignment="1">
      <alignment horizontal="center" vertical="center" wrapText="1"/>
    </xf>
    <xf numFmtId="0" fontId="46" fillId="0" borderId="57" xfId="239" applyFont="1" applyBorder="1" applyAlignment="1">
      <alignment horizontal="center" vertical="center" wrapText="1"/>
    </xf>
    <xf numFmtId="0" fontId="1" fillId="0" borderId="0" xfId="239" applyFont="1" applyAlignment="1">
      <alignment horizontal="left" vertical="center"/>
    </xf>
    <xf numFmtId="181" fontId="38" fillId="0" borderId="32" xfId="239" quotePrefix="1" applyNumberFormat="1" applyFont="1" applyBorder="1" applyAlignment="1">
      <alignment horizontal="center" vertical="center" wrapText="1"/>
    </xf>
    <xf numFmtId="0" fontId="45" fillId="0" borderId="54" xfId="239" applyFont="1" applyBorder="1" applyAlignment="1">
      <alignment horizontal="center" vertical="center" wrapText="1"/>
    </xf>
    <xf numFmtId="0" fontId="45" fillId="0" borderId="27" xfId="239" applyFont="1" applyBorder="1" applyAlignment="1">
      <alignment horizontal="center" vertical="center" wrapText="1"/>
    </xf>
    <xf numFmtId="0" fontId="42" fillId="0" borderId="55" xfId="239" applyFont="1" applyBorder="1" applyAlignment="1">
      <alignment horizontal="center" vertical="center" wrapText="1"/>
    </xf>
    <xf numFmtId="0" fontId="42" fillId="0" borderId="22" xfId="239" applyFont="1" applyBorder="1" applyAlignment="1">
      <alignment horizontal="center" vertical="center" wrapText="1"/>
    </xf>
    <xf numFmtId="184" fontId="41" fillId="0" borderId="0" xfId="239" applyNumberFormat="1" applyFont="1" applyAlignment="1">
      <alignment horizontal="center" vertical="center"/>
    </xf>
    <xf numFmtId="0" fontId="1" fillId="0" borderId="0" xfId="239" applyFont="1" applyAlignment="1">
      <alignment horizontal="distributed" vertical="center"/>
    </xf>
    <xf numFmtId="0" fontId="56" fillId="0" borderId="0" xfId="239" applyFont="1" applyAlignment="1">
      <alignment horizontal="left" vertical="center"/>
    </xf>
    <xf numFmtId="0" fontId="41" fillId="0" borderId="0" xfId="239" applyFont="1" applyAlignment="1">
      <alignment horizontal="left" vertical="center"/>
    </xf>
    <xf numFmtId="32" fontId="41" fillId="0" borderId="0" xfId="239" applyNumberFormat="1" applyFont="1" applyAlignment="1">
      <alignment horizontal="left" vertical="center"/>
    </xf>
    <xf numFmtId="0" fontId="41" fillId="0" borderId="0" xfId="239" applyFont="1" applyBorder="1" applyAlignment="1">
      <alignment horizontal="left" vertical="center"/>
    </xf>
    <xf numFmtId="0" fontId="58" fillId="0" borderId="55" xfId="239" applyFont="1" applyBorder="1" applyAlignment="1">
      <alignment horizontal="center" vertical="center" wrapText="1"/>
    </xf>
    <xf numFmtId="0" fontId="58" fillId="0" borderId="22" xfId="239" applyFont="1" applyBorder="1" applyAlignment="1">
      <alignment horizontal="center" vertical="center" wrapText="1"/>
    </xf>
    <xf numFmtId="0" fontId="1" fillId="0" borderId="0" xfId="239" applyFont="1" applyAlignment="1">
      <alignment horizontal="left" vertical="center" wrapText="1"/>
    </xf>
    <xf numFmtId="0" fontId="6" fillId="0" borderId="0" xfId="239" applyAlignment="1">
      <alignment horizontal="left" vertical="center" wrapText="1"/>
    </xf>
    <xf numFmtId="0" fontId="5" fillId="0" borderId="0" xfId="239" applyFont="1" applyAlignment="1">
      <alignment horizontal="left" vertical="center" wrapText="1"/>
    </xf>
    <xf numFmtId="0" fontId="42" fillId="0" borderId="37" xfId="239" applyFont="1" applyBorder="1" applyAlignment="1">
      <alignment horizontal="center" vertical="center" wrapText="1"/>
    </xf>
    <xf numFmtId="0" fontId="42" fillId="0" borderId="58" xfId="239" applyFont="1" applyBorder="1" applyAlignment="1">
      <alignment horizontal="center" vertical="center" wrapText="1"/>
    </xf>
    <xf numFmtId="0" fontId="41" fillId="0" borderId="0" xfId="239" applyFont="1" applyAlignment="1">
      <alignment horizontal="left" vertical="center" wrapText="1"/>
    </xf>
    <xf numFmtId="58" fontId="39" fillId="0" borderId="0" xfId="239" applyNumberFormat="1" applyFont="1" applyAlignment="1">
      <alignment horizontal="right" vertical="center"/>
    </xf>
    <xf numFmtId="0" fontId="41" fillId="0" borderId="0" xfId="239" applyFont="1" applyAlignment="1">
      <alignment horizontal="center" vertical="center"/>
    </xf>
    <xf numFmtId="0" fontId="44" fillId="0" borderId="0" xfId="239" applyFont="1" applyAlignment="1">
      <alignment horizontal="left" vertical="center" wrapText="1" indent="1"/>
    </xf>
    <xf numFmtId="38" fontId="34" fillId="0" borderId="0" xfId="39" applyFont="1" applyAlignment="1"/>
    <xf numFmtId="38" fontId="34" fillId="0" borderId="0" xfId="39" applyFont="1" applyAlignment="1">
      <alignment horizontal="distributed" vertical="center"/>
    </xf>
    <xf numFmtId="38" fontId="34" fillId="0" borderId="27" xfId="39" applyFont="1" applyBorder="1" applyAlignment="1">
      <alignment horizontal="center"/>
    </xf>
    <xf numFmtId="38" fontId="34" fillId="0" borderId="28" xfId="39" applyFont="1" applyBorder="1" applyAlignment="1">
      <alignment horizontal="left" vertical="top" wrapText="1"/>
    </xf>
    <xf numFmtId="38" fontId="34" fillId="0" borderId="0" xfId="39" applyFont="1" applyAlignment="1">
      <alignment horizontal="left" vertical="top" wrapText="1"/>
    </xf>
    <xf numFmtId="38" fontId="34" fillId="0" borderId="0" xfId="39" applyFont="1" applyAlignment="1">
      <alignment horizontal="left"/>
    </xf>
    <xf numFmtId="38" fontId="50" fillId="0" borderId="17" xfId="39" applyFont="1" applyBorder="1" applyAlignment="1">
      <alignment horizontal="center"/>
    </xf>
    <xf numFmtId="38" fontId="49" fillId="0" borderId="43" xfId="39" applyFont="1" applyBorder="1" applyAlignment="1">
      <alignment horizontal="center" vertical="center"/>
    </xf>
    <xf numFmtId="38" fontId="50" fillId="0" borderId="43" xfId="39" applyFont="1" applyBorder="1" applyAlignment="1">
      <alignment horizontal="center" vertical="center"/>
    </xf>
    <xf numFmtId="177" fontId="49" fillId="0" borderId="17" xfId="39" applyNumberFormat="1" applyFont="1" applyBorder="1" applyAlignment="1">
      <alignment horizontal="center"/>
    </xf>
    <xf numFmtId="179" fontId="34" fillId="0" borderId="44" xfId="39" applyNumberFormat="1" applyFont="1" applyBorder="1" applyAlignment="1">
      <alignment horizontal="left" shrinkToFit="1"/>
    </xf>
    <xf numFmtId="179" fontId="34" fillId="0" borderId="45" xfId="39" applyNumberFormat="1" applyFont="1" applyBorder="1" applyAlignment="1">
      <alignment horizontal="left" shrinkToFit="1"/>
    </xf>
    <xf numFmtId="38" fontId="34" fillId="0" borderId="27" xfId="39" applyFont="1" applyBorder="1" applyAlignment="1">
      <alignment horizontal="distributed" justifyLastLine="1"/>
    </xf>
    <xf numFmtId="38" fontId="34" fillId="0" borderId="0" xfId="39" applyFont="1" applyAlignment="1">
      <alignment horizontal="distributed" shrinkToFit="1"/>
    </xf>
    <xf numFmtId="0" fontId="34" fillId="0" borderId="0" xfId="0" applyFont="1" applyAlignment="1">
      <alignment horizontal="center" vertical="center"/>
    </xf>
    <xf numFmtId="0" fontId="32" fillId="0" borderId="20" xfId="0" applyFont="1" applyBorder="1" applyAlignment="1">
      <alignment horizontal="center" wrapText="1" shrinkToFit="1"/>
    </xf>
    <xf numFmtId="0" fontId="32" fillId="0" borderId="29" xfId="0" applyFont="1" applyBorder="1" applyAlignment="1">
      <alignment horizontal="center" wrapText="1" shrinkToFit="1"/>
    </xf>
    <xf numFmtId="0" fontId="32" fillId="0" borderId="30" xfId="0" applyFont="1" applyBorder="1" applyAlignment="1">
      <alignment horizontal="center" wrapText="1" shrinkToFit="1"/>
    </xf>
    <xf numFmtId="38" fontId="34" fillId="0" borderId="0" xfId="39" applyFont="1" applyBorder="1" applyAlignment="1">
      <alignment horizontal="distributed" shrinkToFit="1"/>
    </xf>
    <xf numFmtId="38" fontId="34" fillId="0" borderId="0" xfId="39" applyFont="1" applyBorder="1" applyAlignment="1">
      <alignment shrinkToFit="1"/>
    </xf>
    <xf numFmtId="0" fontId="34" fillId="0" borderId="0" xfId="39" applyNumberFormat="1" applyFont="1" applyBorder="1" applyAlignment="1">
      <alignment horizontal="distributed" shrinkToFit="1"/>
    </xf>
    <xf numFmtId="38" fontId="34" fillId="0" borderId="27" xfId="39" applyFont="1" applyBorder="1" applyAlignment="1">
      <alignment horizontal="left"/>
    </xf>
    <xf numFmtId="38" fontId="34" fillId="0" borderId="0" xfId="39" applyFont="1" applyAlignment="1">
      <alignment shrinkToFit="1"/>
    </xf>
    <xf numFmtId="0" fontId="34" fillId="0" borderId="0" xfId="39" applyNumberFormat="1" applyFont="1" applyAlignment="1">
      <alignment horizontal="distributed" shrinkToFit="1"/>
    </xf>
    <xf numFmtId="38" fontId="32" fillId="0" borderId="31" xfId="39" applyFont="1" applyBorder="1" applyAlignment="1">
      <alignment vertical="center" wrapText="1"/>
    </xf>
    <xf numFmtId="38" fontId="32" fillId="0" borderId="37" xfId="39" applyFont="1" applyBorder="1" applyAlignment="1">
      <alignment vertical="center" wrapText="1"/>
    </xf>
    <xf numFmtId="183" fontId="53" fillId="0" borderId="41" xfId="0" applyNumberFormat="1" applyFont="1" applyFill="1" applyBorder="1" applyAlignment="1">
      <alignment horizontal="left" vertical="center" wrapText="1"/>
    </xf>
    <xf numFmtId="0" fontId="34" fillId="0" borderId="38" xfId="0" applyFont="1" applyFill="1" applyBorder="1" applyAlignment="1">
      <alignment horizontal="center" wrapText="1" shrinkToFit="1"/>
    </xf>
    <xf numFmtId="0" fontId="34" fillId="0" borderId="39" xfId="0" applyFont="1" applyFill="1" applyBorder="1" applyAlignment="1">
      <alignment horizontal="center" wrapText="1" shrinkToFit="1"/>
    </xf>
    <xf numFmtId="0" fontId="34" fillId="0" borderId="40" xfId="0" applyFont="1" applyFill="1" applyBorder="1" applyAlignment="1">
      <alignment horizontal="center" wrapText="1" shrinkToFit="1"/>
    </xf>
    <xf numFmtId="0" fontId="32" fillId="0" borderId="0" xfId="0" applyFont="1" applyBorder="1" applyAlignment="1">
      <alignment vertical="center" wrapText="1" shrinkToFit="1"/>
    </xf>
    <xf numFmtId="0" fontId="32" fillId="0" borderId="35" xfId="0" applyFont="1" applyBorder="1" applyAlignment="1">
      <alignment vertical="center" wrapText="1" shrinkToFit="1"/>
    </xf>
    <xf numFmtId="0" fontId="48" fillId="0" borderId="0" xfId="0" applyFont="1" applyBorder="1" applyAlignment="1">
      <alignment horizontal="center"/>
    </xf>
    <xf numFmtId="0" fontId="34" fillId="0" borderId="32" xfId="0" applyFont="1" applyBorder="1" applyAlignment="1">
      <alignment horizontal="center" vertical="center" wrapText="1" shrinkToFit="1"/>
    </xf>
    <xf numFmtId="0" fontId="34" fillId="0" borderId="33" xfId="0" applyFont="1" applyBorder="1" applyAlignment="1">
      <alignment horizontal="center" vertical="center" wrapText="1" shrinkToFit="1"/>
    </xf>
    <xf numFmtId="0" fontId="34" fillId="0" borderId="36" xfId="0" applyFont="1" applyBorder="1" applyAlignment="1">
      <alignment horizontal="center" vertical="center" wrapText="1" shrinkToFit="1"/>
    </xf>
    <xf numFmtId="0" fontId="34" fillId="0" borderId="37" xfId="0" applyFont="1" applyBorder="1" applyAlignment="1">
      <alignment horizontal="left" vertical="center" wrapText="1" shrinkToFit="1"/>
    </xf>
    <xf numFmtId="179" fontId="34" fillId="0" borderId="32" xfId="0" applyNumberFormat="1" applyFont="1" applyBorder="1" applyAlignment="1">
      <alignment horizontal="right" wrapText="1" shrinkToFit="1"/>
    </xf>
    <xf numFmtId="179" fontId="34" fillId="0" borderId="41" xfId="0" applyNumberFormat="1" applyFont="1" applyBorder="1" applyAlignment="1">
      <alignment horizontal="left" wrapText="1" shrinkToFit="1"/>
    </xf>
    <xf numFmtId="178" fontId="53" fillId="0" borderId="0" xfId="0" applyNumberFormat="1" applyFont="1" applyBorder="1" applyAlignment="1">
      <alignment horizontal="left" vertical="center" wrapText="1"/>
    </xf>
    <xf numFmtId="178" fontId="53" fillId="0" borderId="35" xfId="0" applyNumberFormat="1" applyFont="1" applyBorder="1" applyAlignment="1">
      <alignment horizontal="left" vertical="center" wrapText="1"/>
    </xf>
    <xf numFmtId="0" fontId="34" fillId="0" borderId="37" xfId="0" applyFont="1" applyBorder="1" applyAlignment="1">
      <alignment horizontal="center" vertical="center" wrapText="1" shrinkToFit="1"/>
    </xf>
    <xf numFmtId="179" fontId="34" fillId="0" borderId="41" xfId="0" applyNumberFormat="1" applyFont="1" applyBorder="1" applyAlignment="1">
      <alignment horizontal="right" wrapText="1" shrinkToFit="1"/>
    </xf>
    <xf numFmtId="0" fontId="61" fillId="0" borderId="0" xfId="1" applyFont="1" applyAlignment="1">
      <alignment horizontal="right" wrapText="1"/>
    </xf>
    <xf numFmtId="0" fontId="7" fillId="0" borderId="0" xfId="1" applyAlignment="1">
      <alignment wrapText="1"/>
    </xf>
    <xf numFmtId="0" fontId="62" fillId="0" borderId="31" xfId="1" applyFont="1" applyBorder="1" applyAlignment="1">
      <alignment horizontal="center" vertical="center" wrapText="1"/>
    </xf>
    <xf numFmtId="0" fontId="61" fillId="0" borderId="64" xfId="1" applyFont="1" applyBorder="1" applyAlignment="1">
      <alignment horizontal="center" vertical="center" wrapText="1"/>
    </xf>
    <xf numFmtId="178" fontId="61" fillId="0" borderId="64" xfId="39" applyNumberFormat="1" applyFont="1" applyFill="1" applyBorder="1" applyAlignment="1">
      <alignment horizontal="center" vertical="center" wrapText="1"/>
    </xf>
    <xf numFmtId="0" fontId="63" fillId="0" borderId="64" xfId="1" applyFont="1" applyBorder="1" applyAlignment="1">
      <alignment horizontal="center" vertical="center" wrapText="1"/>
    </xf>
    <xf numFmtId="0" fontId="64" fillId="0" borderId="65" xfId="0" applyFont="1" applyBorder="1" applyAlignment="1">
      <alignment horizontal="center"/>
    </xf>
    <xf numFmtId="0" fontId="65" fillId="0" borderId="65" xfId="0" applyFont="1" applyBorder="1" applyAlignment="1">
      <alignment horizontal="left" wrapText="1"/>
    </xf>
    <xf numFmtId="0" fontId="66" fillId="0" borderId="64" xfId="0" applyFont="1" applyBorder="1" applyAlignment="1">
      <alignment horizontal="center"/>
    </xf>
    <xf numFmtId="38" fontId="67" fillId="0" borderId="66" xfId="1" applyNumberFormat="1" applyFont="1" applyBorder="1" applyAlignment="1">
      <alignment horizontal="center" wrapText="1"/>
    </xf>
    <xf numFmtId="38" fontId="67" fillId="0" borderId="64" xfId="39" applyFont="1" applyFill="1" applyBorder="1" applyAlignment="1">
      <alignment horizontal="center" wrapText="1"/>
    </xf>
    <xf numFmtId="188" fontId="61" fillId="0" borderId="64" xfId="1" applyNumberFormat="1" applyFont="1" applyBorder="1" applyAlignment="1">
      <alignment horizontal="right" wrapText="1"/>
    </xf>
    <xf numFmtId="3" fontId="61" fillId="0" borderId="64" xfId="1" applyNumberFormat="1" applyFont="1" applyBorder="1" applyAlignment="1">
      <alignment horizontal="right" wrapText="1"/>
    </xf>
    <xf numFmtId="0" fontId="63" fillId="0" borderId="64" xfId="1" applyFont="1" applyBorder="1" applyAlignment="1">
      <alignment horizontal="left" wrapText="1"/>
    </xf>
    <xf numFmtId="40" fontId="7" fillId="0" borderId="0" xfId="241" applyNumberFormat="1" applyFont="1" applyAlignment="1">
      <alignment wrapText="1"/>
    </xf>
    <xf numFmtId="0" fontId="65" fillId="0" borderId="65" xfId="0" applyFont="1" applyBorder="1" applyAlignment="1">
      <alignment horizontal="left"/>
    </xf>
    <xf numFmtId="0" fontId="65" fillId="0" borderId="65" xfId="0" applyFont="1" applyBorder="1" applyAlignment="1"/>
    <xf numFmtId="0" fontId="61" fillId="25" borderId="64" xfId="1" applyFont="1" applyFill="1" applyBorder="1" applyAlignment="1">
      <alignment horizontal="center" wrapText="1"/>
    </xf>
    <xf numFmtId="0" fontId="63" fillId="0" borderId="65" xfId="1" applyFont="1" applyBorder="1" applyAlignment="1">
      <alignment horizontal="left" wrapText="1"/>
    </xf>
    <xf numFmtId="0" fontId="64" fillId="0" borderId="64" xfId="0" applyFont="1" applyBorder="1" applyAlignment="1">
      <alignment horizontal="center"/>
    </xf>
    <xf numFmtId="38" fontId="67" fillId="0" borderId="64" xfId="1" applyNumberFormat="1" applyFont="1" applyBorder="1" applyAlignment="1">
      <alignment horizontal="center" wrapText="1"/>
    </xf>
    <xf numFmtId="38" fontId="67" fillId="0" borderId="64" xfId="99" applyFont="1" applyFill="1" applyBorder="1" applyAlignment="1">
      <alignment horizontal="center" wrapText="1"/>
    </xf>
    <xf numFmtId="178" fontId="67" fillId="0" borderId="64" xfId="39" applyNumberFormat="1" applyFont="1" applyFill="1" applyBorder="1" applyAlignment="1">
      <alignment horizontal="center" wrapText="1"/>
    </xf>
    <xf numFmtId="0" fontId="61" fillId="0" borderId="64" xfId="1" applyFont="1" applyBorder="1" applyAlignment="1">
      <alignment horizontal="center" wrapText="1"/>
    </xf>
    <xf numFmtId="0" fontId="63" fillId="0" borderId="64" xfId="1" applyFont="1" applyBorder="1" applyAlignment="1">
      <alignment horizontal="center" wrapText="1"/>
    </xf>
    <xf numFmtId="0" fontId="63" fillId="25" borderId="64" xfId="1" applyFont="1" applyFill="1" applyBorder="1" applyAlignment="1">
      <alignment horizontal="center" wrapText="1"/>
    </xf>
    <xf numFmtId="0" fontId="63" fillId="0" borderId="64" xfId="1" applyFont="1" applyBorder="1" applyAlignment="1">
      <alignment wrapText="1"/>
    </xf>
    <xf numFmtId="38" fontId="61" fillId="0" borderId="64" xfId="99" applyFont="1" applyFill="1" applyBorder="1" applyAlignment="1">
      <alignment horizontal="center" wrapText="1"/>
    </xf>
    <xf numFmtId="0" fontId="35" fillId="0" borderId="64" xfId="0" applyFont="1" applyBorder="1" applyAlignment="1">
      <alignment horizontal="center"/>
    </xf>
    <xf numFmtId="0" fontId="68" fillId="0" borderId="64" xfId="1" applyFont="1" applyBorder="1" applyAlignment="1">
      <alignment horizontal="left" wrapText="1"/>
    </xf>
    <xf numFmtId="38" fontId="69" fillId="0" borderId="64" xfId="99" applyFont="1" applyFill="1" applyBorder="1" applyAlignment="1">
      <alignment horizontal="center" wrapText="1"/>
    </xf>
    <xf numFmtId="38" fontId="70" fillId="0" borderId="64" xfId="99" applyFont="1" applyFill="1" applyBorder="1" applyAlignment="1">
      <alignment horizontal="center" wrapText="1"/>
    </xf>
    <xf numFmtId="188" fontId="69" fillId="0" borderId="64" xfId="1" applyNumberFormat="1" applyFont="1" applyBorder="1" applyAlignment="1">
      <alignment horizontal="right" wrapText="1"/>
    </xf>
    <xf numFmtId="3" fontId="69" fillId="0" borderId="64" xfId="1" applyNumberFormat="1" applyFont="1" applyBorder="1" applyAlignment="1">
      <alignment horizontal="right" wrapText="1"/>
    </xf>
    <xf numFmtId="0" fontId="68" fillId="0" borderId="64" xfId="1" applyFont="1" applyBorder="1" applyAlignment="1">
      <alignment horizontal="center" vertical="center" wrapText="1"/>
    </xf>
    <xf numFmtId="0" fontId="68" fillId="0" borderId="64" xfId="1" applyFont="1" applyBorder="1" applyAlignment="1">
      <alignment horizontal="center" wrapText="1"/>
    </xf>
    <xf numFmtId="0" fontId="71" fillId="0" borderId="0" xfId="1" applyFont="1" applyAlignment="1">
      <alignment horizontal="center" wrapText="1"/>
    </xf>
    <xf numFmtId="0" fontId="66" fillId="0" borderId="64" xfId="0" applyFont="1" applyBorder="1" applyAlignment="1">
      <alignment horizontal="center" wrapText="1"/>
    </xf>
    <xf numFmtId="0" fontId="32" fillId="0" borderId="24" xfId="0" applyFont="1" applyBorder="1" applyAlignment="1">
      <alignment horizontal="center" vertical="center" wrapText="1"/>
    </xf>
    <xf numFmtId="0" fontId="32" fillId="0" borderId="67" xfId="0" applyFont="1" applyBorder="1" applyAlignment="1">
      <alignment horizontal="center" vertical="center" wrapText="1"/>
    </xf>
    <xf numFmtId="0" fontId="32" fillId="0" borderId="66" xfId="0" applyFont="1" applyBorder="1" applyAlignment="1">
      <alignment horizontal="center" vertical="center" wrapText="1"/>
    </xf>
    <xf numFmtId="0" fontId="0" fillId="0" borderId="65" xfId="0" applyFont="1" applyBorder="1" applyAlignment="1">
      <alignment horizontal="center" vertical="center"/>
    </xf>
    <xf numFmtId="0" fontId="0" fillId="0" borderId="67" xfId="0" applyFont="1" applyBorder="1" applyAlignment="1">
      <alignment horizontal="center" vertical="center"/>
    </xf>
    <xf numFmtId="0" fontId="0" fillId="0" borderId="66" xfId="0" applyFont="1" applyBorder="1" applyAlignment="1">
      <alignment horizontal="center" vertical="center"/>
    </xf>
    <xf numFmtId="38" fontId="49" fillId="0" borderId="0" xfId="39" applyFont="1" applyBorder="1" applyAlignment="1">
      <alignment horizontal="center" vertical="center"/>
    </xf>
    <xf numFmtId="38" fontId="50" fillId="0" borderId="0" xfId="39" applyFont="1" applyBorder="1" applyAlignment="1">
      <alignment horizontal="center" vertical="center"/>
    </xf>
  </cellXfs>
  <cellStyles count="242">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Calc Currency (0)" xfId="20" xr:uid="{00000000-0005-0000-0000-000012000000}"/>
    <cellStyle name="Header1" xfId="21" xr:uid="{00000000-0005-0000-0000-000013000000}"/>
    <cellStyle name="Header2" xfId="22" xr:uid="{00000000-0005-0000-0000-000014000000}"/>
    <cellStyle name="Header2 2" xfId="229" xr:uid="{00000000-0005-0000-0000-000015000000}"/>
    <cellStyle name="Normal_#18-Internet" xfId="23" xr:uid="{00000000-0005-0000-0000-000016000000}"/>
    <cellStyle name="アクセント 1 2" xfId="24" xr:uid="{00000000-0005-0000-0000-000017000000}"/>
    <cellStyle name="アクセント 2 2" xfId="25" xr:uid="{00000000-0005-0000-0000-000018000000}"/>
    <cellStyle name="アクセント 3 2" xfId="26" xr:uid="{00000000-0005-0000-0000-000019000000}"/>
    <cellStyle name="アクセント 4 2" xfId="27" xr:uid="{00000000-0005-0000-0000-00001A000000}"/>
    <cellStyle name="アクセント 5 2" xfId="28" xr:uid="{00000000-0005-0000-0000-00001B000000}"/>
    <cellStyle name="アクセント 6 2" xfId="29" xr:uid="{00000000-0005-0000-0000-00001C000000}"/>
    <cellStyle name="タイトル 2" xfId="30" xr:uid="{00000000-0005-0000-0000-00001D000000}"/>
    <cellStyle name="チェック セル 2" xfId="31" xr:uid="{00000000-0005-0000-0000-00001E000000}"/>
    <cellStyle name="どちらでもない 2" xfId="32" xr:uid="{00000000-0005-0000-0000-00001F000000}"/>
    <cellStyle name="メモ 2" xfId="33" xr:uid="{00000000-0005-0000-0000-000020000000}"/>
    <cellStyle name="メモ 3" xfId="230" xr:uid="{00000000-0005-0000-0000-000021000000}"/>
    <cellStyle name="リンク セル 2" xfId="34" xr:uid="{00000000-0005-0000-0000-000022000000}"/>
    <cellStyle name="悪い 2" xfId="35" xr:uid="{00000000-0005-0000-0000-000023000000}"/>
    <cellStyle name="計算 2" xfId="36" xr:uid="{00000000-0005-0000-0000-000024000000}"/>
    <cellStyle name="計算 3" xfId="231" xr:uid="{00000000-0005-0000-0000-000025000000}"/>
    <cellStyle name="警告文 2" xfId="37" xr:uid="{00000000-0005-0000-0000-000026000000}"/>
    <cellStyle name="桁区切り" xfId="241" builtinId="6"/>
    <cellStyle name="桁区切り 2" xfId="39" xr:uid="{00000000-0005-0000-0000-000028000000}"/>
    <cellStyle name="桁区切り 2 2" xfId="99" xr:uid="{00000000-0005-0000-0000-000029000000}"/>
    <cellStyle name="桁区切り 3" xfId="38" xr:uid="{00000000-0005-0000-0000-00002A000000}"/>
    <cellStyle name="桁区切り 4" xfId="235" xr:uid="{00000000-0005-0000-0000-00002B000000}"/>
    <cellStyle name="見出し 1 2" xfId="40" xr:uid="{00000000-0005-0000-0000-00002C000000}"/>
    <cellStyle name="見出し 2 2" xfId="41" xr:uid="{00000000-0005-0000-0000-00002D000000}"/>
    <cellStyle name="見出し 3 2" xfId="42" xr:uid="{00000000-0005-0000-0000-00002E000000}"/>
    <cellStyle name="見出し 4 2" xfId="43" xr:uid="{00000000-0005-0000-0000-00002F000000}"/>
    <cellStyle name="集計 2" xfId="44" xr:uid="{00000000-0005-0000-0000-000030000000}"/>
    <cellStyle name="集計 3" xfId="232" xr:uid="{00000000-0005-0000-0000-000031000000}"/>
    <cellStyle name="出力 2" xfId="45" xr:uid="{00000000-0005-0000-0000-000032000000}"/>
    <cellStyle name="出力 3" xfId="233" xr:uid="{00000000-0005-0000-0000-000033000000}"/>
    <cellStyle name="説明文 2" xfId="46" xr:uid="{00000000-0005-0000-0000-000034000000}"/>
    <cellStyle name="入力 2" xfId="47" xr:uid="{00000000-0005-0000-0000-000035000000}"/>
    <cellStyle name="入力 3" xfId="234" xr:uid="{00000000-0005-0000-0000-000036000000}"/>
    <cellStyle name="標準" xfId="0" builtinId="0"/>
    <cellStyle name="標準 10" xfId="100" xr:uid="{00000000-0005-0000-0000-000038000000}"/>
    <cellStyle name="標準 100" xfId="66" xr:uid="{00000000-0005-0000-0000-000039000000}"/>
    <cellStyle name="標準 101" xfId="67" xr:uid="{00000000-0005-0000-0000-00003A000000}"/>
    <cellStyle name="標準 102" xfId="68" xr:uid="{00000000-0005-0000-0000-00003B000000}"/>
    <cellStyle name="標準 103" xfId="101" xr:uid="{00000000-0005-0000-0000-00003C000000}"/>
    <cellStyle name="標準 104" xfId="69" xr:uid="{00000000-0005-0000-0000-00003D000000}"/>
    <cellStyle name="標準 105" xfId="70" xr:uid="{00000000-0005-0000-0000-00003E000000}"/>
    <cellStyle name="標準 106" xfId="102" xr:uid="{00000000-0005-0000-0000-00003F000000}"/>
    <cellStyle name="標準 107" xfId="71" xr:uid="{00000000-0005-0000-0000-000040000000}"/>
    <cellStyle name="標準 108" xfId="103" xr:uid="{00000000-0005-0000-0000-000041000000}"/>
    <cellStyle name="標準 109" xfId="104" xr:uid="{00000000-0005-0000-0000-000042000000}"/>
    <cellStyle name="標準 11" xfId="73" xr:uid="{00000000-0005-0000-0000-000043000000}"/>
    <cellStyle name="標準 110" xfId="105" xr:uid="{00000000-0005-0000-0000-000044000000}"/>
    <cellStyle name="標準 111" xfId="72" xr:uid="{00000000-0005-0000-0000-000045000000}"/>
    <cellStyle name="標準 112" xfId="106" xr:uid="{00000000-0005-0000-0000-000046000000}"/>
    <cellStyle name="標準 113" xfId="107" xr:uid="{00000000-0005-0000-0000-000047000000}"/>
    <cellStyle name="標準 114" xfId="108" xr:uid="{00000000-0005-0000-0000-000048000000}"/>
    <cellStyle name="標準 115" xfId="74" xr:uid="{00000000-0005-0000-0000-000049000000}"/>
    <cellStyle name="標準 116" xfId="109" xr:uid="{00000000-0005-0000-0000-00004A000000}"/>
    <cellStyle name="標準 117" xfId="75" xr:uid="{00000000-0005-0000-0000-00004B000000}"/>
    <cellStyle name="標準 118" xfId="110" xr:uid="{00000000-0005-0000-0000-00004C000000}"/>
    <cellStyle name="標準 119" xfId="111" xr:uid="{00000000-0005-0000-0000-00004D000000}"/>
    <cellStyle name="標準 12" xfId="112" xr:uid="{00000000-0005-0000-0000-00004E000000}"/>
    <cellStyle name="標準 120" xfId="76" xr:uid="{00000000-0005-0000-0000-00004F000000}"/>
    <cellStyle name="標準 121" xfId="113" xr:uid="{00000000-0005-0000-0000-000050000000}"/>
    <cellStyle name="標準 122" xfId="114" xr:uid="{00000000-0005-0000-0000-000051000000}"/>
    <cellStyle name="標準 123" xfId="115" xr:uid="{00000000-0005-0000-0000-000052000000}"/>
    <cellStyle name="標準 124" xfId="77" xr:uid="{00000000-0005-0000-0000-000053000000}"/>
    <cellStyle name="標準 125" xfId="78" xr:uid="{00000000-0005-0000-0000-000054000000}"/>
    <cellStyle name="標準 126" xfId="116" xr:uid="{00000000-0005-0000-0000-000055000000}"/>
    <cellStyle name="標準 127" xfId="79" xr:uid="{00000000-0005-0000-0000-000056000000}"/>
    <cellStyle name="標準 128" xfId="117" xr:uid="{00000000-0005-0000-0000-000057000000}"/>
    <cellStyle name="標準 129" xfId="118" xr:uid="{00000000-0005-0000-0000-000058000000}"/>
    <cellStyle name="標準 13" xfId="119" xr:uid="{00000000-0005-0000-0000-000059000000}"/>
    <cellStyle name="標準 130" xfId="80" xr:uid="{00000000-0005-0000-0000-00005A000000}"/>
    <cellStyle name="標準 131" xfId="120" xr:uid="{00000000-0005-0000-0000-00005B000000}"/>
    <cellStyle name="標準 132" xfId="81" xr:uid="{00000000-0005-0000-0000-00005C000000}"/>
    <cellStyle name="標準 133" xfId="121" xr:uid="{00000000-0005-0000-0000-00005D000000}"/>
    <cellStyle name="標準 134" xfId="122" xr:uid="{00000000-0005-0000-0000-00005E000000}"/>
    <cellStyle name="標準 135" xfId="123" xr:uid="{00000000-0005-0000-0000-00005F000000}"/>
    <cellStyle name="標準 136" xfId="82" xr:uid="{00000000-0005-0000-0000-000060000000}"/>
    <cellStyle name="標準 137" xfId="124" xr:uid="{00000000-0005-0000-0000-000061000000}"/>
    <cellStyle name="標準 138" xfId="83" xr:uid="{00000000-0005-0000-0000-000062000000}"/>
    <cellStyle name="標準 139" xfId="84" xr:uid="{00000000-0005-0000-0000-000063000000}"/>
    <cellStyle name="標準 14" xfId="125" xr:uid="{00000000-0005-0000-0000-000064000000}"/>
    <cellStyle name="標準 140" xfId="126" xr:uid="{00000000-0005-0000-0000-000065000000}"/>
    <cellStyle name="標準 141" xfId="127" xr:uid="{00000000-0005-0000-0000-000066000000}"/>
    <cellStyle name="標準 142" xfId="85" xr:uid="{00000000-0005-0000-0000-000067000000}"/>
    <cellStyle name="標準 143" xfId="128" xr:uid="{00000000-0005-0000-0000-000068000000}"/>
    <cellStyle name="標準 144" xfId="129" xr:uid="{00000000-0005-0000-0000-000069000000}"/>
    <cellStyle name="標準 145" xfId="86" xr:uid="{00000000-0005-0000-0000-00006A000000}"/>
    <cellStyle name="標準 146" xfId="130" xr:uid="{00000000-0005-0000-0000-00006B000000}"/>
    <cellStyle name="標準 147" xfId="87" xr:uid="{00000000-0005-0000-0000-00006C000000}"/>
    <cellStyle name="標準 148" xfId="88" xr:uid="{00000000-0005-0000-0000-00006D000000}"/>
    <cellStyle name="標準 149" xfId="89" xr:uid="{00000000-0005-0000-0000-00006E000000}"/>
    <cellStyle name="標準 15" xfId="131" xr:uid="{00000000-0005-0000-0000-00006F000000}"/>
    <cellStyle name="標準 150" xfId="90" xr:uid="{00000000-0005-0000-0000-000070000000}"/>
    <cellStyle name="標準 151" xfId="132" xr:uid="{00000000-0005-0000-0000-000071000000}"/>
    <cellStyle name="標準 152" xfId="91" xr:uid="{00000000-0005-0000-0000-000072000000}"/>
    <cellStyle name="標準 153" xfId="92" xr:uid="{00000000-0005-0000-0000-000073000000}"/>
    <cellStyle name="標準 154" xfId="133" xr:uid="{00000000-0005-0000-0000-000074000000}"/>
    <cellStyle name="標準 155" xfId="134" xr:uid="{00000000-0005-0000-0000-000075000000}"/>
    <cellStyle name="標準 156" xfId="93" xr:uid="{00000000-0005-0000-0000-000076000000}"/>
    <cellStyle name="標準 157" xfId="94" xr:uid="{00000000-0005-0000-0000-000077000000}"/>
    <cellStyle name="標準 158" xfId="135" xr:uid="{00000000-0005-0000-0000-000078000000}"/>
    <cellStyle name="標準 159" xfId="136" xr:uid="{00000000-0005-0000-0000-000079000000}"/>
    <cellStyle name="標準 16" xfId="137" xr:uid="{00000000-0005-0000-0000-00007A000000}"/>
    <cellStyle name="標準 160" xfId="138" xr:uid="{00000000-0005-0000-0000-00007B000000}"/>
    <cellStyle name="標準 161" xfId="139" xr:uid="{00000000-0005-0000-0000-00007C000000}"/>
    <cellStyle name="標準 162" xfId="95" xr:uid="{00000000-0005-0000-0000-00007D000000}"/>
    <cellStyle name="標準 163" xfId="140" xr:uid="{00000000-0005-0000-0000-00007E000000}"/>
    <cellStyle name="標準 164" xfId="141" xr:uid="{00000000-0005-0000-0000-00007F000000}"/>
    <cellStyle name="標準 165" xfId="142" xr:uid="{00000000-0005-0000-0000-000080000000}"/>
    <cellStyle name="標準 166" xfId="97" xr:uid="{00000000-0005-0000-0000-000081000000}"/>
    <cellStyle name="標準 167" xfId="143" xr:uid="{00000000-0005-0000-0000-000082000000}"/>
    <cellStyle name="標準 168" xfId="96" xr:uid="{00000000-0005-0000-0000-000083000000}"/>
    <cellStyle name="標準 169" xfId="144" xr:uid="{00000000-0005-0000-0000-000084000000}"/>
    <cellStyle name="標準 17" xfId="145" xr:uid="{00000000-0005-0000-0000-000085000000}"/>
    <cellStyle name="標準 170" xfId="146" xr:uid="{00000000-0005-0000-0000-000086000000}"/>
    <cellStyle name="標準 171" xfId="98" xr:uid="{00000000-0005-0000-0000-000087000000}"/>
    <cellStyle name="標準 172" xfId="147" xr:uid="{00000000-0005-0000-0000-000088000000}"/>
    <cellStyle name="標準 173" xfId="148" xr:uid="{00000000-0005-0000-0000-000089000000}"/>
    <cellStyle name="標準 174" xfId="149" xr:uid="{00000000-0005-0000-0000-00008A000000}"/>
    <cellStyle name="標準 175" xfId="150" xr:uid="{00000000-0005-0000-0000-00008B000000}"/>
    <cellStyle name="標準 176" xfId="151" xr:uid="{00000000-0005-0000-0000-00008C000000}"/>
    <cellStyle name="標準 177" xfId="152" xr:uid="{00000000-0005-0000-0000-00008D000000}"/>
    <cellStyle name="標準 178" xfId="153" xr:uid="{00000000-0005-0000-0000-00008E000000}"/>
    <cellStyle name="標準 179" xfId="154" xr:uid="{00000000-0005-0000-0000-00008F000000}"/>
    <cellStyle name="標準 18" xfId="155" xr:uid="{00000000-0005-0000-0000-000090000000}"/>
    <cellStyle name="標準 180" xfId="1" xr:uid="{00000000-0005-0000-0000-000091000000}"/>
    <cellStyle name="標準 181" xfId="236" xr:uid="{00000000-0005-0000-0000-000092000000}"/>
    <cellStyle name="標準 182" xfId="237" xr:uid="{00000000-0005-0000-0000-000093000000}"/>
    <cellStyle name="標準 183" xfId="239" xr:uid="{00000000-0005-0000-0000-000094000000}"/>
    <cellStyle name="標準 183 2" xfId="240" xr:uid="{00000000-0005-0000-0000-000095000000}"/>
    <cellStyle name="標準 19" xfId="156" xr:uid="{00000000-0005-0000-0000-000096000000}"/>
    <cellStyle name="標準 2" xfId="48" xr:uid="{00000000-0005-0000-0000-000097000000}"/>
    <cellStyle name="標準 2 2" xfId="238" xr:uid="{00000000-0005-0000-0000-000098000000}"/>
    <cellStyle name="標準 20" xfId="157" xr:uid="{00000000-0005-0000-0000-000099000000}"/>
    <cellStyle name="標準 21" xfId="158" xr:uid="{00000000-0005-0000-0000-00009A000000}"/>
    <cellStyle name="標準 22" xfId="159" xr:uid="{00000000-0005-0000-0000-00009B000000}"/>
    <cellStyle name="標準 23" xfId="160" xr:uid="{00000000-0005-0000-0000-00009C000000}"/>
    <cellStyle name="標準 24" xfId="161" xr:uid="{00000000-0005-0000-0000-00009D000000}"/>
    <cellStyle name="標準 25" xfId="162" xr:uid="{00000000-0005-0000-0000-00009E000000}"/>
    <cellStyle name="標準 26" xfId="163" xr:uid="{00000000-0005-0000-0000-00009F000000}"/>
    <cellStyle name="標準 27" xfId="164" xr:uid="{00000000-0005-0000-0000-0000A0000000}"/>
    <cellStyle name="標準 28" xfId="165" xr:uid="{00000000-0005-0000-0000-0000A1000000}"/>
    <cellStyle name="標準 29" xfId="166" xr:uid="{00000000-0005-0000-0000-0000A2000000}"/>
    <cellStyle name="標準 3" xfId="167" xr:uid="{00000000-0005-0000-0000-0000A3000000}"/>
    <cellStyle name="標準 30" xfId="168" xr:uid="{00000000-0005-0000-0000-0000A4000000}"/>
    <cellStyle name="標準 31" xfId="169" xr:uid="{00000000-0005-0000-0000-0000A5000000}"/>
    <cellStyle name="標準 32" xfId="170" xr:uid="{00000000-0005-0000-0000-0000A6000000}"/>
    <cellStyle name="標準 33" xfId="171" xr:uid="{00000000-0005-0000-0000-0000A7000000}"/>
    <cellStyle name="標準 34" xfId="172" xr:uid="{00000000-0005-0000-0000-0000A8000000}"/>
    <cellStyle name="標準 35" xfId="173" xr:uid="{00000000-0005-0000-0000-0000A9000000}"/>
    <cellStyle name="標準 36" xfId="174" xr:uid="{00000000-0005-0000-0000-0000AA000000}"/>
    <cellStyle name="標準 37" xfId="175" xr:uid="{00000000-0005-0000-0000-0000AB000000}"/>
    <cellStyle name="標準 38" xfId="176" xr:uid="{00000000-0005-0000-0000-0000AC000000}"/>
    <cellStyle name="標準 39" xfId="177" xr:uid="{00000000-0005-0000-0000-0000AD000000}"/>
    <cellStyle name="標準 4" xfId="178" xr:uid="{00000000-0005-0000-0000-0000AE000000}"/>
    <cellStyle name="標準 40" xfId="179" xr:uid="{00000000-0005-0000-0000-0000AF000000}"/>
    <cellStyle name="標準 41" xfId="180" xr:uid="{00000000-0005-0000-0000-0000B0000000}"/>
    <cellStyle name="標準 42" xfId="181" xr:uid="{00000000-0005-0000-0000-0000B1000000}"/>
    <cellStyle name="標準 43" xfId="182" xr:uid="{00000000-0005-0000-0000-0000B2000000}"/>
    <cellStyle name="標準 44" xfId="183" xr:uid="{00000000-0005-0000-0000-0000B3000000}"/>
    <cellStyle name="標準 45" xfId="184" xr:uid="{00000000-0005-0000-0000-0000B4000000}"/>
    <cellStyle name="標準 46" xfId="185" xr:uid="{00000000-0005-0000-0000-0000B5000000}"/>
    <cellStyle name="標準 47" xfId="186" xr:uid="{00000000-0005-0000-0000-0000B6000000}"/>
    <cellStyle name="標準 48" xfId="187" xr:uid="{00000000-0005-0000-0000-0000B7000000}"/>
    <cellStyle name="標準 49" xfId="188" xr:uid="{00000000-0005-0000-0000-0000B8000000}"/>
    <cellStyle name="標準 5" xfId="189" xr:uid="{00000000-0005-0000-0000-0000B9000000}"/>
    <cellStyle name="標準 50" xfId="190" xr:uid="{00000000-0005-0000-0000-0000BA000000}"/>
    <cellStyle name="標準 51" xfId="191" xr:uid="{00000000-0005-0000-0000-0000BB000000}"/>
    <cellStyle name="標準 52" xfId="192" xr:uid="{00000000-0005-0000-0000-0000BC000000}"/>
    <cellStyle name="標準 53" xfId="193" xr:uid="{00000000-0005-0000-0000-0000BD000000}"/>
    <cellStyle name="標準 54" xfId="194" xr:uid="{00000000-0005-0000-0000-0000BE000000}"/>
    <cellStyle name="標準 55" xfId="195" xr:uid="{00000000-0005-0000-0000-0000BF000000}"/>
    <cellStyle name="標準 56" xfId="196" xr:uid="{00000000-0005-0000-0000-0000C0000000}"/>
    <cellStyle name="標準 57" xfId="197" xr:uid="{00000000-0005-0000-0000-0000C1000000}"/>
    <cellStyle name="標準 58" xfId="198" xr:uid="{00000000-0005-0000-0000-0000C2000000}"/>
    <cellStyle name="標準 59" xfId="199" xr:uid="{00000000-0005-0000-0000-0000C3000000}"/>
    <cellStyle name="標準 6" xfId="200" xr:uid="{00000000-0005-0000-0000-0000C4000000}"/>
    <cellStyle name="標準 60" xfId="201" xr:uid="{00000000-0005-0000-0000-0000C5000000}"/>
    <cellStyle name="標準 61" xfId="202" xr:uid="{00000000-0005-0000-0000-0000C6000000}"/>
    <cellStyle name="標準 62" xfId="203" xr:uid="{00000000-0005-0000-0000-0000C7000000}"/>
    <cellStyle name="標準 63" xfId="204" xr:uid="{00000000-0005-0000-0000-0000C8000000}"/>
    <cellStyle name="標準 64" xfId="51" xr:uid="{00000000-0005-0000-0000-0000C9000000}"/>
    <cellStyle name="標準 65" xfId="205" xr:uid="{00000000-0005-0000-0000-0000CA000000}"/>
    <cellStyle name="標準 66" xfId="52" xr:uid="{00000000-0005-0000-0000-0000CB000000}"/>
    <cellStyle name="標準 67" xfId="206" xr:uid="{00000000-0005-0000-0000-0000CC000000}"/>
    <cellStyle name="標準 68" xfId="207" xr:uid="{00000000-0005-0000-0000-0000CD000000}"/>
    <cellStyle name="標準 69" xfId="208" xr:uid="{00000000-0005-0000-0000-0000CE000000}"/>
    <cellStyle name="標準 7" xfId="209" xr:uid="{00000000-0005-0000-0000-0000CF000000}"/>
    <cellStyle name="標準 70" xfId="53" xr:uid="{00000000-0005-0000-0000-0000D0000000}"/>
    <cellStyle name="標準 71" xfId="210" xr:uid="{00000000-0005-0000-0000-0000D1000000}"/>
    <cellStyle name="標準 72" xfId="54" xr:uid="{00000000-0005-0000-0000-0000D2000000}"/>
    <cellStyle name="標準 73" xfId="211" xr:uid="{00000000-0005-0000-0000-0000D3000000}"/>
    <cellStyle name="標準 74" xfId="212" xr:uid="{00000000-0005-0000-0000-0000D4000000}"/>
    <cellStyle name="標準 75" xfId="213" xr:uid="{00000000-0005-0000-0000-0000D5000000}"/>
    <cellStyle name="標準 76" xfId="214" xr:uid="{00000000-0005-0000-0000-0000D6000000}"/>
    <cellStyle name="標準 77" xfId="215" xr:uid="{00000000-0005-0000-0000-0000D7000000}"/>
    <cellStyle name="標準 78" xfId="216" xr:uid="{00000000-0005-0000-0000-0000D8000000}"/>
    <cellStyle name="標準 79" xfId="55" xr:uid="{00000000-0005-0000-0000-0000D9000000}"/>
    <cellStyle name="標準 8" xfId="217" xr:uid="{00000000-0005-0000-0000-0000DA000000}"/>
    <cellStyle name="標準 80" xfId="218" xr:uid="{00000000-0005-0000-0000-0000DB000000}"/>
    <cellStyle name="標準 81" xfId="219" xr:uid="{00000000-0005-0000-0000-0000DC000000}"/>
    <cellStyle name="標準 82" xfId="57" xr:uid="{00000000-0005-0000-0000-0000DD000000}"/>
    <cellStyle name="標準 83" xfId="220" xr:uid="{00000000-0005-0000-0000-0000DE000000}"/>
    <cellStyle name="標準 84" xfId="58" xr:uid="{00000000-0005-0000-0000-0000DF000000}"/>
    <cellStyle name="標準 85" xfId="221" xr:uid="{00000000-0005-0000-0000-0000E0000000}"/>
    <cellStyle name="標準 86" xfId="59" xr:uid="{00000000-0005-0000-0000-0000E1000000}"/>
    <cellStyle name="標準 87" xfId="222" xr:uid="{00000000-0005-0000-0000-0000E2000000}"/>
    <cellStyle name="標準 88" xfId="60" xr:uid="{00000000-0005-0000-0000-0000E3000000}"/>
    <cellStyle name="標準 89" xfId="223" xr:uid="{00000000-0005-0000-0000-0000E4000000}"/>
    <cellStyle name="標準 9" xfId="56" xr:uid="{00000000-0005-0000-0000-0000E5000000}"/>
    <cellStyle name="標準 90" xfId="61" xr:uid="{00000000-0005-0000-0000-0000E6000000}"/>
    <cellStyle name="標準 91" xfId="224" xr:uid="{00000000-0005-0000-0000-0000E7000000}"/>
    <cellStyle name="標準 92" xfId="62" xr:uid="{00000000-0005-0000-0000-0000E8000000}"/>
    <cellStyle name="標準 93" xfId="63" xr:uid="{00000000-0005-0000-0000-0000E9000000}"/>
    <cellStyle name="標準 94" xfId="225" xr:uid="{00000000-0005-0000-0000-0000EA000000}"/>
    <cellStyle name="標準 95" xfId="226" xr:uid="{00000000-0005-0000-0000-0000EB000000}"/>
    <cellStyle name="標準 96" xfId="64" xr:uid="{00000000-0005-0000-0000-0000EC000000}"/>
    <cellStyle name="標準 97" xfId="227" xr:uid="{00000000-0005-0000-0000-0000ED000000}"/>
    <cellStyle name="標準 98" xfId="65" xr:uid="{00000000-0005-0000-0000-0000EE000000}"/>
    <cellStyle name="標準 99" xfId="228" xr:uid="{00000000-0005-0000-0000-0000EF000000}"/>
    <cellStyle name="未定義" xfId="49" xr:uid="{00000000-0005-0000-0000-0000F0000000}"/>
    <cellStyle name="良い 2" xfId="50" xr:uid="{00000000-0005-0000-0000-0000F1000000}"/>
  </cellStyles>
  <dxfs count="0"/>
  <tableStyles count="0" defaultTableStyle="TableStyleMedium2" defaultPivotStyle="PivotStyleLight16"/>
  <colors>
    <mruColors>
      <color rgb="FFFD39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5.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Q:\&#22865;&#32004;\&#22865;&#32004;&#26989;&#21209;\&#32076;&#36027;&#24046;&#24341;&#31807;\&#24115;&#31807;&#214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ea.gbase.gsdf.mod.go.jp/&#22865;&#32004;&#29677;/&#22865;&#32004;&#20418;(T)/12&#26376;/9&#26085;/&#12459;&#12521;&#12540;&#12452;&#12531;&#12487;&#12483;&#12463;&#12473;&#12411;&#12363;/&#23455;&#26045;&#35336;&#30011;&#12539;&#20104;&#23450;&#20385;&#266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2865;&#32004;&#29677;/&#22865;&#32004;&#20418;&#65288;&#29289;&#20214;&#65289;/&#20837;&#26413;/&#31309;&#31639;&#2636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2865;&#32004;&#29677;/&#22865;&#32004;&#29677;&#38263;/&#65332;&#65313;&#65338;/TAZ&#12288;&#22865;&#32004;/406F%20&#22865;&#32004;&#26989;&#21209;&#12288;H18&#24180;&#24230;/&#65320;&#65297;&#65304;&#12288;&#24441;&#21209;/18.06.21&#12288;&#31354;&#35519;&#27231;&#28857;&#26908;&#24441;&#21209;/&#31354;&#35519;&#27231;&#28857;&#26908;&#24441;&#21209;&#12288;&#9312;&#20837;&#26413;&#21069;&#19968;&#20214;&#26360;&#390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0330;&#27880;&#26360;/&#30330;&#27880;.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D:\Users\g1900303\Desktop\&#22810;&#21697;&#30446;.xlsx" TargetMode="External"/><Relationship Id="rId1" Type="http://schemas.openxmlformats.org/officeDocument/2006/relationships/externalLinkPath" Target="&#22810;&#21697;&#3044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ea.gbase.gsdf.mod.go.jp/&#22865;&#32004;&#29677;/&#22865;&#32004;&#20418;&#65288;&#29289;&#20214;&#65289;/&#20837;&#26413;/&#31309;&#31639;&#2636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ea.gbase.gsdf.mod.go.jp/&#22865;&#32004;&#29677;/&#22865;&#32004;&#29677;&#38263;/&#65332;&#65313;&#65338;/TAZ&#12288;&#22865;&#32004;/406F%20&#22865;&#32004;&#26989;&#21209;&#12288;H18&#24180;&#24230;/&#65320;&#65297;&#65304;&#12288;&#24441;&#21209;/18.06.21&#12288;&#31354;&#35519;&#27231;&#28857;&#26908;&#24441;&#21209;/&#31354;&#35519;&#27231;&#28857;&#26908;&#24441;&#21209;&#12288;&#9312;&#20837;&#26413;&#21069;&#19968;&#20214;&#26360;&#39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ea.gbase.gsdf.mod.go.jp/&#30330;&#27880;&#26360;/&#30330;&#278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
      <sheetName val="科目コード表"/>
      <sheetName val="基本 (2)"/>
      <sheetName val="科目コード表(&quot;)"/>
    </sheetNames>
    <sheetDataSet>
      <sheetData sheetId="0"/>
      <sheetData sheetId="1"/>
      <sheetData sheetId="2">
        <row r="5">
          <cell r="A5" t="str">
            <v>NO</v>
          </cell>
          <cell r="B5" t="str">
            <v>科目コード</v>
          </cell>
          <cell r="C5" t="str">
            <v>月日</v>
          </cell>
          <cell r="D5" t="str">
            <v>摘要</v>
          </cell>
        </row>
        <row r="6">
          <cell r="AF6">
            <v>36685</v>
          </cell>
          <cell r="AR6">
            <v>36685</v>
          </cell>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計画"/>
      <sheetName val="実計内訳"/>
      <sheetName val="広告内訳"/>
      <sheetName val="予定価格 (2)"/>
      <sheetName val="内訳書"/>
      <sheetName val="予定価格"/>
      <sheetName val="内訳書 (2)"/>
      <sheetName val="ﾃﾞｰﾀ"/>
      <sheetName val="予調内訳 (2)"/>
    </sheetNames>
    <sheetDataSet>
      <sheetData sheetId="0"/>
      <sheetData sheetId="1">
        <row r="1">
          <cell r="A1" t="str">
            <v>連番</v>
          </cell>
        </row>
      </sheetData>
      <sheetData sheetId="2"/>
      <sheetData sheetId="3"/>
      <sheetData sheetId="4"/>
      <sheetData sheetId="5"/>
      <sheetData sheetId="6"/>
      <sheetData sheetId="7">
        <row r="3">
          <cell r="B3" t="str">
            <v>サイトーパイプ（株）</v>
          </cell>
          <cell r="K3" t="str">
            <v>褒賞品費</v>
          </cell>
        </row>
        <row r="4">
          <cell r="K4" t="str">
            <v>備品費</v>
          </cell>
        </row>
        <row r="5">
          <cell r="K5" t="str">
            <v>研究費</v>
          </cell>
        </row>
        <row r="6">
          <cell r="K6" t="str">
            <v>募集庁費</v>
          </cell>
        </row>
        <row r="7">
          <cell r="K7" t="str">
            <v>広報庁費</v>
          </cell>
        </row>
        <row r="8">
          <cell r="K8" t="str">
            <v>消耗品費</v>
          </cell>
        </row>
        <row r="9">
          <cell r="K9" t="str">
            <v>職員厚生経費</v>
          </cell>
        </row>
        <row r="10">
          <cell r="K10" t="str">
            <v>自動車維持費</v>
          </cell>
        </row>
        <row r="11">
          <cell r="K11" t="str">
            <v>通信運搬費</v>
          </cell>
        </row>
        <row r="12">
          <cell r="K12" t="str">
            <v>印刷製本費</v>
          </cell>
        </row>
        <row r="13">
          <cell r="K13" t="str">
            <v>借料及損料</v>
          </cell>
        </row>
        <row r="14">
          <cell r="K14" t="str">
            <v>雑役務費</v>
          </cell>
        </row>
        <row r="15">
          <cell r="K15" t="str">
            <v>光熱水料</v>
          </cell>
        </row>
        <row r="16">
          <cell r="K16" t="str">
            <v>短期給付審査事務費</v>
          </cell>
        </row>
        <row r="17">
          <cell r="K17" t="str">
            <v>財産形成施行事務費</v>
          </cell>
        </row>
        <row r="18">
          <cell r="K18" t="str">
            <v>営舎用備品費</v>
          </cell>
        </row>
        <row r="19">
          <cell r="K19" t="str">
            <v>光熱水料</v>
          </cell>
        </row>
        <row r="20">
          <cell r="K20" t="str">
            <v>営舎維持費</v>
          </cell>
        </row>
        <row r="21">
          <cell r="K21" t="str">
            <v>環境衛生費</v>
          </cell>
        </row>
        <row r="22">
          <cell r="K22" t="str">
            <v>保健管理費</v>
          </cell>
        </row>
        <row r="23">
          <cell r="K23" t="str">
            <v>燃料費</v>
          </cell>
        </row>
        <row r="24">
          <cell r="K24" t="str">
            <v>汚染負荷量賦課金</v>
          </cell>
        </row>
        <row r="25">
          <cell r="K25" t="str">
            <v>被服購入費</v>
          </cell>
        </row>
        <row r="26">
          <cell r="K26" t="str">
            <v>被服維持費</v>
          </cell>
        </row>
        <row r="27">
          <cell r="K27" t="str">
            <v>医療関係備品費</v>
          </cell>
        </row>
        <row r="28">
          <cell r="K28" t="str">
            <v>医療施行費</v>
          </cell>
        </row>
        <row r="29">
          <cell r="K29" t="str">
            <v>医療器材修理費</v>
          </cell>
        </row>
        <row r="30">
          <cell r="K30" t="str">
            <v>教育訓練用備品費</v>
          </cell>
        </row>
        <row r="31">
          <cell r="K31" t="str">
            <v>教育訓練演習費</v>
          </cell>
        </row>
        <row r="32">
          <cell r="K32" t="str">
            <v>備品修理費</v>
          </cell>
        </row>
        <row r="33">
          <cell r="K33" t="str">
            <v>車両用油購入費</v>
          </cell>
        </row>
        <row r="34">
          <cell r="K34" t="str">
            <v>雑油購入費</v>
          </cell>
        </row>
        <row r="35">
          <cell r="K35" t="str">
            <v>演習等参加費</v>
          </cell>
        </row>
        <row r="36">
          <cell r="K36" t="str">
            <v>物資輸送費</v>
          </cell>
        </row>
        <row r="37">
          <cell r="K37" t="str">
            <v>被疑者等運搬費</v>
          </cell>
        </row>
        <row r="38">
          <cell r="K38" t="str">
            <v>各所修繕</v>
          </cell>
        </row>
        <row r="39">
          <cell r="K39" t="str">
            <v>自動車重量税</v>
          </cell>
        </row>
        <row r="40">
          <cell r="K40" t="str">
            <v>情報処理業務庁費</v>
          </cell>
        </row>
        <row r="41">
          <cell r="K41" t="str">
            <v>通信機器購入費</v>
          </cell>
        </row>
        <row r="42">
          <cell r="K42" t="str">
            <v>編成装備品費</v>
          </cell>
        </row>
        <row r="43">
          <cell r="K43" t="str">
            <v>修理保管用備品費</v>
          </cell>
        </row>
        <row r="44">
          <cell r="K44" t="str">
            <v>雑備品費</v>
          </cell>
        </row>
        <row r="45">
          <cell r="K45" t="str">
            <v>工事費</v>
          </cell>
        </row>
        <row r="46">
          <cell r="K46" t="str">
            <v>工事費</v>
          </cell>
        </row>
        <row r="47">
          <cell r="K47" t="str">
            <v>武器修理費</v>
          </cell>
        </row>
        <row r="48">
          <cell r="K48" t="str">
            <v>通信維持費</v>
          </cell>
        </row>
        <row r="49">
          <cell r="K49" t="str">
            <v>車両修理費</v>
          </cell>
        </row>
        <row r="50">
          <cell r="K50" t="str">
            <v>補給処運営費</v>
          </cell>
        </row>
        <row r="51">
          <cell r="K51" t="str">
            <v>化学資材維持費</v>
          </cell>
        </row>
        <row r="52">
          <cell r="K52" t="str">
            <v>施設機械維持費</v>
          </cell>
        </row>
        <row r="53">
          <cell r="K53" t="str">
            <v>雑修理費</v>
          </cell>
        </row>
        <row r="54">
          <cell r="K54" t="str">
            <v>雑消耗品費</v>
          </cell>
        </row>
        <row r="55">
          <cell r="K55" t="str">
            <v>爆発兵器類処理費</v>
          </cell>
        </row>
        <row r="56">
          <cell r="K56" t="str">
            <v>雑運営費</v>
          </cell>
        </row>
        <row r="57">
          <cell r="K57" t="str">
            <v>弾薬維持費</v>
          </cell>
        </row>
        <row r="58">
          <cell r="K58" t="str">
            <v>施設施工庁費</v>
          </cell>
        </row>
        <row r="59">
          <cell r="K59" t="str">
            <v>災害対策調査費</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見積書"/>
      <sheetName val="一位"/>
      <sheetName val="基礎"/>
      <sheetName val="労務"/>
      <sheetName val="要求書"/>
    </sheetNames>
    <sheetDataSet>
      <sheetData sheetId="0" refreshError="1"/>
      <sheetData sheetId="1">
        <row r="1">
          <cell r="B1" t="str">
            <v>Ⅰ．機械設備工事</v>
          </cell>
        </row>
        <row r="2">
          <cell r="A2" t="str">
            <v>番号</v>
          </cell>
          <cell r="B2" t="str">
            <v>番号</v>
          </cell>
          <cell r="C2" t="str">
            <v>工程＆工種</v>
          </cell>
          <cell r="D2" t="str">
            <v>品名</v>
          </cell>
          <cell r="E2" t="str">
            <v>規格</v>
          </cell>
          <cell r="F2" t="str">
            <v>単位</v>
          </cell>
        </row>
        <row r="4">
          <cell r="A4">
            <v>1</v>
          </cell>
          <cell r="B4">
            <v>-1</v>
          </cell>
          <cell r="C4" t="str">
            <v>配管工事</v>
          </cell>
          <cell r="D4" t="str">
            <v>ﾎﾟﾘ粉体ﾗｲﾆﾝｸﾞ鋼管</v>
          </cell>
          <cell r="E4" t="str">
            <v>SGP-PB 25A 地中配管</v>
          </cell>
          <cell r="F4" t="str">
            <v>m</v>
          </cell>
        </row>
        <row r="5">
          <cell r="D5" t="str">
            <v>ﾎﾟﾘ粉体ﾗｲﾆﾝｸﾞ鋼管</v>
          </cell>
          <cell r="E5" t="str">
            <v>SGP-PB 25A</v>
          </cell>
          <cell r="F5" t="str">
            <v>m</v>
          </cell>
        </row>
        <row r="6">
          <cell r="D6" t="str">
            <v>継手</v>
          </cell>
          <cell r="E6" t="str">
            <v>(労*10%)</v>
          </cell>
          <cell r="F6" t="str">
            <v>式</v>
          </cell>
        </row>
        <row r="7">
          <cell r="D7" t="str">
            <v>接合材等</v>
          </cell>
          <cell r="F7" t="str">
            <v>式</v>
          </cell>
        </row>
        <row r="8">
          <cell r="D8" t="str">
            <v>配管工</v>
          </cell>
          <cell r="F8" t="str">
            <v>人</v>
          </cell>
        </row>
        <row r="9">
          <cell r="D9" t="str">
            <v>その他</v>
          </cell>
          <cell r="F9" t="str">
            <v>式</v>
          </cell>
        </row>
        <row r="11">
          <cell r="D11" t="str">
            <v>合計単価</v>
          </cell>
        </row>
        <row r="12">
          <cell r="D12" t="str">
            <v>採用単価</v>
          </cell>
          <cell r="F12" t="str">
            <v>m</v>
          </cell>
        </row>
        <row r="13">
          <cell r="A13">
            <v>2</v>
          </cell>
          <cell r="B13">
            <v>-2</v>
          </cell>
          <cell r="C13" t="str">
            <v>既設盤撤去</v>
          </cell>
          <cell r="D13" t="str">
            <v>分電盤</v>
          </cell>
          <cell r="E13" t="str">
            <v>既設電灯分電盤</v>
          </cell>
          <cell r="F13" t="str">
            <v>面</v>
          </cell>
        </row>
        <row r="14">
          <cell r="D14" t="str">
            <v>電工</v>
          </cell>
          <cell r="F14" t="str">
            <v>人</v>
          </cell>
        </row>
        <row r="15">
          <cell r="D15" t="str">
            <v>その他</v>
          </cell>
          <cell r="E15" t="str">
            <v>(労*10%)</v>
          </cell>
          <cell r="F15" t="str">
            <v>式</v>
          </cell>
        </row>
        <row r="20">
          <cell r="D20" t="str">
            <v>合計単価</v>
          </cell>
        </row>
        <row r="21">
          <cell r="D21" t="str">
            <v>採用単価</v>
          </cell>
          <cell r="F21" t="str">
            <v/>
          </cell>
        </row>
        <row r="22">
          <cell r="A22">
            <v>3</v>
          </cell>
          <cell r="B22">
            <v>-3</v>
          </cell>
          <cell r="C22" t="str">
            <v>既設配線撤去</v>
          </cell>
          <cell r="D22" t="str">
            <v>配線</v>
          </cell>
          <cell r="E22" t="str">
            <v>IV2.0m㎡</v>
          </cell>
          <cell r="F22" t="str">
            <v>ｍ</v>
          </cell>
        </row>
        <row r="23">
          <cell r="D23" t="str">
            <v>電工</v>
          </cell>
          <cell r="F23" t="str">
            <v>人</v>
          </cell>
        </row>
        <row r="24">
          <cell r="D24" t="str">
            <v>その他</v>
          </cell>
          <cell r="E24" t="str">
            <v>(労*10%)</v>
          </cell>
          <cell r="F24" t="str">
            <v>式</v>
          </cell>
        </row>
        <row r="29">
          <cell r="D29" t="str">
            <v>合計単価</v>
          </cell>
        </row>
        <row r="30">
          <cell r="D30" t="str">
            <v>採用単価</v>
          </cell>
          <cell r="F30" t="str">
            <v/>
          </cell>
        </row>
        <row r="31">
          <cell r="A31">
            <v>4</v>
          </cell>
          <cell r="B31">
            <v>-4</v>
          </cell>
          <cell r="C31" t="str">
            <v>既設配管撤去</v>
          </cell>
          <cell r="D31" t="str">
            <v>配管</v>
          </cell>
          <cell r="E31" t="str">
            <v>C25　露出配管</v>
          </cell>
          <cell r="F31" t="str">
            <v>ｍ</v>
          </cell>
        </row>
        <row r="32">
          <cell r="D32" t="str">
            <v>電工</v>
          </cell>
          <cell r="F32" t="str">
            <v>人</v>
          </cell>
        </row>
        <row r="33">
          <cell r="D33" t="str">
            <v>その他</v>
          </cell>
          <cell r="E33" t="str">
            <v>(労*10%)</v>
          </cell>
          <cell r="F33" t="str">
            <v>式</v>
          </cell>
        </row>
        <row r="38">
          <cell r="D38" t="str">
            <v>合計単価</v>
          </cell>
        </row>
        <row r="39">
          <cell r="D39" t="str">
            <v>採用単価</v>
          </cell>
          <cell r="F39" t="str">
            <v/>
          </cell>
        </row>
        <row r="40">
          <cell r="A40">
            <v>5</v>
          </cell>
          <cell r="B40">
            <v>-5</v>
          </cell>
          <cell r="C40" t="str">
            <v>既設ﾎﾞｯｸｽ撤去</v>
          </cell>
          <cell r="D40" t="str">
            <v>ﾌﾟﾙﾎﾞｯｸｽ</v>
          </cell>
          <cell r="E40" t="str">
            <v>150*150*100mm</v>
          </cell>
          <cell r="F40" t="str">
            <v>個</v>
          </cell>
        </row>
        <row r="41">
          <cell r="D41" t="str">
            <v>電工</v>
          </cell>
          <cell r="F41" t="str">
            <v>人</v>
          </cell>
        </row>
        <row r="42">
          <cell r="D42" t="str">
            <v>その他</v>
          </cell>
          <cell r="E42" t="str">
            <v>(労*10%)</v>
          </cell>
          <cell r="F42" t="str">
            <v>式</v>
          </cell>
        </row>
        <row r="47">
          <cell r="D47" t="str">
            <v>合計単価</v>
          </cell>
        </row>
        <row r="48">
          <cell r="D48" t="str">
            <v>採用単価</v>
          </cell>
          <cell r="F48" t="str">
            <v/>
          </cell>
        </row>
        <row r="49">
          <cell r="A49">
            <v>6</v>
          </cell>
          <cell r="B49">
            <v>-1</v>
          </cell>
          <cell r="C49" t="str">
            <v>新設制御盤</v>
          </cell>
          <cell r="D49" t="str">
            <v>制御盤</v>
          </cell>
          <cell r="E49" t="str">
            <v>動力制御盤</v>
          </cell>
          <cell r="F49" t="str">
            <v>面</v>
          </cell>
        </row>
        <row r="50">
          <cell r="D50" t="str">
            <v>制御盤</v>
          </cell>
          <cell r="E50" t="str">
            <v>動力制御盤</v>
          </cell>
          <cell r="F50" t="str">
            <v>面</v>
          </cell>
        </row>
        <row r="51">
          <cell r="D51" t="str">
            <v>雑材料</v>
          </cell>
          <cell r="E51" t="str">
            <v>(材料価格*0.02)</v>
          </cell>
          <cell r="F51" t="str">
            <v>式</v>
          </cell>
        </row>
        <row r="52">
          <cell r="D52" t="str">
            <v>電工</v>
          </cell>
          <cell r="F52" t="str">
            <v>人</v>
          </cell>
        </row>
        <row r="53">
          <cell r="D53" t="str">
            <v>その他</v>
          </cell>
          <cell r="E53" t="str">
            <v>(労*12%)</v>
          </cell>
          <cell r="F53" t="str">
            <v>式</v>
          </cell>
        </row>
        <row r="56">
          <cell r="D56" t="str">
            <v>合計単価</v>
          </cell>
        </row>
        <row r="57">
          <cell r="D57" t="str">
            <v>採用単価</v>
          </cell>
          <cell r="F57" t="str">
            <v/>
          </cell>
        </row>
        <row r="58">
          <cell r="A58">
            <v>7</v>
          </cell>
          <cell r="C58" t="str">
            <v>算出人員</v>
          </cell>
        </row>
        <row r="59">
          <cell r="D59" t="str">
            <v>2.2kw以下</v>
          </cell>
          <cell r="F59" t="str">
            <v>人</v>
          </cell>
        </row>
        <row r="60">
          <cell r="D60" t="str">
            <v>3.7kw以下</v>
          </cell>
          <cell r="F60" t="str">
            <v>人</v>
          </cell>
        </row>
        <row r="61">
          <cell r="D61" t="str">
            <v>5.5kw以下</v>
          </cell>
          <cell r="F61" t="str">
            <v>人</v>
          </cell>
        </row>
        <row r="65">
          <cell r="D65" t="str">
            <v>合計単価</v>
          </cell>
        </row>
        <row r="66">
          <cell r="D66" t="str">
            <v>採用単価</v>
          </cell>
          <cell r="F66" t="str">
            <v/>
          </cell>
        </row>
        <row r="67">
          <cell r="A67">
            <v>8</v>
          </cell>
          <cell r="B67">
            <v>-1</v>
          </cell>
          <cell r="C67" t="str">
            <v>新設分電盤</v>
          </cell>
          <cell r="D67" t="str">
            <v>分電盤</v>
          </cell>
          <cell r="E67" t="str">
            <v>電灯分電盤</v>
          </cell>
          <cell r="F67" t="str">
            <v>面</v>
          </cell>
        </row>
        <row r="68">
          <cell r="D68" t="str">
            <v>分電盤</v>
          </cell>
          <cell r="E68" t="str">
            <v>電灯分電盤</v>
          </cell>
          <cell r="F68" t="str">
            <v>面</v>
          </cell>
        </row>
        <row r="69">
          <cell r="D69" t="str">
            <v>雑材料</v>
          </cell>
          <cell r="E69" t="str">
            <v>(材料価格*0.02)</v>
          </cell>
          <cell r="F69" t="str">
            <v>式</v>
          </cell>
        </row>
        <row r="70">
          <cell r="D70" t="str">
            <v>電工</v>
          </cell>
          <cell r="F70" t="str">
            <v>人</v>
          </cell>
        </row>
        <row r="71">
          <cell r="D71" t="str">
            <v>その他</v>
          </cell>
          <cell r="E71" t="str">
            <v>(労*12%)</v>
          </cell>
          <cell r="F71" t="str">
            <v>式</v>
          </cell>
        </row>
        <row r="74">
          <cell r="D74" t="str">
            <v>合計単価</v>
          </cell>
        </row>
        <row r="75">
          <cell r="D75" t="str">
            <v>採用単価</v>
          </cell>
          <cell r="F75" t="str">
            <v/>
          </cell>
        </row>
        <row r="76">
          <cell r="A76">
            <v>9</v>
          </cell>
        </row>
        <row r="83">
          <cell r="D83" t="str">
            <v>合計単価</v>
          </cell>
        </row>
        <row r="84">
          <cell r="D84" t="str">
            <v>採用単価</v>
          </cell>
          <cell r="F84" t="str">
            <v/>
          </cell>
        </row>
        <row r="85">
          <cell r="A85">
            <v>10</v>
          </cell>
        </row>
        <row r="92">
          <cell r="D92" t="str">
            <v>合計単価</v>
          </cell>
        </row>
        <row r="93">
          <cell r="D93" t="str">
            <v>採用単価</v>
          </cell>
          <cell r="F93" t="str">
            <v/>
          </cell>
        </row>
        <row r="94">
          <cell r="A94">
            <v>11</v>
          </cell>
          <cell r="B94">
            <v>-1</v>
          </cell>
          <cell r="C94" t="str">
            <v>配線</v>
          </cell>
          <cell r="D94" t="str">
            <v>ビニル電線</v>
          </cell>
          <cell r="E94" t="str">
            <v>IV5.5m㎡</v>
          </cell>
          <cell r="F94" t="str">
            <v>ｍ</v>
          </cell>
        </row>
        <row r="95">
          <cell r="D95" t="str">
            <v>ビニル電線</v>
          </cell>
          <cell r="E95" t="str">
            <v>IV5.5m㎡</v>
          </cell>
          <cell r="F95" t="str">
            <v>ｍ</v>
          </cell>
        </row>
        <row r="96">
          <cell r="D96" t="str">
            <v>電工</v>
          </cell>
          <cell r="F96" t="str">
            <v>人</v>
          </cell>
        </row>
        <row r="97">
          <cell r="D97" t="str">
            <v>雑材料</v>
          </cell>
          <cell r="E97" t="str">
            <v>(材料価格*0.05)</v>
          </cell>
          <cell r="F97" t="str">
            <v>式</v>
          </cell>
        </row>
        <row r="98">
          <cell r="D98" t="str">
            <v>その他</v>
          </cell>
          <cell r="E98" t="str">
            <v>(労*12%)</v>
          </cell>
          <cell r="F98" t="str">
            <v>式</v>
          </cell>
        </row>
        <row r="101">
          <cell r="D101" t="str">
            <v>合計単価</v>
          </cell>
        </row>
        <row r="102">
          <cell r="D102" t="str">
            <v>採用単価</v>
          </cell>
          <cell r="F102" t="str">
            <v>ｍ</v>
          </cell>
        </row>
        <row r="103">
          <cell r="A103">
            <v>12</v>
          </cell>
          <cell r="B103">
            <v>-2</v>
          </cell>
          <cell r="C103" t="str">
            <v>配線</v>
          </cell>
          <cell r="D103" t="str">
            <v>ビニル電線</v>
          </cell>
          <cell r="E103" t="str">
            <v>IV2.0m㎡</v>
          </cell>
          <cell r="F103" t="str">
            <v>ｍ</v>
          </cell>
        </row>
        <row r="104">
          <cell r="D104" t="str">
            <v>ビニル電線</v>
          </cell>
          <cell r="E104" t="str">
            <v>IV2.0m㎡</v>
          </cell>
          <cell r="F104" t="str">
            <v>ｍ</v>
          </cell>
        </row>
        <row r="105">
          <cell r="D105" t="str">
            <v>電工</v>
          </cell>
          <cell r="F105" t="str">
            <v>人</v>
          </cell>
        </row>
        <row r="106">
          <cell r="D106" t="str">
            <v>雑材料</v>
          </cell>
          <cell r="E106" t="str">
            <v>(材料価格*0.05)</v>
          </cell>
          <cell r="F106" t="str">
            <v>式</v>
          </cell>
        </row>
        <row r="107">
          <cell r="D107" t="str">
            <v>その他</v>
          </cell>
          <cell r="E107" t="str">
            <v>(労*12%)</v>
          </cell>
          <cell r="F107" t="str">
            <v>式</v>
          </cell>
        </row>
        <row r="110">
          <cell r="D110" t="str">
            <v>合計単価</v>
          </cell>
        </row>
        <row r="111">
          <cell r="D111" t="str">
            <v>採用単価</v>
          </cell>
          <cell r="F111" t="str">
            <v>ｍ</v>
          </cell>
        </row>
        <row r="112">
          <cell r="A112">
            <v>13</v>
          </cell>
        </row>
        <row r="119">
          <cell r="D119" t="str">
            <v>合計単価</v>
          </cell>
        </row>
        <row r="120">
          <cell r="D120" t="str">
            <v>採用単価</v>
          </cell>
          <cell r="F120" t="str">
            <v/>
          </cell>
        </row>
        <row r="121">
          <cell r="A121">
            <v>14</v>
          </cell>
        </row>
        <row r="128">
          <cell r="D128" t="str">
            <v>合計単価</v>
          </cell>
        </row>
        <row r="129">
          <cell r="D129" t="str">
            <v>採用単価</v>
          </cell>
          <cell r="F129" t="str">
            <v/>
          </cell>
        </row>
        <row r="130">
          <cell r="A130">
            <v>15</v>
          </cell>
        </row>
        <row r="137">
          <cell r="D137" t="str">
            <v>合計単価</v>
          </cell>
        </row>
        <row r="138">
          <cell r="D138" t="str">
            <v>採用単価</v>
          </cell>
          <cell r="F138" t="str">
            <v/>
          </cell>
        </row>
        <row r="139">
          <cell r="A139">
            <v>16</v>
          </cell>
          <cell r="B139">
            <v>-3</v>
          </cell>
          <cell r="C139" t="str">
            <v>配管</v>
          </cell>
          <cell r="D139" t="str">
            <v>厚鋼電線管</v>
          </cell>
          <cell r="E139" t="str">
            <v>G42　露出配管</v>
          </cell>
          <cell r="F139" t="str">
            <v>ｍ</v>
          </cell>
        </row>
        <row r="140">
          <cell r="D140" t="str">
            <v>厚鋼電線管</v>
          </cell>
          <cell r="E140" t="str">
            <v>G42　露出配管</v>
          </cell>
          <cell r="F140" t="str">
            <v>ｍ</v>
          </cell>
        </row>
        <row r="141">
          <cell r="D141" t="str">
            <v>付属品</v>
          </cell>
          <cell r="E141" t="str">
            <v>(電線管価格*0.25)</v>
          </cell>
          <cell r="F141" t="str">
            <v>式</v>
          </cell>
        </row>
        <row r="142">
          <cell r="D142" t="str">
            <v>電工</v>
          </cell>
          <cell r="F142" t="str">
            <v>人</v>
          </cell>
        </row>
        <row r="143">
          <cell r="D143" t="str">
            <v>雑材料</v>
          </cell>
          <cell r="E143" t="str">
            <v>(材料価格*0.05)</v>
          </cell>
          <cell r="F143" t="str">
            <v>式</v>
          </cell>
        </row>
        <row r="144">
          <cell r="D144" t="str">
            <v>その他</v>
          </cell>
          <cell r="E144" t="str">
            <v>(労*12%)</v>
          </cell>
          <cell r="F144" t="str">
            <v>〃</v>
          </cell>
        </row>
        <row r="146">
          <cell r="D146" t="str">
            <v>合計単価</v>
          </cell>
        </row>
        <row r="147">
          <cell r="D147" t="str">
            <v>採用単価</v>
          </cell>
          <cell r="F147" t="str">
            <v>ｍ</v>
          </cell>
        </row>
        <row r="148">
          <cell r="A148">
            <v>17</v>
          </cell>
          <cell r="B148">
            <v>-4</v>
          </cell>
          <cell r="C148" t="str">
            <v>配管</v>
          </cell>
          <cell r="D148" t="str">
            <v>厚鋼電線管</v>
          </cell>
          <cell r="E148" t="str">
            <v>G28　露出配管</v>
          </cell>
          <cell r="F148" t="str">
            <v>ｍ</v>
          </cell>
        </row>
        <row r="149">
          <cell r="D149" t="str">
            <v>厚鋼電線管</v>
          </cell>
          <cell r="E149" t="str">
            <v>G28　露出配管</v>
          </cell>
          <cell r="F149" t="str">
            <v>ｍ</v>
          </cell>
        </row>
        <row r="150">
          <cell r="D150" t="str">
            <v>付属品</v>
          </cell>
          <cell r="E150" t="str">
            <v>(電線管価格*0.25)</v>
          </cell>
          <cell r="F150" t="str">
            <v>式</v>
          </cell>
        </row>
        <row r="151">
          <cell r="D151" t="str">
            <v>電工</v>
          </cell>
          <cell r="F151" t="str">
            <v>人</v>
          </cell>
        </row>
        <row r="152">
          <cell r="D152" t="str">
            <v>雑材料</v>
          </cell>
          <cell r="E152" t="str">
            <v>(材料価格*0.05)</v>
          </cell>
          <cell r="F152" t="str">
            <v>式</v>
          </cell>
        </row>
        <row r="153">
          <cell r="D153" t="str">
            <v>その他</v>
          </cell>
          <cell r="E153" t="str">
            <v>(労*12%)</v>
          </cell>
          <cell r="F153" t="str">
            <v>〃</v>
          </cell>
        </row>
        <row r="155">
          <cell r="D155" t="str">
            <v>合計単価</v>
          </cell>
        </row>
        <row r="156">
          <cell r="D156" t="str">
            <v>採用単価</v>
          </cell>
          <cell r="F156" t="str">
            <v>ｍ</v>
          </cell>
        </row>
        <row r="157">
          <cell r="A157">
            <v>18</v>
          </cell>
          <cell r="B157">
            <v>-5</v>
          </cell>
          <cell r="C157" t="str">
            <v>配管</v>
          </cell>
          <cell r="D157" t="str">
            <v>厚鋼電線管</v>
          </cell>
          <cell r="E157" t="str">
            <v>G22　露出配管</v>
          </cell>
          <cell r="F157" t="str">
            <v>ｍ</v>
          </cell>
        </row>
        <row r="158">
          <cell r="D158" t="str">
            <v>厚鋼電線管</v>
          </cell>
          <cell r="E158" t="str">
            <v>G22　露出配管</v>
          </cell>
          <cell r="F158" t="str">
            <v>ｍ</v>
          </cell>
        </row>
        <row r="159">
          <cell r="D159" t="str">
            <v>付属品</v>
          </cell>
          <cell r="E159" t="str">
            <v>(電線管価格*0.25)</v>
          </cell>
          <cell r="F159" t="str">
            <v>式</v>
          </cell>
        </row>
        <row r="160">
          <cell r="D160" t="str">
            <v>電工</v>
          </cell>
          <cell r="F160" t="str">
            <v>人</v>
          </cell>
        </row>
        <row r="161">
          <cell r="D161" t="str">
            <v>雑材料</v>
          </cell>
          <cell r="E161" t="str">
            <v>(材料価格*0.05)</v>
          </cell>
          <cell r="F161" t="str">
            <v>式</v>
          </cell>
        </row>
        <row r="162">
          <cell r="D162" t="str">
            <v>その他</v>
          </cell>
          <cell r="E162" t="str">
            <v>(労*12%)</v>
          </cell>
          <cell r="F162" t="str">
            <v>〃</v>
          </cell>
        </row>
        <row r="164">
          <cell r="D164" t="str">
            <v>合計単価</v>
          </cell>
        </row>
        <row r="165">
          <cell r="D165" t="str">
            <v>採用単価</v>
          </cell>
          <cell r="F165" t="str">
            <v>ｍ</v>
          </cell>
        </row>
        <row r="166">
          <cell r="A166">
            <v>19</v>
          </cell>
          <cell r="B166">
            <v>-6</v>
          </cell>
          <cell r="C166" t="str">
            <v>配管</v>
          </cell>
          <cell r="D166" t="str">
            <v>金属製可とう電線管</v>
          </cell>
          <cell r="E166" t="str">
            <v>F2 24 ﾋﾞﾆﾙ被覆</v>
          </cell>
          <cell r="F166" t="str">
            <v>ｍ</v>
          </cell>
        </row>
        <row r="167">
          <cell r="D167" t="str">
            <v>金属製可とう電線管</v>
          </cell>
          <cell r="E167" t="str">
            <v>F2 24 ﾋﾞﾆﾙ被覆</v>
          </cell>
          <cell r="F167" t="str">
            <v>ｍ</v>
          </cell>
        </row>
        <row r="168">
          <cell r="D168" t="str">
            <v>付属品</v>
          </cell>
          <cell r="E168" t="str">
            <v>(電線管価格*0.25)</v>
          </cell>
          <cell r="F168" t="str">
            <v>式</v>
          </cell>
        </row>
        <row r="169">
          <cell r="D169" t="str">
            <v>電工</v>
          </cell>
          <cell r="F169" t="str">
            <v>人</v>
          </cell>
        </row>
        <row r="170">
          <cell r="D170" t="str">
            <v>雑材料</v>
          </cell>
          <cell r="E170" t="str">
            <v>(材料価格*0.05)</v>
          </cell>
          <cell r="F170" t="str">
            <v>式</v>
          </cell>
        </row>
        <row r="171">
          <cell r="D171" t="str">
            <v>その他</v>
          </cell>
          <cell r="E171" t="str">
            <v>(労*12%)</v>
          </cell>
          <cell r="F171" t="str">
            <v>〃</v>
          </cell>
        </row>
        <row r="173">
          <cell r="D173" t="str">
            <v>合計単価</v>
          </cell>
        </row>
        <row r="174">
          <cell r="D174" t="str">
            <v>採用単価</v>
          </cell>
          <cell r="F174" t="str">
            <v>ｍ</v>
          </cell>
        </row>
        <row r="175">
          <cell r="A175">
            <v>20</v>
          </cell>
        </row>
        <row r="182">
          <cell r="D182" t="str">
            <v>合計単価</v>
          </cell>
        </row>
        <row r="183">
          <cell r="D183" t="str">
            <v>採用単価</v>
          </cell>
          <cell r="F183" t="str">
            <v/>
          </cell>
        </row>
        <row r="184">
          <cell r="A184">
            <v>21</v>
          </cell>
          <cell r="B184">
            <v>-7</v>
          </cell>
          <cell r="C184" t="str">
            <v>ﾌﾟﾙﾎﾞｯｸｽ</v>
          </cell>
          <cell r="D184" t="str">
            <v>ﾌﾟﾙﾎﾞｯｸｽ</v>
          </cell>
          <cell r="E184" t="str">
            <v>300*300*200㎜</v>
          </cell>
          <cell r="F184" t="str">
            <v>個</v>
          </cell>
        </row>
        <row r="185">
          <cell r="D185" t="str">
            <v>ﾌﾟﾙﾎﾞｯｸｽ</v>
          </cell>
          <cell r="E185" t="str">
            <v>300*300*200mm</v>
          </cell>
          <cell r="F185" t="str">
            <v>個</v>
          </cell>
        </row>
        <row r="186">
          <cell r="D186" t="str">
            <v>雑材料</v>
          </cell>
          <cell r="E186" t="str">
            <v>(材料価格*0.02)</v>
          </cell>
          <cell r="F186" t="str">
            <v>式</v>
          </cell>
        </row>
        <row r="187">
          <cell r="D187" t="str">
            <v>電工</v>
          </cell>
          <cell r="F187" t="str">
            <v>人</v>
          </cell>
        </row>
        <row r="188">
          <cell r="D188" t="str">
            <v>その他</v>
          </cell>
          <cell r="E188" t="str">
            <v>(労*12%)</v>
          </cell>
          <cell r="F188" t="str">
            <v>〃</v>
          </cell>
        </row>
        <row r="191">
          <cell r="D191" t="str">
            <v>合計単価</v>
          </cell>
        </row>
        <row r="192">
          <cell r="D192" t="str">
            <v>採用単価</v>
          </cell>
          <cell r="F192" t="str">
            <v>個</v>
          </cell>
        </row>
        <row r="193">
          <cell r="A193">
            <v>22</v>
          </cell>
          <cell r="B193">
            <v>-8</v>
          </cell>
          <cell r="C193" t="str">
            <v>ﾌﾟﾙﾎﾞｯｸｽ</v>
          </cell>
          <cell r="D193" t="str">
            <v>ﾌﾟﾙﾎﾞｯｸｽ</v>
          </cell>
          <cell r="E193" t="str">
            <v>200*200*100mm</v>
          </cell>
          <cell r="F193" t="str">
            <v>個</v>
          </cell>
        </row>
        <row r="194">
          <cell r="D194" t="str">
            <v>ﾌﾟﾙﾎﾞｯｸｽ</v>
          </cell>
          <cell r="E194" t="str">
            <v>200*200*100mm</v>
          </cell>
          <cell r="F194" t="str">
            <v>個</v>
          </cell>
        </row>
        <row r="195">
          <cell r="D195" t="str">
            <v>雑材料</v>
          </cell>
          <cell r="E195" t="str">
            <v>(材料価格*0.02)</v>
          </cell>
          <cell r="F195" t="str">
            <v>式</v>
          </cell>
        </row>
        <row r="196">
          <cell r="D196" t="str">
            <v>電工</v>
          </cell>
          <cell r="F196" t="str">
            <v>人</v>
          </cell>
        </row>
        <row r="197">
          <cell r="D197" t="str">
            <v>その他</v>
          </cell>
          <cell r="E197" t="str">
            <v>(労*12%)</v>
          </cell>
          <cell r="F197" t="str">
            <v>〃</v>
          </cell>
        </row>
        <row r="200">
          <cell r="D200" t="str">
            <v>合計単価</v>
          </cell>
        </row>
        <row r="201">
          <cell r="D201" t="str">
            <v>採用単価</v>
          </cell>
          <cell r="F201" t="str">
            <v>個</v>
          </cell>
        </row>
        <row r="202">
          <cell r="A202">
            <v>23</v>
          </cell>
          <cell r="B202">
            <v>-9</v>
          </cell>
          <cell r="C202" t="str">
            <v>ﾌﾟﾙﾎﾞｯｸｽ</v>
          </cell>
          <cell r="D202" t="str">
            <v>ﾌﾟﾙﾎﾞｯｸｽ</v>
          </cell>
          <cell r="E202" t="str">
            <v>150*150*100mm</v>
          </cell>
          <cell r="F202" t="str">
            <v>個</v>
          </cell>
        </row>
        <row r="203">
          <cell r="D203" t="str">
            <v>ﾌﾟﾙﾎﾞｯｸｽ</v>
          </cell>
          <cell r="E203" t="str">
            <v>150*150*100mm</v>
          </cell>
          <cell r="F203" t="str">
            <v>個</v>
          </cell>
        </row>
        <row r="204">
          <cell r="D204" t="str">
            <v>雑材料</v>
          </cell>
          <cell r="E204" t="str">
            <v>(材料価格*0.02)</v>
          </cell>
          <cell r="F204" t="str">
            <v>式</v>
          </cell>
        </row>
        <row r="205">
          <cell r="D205" t="str">
            <v>電工</v>
          </cell>
          <cell r="F205" t="str">
            <v>人</v>
          </cell>
        </row>
        <row r="206">
          <cell r="D206" t="str">
            <v>その他</v>
          </cell>
          <cell r="E206" t="str">
            <v>(労*12%)</v>
          </cell>
          <cell r="F206" t="str">
            <v>〃</v>
          </cell>
        </row>
        <row r="209">
          <cell r="D209" t="str">
            <v>合計単価</v>
          </cell>
        </row>
        <row r="210">
          <cell r="D210" t="str">
            <v>採用単価</v>
          </cell>
          <cell r="F210" t="str">
            <v>個</v>
          </cell>
        </row>
        <row r="211">
          <cell r="A211">
            <v>24</v>
          </cell>
        </row>
        <row r="218">
          <cell r="D218" t="str">
            <v>合計単価</v>
          </cell>
        </row>
        <row r="219">
          <cell r="D219" t="str">
            <v>採用単価</v>
          </cell>
          <cell r="F219" t="str">
            <v/>
          </cell>
        </row>
        <row r="220">
          <cell r="A220">
            <v>25</v>
          </cell>
        </row>
        <row r="227">
          <cell r="D227" t="str">
            <v>合計単価</v>
          </cell>
        </row>
        <row r="228">
          <cell r="D228" t="str">
            <v>採用単価</v>
          </cell>
          <cell r="F228" t="str">
            <v/>
          </cell>
        </row>
        <row r="229">
          <cell r="A229">
            <v>26</v>
          </cell>
          <cell r="B229">
            <v>-1</v>
          </cell>
          <cell r="C229" t="str">
            <v>配管塗装</v>
          </cell>
          <cell r="D229" t="str">
            <v>電線管</v>
          </cell>
          <cell r="E229" t="str">
            <v>G42</v>
          </cell>
          <cell r="F229" t="str">
            <v>ｍ</v>
          </cell>
        </row>
        <row r="230">
          <cell r="D230" t="str">
            <v>塗料</v>
          </cell>
          <cell r="E230" t="str">
            <v>JIS K5516 2種　淡彩</v>
          </cell>
          <cell r="F230" t="str">
            <v>㎏</v>
          </cell>
        </row>
        <row r="231">
          <cell r="D231" t="str">
            <v>ｴｯﾁﾝｸﾞﾌﾟﾗｲﾏｰ</v>
          </cell>
          <cell r="E231" t="str">
            <v>JIS K5633 1種</v>
          </cell>
          <cell r="F231" t="str">
            <v>㎏</v>
          </cell>
        </row>
        <row r="232">
          <cell r="D232" t="str">
            <v>塗装工</v>
          </cell>
          <cell r="F232" t="str">
            <v>人</v>
          </cell>
        </row>
        <row r="233">
          <cell r="D233" t="str">
            <v>その他</v>
          </cell>
          <cell r="E233" t="str">
            <v>(材+労)*12%</v>
          </cell>
          <cell r="F233" t="str">
            <v>式</v>
          </cell>
        </row>
        <row r="236">
          <cell r="D236" t="str">
            <v>合計単価</v>
          </cell>
        </row>
        <row r="237">
          <cell r="D237" t="str">
            <v>採用単価</v>
          </cell>
          <cell r="F237" t="str">
            <v>ｍ</v>
          </cell>
        </row>
        <row r="238">
          <cell r="A238">
            <v>27</v>
          </cell>
          <cell r="B238">
            <v>-2</v>
          </cell>
          <cell r="C238" t="str">
            <v>配管塗装</v>
          </cell>
          <cell r="D238" t="str">
            <v>電線管</v>
          </cell>
          <cell r="E238" t="str">
            <v>G28</v>
          </cell>
          <cell r="F238" t="str">
            <v>ｍ</v>
          </cell>
        </row>
        <row r="239">
          <cell r="D239" t="str">
            <v>塗料</v>
          </cell>
          <cell r="E239" t="str">
            <v>JIS K5516 2種　淡彩</v>
          </cell>
          <cell r="F239" t="str">
            <v>㎏</v>
          </cell>
        </row>
        <row r="240">
          <cell r="D240" t="str">
            <v>ｴｯﾁﾝｸﾞﾌﾟﾗｲﾏｰ</v>
          </cell>
          <cell r="E240" t="str">
            <v>JIS K5633 1種</v>
          </cell>
          <cell r="F240" t="str">
            <v>㎏</v>
          </cell>
        </row>
        <row r="241">
          <cell r="D241" t="str">
            <v>塗装工</v>
          </cell>
          <cell r="F241" t="str">
            <v>人</v>
          </cell>
        </row>
        <row r="242">
          <cell r="D242" t="str">
            <v>その他</v>
          </cell>
          <cell r="E242" t="str">
            <v>(材+労)*12%</v>
          </cell>
          <cell r="F242" t="str">
            <v>式</v>
          </cell>
        </row>
        <row r="245">
          <cell r="D245" t="str">
            <v>合計単価</v>
          </cell>
        </row>
        <row r="246">
          <cell r="D246" t="str">
            <v>採用単価</v>
          </cell>
          <cell r="F246" t="str">
            <v>ｍ</v>
          </cell>
        </row>
        <row r="247">
          <cell r="A247">
            <v>28</v>
          </cell>
          <cell r="B247">
            <v>-3</v>
          </cell>
          <cell r="C247" t="str">
            <v>配管塗装</v>
          </cell>
          <cell r="D247" t="str">
            <v>電線管</v>
          </cell>
          <cell r="E247" t="str">
            <v>G22</v>
          </cell>
          <cell r="F247" t="str">
            <v>ｍ</v>
          </cell>
        </row>
        <row r="248">
          <cell r="D248" t="str">
            <v>塗料</v>
          </cell>
          <cell r="E248" t="str">
            <v>JIS K5516 2種　淡彩</v>
          </cell>
          <cell r="F248" t="str">
            <v>㎏</v>
          </cell>
        </row>
        <row r="249">
          <cell r="D249" t="str">
            <v>ｴｯﾁﾝｸﾞﾌﾟﾗｲﾏｰ</v>
          </cell>
          <cell r="E249" t="str">
            <v>JIS K5633 1種</v>
          </cell>
          <cell r="F249" t="str">
            <v>㎏</v>
          </cell>
        </row>
        <row r="250">
          <cell r="D250" t="str">
            <v>塗装工</v>
          </cell>
          <cell r="F250" t="str">
            <v>人</v>
          </cell>
        </row>
        <row r="251">
          <cell r="D251" t="str">
            <v>その他</v>
          </cell>
          <cell r="E251" t="str">
            <v>(材+労)*12%</v>
          </cell>
          <cell r="F251" t="str">
            <v>式</v>
          </cell>
        </row>
        <row r="254">
          <cell r="D254" t="str">
            <v>合計単価</v>
          </cell>
        </row>
        <row r="255">
          <cell r="D255" t="str">
            <v>採用単価</v>
          </cell>
          <cell r="F255" t="str">
            <v>ｍ</v>
          </cell>
        </row>
        <row r="256">
          <cell r="A256">
            <v>29</v>
          </cell>
        </row>
        <row r="263">
          <cell r="D263" t="str">
            <v>合計単価</v>
          </cell>
        </row>
        <row r="264">
          <cell r="D264" t="str">
            <v>採用単価</v>
          </cell>
          <cell r="F264" t="str">
            <v/>
          </cell>
        </row>
        <row r="265">
          <cell r="A265">
            <v>30</v>
          </cell>
        </row>
        <row r="272">
          <cell r="D272" t="str">
            <v>合計単価</v>
          </cell>
        </row>
        <row r="273">
          <cell r="D273" t="str">
            <v>採用単価</v>
          </cell>
          <cell r="F273" t="str">
            <v/>
          </cell>
        </row>
        <row r="274">
          <cell r="A274">
            <v>31</v>
          </cell>
          <cell r="B274">
            <v>-1</v>
          </cell>
          <cell r="C274" t="str">
            <v>機械はつり</v>
          </cell>
          <cell r="D274" t="str">
            <v>50㎜</v>
          </cell>
          <cell r="E274" t="str">
            <v>厚100～150</v>
          </cell>
          <cell r="F274" t="str">
            <v>箇所</v>
          </cell>
        </row>
        <row r="275">
          <cell r="D275" t="str">
            <v>特殊作業員</v>
          </cell>
          <cell r="F275" t="str">
            <v>人</v>
          </cell>
        </row>
        <row r="276">
          <cell r="D276" t="str">
            <v>その他</v>
          </cell>
          <cell r="E276" t="str">
            <v>(労*12%)</v>
          </cell>
          <cell r="F276" t="str">
            <v>〃</v>
          </cell>
        </row>
        <row r="281">
          <cell r="D281" t="str">
            <v>合計単価</v>
          </cell>
        </row>
        <row r="282">
          <cell r="D282" t="str">
            <v>採用単価</v>
          </cell>
          <cell r="F282" t="str">
            <v>箇所</v>
          </cell>
        </row>
        <row r="283">
          <cell r="A283">
            <v>32</v>
          </cell>
          <cell r="B283">
            <v>-2</v>
          </cell>
          <cell r="C283" t="str">
            <v>機械はつり</v>
          </cell>
          <cell r="D283" t="str">
            <v>38㎜</v>
          </cell>
          <cell r="E283" t="str">
            <v>厚100～150</v>
          </cell>
          <cell r="F283" t="str">
            <v>箇所</v>
          </cell>
        </row>
        <row r="284">
          <cell r="D284" t="str">
            <v>特殊作業員</v>
          </cell>
          <cell r="F284" t="str">
            <v>人</v>
          </cell>
        </row>
        <row r="285">
          <cell r="D285" t="str">
            <v>その他</v>
          </cell>
          <cell r="E285" t="str">
            <v>(労*12%)</v>
          </cell>
          <cell r="F285" t="str">
            <v>〃</v>
          </cell>
        </row>
        <row r="290">
          <cell r="D290" t="str">
            <v>合計単価</v>
          </cell>
        </row>
        <row r="291">
          <cell r="D291" t="str">
            <v>採用単価</v>
          </cell>
          <cell r="F291" t="str">
            <v>箇所</v>
          </cell>
        </row>
        <row r="292">
          <cell r="A292">
            <v>33</v>
          </cell>
          <cell r="B292">
            <v>-3</v>
          </cell>
          <cell r="C292" t="str">
            <v>機械はつり</v>
          </cell>
          <cell r="D292" t="str">
            <v>25㎜</v>
          </cell>
          <cell r="E292" t="str">
            <v>厚100～150</v>
          </cell>
          <cell r="F292" t="str">
            <v>箇所</v>
          </cell>
        </row>
        <row r="293">
          <cell r="D293" t="str">
            <v>特殊作業員</v>
          </cell>
          <cell r="F293" t="str">
            <v>人</v>
          </cell>
        </row>
        <row r="294">
          <cell r="D294" t="str">
            <v>その他</v>
          </cell>
          <cell r="E294" t="str">
            <v>(労*12%)</v>
          </cell>
          <cell r="F294" t="str">
            <v>〃</v>
          </cell>
        </row>
        <row r="299">
          <cell r="D299" t="str">
            <v>合計単価</v>
          </cell>
        </row>
        <row r="300">
          <cell r="D300" t="str">
            <v>採用単価</v>
          </cell>
          <cell r="F300" t="str">
            <v>箇所</v>
          </cell>
        </row>
        <row r="301">
          <cell r="A301">
            <v>34</v>
          </cell>
        </row>
        <row r="308">
          <cell r="D308" t="str">
            <v>合計単価</v>
          </cell>
        </row>
        <row r="309">
          <cell r="D309" t="str">
            <v>採用単価</v>
          </cell>
          <cell r="F309" t="str">
            <v/>
          </cell>
        </row>
        <row r="310">
          <cell r="A310">
            <v>35</v>
          </cell>
        </row>
        <row r="317">
          <cell r="D317" t="str">
            <v>合計単価</v>
          </cell>
        </row>
        <row r="318">
          <cell r="D318" t="str">
            <v>採用単価</v>
          </cell>
          <cell r="F318" t="str">
            <v/>
          </cell>
        </row>
      </sheetData>
      <sheetData sheetId="2"/>
      <sheetData sheetId="3"/>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契約実施計画"/>
      <sheetName val="一般競争入札公告"/>
      <sheetName val="入札参加状況表"/>
      <sheetName val="参加申込"/>
      <sheetName val="新聞掲載依頼"/>
      <sheetName val="配布書類一覧"/>
      <sheetName val="入札書"/>
      <sheetName val="委任状"/>
      <sheetName val="市価調査票"/>
      <sheetName val="市価調査比較"/>
      <sheetName val="予定価格調書"/>
      <sheetName val="積算価格内訳書"/>
      <sheetName val="一位"/>
      <sheetName val="基礎"/>
      <sheetName val="労務"/>
      <sheetName val="封筒表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B2" t="str">
            <v>ＮＯ</v>
          </cell>
          <cell r="C2" t="str">
            <v>項　　　　　目</v>
          </cell>
          <cell r="D2" t="str">
            <v>規格・寸法</v>
          </cell>
          <cell r="E2" t="str">
            <v>単位</v>
          </cell>
          <cell r="F2" t="str">
            <v>数　量</v>
          </cell>
        </row>
        <row r="3">
          <cell r="B3">
            <v>1</v>
          </cell>
          <cell r="C3" t="str">
            <v>冷熱源機器</v>
          </cell>
        </row>
        <row r="4">
          <cell r="A4">
            <v>1</v>
          </cell>
          <cell r="B4">
            <v>-1</v>
          </cell>
          <cell r="C4" t="str">
            <v>吸収冷凍機</v>
          </cell>
          <cell r="D4" t="str">
            <v>ｼｰｽﾞﾝｲﾝ点検</v>
          </cell>
          <cell r="E4" t="str">
            <v>回/基</v>
          </cell>
          <cell r="F4">
            <v>4</v>
          </cell>
        </row>
        <row r="8">
          <cell r="A8">
            <v>2</v>
          </cell>
          <cell r="B8">
            <v>-2</v>
          </cell>
          <cell r="C8" t="str">
            <v>吸収冷凍機</v>
          </cell>
          <cell r="D8" t="str">
            <v>ｼｰｽﾞﾝｵﾌ点検</v>
          </cell>
          <cell r="E8" t="str">
            <v>回/基</v>
          </cell>
          <cell r="F8">
            <v>4</v>
          </cell>
        </row>
        <row r="12">
          <cell r="A12">
            <v>3</v>
          </cell>
          <cell r="B12">
            <v>-3</v>
          </cell>
          <cell r="C12" t="str">
            <v>チリングユニット</v>
          </cell>
          <cell r="D12" t="str">
            <v>ｼｰｽﾞﾝｲﾝ点検</v>
          </cell>
          <cell r="E12" t="str">
            <v>回/基</v>
          </cell>
          <cell r="F12">
            <v>3</v>
          </cell>
        </row>
        <row r="13">
          <cell r="B13" t="str">
            <v/>
          </cell>
          <cell r="C13" t="str">
            <v/>
          </cell>
          <cell r="D13" t="str">
            <v/>
          </cell>
          <cell r="E13" t="str">
            <v/>
          </cell>
        </row>
        <row r="14">
          <cell r="B14" t="str">
            <v/>
          </cell>
          <cell r="C14" t="str">
            <v/>
          </cell>
          <cell r="D14" t="str">
            <v/>
          </cell>
          <cell r="E14" t="str">
            <v/>
          </cell>
        </row>
        <row r="15">
          <cell r="A15">
            <v>6</v>
          </cell>
          <cell r="B15">
            <v>-4</v>
          </cell>
          <cell r="C15" t="str">
            <v>ﾊﾟｯｹｰｼﾞ形空気調整機</v>
          </cell>
          <cell r="D15" t="str">
            <v>ｼｰｽﾞﾝｲﾝ点検 冷凍能力3ﾄﾝ以上</v>
          </cell>
          <cell r="E15" t="str">
            <v>回/基</v>
          </cell>
          <cell r="F15">
            <v>1</v>
          </cell>
        </row>
        <row r="16">
          <cell r="A16">
            <v>7</v>
          </cell>
          <cell r="B16">
            <v>-5</v>
          </cell>
          <cell r="C16" t="str">
            <v>ﾊﾟｯｹｰｼﾞ形空気調整機</v>
          </cell>
          <cell r="D16" t="str">
            <v>ｼｰｽﾞﾝｲﾝ点検 冷凍能力20ﾄﾝ以上</v>
          </cell>
          <cell r="E16" t="str">
            <v>回/基</v>
          </cell>
          <cell r="F16">
            <v>1</v>
          </cell>
        </row>
        <row r="17">
          <cell r="A17">
            <v>8</v>
          </cell>
          <cell r="B17">
            <v>-6</v>
          </cell>
          <cell r="C17" t="str">
            <v>ﾊﾟｯｹｰｼﾞ形空気調整機</v>
          </cell>
          <cell r="D17" t="str">
            <v>ｼｰｽﾞﾝｵﾌ点検 冷凍能力3ﾄﾝ以上</v>
          </cell>
          <cell r="E17" t="str">
            <v>回/基</v>
          </cell>
          <cell r="F17">
            <v>1</v>
          </cell>
        </row>
        <row r="18">
          <cell r="A18">
            <v>9</v>
          </cell>
          <cell r="B18">
            <v>-7</v>
          </cell>
          <cell r="C18" t="str">
            <v>ﾊﾟｯｹｰｼﾞ形空気調整機</v>
          </cell>
          <cell r="D18" t="str">
            <v>ｼｰｽﾞﾝｵﾌ点検 冷凍能力20ﾄﾝ以上</v>
          </cell>
          <cell r="E18" t="str">
            <v>回/基</v>
          </cell>
          <cell r="F18">
            <v>1</v>
          </cell>
        </row>
        <row r="19">
          <cell r="B19" t="str">
            <v/>
          </cell>
          <cell r="C19" t="str">
            <v/>
          </cell>
          <cell r="D19" t="str">
            <v/>
          </cell>
          <cell r="E19" t="str">
            <v/>
          </cell>
        </row>
        <row r="20">
          <cell r="B20">
            <v>2</v>
          </cell>
          <cell r="C20" t="str">
            <v>空気調和等関連機器</v>
          </cell>
          <cell r="D20" t="str">
            <v/>
          </cell>
          <cell r="E20" t="str">
            <v/>
          </cell>
        </row>
        <row r="21">
          <cell r="A21">
            <v>11</v>
          </cell>
          <cell r="B21">
            <v>-1</v>
          </cell>
          <cell r="C21" t="str">
            <v>冷却塔</v>
          </cell>
          <cell r="D21" t="str">
            <v>ｼｰｽﾞﾝｲﾝ点検 211KW以下 開放型</v>
          </cell>
          <cell r="E21" t="str">
            <v>回/基</v>
          </cell>
          <cell r="F21">
            <v>4</v>
          </cell>
        </row>
        <row r="22">
          <cell r="B22" t="str">
            <v/>
          </cell>
          <cell r="C22" t="str">
            <v/>
          </cell>
          <cell r="D22" t="str">
            <v/>
          </cell>
          <cell r="E22" t="str">
            <v/>
          </cell>
        </row>
        <row r="23">
          <cell r="B23" t="str">
            <v/>
          </cell>
          <cell r="C23" t="str">
            <v/>
          </cell>
          <cell r="D23" t="str">
            <v/>
          </cell>
          <cell r="E23" t="str">
            <v/>
          </cell>
        </row>
        <row r="24">
          <cell r="B24" t="str">
            <v/>
          </cell>
          <cell r="C24" t="str">
            <v/>
          </cell>
          <cell r="D24" t="str">
            <v/>
          </cell>
          <cell r="E24" t="str">
            <v/>
          </cell>
        </row>
        <row r="25">
          <cell r="A25">
            <v>12</v>
          </cell>
          <cell r="B25">
            <v>-2</v>
          </cell>
          <cell r="C25" t="str">
            <v>冷却塔</v>
          </cell>
          <cell r="D25" t="str">
            <v>ｼｰｽﾞﾝｲﾝ点検 211KW超792KW以下 開放型</v>
          </cell>
          <cell r="E25" t="str">
            <v>回/基</v>
          </cell>
          <cell r="F25">
            <v>5</v>
          </cell>
        </row>
        <row r="26">
          <cell r="B26" t="str">
            <v/>
          </cell>
          <cell r="C26" t="str">
            <v/>
          </cell>
          <cell r="D26" t="str">
            <v/>
          </cell>
          <cell r="E26" t="str">
            <v/>
          </cell>
        </row>
        <row r="27">
          <cell r="B27" t="str">
            <v/>
          </cell>
          <cell r="C27" t="str">
            <v/>
          </cell>
          <cell r="D27" t="str">
            <v/>
          </cell>
          <cell r="E27" t="str">
            <v/>
          </cell>
        </row>
        <row r="28">
          <cell r="B28" t="str">
            <v/>
          </cell>
          <cell r="C28" t="str">
            <v/>
          </cell>
          <cell r="D28" t="str">
            <v/>
          </cell>
          <cell r="E28" t="str">
            <v/>
          </cell>
        </row>
        <row r="29">
          <cell r="B29" t="str">
            <v/>
          </cell>
          <cell r="C29" t="str">
            <v/>
          </cell>
          <cell r="D29" t="str">
            <v/>
          </cell>
          <cell r="E29" t="str">
            <v/>
          </cell>
        </row>
        <row r="30">
          <cell r="A30">
            <v>13</v>
          </cell>
          <cell r="B30">
            <v>-3</v>
          </cell>
          <cell r="C30" t="str">
            <v>冷却塔</v>
          </cell>
          <cell r="D30" t="str">
            <v>ｼｰｽﾞﾝｵﾌ点検 176KW以下 開放型</v>
          </cell>
          <cell r="E30" t="str">
            <v>回/基</v>
          </cell>
          <cell r="F30">
            <v>4</v>
          </cell>
        </row>
        <row r="31">
          <cell r="B31" t="str">
            <v/>
          </cell>
          <cell r="C31" t="str">
            <v/>
          </cell>
          <cell r="D31" t="str">
            <v/>
          </cell>
          <cell r="E31" t="str">
            <v/>
          </cell>
        </row>
        <row r="32">
          <cell r="B32" t="str">
            <v/>
          </cell>
          <cell r="C32" t="str">
            <v/>
          </cell>
          <cell r="D32" t="str">
            <v/>
          </cell>
          <cell r="E32" t="str">
            <v/>
          </cell>
        </row>
        <row r="33">
          <cell r="B33" t="str">
            <v/>
          </cell>
          <cell r="C33" t="str">
            <v/>
          </cell>
          <cell r="D33" t="str">
            <v/>
          </cell>
          <cell r="E33" t="str">
            <v/>
          </cell>
        </row>
        <row r="34">
          <cell r="A34">
            <v>14</v>
          </cell>
          <cell r="B34">
            <v>-4</v>
          </cell>
          <cell r="C34" t="str">
            <v>冷却塔</v>
          </cell>
          <cell r="D34" t="str">
            <v>ｼｰｽﾞﾝｵﾌ点検 211KW超792KW以下 開放型</v>
          </cell>
          <cell r="E34" t="str">
            <v>回/基</v>
          </cell>
          <cell r="F34">
            <v>5</v>
          </cell>
        </row>
        <row r="35">
          <cell r="B35" t="str">
            <v/>
          </cell>
          <cell r="C35" t="str">
            <v/>
          </cell>
          <cell r="D35" t="str">
            <v/>
          </cell>
          <cell r="E35" t="str">
            <v/>
          </cell>
        </row>
        <row r="36">
          <cell r="B36" t="str">
            <v/>
          </cell>
          <cell r="C36" t="str">
            <v/>
          </cell>
          <cell r="D36" t="str">
            <v/>
          </cell>
          <cell r="E36" t="str">
            <v/>
          </cell>
        </row>
        <row r="37">
          <cell r="B37" t="str">
            <v/>
          </cell>
          <cell r="C37" t="str">
            <v/>
          </cell>
          <cell r="D37" t="str">
            <v/>
          </cell>
          <cell r="E37" t="str">
            <v/>
          </cell>
        </row>
        <row r="38">
          <cell r="B38" t="str">
            <v/>
          </cell>
          <cell r="C38" t="str">
            <v/>
          </cell>
          <cell r="D38" t="str">
            <v/>
          </cell>
          <cell r="E38" t="str">
            <v/>
          </cell>
        </row>
        <row r="40">
          <cell r="B40" t="str">
            <v>ＮＯ</v>
          </cell>
          <cell r="C40" t="str">
            <v>項　　　　　目</v>
          </cell>
          <cell r="D40" t="str">
            <v>規格・寸法</v>
          </cell>
          <cell r="E40" t="str">
            <v>単位</v>
          </cell>
          <cell r="F40" t="str">
            <v>数　量</v>
          </cell>
        </row>
        <row r="41">
          <cell r="B41">
            <v>3</v>
          </cell>
          <cell r="C41" t="str">
            <v>水質検査</v>
          </cell>
          <cell r="D41" t="str">
            <v/>
          </cell>
          <cell r="E41" t="str">
            <v/>
          </cell>
        </row>
        <row r="42">
          <cell r="A42">
            <v>15</v>
          </cell>
          <cell r="B42">
            <v>-1</v>
          </cell>
          <cell r="C42" t="str">
            <v>レジオネラ属菌検査</v>
          </cell>
          <cell r="D42" t="str">
            <v>採水検査</v>
          </cell>
          <cell r="E42" t="str">
            <v>検体</v>
          </cell>
          <cell r="F42">
            <v>9</v>
          </cell>
        </row>
        <row r="43">
          <cell r="B43" t="str">
            <v/>
          </cell>
          <cell r="C43" t="str">
            <v/>
          </cell>
          <cell r="D43" t="str">
            <v/>
          </cell>
          <cell r="E43" t="str">
            <v/>
          </cell>
        </row>
        <row r="44">
          <cell r="B44" t="str">
            <v/>
          </cell>
          <cell r="C44" t="str">
            <v/>
          </cell>
          <cell r="D44" t="str">
            <v/>
          </cell>
          <cell r="E44" t="str">
            <v/>
          </cell>
        </row>
        <row r="45">
          <cell r="B45" t="str">
            <v/>
          </cell>
          <cell r="C45" t="str">
            <v/>
          </cell>
          <cell r="D45" t="str">
            <v/>
          </cell>
          <cell r="E45" t="str">
            <v/>
          </cell>
        </row>
        <row r="46">
          <cell r="B46" t="str">
            <v/>
          </cell>
          <cell r="C46" t="str">
            <v/>
          </cell>
          <cell r="D46" t="str">
            <v/>
          </cell>
          <cell r="E46" t="str">
            <v/>
          </cell>
        </row>
        <row r="47">
          <cell r="B47" t="str">
            <v/>
          </cell>
          <cell r="C47" t="str">
            <v/>
          </cell>
          <cell r="D47" t="str">
            <v/>
          </cell>
          <cell r="E47" t="str">
            <v/>
          </cell>
        </row>
        <row r="48">
          <cell r="B48" t="str">
            <v/>
          </cell>
          <cell r="C48" t="str">
            <v/>
          </cell>
          <cell r="D48" t="str">
            <v/>
          </cell>
          <cell r="E48" t="str">
            <v/>
          </cell>
        </row>
        <row r="49">
          <cell r="B49" t="str">
            <v/>
          </cell>
          <cell r="C49" t="str">
            <v/>
          </cell>
          <cell r="D49" t="str">
            <v/>
          </cell>
          <cell r="E49" t="str">
            <v/>
          </cell>
        </row>
        <row r="50">
          <cell r="D50" t="str">
            <v/>
          </cell>
          <cell r="E50" t="str">
            <v/>
          </cell>
        </row>
        <row r="51">
          <cell r="B51" t="str">
            <v/>
          </cell>
          <cell r="C51" t="str">
            <v/>
          </cell>
          <cell r="D51" t="str">
            <v/>
          </cell>
          <cell r="E51" t="str">
            <v/>
          </cell>
        </row>
        <row r="52">
          <cell r="B52" t="str">
            <v/>
          </cell>
          <cell r="C52" t="str">
            <v/>
          </cell>
          <cell r="D52" t="str">
            <v/>
          </cell>
          <cell r="E52" t="str">
            <v/>
          </cell>
        </row>
        <row r="53">
          <cell r="B53" t="str">
            <v/>
          </cell>
          <cell r="C53" t="str">
            <v/>
          </cell>
          <cell r="D53" t="str">
            <v/>
          </cell>
          <cell r="E53" t="str">
            <v/>
          </cell>
        </row>
        <row r="54">
          <cell r="B54" t="str">
            <v/>
          </cell>
          <cell r="C54" t="str">
            <v/>
          </cell>
          <cell r="D54" t="str">
            <v/>
          </cell>
          <cell r="E54" t="str">
            <v/>
          </cell>
        </row>
        <row r="55">
          <cell r="B55" t="str">
            <v/>
          </cell>
          <cell r="C55" t="str">
            <v/>
          </cell>
          <cell r="D55" t="str">
            <v/>
          </cell>
          <cell r="E55" t="str">
            <v/>
          </cell>
        </row>
        <row r="56">
          <cell r="B56" t="str">
            <v/>
          </cell>
          <cell r="C56" t="str">
            <v/>
          </cell>
          <cell r="D56" t="str">
            <v/>
          </cell>
          <cell r="E56" t="str">
            <v/>
          </cell>
        </row>
        <row r="57">
          <cell r="B57" t="str">
            <v/>
          </cell>
          <cell r="C57" t="str">
            <v/>
          </cell>
          <cell r="D57" t="str">
            <v/>
          </cell>
          <cell r="E57" t="str">
            <v/>
          </cell>
        </row>
        <row r="58">
          <cell r="B58" t="str">
            <v/>
          </cell>
          <cell r="C58" t="str">
            <v/>
          </cell>
          <cell r="D58" t="str">
            <v/>
          </cell>
          <cell r="E58" t="str">
            <v/>
          </cell>
        </row>
        <row r="59">
          <cell r="B59" t="str">
            <v/>
          </cell>
          <cell r="C59" t="str">
            <v/>
          </cell>
          <cell r="D59" t="str">
            <v/>
          </cell>
          <cell r="E59" t="str">
            <v/>
          </cell>
        </row>
        <row r="60">
          <cell r="B60" t="str">
            <v/>
          </cell>
          <cell r="C60" t="str">
            <v/>
          </cell>
          <cell r="D60" t="str">
            <v/>
          </cell>
          <cell r="E60" t="str">
            <v/>
          </cell>
        </row>
        <row r="71">
          <cell r="B71" t="str">
            <v/>
          </cell>
          <cell r="C71" t="str">
            <v/>
          </cell>
          <cell r="D71" t="str">
            <v/>
          </cell>
          <cell r="E71" t="str">
            <v/>
          </cell>
        </row>
        <row r="79">
          <cell r="B79" t="str">
            <v>ＮＯ</v>
          </cell>
          <cell r="C79" t="str">
            <v>項　　　　　目</v>
          </cell>
          <cell r="D79" t="str">
            <v>規格・寸法</v>
          </cell>
          <cell r="E79" t="str">
            <v>単位</v>
          </cell>
          <cell r="F79" t="str">
            <v>数　量</v>
          </cell>
        </row>
        <row r="80">
          <cell r="B80" t="str">
            <v/>
          </cell>
          <cell r="C80" t="str">
            <v/>
          </cell>
          <cell r="D80" t="str">
            <v/>
          </cell>
          <cell r="E80" t="str">
            <v/>
          </cell>
        </row>
        <row r="81">
          <cell r="B81" t="str">
            <v/>
          </cell>
          <cell r="C81" t="str">
            <v/>
          </cell>
          <cell r="D81" t="str">
            <v/>
          </cell>
          <cell r="E81" t="str">
            <v/>
          </cell>
        </row>
        <row r="82">
          <cell r="B82" t="str">
            <v/>
          </cell>
          <cell r="C82" t="str">
            <v/>
          </cell>
          <cell r="D82" t="str">
            <v/>
          </cell>
          <cell r="E82" t="str">
            <v/>
          </cell>
        </row>
        <row r="83">
          <cell r="B83" t="str">
            <v/>
          </cell>
          <cell r="C83" t="str">
            <v/>
          </cell>
          <cell r="D83" t="str">
            <v/>
          </cell>
          <cell r="E83" t="str">
            <v/>
          </cell>
        </row>
        <row r="84">
          <cell r="B84" t="str">
            <v/>
          </cell>
          <cell r="C84" t="str">
            <v/>
          </cell>
          <cell r="D84" t="str">
            <v/>
          </cell>
          <cell r="E84" t="str">
            <v/>
          </cell>
        </row>
        <row r="85">
          <cell r="B85" t="str">
            <v/>
          </cell>
          <cell r="C85" t="str">
            <v/>
          </cell>
          <cell r="D85" t="str">
            <v/>
          </cell>
          <cell r="E85" t="str">
            <v/>
          </cell>
        </row>
        <row r="86">
          <cell r="B86" t="str">
            <v/>
          </cell>
          <cell r="C86" t="str">
            <v/>
          </cell>
          <cell r="D86" t="str">
            <v/>
          </cell>
          <cell r="E86" t="str">
            <v/>
          </cell>
        </row>
        <row r="87">
          <cell r="B87" t="str">
            <v/>
          </cell>
          <cell r="C87" t="str">
            <v/>
          </cell>
          <cell r="D87" t="str">
            <v/>
          </cell>
          <cell r="E87" t="str">
            <v/>
          </cell>
        </row>
        <row r="88">
          <cell r="B88" t="str">
            <v/>
          </cell>
          <cell r="C88" t="str">
            <v/>
          </cell>
          <cell r="D88" t="str">
            <v/>
          </cell>
          <cell r="E88" t="str">
            <v/>
          </cell>
        </row>
        <row r="89">
          <cell r="D89" t="str">
            <v/>
          </cell>
          <cell r="E89" t="str">
            <v/>
          </cell>
        </row>
        <row r="90">
          <cell r="B90" t="str">
            <v/>
          </cell>
          <cell r="C90" t="str">
            <v/>
          </cell>
          <cell r="D90" t="str">
            <v/>
          </cell>
          <cell r="E90" t="str">
            <v/>
          </cell>
        </row>
        <row r="91">
          <cell r="B91" t="str">
            <v/>
          </cell>
          <cell r="C91" t="str">
            <v/>
          </cell>
          <cell r="D91" t="str">
            <v/>
          </cell>
          <cell r="E91" t="str">
            <v/>
          </cell>
        </row>
        <row r="92">
          <cell r="B92" t="str">
            <v/>
          </cell>
          <cell r="C92" t="str">
            <v/>
          </cell>
          <cell r="D92" t="str">
            <v/>
          </cell>
          <cell r="E92" t="str">
            <v/>
          </cell>
        </row>
        <row r="93">
          <cell r="B93" t="str">
            <v/>
          </cell>
          <cell r="C93" t="str">
            <v/>
          </cell>
          <cell r="D93" t="str">
            <v/>
          </cell>
          <cell r="E93" t="str">
            <v/>
          </cell>
        </row>
        <row r="94">
          <cell r="B94" t="str">
            <v/>
          </cell>
          <cell r="C94" t="str">
            <v/>
          </cell>
          <cell r="D94" t="str">
            <v/>
          </cell>
          <cell r="E94" t="str">
            <v/>
          </cell>
        </row>
        <row r="95">
          <cell r="B95" t="str">
            <v/>
          </cell>
          <cell r="C95" t="str">
            <v/>
          </cell>
          <cell r="D95" t="str">
            <v/>
          </cell>
          <cell r="E95" t="str">
            <v/>
          </cell>
        </row>
        <row r="96">
          <cell r="B96" t="str">
            <v/>
          </cell>
          <cell r="C96" t="str">
            <v/>
          </cell>
          <cell r="D96" t="str">
            <v/>
          </cell>
          <cell r="E96" t="str">
            <v/>
          </cell>
        </row>
        <row r="97">
          <cell r="B97" t="str">
            <v/>
          </cell>
          <cell r="C97" t="str">
            <v/>
          </cell>
          <cell r="D97" t="str">
            <v/>
          </cell>
          <cell r="E97" t="str">
            <v/>
          </cell>
        </row>
        <row r="98">
          <cell r="B98" t="str">
            <v/>
          </cell>
          <cell r="C98" t="str">
            <v/>
          </cell>
          <cell r="D98" t="str">
            <v/>
          </cell>
          <cell r="E98" t="str">
            <v/>
          </cell>
        </row>
        <row r="99">
          <cell r="B99" t="str">
            <v/>
          </cell>
          <cell r="C99" t="str">
            <v/>
          </cell>
          <cell r="D99" t="str">
            <v/>
          </cell>
          <cell r="E99" t="str">
            <v/>
          </cell>
        </row>
        <row r="100">
          <cell r="B100" t="str">
            <v/>
          </cell>
          <cell r="C100" t="str">
            <v/>
          </cell>
          <cell r="D100" t="str">
            <v/>
          </cell>
          <cell r="E100" t="str">
            <v/>
          </cell>
        </row>
        <row r="101">
          <cell r="B101" t="str">
            <v/>
          </cell>
          <cell r="C101" t="str">
            <v/>
          </cell>
          <cell r="D101" t="str">
            <v/>
          </cell>
          <cell r="E101" t="str">
            <v/>
          </cell>
        </row>
        <row r="102">
          <cell r="B102" t="str">
            <v/>
          </cell>
          <cell r="C102" t="str">
            <v/>
          </cell>
          <cell r="D102" t="str">
            <v/>
          </cell>
          <cell r="E102" t="str">
            <v/>
          </cell>
        </row>
        <row r="103">
          <cell r="B103" t="str">
            <v/>
          </cell>
          <cell r="C103" t="str">
            <v/>
          </cell>
          <cell r="D103" t="str">
            <v/>
          </cell>
          <cell r="E103" t="str">
            <v/>
          </cell>
        </row>
        <row r="104">
          <cell r="B104" t="str">
            <v/>
          </cell>
          <cell r="C104" t="str">
            <v/>
          </cell>
          <cell r="D104" t="str">
            <v/>
          </cell>
          <cell r="E104" t="str">
            <v/>
          </cell>
        </row>
        <row r="105">
          <cell r="B105" t="str">
            <v/>
          </cell>
          <cell r="C105" t="str">
            <v/>
          </cell>
          <cell r="D105" t="str">
            <v/>
          </cell>
          <cell r="E105" t="str">
            <v/>
          </cell>
        </row>
        <row r="106">
          <cell r="B106" t="str">
            <v/>
          </cell>
          <cell r="C106" t="str">
            <v/>
          </cell>
          <cell r="D106" t="str">
            <v/>
          </cell>
          <cell r="E106" t="str">
            <v/>
          </cell>
        </row>
        <row r="107">
          <cell r="B107" t="str">
            <v/>
          </cell>
          <cell r="C107" t="str">
            <v/>
          </cell>
          <cell r="D107" t="str">
            <v/>
          </cell>
          <cell r="E107" t="str">
            <v/>
          </cell>
        </row>
        <row r="108">
          <cell r="B108" t="str">
            <v/>
          </cell>
          <cell r="C108" t="str">
            <v/>
          </cell>
          <cell r="D108" t="str">
            <v/>
          </cell>
          <cell r="E108" t="str">
            <v/>
          </cell>
        </row>
        <row r="109">
          <cell r="B109" t="str">
            <v/>
          </cell>
          <cell r="C109" t="str">
            <v/>
          </cell>
          <cell r="D109" t="str">
            <v/>
          </cell>
          <cell r="E109" t="str">
            <v/>
          </cell>
        </row>
        <row r="110">
          <cell r="B110" t="str">
            <v/>
          </cell>
          <cell r="C110" t="str">
            <v/>
          </cell>
          <cell r="D110" t="str">
            <v/>
          </cell>
          <cell r="E110" t="str">
            <v/>
          </cell>
        </row>
        <row r="111">
          <cell r="B111" t="str">
            <v/>
          </cell>
          <cell r="C111" t="str">
            <v/>
          </cell>
          <cell r="D111" t="str">
            <v/>
          </cell>
          <cell r="E111" t="str">
            <v/>
          </cell>
        </row>
        <row r="112">
          <cell r="B112" t="str">
            <v/>
          </cell>
          <cell r="C112" t="str">
            <v/>
          </cell>
          <cell r="D112" t="str">
            <v/>
          </cell>
          <cell r="E112" t="str">
            <v/>
          </cell>
        </row>
        <row r="113">
          <cell r="B113" t="str">
            <v/>
          </cell>
          <cell r="C113" t="str">
            <v/>
          </cell>
          <cell r="D113" t="str">
            <v/>
          </cell>
          <cell r="E113" t="str">
            <v/>
          </cell>
        </row>
        <row r="114">
          <cell r="B114" t="str">
            <v/>
          </cell>
          <cell r="C114" t="str">
            <v/>
          </cell>
          <cell r="D114" t="str">
            <v/>
          </cell>
          <cell r="E114" t="str">
            <v/>
          </cell>
        </row>
        <row r="115">
          <cell r="B115" t="str">
            <v/>
          </cell>
          <cell r="C115" t="str">
            <v/>
          </cell>
          <cell r="D115" t="str">
            <v/>
          </cell>
          <cell r="E115" t="str">
            <v/>
          </cell>
        </row>
      </sheetData>
      <sheetData sheetId="15">
        <row r="5">
          <cell r="B5" t="str">
            <v>特殊作業員</v>
          </cell>
        </row>
        <row r="6">
          <cell r="B6" t="str">
            <v>普通作業員</v>
          </cell>
        </row>
        <row r="7">
          <cell r="B7" t="str">
            <v>軽作業員</v>
          </cell>
        </row>
        <row r="8">
          <cell r="B8" t="str">
            <v>造園工</v>
          </cell>
        </row>
        <row r="9">
          <cell r="B9" t="str">
            <v>法面工</v>
          </cell>
        </row>
        <row r="10">
          <cell r="B10" t="str">
            <v>とび工</v>
          </cell>
        </row>
        <row r="11">
          <cell r="B11" t="str">
            <v>石工</v>
          </cell>
        </row>
        <row r="12">
          <cell r="B12" t="str">
            <v>ブロック工</v>
          </cell>
        </row>
        <row r="13">
          <cell r="B13" t="str">
            <v>電工</v>
          </cell>
        </row>
        <row r="14">
          <cell r="B14" t="str">
            <v>鉄筋工</v>
          </cell>
        </row>
        <row r="15">
          <cell r="B15" t="str">
            <v>鉄骨工</v>
          </cell>
        </row>
        <row r="16">
          <cell r="B16" t="str">
            <v>塗装工</v>
          </cell>
        </row>
        <row r="17">
          <cell r="B17" t="str">
            <v>溶接工</v>
          </cell>
        </row>
        <row r="18">
          <cell r="B18" t="str">
            <v>運転手（特殊）</v>
          </cell>
        </row>
        <row r="19">
          <cell r="B19" t="str">
            <v>運転手（一般）</v>
          </cell>
        </row>
        <row r="20">
          <cell r="B20" t="str">
            <v>潜かん工</v>
          </cell>
        </row>
        <row r="21">
          <cell r="B21" t="str">
            <v>潜かん世話役</v>
          </cell>
        </row>
        <row r="22">
          <cell r="B22" t="str">
            <v>さく岩工</v>
          </cell>
        </row>
        <row r="23">
          <cell r="B23" t="str">
            <v>トンネル特殊工</v>
          </cell>
        </row>
        <row r="24">
          <cell r="B24" t="str">
            <v>トンネル作業員</v>
          </cell>
        </row>
        <row r="25">
          <cell r="B25" t="str">
            <v>トンネル世話役</v>
          </cell>
        </row>
        <row r="26">
          <cell r="B26" t="str">
            <v>橋りょう特殊工</v>
          </cell>
        </row>
        <row r="27">
          <cell r="B27" t="str">
            <v>橋りょう塗装工</v>
          </cell>
        </row>
        <row r="28">
          <cell r="B28" t="str">
            <v>橋りょう世話役</v>
          </cell>
        </row>
        <row r="29">
          <cell r="B29" t="str">
            <v>土木一般世話役</v>
          </cell>
        </row>
        <row r="30">
          <cell r="B30" t="str">
            <v>高級船員</v>
          </cell>
        </row>
        <row r="31">
          <cell r="B31" t="str">
            <v>普通船員</v>
          </cell>
        </row>
        <row r="32">
          <cell r="B32" t="str">
            <v>潜水士</v>
          </cell>
        </row>
        <row r="33">
          <cell r="B33" t="str">
            <v>潜水連絡員</v>
          </cell>
        </row>
        <row r="34">
          <cell r="B34" t="str">
            <v>潜水送気員</v>
          </cell>
        </row>
        <row r="35">
          <cell r="B35" t="str">
            <v>山林砂防工</v>
          </cell>
        </row>
        <row r="36">
          <cell r="B36" t="str">
            <v>軌道工</v>
          </cell>
        </row>
        <row r="37">
          <cell r="B37" t="str">
            <v>型枠工</v>
          </cell>
        </row>
        <row r="38">
          <cell r="B38" t="str">
            <v>大工</v>
          </cell>
        </row>
        <row r="39">
          <cell r="B39" t="str">
            <v>左官</v>
          </cell>
        </row>
        <row r="40">
          <cell r="B40" t="str">
            <v>配管工</v>
          </cell>
        </row>
        <row r="41">
          <cell r="B41" t="str">
            <v>はつり工</v>
          </cell>
        </row>
        <row r="42">
          <cell r="B42" t="str">
            <v>防水工</v>
          </cell>
        </row>
        <row r="43">
          <cell r="B43" t="str">
            <v>板金工</v>
          </cell>
        </row>
        <row r="44">
          <cell r="B44" t="str">
            <v>タイル工</v>
          </cell>
        </row>
        <row r="45">
          <cell r="B45" t="str">
            <v>サッシ工</v>
          </cell>
        </row>
        <row r="46">
          <cell r="B46" t="str">
            <v>屋根ふき工</v>
          </cell>
        </row>
        <row r="47">
          <cell r="B47" t="str">
            <v>内装工</v>
          </cell>
        </row>
        <row r="48">
          <cell r="B48" t="str">
            <v>ガラス工</v>
          </cell>
        </row>
        <row r="49">
          <cell r="B49" t="str">
            <v>交通整理員</v>
          </cell>
        </row>
        <row r="50">
          <cell r="B50" t="str">
            <v>建具工</v>
          </cell>
        </row>
        <row r="51">
          <cell r="B51" t="str">
            <v>ダクト工</v>
          </cell>
        </row>
        <row r="52">
          <cell r="B52" t="str">
            <v>保温工</v>
          </cell>
        </row>
        <row r="53">
          <cell r="B53" t="str">
            <v>建築ブロック工</v>
          </cell>
        </row>
        <row r="54">
          <cell r="B54" t="str">
            <v>設備機械工</v>
          </cell>
        </row>
        <row r="55">
          <cell r="B55" t="str">
            <v>通信技術員（甲）</v>
          </cell>
        </row>
        <row r="56">
          <cell r="B56" t="str">
            <v>通信技術員（乙）</v>
          </cell>
        </row>
        <row r="57">
          <cell r="B57" t="str">
            <v>通信工</v>
          </cell>
        </row>
        <row r="58">
          <cell r="B58" t="str">
            <v>船舶製作工</v>
          </cell>
        </row>
        <row r="59">
          <cell r="B59" t="str">
            <v>機械設備製作工</v>
          </cell>
        </row>
        <row r="60">
          <cell r="B60" t="str">
            <v>機械設備据付工</v>
          </cell>
        </row>
        <row r="61">
          <cell r="B61" t="str">
            <v>技師Ａ</v>
          </cell>
          <cell r="C61">
            <v>26900</v>
          </cell>
        </row>
        <row r="62">
          <cell r="B62" t="str">
            <v>技師Ｂ</v>
          </cell>
          <cell r="C62">
            <v>25400</v>
          </cell>
        </row>
        <row r="63">
          <cell r="B63" t="str">
            <v>技師Ｃ</v>
          </cell>
          <cell r="C63">
            <v>23800</v>
          </cell>
        </row>
        <row r="64">
          <cell r="B64" t="str">
            <v>技師補</v>
          </cell>
          <cell r="C64">
            <v>20700</v>
          </cell>
        </row>
        <row r="65">
          <cell r="B65" t="str">
            <v>技術員</v>
          </cell>
          <cell r="C65">
            <v>17500</v>
          </cell>
        </row>
        <row r="66">
          <cell r="B66" t="str">
            <v>技術員補</v>
          </cell>
          <cell r="C66">
            <v>14100</v>
          </cell>
        </row>
        <row r="67">
          <cell r="B67" t="str">
            <v>清掃員Ａ</v>
          </cell>
          <cell r="C67">
            <v>14100</v>
          </cell>
        </row>
        <row r="68">
          <cell r="B68" t="str">
            <v>清掃員Ｂ</v>
          </cell>
          <cell r="C68">
            <v>10700</v>
          </cell>
        </row>
        <row r="69">
          <cell r="B69" t="str">
            <v>清掃員Ｃ</v>
          </cell>
          <cell r="C69">
            <v>9100</v>
          </cell>
        </row>
      </sheetData>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ｴﾅﾒﾙｽﾌﾟﾚｰ"/>
      <sheetName val="防塵ﾏｽｸ"/>
      <sheetName val="ﾗｽﾄﾛｻﾝﾄﾞｷｰﾊﾟｰ"/>
      <sheetName val="エレベーター"/>
      <sheetName val="ごみ処理手数料"/>
      <sheetName val="時刻表"/>
      <sheetName val="読売新聞"/>
      <sheetName val="航空情報"/>
      <sheetName val="長崎新聞"/>
      <sheetName val="プロパンガス"/>
      <sheetName val="酵素剤液"/>
      <sheetName val="内訳"/>
      <sheetName val="単品目"/>
      <sheetName val="○○書"/>
      <sheetName val="入力"/>
      <sheetName val="科目ｺｰﾄﾞ"/>
      <sheetName val="印刷"/>
      <sheetName val="管理区分"/>
      <sheetName val="納地"/>
    </sheetNames>
    <sheetDataSet>
      <sheetData sheetId="0"/>
      <sheetData sheetId="1"/>
      <sheetData sheetId="2"/>
      <sheetData sheetId="3"/>
      <sheetData sheetId="4">
        <row r="2">
          <cell r="B2" t="str">
            <v>契約発注日　　　　　　</v>
          </cell>
          <cell r="C2" t="str">
            <v>１５．　４．　１</v>
          </cell>
        </row>
        <row r="5">
          <cell r="B5" t="str">
            <v>発　注　先　　　　  住所</v>
          </cell>
          <cell r="C5" t="str">
            <v>大村市</v>
          </cell>
        </row>
      </sheetData>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公告"/>
      <sheetName val="入札書"/>
      <sheetName val="内訳書 (2)"/>
      <sheetName val="市価調査票"/>
      <sheetName val="内訳書"/>
      <sheetName val="請書(内訳)"/>
      <sheetName val="契約書表"/>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見積書"/>
      <sheetName val="一位"/>
      <sheetName val="基礎"/>
      <sheetName val="労務"/>
      <sheetName val="要求書"/>
    </sheetNames>
    <sheetDataSet>
      <sheetData sheetId="0" refreshError="1"/>
      <sheetData sheetId="1">
        <row r="1">
          <cell r="B1" t="str">
            <v>Ⅰ．機械設備工事</v>
          </cell>
        </row>
        <row r="2">
          <cell r="A2" t="str">
            <v>番号</v>
          </cell>
          <cell r="B2" t="str">
            <v>番号</v>
          </cell>
          <cell r="C2" t="str">
            <v>工程＆工種</v>
          </cell>
          <cell r="D2" t="str">
            <v>品名</v>
          </cell>
          <cell r="E2" t="str">
            <v>規格</v>
          </cell>
          <cell r="F2" t="str">
            <v>単位</v>
          </cell>
        </row>
        <row r="4">
          <cell r="A4">
            <v>1</v>
          </cell>
          <cell r="B4">
            <v>-1</v>
          </cell>
          <cell r="C4" t="str">
            <v>配管工事</v>
          </cell>
          <cell r="D4" t="str">
            <v>ﾎﾟﾘ粉体ﾗｲﾆﾝｸﾞ鋼管</v>
          </cell>
          <cell r="E4" t="str">
            <v>SGP-PB 25A 地中配管</v>
          </cell>
          <cell r="F4" t="str">
            <v>m</v>
          </cell>
        </row>
        <row r="5">
          <cell r="D5" t="str">
            <v>ﾎﾟﾘ粉体ﾗｲﾆﾝｸﾞ鋼管</v>
          </cell>
          <cell r="E5" t="str">
            <v>SGP-PB 25A</v>
          </cell>
          <cell r="F5" t="str">
            <v>m</v>
          </cell>
        </row>
        <row r="6">
          <cell r="D6" t="str">
            <v>継手</v>
          </cell>
          <cell r="E6" t="str">
            <v>(労*10%)</v>
          </cell>
          <cell r="F6" t="str">
            <v>式</v>
          </cell>
        </row>
        <row r="7">
          <cell r="D7" t="str">
            <v>接合材等</v>
          </cell>
          <cell r="F7" t="str">
            <v>式</v>
          </cell>
        </row>
        <row r="8">
          <cell r="D8" t="str">
            <v>配管工</v>
          </cell>
          <cell r="F8" t="str">
            <v>人</v>
          </cell>
        </row>
        <row r="9">
          <cell r="D9" t="str">
            <v>その他</v>
          </cell>
          <cell r="F9" t="str">
            <v>式</v>
          </cell>
        </row>
        <row r="11">
          <cell r="D11" t="str">
            <v>合計単価</v>
          </cell>
        </row>
        <row r="12">
          <cell r="D12" t="str">
            <v>採用単価</v>
          </cell>
          <cell r="F12" t="str">
            <v>m</v>
          </cell>
        </row>
        <row r="13">
          <cell r="A13">
            <v>2</v>
          </cell>
          <cell r="B13">
            <v>-2</v>
          </cell>
          <cell r="C13" t="str">
            <v>既設盤撤去</v>
          </cell>
          <cell r="D13" t="str">
            <v>分電盤</v>
          </cell>
          <cell r="E13" t="str">
            <v>既設電灯分電盤</v>
          </cell>
          <cell r="F13" t="str">
            <v>面</v>
          </cell>
        </row>
        <row r="14">
          <cell r="D14" t="str">
            <v>電工</v>
          </cell>
          <cell r="F14" t="str">
            <v>人</v>
          </cell>
        </row>
        <row r="15">
          <cell r="D15" t="str">
            <v>その他</v>
          </cell>
          <cell r="E15" t="str">
            <v>(労*10%)</v>
          </cell>
          <cell r="F15" t="str">
            <v>式</v>
          </cell>
        </row>
        <row r="20">
          <cell r="D20" t="str">
            <v>合計単価</v>
          </cell>
        </row>
        <row r="21">
          <cell r="D21" t="str">
            <v>採用単価</v>
          </cell>
          <cell r="F21" t="str">
            <v/>
          </cell>
        </row>
        <row r="22">
          <cell r="A22">
            <v>3</v>
          </cell>
          <cell r="B22">
            <v>-3</v>
          </cell>
          <cell r="C22" t="str">
            <v>既設配線撤去</v>
          </cell>
          <cell r="D22" t="str">
            <v>配線</v>
          </cell>
          <cell r="E22" t="str">
            <v>IV2.0m㎡</v>
          </cell>
          <cell r="F22" t="str">
            <v>ｍ</v>
          </cell>
        </row>
        <row r="23">
          <cell r="D23" t="str">
            <v>電工</v>
          </cell>
          <cell r="F23" t="str">
            <v>人</v>
          </cell>
        </row>
        <row r="24">
          <cell r="D24" t="str">
            <v>その他</v>
          </cell>
          <cell r="E24" t="str">
            <v>(労*10%)</v>
          </cell>
          <cell r="F24" t="str">
            <v>式</v>
          </cell>
        </row>
        <row r="29">
          <cell r="D29" t="str">
            <v>合計単価</v>
          </cell>
        </row>
        <row r="30">
          <cell r="D30" t="str">
            <v>採用単価</v>
          </cell>
          <cell r="F30" t="str">
            <v/>
          </cell>
        </row>
        <row r="31">
          <cell r="A31">
            <v>4</v>
          </cell>
          <cell r="B31">
            <v>-4</v>
          </cell>
          <cell r="C31" t="str">
            <v>既設配管撤去</v>
          </cell>
          <cell r="D31" t="str">
            <v>配管</v>
          </cell>
          <cell r="E31" t="str">
            <v>C25　露出配管</v>
          </cell>
          <cell r="F31" t="str">
            <v>ｍ</v>
          </cell>
        </row>
        <row r="32">
          <cell r="D32" t="str">
            <v>電工</v>
          </cell>
          <cell r="F32" t="str">
            <v>人</v>
          </cell>
        </row>
        <row r="33">
          <cell r="D33" t="str">
            <v>その他</v>
          </cell>
          <cell r="E33" t="str">
            <v>(労*10%)</v>
          </cell>
          <cell r="F33" t="str">
            <v>式</v>
          </cell>
        </row>
        <row r="38">
          <cell r="D38" t="str">
            <v>合計単価</v>
          </cell>
        </row>
        <row r="39">
          <cell r="D39" t="str">
            <v>採用単価</v>
          </cell>
          <cell r="F39" t="str">
            <v/>
          </cell>
        </row>
        <row r="40">
          <cell r="A40">
            <v>5</v>
          </cell>
          <cell r="B40">
            <v>-5</v>
          </cell>
          <cell r="C40" t="str">
            <v>既設ﾎﾞｯｸｽ撤去</v>
          </cell>
          <cell r="D40" t="str">
            <v>ﾌﾟﾙﾎﾞｯｸｽ</v>
          </cell>
          <cell r="E40" t="str">
            <v>150*150*100mm</v>
          </cell>
          <cell r="F40" t="str">
            <v>個</v>
          </cell>
        </row>
        <row r="41">
          <cell r="D41" t="str">
            <v>電工</v>
          </cell>
          <cell r="F41" t="str">
            <v>人</v>
          </cell>
        </row>
        <row r="42">
          <cell r="D42" t="str">
            <v>その他</v>
          </cell>
          <cell r="E42" t="str">
            <v>(労*10%)</v>
          </cell>
          <cell r="F42" t="str">
            <v>式</v>
          </cell>
        </row>
        <row r="47">
          <cell r="D47" t="str">
            <v>合計単価</v>
          </cell>
        </row>
        <row r="48">
          <cell r="D48" t="str">
            <v>採用単価</v>
          </cell>
          <cell r="F48" t="str">
            <v/>
          </cell>
        </row>
        <row r="49">
          <cell r="A49">
            <v>6</v>
          </cell>
          <cell r="B49">
            <v>-1</v>
          </cell>
          <cell r="C49" t="str">
            <v>新設制御盤</v>
          </cell>
          <cell r="D49" t="str">
            <v>制御盤</v>
          </cell>
          <cell r="E49" t="str">
            <v>動力制御盤</v>
          </cell>
          <cell r="F49" t="str">
            <v>面</v>
          </cell>
        </row>
        <row r="50">
          <cell r="D50" t="str">
            <v>制御盤</v>
          </cell>
          <cell r="E50" t="str">
            <v>動力制御盤</v>
          </cell>
          <cell r="F50" t="str">
            <v>面</v>
          </cell>
        </row>
        <row r="51">
          <cell r="D51" t="str">
            <v>雑材料</v>
          </cell>
          <cell r="E51" t="str">
            <v>(材料価格*0.02)</v>
          </cell>
          <cell r="F51" t="str">
            <v>式</v>
          </cell>
        </row>
        <row r="52">
          <cell r="D52" t="str">
            <v>電工</v>
          </cell>
          <cell r="F52" t="str">
            <v>人</v>
          </cell>
        </row>
        <row r="53">
          <cell r="D53" t="str">
            <v>その他</v>
          </cell>
          <cell r="E53" t="str">
            <v>(労*12%)</v>
          </cell>
          <cell r="F53" t="str">
            <v>式</v>
          </cell>
        </row>
        <row r="56">
          <cell r="D56" t="str">
            <v>合計単価</v>
          </cell>
        </row>
        <row r="57">
          <cell r="D57" t="str">
            <v>採用単価</v>
          </cell>
          <cell r="F57" t="str">
            <v/>
          </cell>
        </row>
        <row r="58">
          <cell r="A58">
            <v>7</v>
          </cell>
          <cell r="C58" t="str">
            <v>算出人員</v>
          </cell>
        </row>
        <row r="59">
          <cell r="D59" t="str">
            <v>2.2kw以下</v>
          </cell>
          <cell r="F59" t="str">
            <v>人</v>
          </cell>
        </row>
        <row r="60">
          <cell r="D60" t="str">
            <v>3.7kw以下</v>
          </cell>
          <cell r="F60" t="str">
            <v>人</v>
          </cell>
        </row>
        <row r="61">
          <cell r="D61" t="str">
            <v>5.5kw以下</v>
          </cell>
          <cell r="F61" t="str">
            <v>人</v>
          </cell>
        </row>
        <row r="65">
          <cell r="D65" t="str">
            <v>合計単価</v>
          </cell>
        </row>
        <row r="66">
          <cell r="D66" t="str">
            <v>採用単価</v>
          </cell>
          <cell r="F66" t="str">
            <v/>
          </cell>
        </row>
        <row r="67">
          <cell r="A67">
            <v>8</v>
          </cell>
          <cell r="B67">
            <v>-1</v>
          </cell>
          <cell r="C67" t="str">
            <v>新設分電盤</v>
          </cell>
          <cell r="D67" t="str">
            <v>分電盤</v>
          </cell>
          <cell r="E67" t="str">
            <v>電灯分電盤</v>
          </cell>
          <cell r="F67" t="str">
            <v>面</v>
          </cell>
        </row>
        <row r="68">
          <cell r="D68" t="str">
            <v>分電盤</v>
          </cell>
          <cell r="E68" t="str">
            <v>電灯分電盤</v>
          </cell>
          <cell r="F68" t="str">
            <v>面</v>
          </cell>
        </row>
        <row r="69">
          <cell r="D69" t="str">
            <v>雑材料</v>
          </cell>
          <cell r="E69" t="str">
            <v>(材料価格*0.02)</v>
          </cell>
          <cell r="F69" t="str">
            <v>式</v>
          </cell>
        </row>
        <row r="70">
          <cell r="D70" t="str">
            <v>電工</v>
          </cell>
          <cell r="F70" t="str">
            <v>人</v>
          </cell>
        </row>
        <row r="71">
          <cell r="D71" t="str">
            <v>その他</v>
          </cell>
          <cell r="E71" t="str">
            <v>(労*12%)</v>
          </cell>
          <cell r="F71" t="str">
            <v>式</v>
          </cell>
        </row>
        <row r="74">
          <cell r="D74" t="str">
            <v>合計単価</v>
          </cell>
        </row>
        <row r="75">
          <cell r="D75" t="str">
            <v>採用単価</v>
          </cell>
          <cell r="F75" t="str">
            <v/>
          </cell>
        </row>
        <row r="76">
          <cell r="A76">
            <v>9</v>
          </cell>
        </row>
        <row r="83">
          <cell r="D83" t="str">
            <v>合計単価</v>
          </cell>
        </row>
        <row r="84">
          <cell r="D84" t="str">
            <v>採用単価</v>
          </cell>
          <cell r="F84" t="str">
            <v/>
          </cell>
        </row>
        <row r="85">
          <cell r="A85">
            <v>10</v>
          </cell>
        </row>
        <row r="92">
          <cell r="D92" t="str">
            <v>合計単価</v>
          </cell>
        </row>
        <row r="93">
          <cell r="D93" t="str">
            <v>採用単価</v>
          </cell>
          <cell r="F93" t="str">
            <v/>
          </cell>
        </row>
        <row r="94">
          <cell r="A94">
            <v>11</v>
          </cell>
          <cell r="B94">
            <v>-1</v>
          </cell>
          <cell r="C94" t="str">
            <v>配線</v>
          </cell>
          <cell r="D94" t="str">
            <v>ビニル電線</v>
          </cell>
          <cell r="E94" t="str">
            <v>IV5.5m㎡</v>
          </cell>
          <cell r="F94" t="str">
            <v>ｍ</v>
          </cell>
        </row>
        <row r="95">
          <cell r="D95" t="str">
            <v>ビニル電線</v>
          </cell>
          <cell r="E95" t="str">
            <v>IV5.5m㎡</v>
          </cell>
          <cell r="F95" t="str">
            <v>ｍ</v>
          </cell>
        </row>
        <row r="96">
          <cell r="D96" t="str">
            <v>電工</v>
          </cell>
          <cell r="F96" t="str">
            <v>人</v>
          </cell>
        </row>
        <row r="97">
          <cell r="D97" t="str">
            <v>雑材料</v>
          </cell>
          <cell r="E97" t="str">
            <v>(材料価格*0.05)</v>
          </cell>
          <cell r="F97" t="str">
            <v>式</v>
          </cell>
        </row>
        <row r="98">
          <cell r="D98" t="str">
            <v>その他</v>
          </cell>
          <cell r="E98" t="str">
            <v>(労*12%)</v>
          </cell>
          <cell r="F98" t="str">
            <v>式</v>
          </cell>
        </row>
        <row r="101">
          <cell r="D101" t="str">
            <v>合計単価</v>
          </cell>
        </row>
        <row r="102">
          <cell r="D102" t="str">
            <v>採用単価</v>
          </cell>
          <cell r="F102" t="str">
            <v>ｍ</v>
          </cell>
        </row>
        <row r="103">
          <cell r="A103">
            <v>12</v>
          </cell>
          <cell r="B103">
            <v>-2</v>
          </cell>
          <cell r="C103" t="str">
            <v>配線</v>
          </cell>
          <cell r="D103" t="str">
            <v>ビニル電線</v>
          </cell>
          <cell r="E103" t="str">
            <v>IV2.0m㎡</v>
          </cell>
          <cell r="F103" t="str">
            <v>ｍ</v>
          </cell>
        </row>
        <row r="104">
          <cell r="D104" t="str">
            <v>ビニル電線</v>
          </cell>
          <cell r="E104" t="str">
            <v>IV2.0m㎡</v>
          </cell>
          <cell r="F104" t="str">
            <v>ｍ</v>
          </cell>
        </row>
        <row r="105">
          <cell r="D105" t="str">
            <v>電工</v>
          </cell>
          <cell r="F105" t="str">
            <v>人</v>
          </cell>
        </row>
        <row r="106">
          <cell r="D106" t="str">
            <v>雑材料</v>
          </cell>
          <cell r="E106" t="str">
            <v>(材料価格*0.05)</v>
          </cell>
          <cell r="F106" t="str">
            <v>式</v>
          </cell>
        </row>
        <row r="107">
          <cell r="D107" t="str">
            <v>その他</v>
          </cell>
          <cell r="E107" t="str">
            <v>(労*12%)</v>
          </cell>
          <cell r="F107" t="str">
            <v>式</v>
          </cell>
        </row>
        <row r="110">
          <cell r="D110" t="str">
            <v>合計単価</v>
          </cell>
        </row>
        <row r="111">
          <cell r="D111" t="str">
            <v>採用単価</v>
          </cell>
          <cell r="F111" t="str">
            <v>ｍ</v>
          </cell>
        </row>
        <row r="112">
          <cell r="A112">
            <v>13</v>
          </cell>
        </row>
        <row r="119">
          <cell r="D119" t="str">
            <v>合計単価</v>
          </cell>
        </row>
        <row r="120">
          <cell r="D120" t="str">
            <v>採用単価</v>
          </cell>
          <cell r="F120" t="str">
            <v/>
          </cell>
        </row>
        <row r="121">
          <cell r="A121">
            <v>14</v>
          </cell>
        </row>
        <row r="128">
          <cell r="D128" t="str">
            <v>合計単価</v>
          </cell>
        </row>
        <row r="129">
          <cell r="D129" t="str">
            <v>採用単価</v>
          </cell>
          <cell r="F129" t="str">
            <v/>
          </cell>
        </row>
        <row r="130">
          <cell r="A130">
            <v>15</v>
          </cell>
        </row>
        <row r="137">
          <cell r="D137" t="str">
            <v>合計単価</v>
          </cell>
        </row>
        <row r="138">
          <cell r="D138" t="str">
            <v>採用単価</v>
          </cell>
          <cell r="F138" t="str">
            <v/>
          </cell>
        </row>
        <row r="139">
          <cell r="A139">
            <v>16</v>
          </cell>
          <cell r="B139">
            <v>-3</v>
          </cell>
          <cell r="C139" t="str">
            <v>配管</v>
          </cell>
          <cell r="D139" t="str">
            <v>厚鋼電線管</v>
          </cell>
          <cell r="E139" t="str">
            <v>G42　露出配管</v>
          </cell>
          <cell r="F139" t="str">
            <v>ｍ</v>
          </cell>
        </row>
        <row r="140">
          <cell r="D140" t="str">
            <v>厚鋼電線管</v>
          </cell>
          <cell r="E140" t="str">
            <v>G42　露出配管</v>
          </cell>
          <cell r="F140" t="str">
            <v>ｍ</v>
          </cell>
        </row>
        <row r="141">
          <cell r="D141" t="str">
            <v>付属品</v>
          </cell>
          <cell r="E141" t="str">
            <v>(電線管価格*0.25)</v>
          </cell>
          <cell r="F141" t="str">
            <v>式</v>
          </cell>
        </row>
        <row r="142">
          <cell r="D142" t="str">
            <v>電工</v>
          </cell>
          <cell r="F142" t="str">
            <v>人</v>
          </cell>
        </row>
        <row r="143">
          <cell r="D143" t="str">
            <v>雑材料</v>
          </cell>
          <cell r="E143" t="str">
            <v>(材料価格*0.05)</v>
          </cell>
          <cell r="F143" t="str">
            <v>式</v>
          </cell>
        </row>
        <row r="144">
          <cell r="D144" t="str">
            <v>その他</v>
          </cell>
          <cell r="E144" t="str">
            <v>(労*12%)</v>
          </cell>
          <cell r="F144" t="str">
            <v>〃</v>
          </cell>
        </row>
        <row r="146">
          <cell r="D146" t="str">
            <v>合計単価</v>
          </cell>
        </row>
        <row r="147">
          <cell r="D147" t="str">
            <v>採用単価</v>
          </cell>
          <cell r="F147" t="str">
            <v>ｍ</v>
          </cell>
        </row>
        <row r="148">
          <cell r="A148">
            <v>17</v>
          </cell>
          <cell r="B148">
            <v>-4</v>
          </cell>
          <cell r="C148" t="str">
            <v>配管</v>
          </cell>
          <cell r="D148" t="str">
            <v>厚鋼電線管</v>
          </cell>
          <cell r="E148" t="str">
            <v>G28　露出配管</v>
          </cell>
          <cell r="F148" t="str">
            <v>ｍ</v>
          </cell>
        </row>
        <row r="149">
          <cell r="D149" t="str">
            <v>厚鋼電線管</v>
          </cell>
          <cell r="E149" t="str">
            <v>G28　露出配管</v>
          </cell>
          <cell r="F149" t="str">
            <v>ｍ</v>
          </cell>
        </row>
        <row r="150">
          <cell r="D150" t="str">
            <v>付属品</v>
          </cell>
          <cell r="E150" t="str">
            <v>(電線管価格*0.25)</v>
          </cell>
          <cell r="F150" t="str">
            <v>式</v>
          </cell>
        </row>
        <row r="151">
          <cell r="D151" t="str">
            <v>電工</v>
          </cell>
          <cell r="F151" t="str">
            <v>人</v>
          </cell>
        </row>
        <row r="152">
          <cell r="D152" t="str">
            <v>雑材料</v>
          </cell>
          <cell r="E152" t="str">
            <v>(材料価格*0.05)</v>
          </cell>
          <cell r="F152" t="str">
            <v>式</v>
          </cell>
        </row>
        <row r="153">
          <cell r="D153" t="str">
            <v>その他</v>
          </cell>
          <cell r="E153" t="str">
            <v>(労*12%)</v>
          </cell>
          <cell r="F153" t="str">
            <v>〃</v>
          </cell>
        </row>
        <row r="155">
          <cell r="D155" t="str">
            <v>合計単価</v>
          </cell>
        </row>
        <row r="156">
          <cell r="D156" t="str">
            <v>採用単価</v>
          </cell>
          <cell r="F156" t="str">
            <v>ｍ</v>
          </cell>
        </row>
        <row r="157">
          <cell r="A157">
            <v>18</v>
          </cell>
          <cell r="B157">
            <v>-5</v>
          </cell>
          <cell r="C157" t="str">
            <v>配管</v>
          </cell>
          <cell r="D157" t="str">
            <v>厚鋼電線管</v>
          </cell>
          <cell r="E157" t="str">
            <v>G22　露出配管</v>
          </cell>
          <cell r="F157" t="str">
            <v>ｍ</v>
          </cell>
        </row>
        <row r="158">
          <cell r="D158" t="str">
            <v>厚鋼電線管</v>
          </cell>
          <cell r="E158" t="str">
            <v>G22　露出配管</v>
          </cell>
          <cell r="F158" t="str">
            <v>ｍ</v>
          </cell>
        </row>
        <row r="159">
          <cell r="D159" t="str">
            <v>付属品</v>
          </cell>
          <cell r="E159" t="str">
            <v>(電線管価格*0.25)</v>
          </cell>
          <cell r="F159" t="str">
            <v>式</v>
          </cell>
        </row>
        <row r="160">
          <cell r="D160" t="str">
            <v>電工</v>
          </cell>
          <cell r="F160" t="str">
            <v>人</v>
          </cell>
        </row>
        <row r="161">
          <cell r="D161" t="str">
            <v>雑材料</v>
          </cell>
          <cell r="E161" t="str">
            <v>(材料価格*0.05)</v>
          </cell>
          <cell r="F161" t="str">
            <v>式</v>
          </cell>
        </row>
        <row r="162">
          <cell r="D162" t="str">
            <v>その他</v>
          </cell>
          <cell r="E162" t="str">
            <v>(労*12%)</v>
          </cell>
          <cell r="F162" t="str">
            <v>〃</v>
          </cell>
        </row>
        <row r="164">
          <cell r="D164" t="str">
            <v>合計単価</v>
          </cell>
        </row>
        <row r="165">
          <cell r="D165" t="str">
            <v>採用単価</v>
          </cell>
          <cell r="F165" t="str">
            <v>ｍ</v>
          </cell>
        </row>
        <row r="166">
          <cell r="A166">
            <v>19</v>
          </cell>
          <cell r="B166">
            <v>-6</v>
          </cell>
          <cell r="C166" t="str">
            <v>配管</v>
          </cell>
          <cell r="D166" t="str">
            <v>金属製可とう電線管</v>
          </cell>
          <cell r="E166" t="str">
            <v>F2 24 ﾋﾞﾆﾙ被覆</v>
          </cell>
          <cell r="F166" t="str">
            <v>ｍ</v>
          </cell>
        </row>
        <row r="167">
          <cell r="D167" t="str">
            <v>金属製可とう電線管</v>
          </cell>
          <cell r="E167" t="str">
            <v>F2 24 ﾋﾞﾆﾙ被覆</v>
          </cell>
          <cell r="F167" t="str">
            <v>ｍ</v>
          </cell>
        </row>
        <row r="168">
          <cell r="D168" t="str">
            <v>付属品</v>
          </cell>
          <cell r="E168" t="str">
            <v>(電線管価格*0.25)</v>
          </cell>
          <cell r="F168" t="str">
            <v>式</v>
          </cell>
        </row>
        <row r="169">
          <cell r="D169" t="str">
            <v>電工</v>
          </cell>
          <cell r="F169" t="str">
            <v>人</v>
          </cell>
        </row>
        <row r="170">
          <cell r="D170" t="str">
            <v>雑材料</v>
          </cell>
          <cell r="E170" t="str">
            <v>(材料価格*0.05)</v>
          </cell>
          <cell r="F170" t="str">
            <v>式</v>
          </cell>
        </row>
        <row r="171">
          <cell r="D171" t="str">
            <v>その他</v>
          </cell>
          <cell r="E171" t="str">
            <v>(労*12%)</v>
          </cell>
          <cell r="F171" t="str">
            <v>〃</v>
          </cell>
        </row>
        <row r="173">
          <cell r="D173" t="str">
            <v>合計単価</v>
          </cell>
        </row>
        <row r="174">
          <cell r="D174" t="str">
            <v>採用単価</v>
          </cell>
          <cell r="F174" t="str">
            <v>ｍ</v>
          </cell>
        </row>
        <row r="175">
          <cell r="A175">
            <v>20</v>
          </cell>
        </row>
        <row r="182">
          <cell r="D182" t="str">
            <v>合計単価</v>
          </cell>
        </row>
        <row r="183">
          <cell r="D183" t="str">
            <v>採用単価</v>
          </cell>
          <cell r="F183" t="str">
            <v/>
          </cell>
        </row>
        <row r="184">
          <cell r="A184">
            <v>21</v>
          </cell>
          <cell r="B184">
            <v>-7</v>
          </cell>
          <cell r="C184" t="str">
            <v>ﾌﾟﾙﾎﾞｯｸｽ</v>
          </cell>
          <cell r="D184" t="str">
            <v>ﾌﾟﾙﾎﾞｯｸｽ</v>
          </cell>
          <cell r="E184" t="str">
            <v>300*300*200㎜</v>
          </cell>
          <cell r="F184" t="str">
            <v>個</v>
          </cell>
        </row>
        <row r="185">
          <cell r="D185" t="str">
            <v>ﾌﾟﾙﾎﾞｯｸｽ</v>
          </cell>
          <cell r="E185" t="str">
            <v>300*300*200mm</v>
          </cell>
          <cell r="F185" t="str">
            <v>個</v>
          </cell>
        </row>
        <row r="186">
          <cell r="D186" t="str">
            <v>雑材料</v>
          </cell>
          <cell r="E186" t="str">
            <v>(材料価格*0.02)</v>
          </cell>
          <cell r="F186" t="str">
            <v>式</v>
          </cell>
        </row>
        <row r="187">
          <cell r="D187" t="str">
            <v>電工</v>
          </cell>
          <cell r="F187" t="str">
            <v>人</v>
          </cell>
        </row>
        <row r="188">
          <cell r="D188" t="str">
            <v>その他</v>
          </cell>
          <cell r="E188" t="str">
            <v>(労*12%)</v>
          </cell>
          <cell r="F188" t="str">
            <v>〃</v>
          </cell>
        </row>
        <row r="191">
          <cell r="D191" t="str">
            <v>合計単価</v>
          </cell>
        </row>
        <row r="192">
          <cell r="D192" t="str">
            <v>採用単価</v>
          </cell>
          <cell r="F192" t="str">
            <v>個</v>
          </cell>
        </row>
        <row r="193">
          <cell r="A193">
            <v>22</v>
          </cell>
          <cell r="B193">
            <v>-8</v>
          </cell>
          <cell r="C193" t="str">
            <v>ﾌﾟﾙﾎﾞｯｸｽ</v>
          </cell>
          <cell r="D193" t="str">
            <v>ﾌﾟﾙﾎﾞｯｸｽ</v>
          </cell>
          <cell r="E193" t="str">
            <v>200*200*100mm</v>
          </cell>
          <cell r="F193" t="str">
            <v>個</v>
          </cell>
        </row>
        <row r="194">
          <cell r="D194" t="str">
            <v>ﾌﾟﾙﾎﾞｯｸｽ</v>
          </cell>
          <cell r="E194" t="str">
            <v>200*200*100mm</v>
          </cell>
          <cell r="F194" t="str">
            <v>個</v>
          </cell>
        </row>
        <row r="195">
          <cell r="D195" t="str">
            <v>雑材料</v>
          </cell>
          <cell r="E195" t="str">
            <v>(材料価格*0.02)</v>
          </cell>
          <cell r="F195" t="str">
            <v>式</v>
          </cell>
        </row>
        <row r="196">
          <cell r="D196" t="str">
            <v>電工</v>
          </cell>
          <cell r="F196" t="str">
            <v>人</v>
          </cell>
        </row>
        <row r="197">
          <cell r="D197" t="str">
            <v>その他</v>
          </cell>
          <cell r="E197" t="str">
            <v>(労*12%)</v>
          </cell>
          <cell r="F197" t="str">
            <v>〃</v>
          </cell>
        </row>
        <row r="200">
          <cell r="D200" t="str">
            <v>合計単価</v>
          </cell>
        </row>
        <row r="201">
          <cell r="D201" t="str">
            <v>採用単価</v>
          </cell>
          <cell r="F201" t="str">
            <v>個</v>
          </cell>
        </row>
        <row r="202">
          <cell r="A202">
            <v>23</v>
          </cell>
          <cell r="B202">
            <v>-9</v>
          </cell>
          <cell r="C202" t="str">
            <v>ﾌﾟﾙﾎﾞｯｸｽ</v>
          </cell>
          <cell r="D202" t="str">
            <v>ﾌﾟﾙﾎﾞｯｸｽ</v>
          </cell>
          <cell r="E202" t="str">
            <v>150*150*100mm</v>
          </cell>
          <cell r="F202" t="str">
            <v>個</v>
          </cell>
        </row>
        <row r="203">
          <cell r="D203" t="str">
            <v>ﾌﾟﾙﾎﾞｯｸｽ</v>
          </cell>
          <cell r="E203" t="str">
            <v>150*150*100mm</v>
          </cell>
          <cell r="F203" t="str">
            <v>個</v>
          </cell>
        </row>
        <row r="204">
          <cell r="D204" t="str">
            <v>雑材料</v>
          </cell>
          <cell r="E204" t="str">
            <v>(材料価格*0.02)</v>
          </cell>
          <cell r="F204" t="str">
            <v>式</v>
          </cell>
        </row>
        <row r="205">
          <cell r="D205" t="str">
            <v>電工</v>
          </cell>
          <cell r="F205" t="str">
            <v>人</v>
          </cell>
        </row>
        <row r="206">
          <cell r="D206" t="str">
            <v>その他</v>
          </cell>
          <cell r="E206" t="str">
            <v>(労*12%)</v>
          </cell>
          <cell r="F206" t="str">
            <v>〃</v>
          </cell>
        </row>
        <row r="209">
          <cell r="D209" t="str">
            <v>合計単価</v>
          </cell>
        </row>
        <row r="210">
          <cell r="D210" t="str">
            <v>採用単価</v>
          </cell>
          <cell r="F210" t="str">
            <v>個</v>
          </cell>
        </row>
        <row r="211">
          <cell r="A211">
            <v>24</v>
          </cell>
        </row>
        <row r="218">
          <cell r="D218" t="str">
            <v>合計単価</v>
          </cell>
        </row>
        <row r="219">
          <cell r="D219" t="str">
            <v>採用単価</v>
          </cell>
          <cell r="F219" t="str">
            <v/>
          </cell>
        </row>
        <row r="220">
          <cell r="A220">
            <v>25</v>
          </cell>
        </row>
        <row r="227">
          <cell r="D227" t="str">
            <v>合計単価</v>
          </cell>
        </row>
        <row r="228">
          <cell r="D228" t="str">
            <v>採用単価</v>
          </cell>
          <cell r="F228" t="str">
            <v/>
          </cell>
        </row>
        <row r="229">
          <cell r="A229">
            <v>26</v>
          </cell>
          <cell r="B229">
            <v>-1</v>
          </cell>
          <cell r="C229" t="str">
            <v>配管塗装</v>
          </cell>
          <cell r="D229" t="str">
            <v>電線管</v>
          </cell>
          <cell r="E229" t="str">
            <v>G42</v>
          </cell>
          <cell r="F229" t="str">
            <v>ｍ</v>
          </cell>
        </row>
        <row r="230">
          <cell r="D230" t="str">
            <v>塗料</v>
          </cell>
          <cell r="E230" t="str">
            <v>JIS K5516 2種　淡彩</v>
          </cell>
          <cell r="F230" t="str">
            <v>㎏</v>
          </cell>
        </row>
        <row r="231">
          <cell r="D231" t="str">
            <v>ｴｯﾁﾝｸﾞﾌﾟﾗｲﾏｰ</v>
          </cell>
          <cell r="E231" t="str">
            <v>JIS K5633 1種</v>
          </cell>
          <cell r="F231" t="str">
            <v>㎏</v>
          </cell>
        </row>
        <row r="232">
          <cell r="D232" t="str">
            <v>塗装工</v>
          </cell>
          <cell r="F232" t="str">
            <v>人</v>
          </cell>
        </row>
        <row r="233">
          <cell r="D233" t="str">
            <v>その他</v>
          </cell>
          <cell r="E233" t="str">
            <v>(材+労)*12%</v>
          </cell>
          <cell r="F233" t="str">
            <v>式</v>
          </cell>
        </row>
        <row r="236">
          <cell r="D236" t="str">
            <v>合計単価</v>
          </cell>
        </row>
        <row r="237">
          <cell r="D237" t="str">
            <v>採用単価</v>
          </cell>
          <cell r="F237" t="str">
            <v>ｍ</v>
          </cell>
        </row>
        <row r="238">
          <cell r="A238">
            <v>27</v>
          </cell>
          <cell r="B238">
            <v>-2</v>
          </cell>
          <cell r="C238" t="str">
            <v>配管塗装</v>
          </cell>
          <cell r="D238" t="str">
            <v>電線管</v>
          </cell>
          <cell r="E238" t="str">
            <v>G28</v>
          </cell>
          <cell r="F238" t="str">
            <v>ｍ</v>
          </cell>
        </row>
        <row r="239">
          <cell r="D239" t="str">
            <v>塗料</v>
          </cell>
          <cell r="E239" t="str">
            <v>JIS K5516 2種　淡彩</v>
          </cell>
          <cell r="F239" t="str">
            <v>㎏</v>
          </cell>
        </row>
        <row r="240">
          <cell r="D240" t="str">
            <v>ｴｯﾁﾝｸﾞﾌﾟﾗｲﾏｰ</v>
          </cell>
          <cell r="E240" t="str">
            <v>JIS K5633 1種</v>
          </cell>
          <cell r="F240" t="str">
            <v>㎏</v>
          </cell>
        </row>
        <row r="241">
          <cell r="D241" t="str">
            <v>塗装工</v>
          </cell>
          <cell r="F241" t="str">
            <v>人</v>
          </cell>
        </row>
        <row r="242">
          <cell r="D242" t="str">
            <v>その他</v>
          </cell>
          <cell r="E242" t="str">
            <v>(材+労)*12%</v>
          </cell>
          <cell r="F242" t="str">
            <v>式</v>
          </cell>
        </row>
        <row r="245">
          <cell r="D245" t="str">
            <v>合計単価</v>
          </cell>
        </row>
        <row r="246">
          <cell r="D246" t="str">
            <v>採用単価</v>
          </cell>
          <cell r="F246" t="str">
            <v>ｍ</v>
          </cell>
        </row>
        <row r="247">
          <cell r="A247">
            <v>28</v>
          </cell>
          <cell r="B247">
            <v>-3</v>
          </cell>
          <cell r="C247" t="str">
            <v>配管塗装</v>
          </cell>
          <cell r="D247" t="str">
            <v>電線管</v>
          </cell>
          <cell r="E247" t="str">
            <v>G22</v>
          </cell>
          <cell r="F247" t="str">
            <v>ｍ</v>
          </cell>
        </row>
        <row r="248">
          <cell r="D248" t="str">
            <v>塗料</v>
          </cell>
          <cell r="E248" t="str">
            <v>JIS K5516 2種　淡彩</v>
          </cell>
          <cell r="F248" t="str">
            <v>㎏</v>
          </cell>
        </row>
        <row r="249">
          <cell r="D249" t="str">
            <v>ｴｯﾁﾝｸﾞﾌﾟﾗｲﾏｰ</v>
          </cell>
          <cell r="E249" t="str">
            <v>JIS K5633 1種</v>
          </cell>
          <cell r="F249" t="str">
            <v>㎏</v>
          </cell>
        </row>
        <row r="250">
          <cell r="D250" t="str">
            <v>塗装工</v>
          </cell>
          <cell r="F250" t="str">
            <v>人</v>
          </cell>
        </row>
        <row r="251">
          <cell r="D251" t="str">
            <v>その他</v>
          </cell>
          <cell r="E251" t="str">
            <v>(材+労)*12%</v>
          </cell>
          <cell r="F251" t="str">
            <v>式</v>
          </cell>
        </row>
        <row r="254">
          <cell r="D254" t="str">
            <v>合計単価</v>
          </cell>
        </row>
        <row r="255">
          <cell r="D255" t="str">
            <v>採用単価</v>
          </cell>
          <cell r="F255" t="str">
            <v>ｍ</v>
          </cell>
        </row>
        <row r="256">
          <cell r="A256">
            <v>29</v>
          </cell>
        </row>
        <row r="263">
          <cell r="D263" t="str">
            <v>合計単価</v>
          </cell>
        </row>
        <row r="264">
          <cell r="D264" t="str">
            <v>採用単価</v>
          </cell>
          <cell r="F264" t="str">
            <v/>
          </cell>
        </row>
        <row r="265">
          <cell r="A265">
            <v>30</v>
          </cell>
        </row>
        <row r="272">
          <cell r="D272" t="str">
            <v>合計単価</v>
          </cell>
        </row>
        <row r="273">
          <cell r="D273" t="str">
            <v>採用単価</v>
          </cell>
          <cell r="F273" t="str">
            <v/>
          </cell>
        </row>
        <row r="274">
          <cell r="A274">
            <v>31</v>
          </cell>
          <cell r="B274">
            <v>-1</v>
          </cell>
          <cell r="C274" t="str">
            <v>機械はつり</v>
          </cell>
          <cell r="D274" t="str">
            <v>50㎜</v>
          </cell>
          <cell r="E274" t="str">
            <v>厚100～150</v>
          </cell>
          <cell r="F274" t="str">
            <v>箇所</v>
          </cell>
        </row>
        <row r="275">
          <cell r="D275" t="str">
            <v>特殊作業員</v>
          </cell>
          <cell r="F275" t="str">
            <v>人</v>
          </cell>
        </row>
        <row r="276">
          <cell r="D276" t="str">
            <v>その他</v>
          </cell>
          <cell r="E276" t="str">
            <v>(労*12%)</v>
          </cell>
          <cell r="F276" t="str">
            <v>〃</v>
          </cell>
        </row>
        <row r="281">
          <cell r="D281" t="str">
            <v>合計単価</v>
          </cell>
        </row>
        <row r="282">
          <cell r="D282" t="str">
            <v>採用単価</v>
          </cell>
          <cell r="F282" t="str">
            <v>箇所</v>
          </cell>
        </row>
        <row r="283">
          <cell r="A283">
            <v>32</v>
          </cell>
          <cell r="B283">
            <v>-2</v>
          </cell>
          <cell r="C283" t="str">
            <v>機械はつり</v>
          </cell>
          <cell r="D283" t="str">
            <v>38㎜</v>
          </cell>
          <cell r="E283" t="str">
            <v>厚100～150</v>
          </cell>
          <cell r="F283" t="str">
            <v>箇所</v>
          </cell>
        </row>
        <row r="284">
          <cell r="D284" t="str">
            <v>特殊作業員</v>
          </cell>
          <cell r="F284" t="str">
            <v>人</v>
          </cell>
        </row>
        <row r="285">
          <cell r="D285" t="str">
            <v>その他</v>
          </cell>
          <cell r="E285" t="str">
            <v>(労*12%)</v>
          </cell>
          <cell r="F285" t="str">
            <v>〃</v>
          </cell>
        </row>
        <row r="290">
          <cell r="D290" t="str">
            <v>合計単価</v>
          </cell>
        </row>
        <row r="291">
          <cell r="D291" t="str">
            <v>採用単価</v>
          </cell>
          <cell r="F291" t="str">
            <v>箇所</v>
          </cell>
        </row>
        <row r="292">
          <cell r="A292">
            <v>33</v>
          </cell>
          <cell r="B292">
            <v>-3</v>
          </cell>
          <cell r="C292" t="str">
            <v>機械はつり</v>
          </cell>
          <cell r="D292" t="str">
            <v>25㎜</v>
          </cell>
          <cell r="E292" t="str">
            <v>厚100～150</v>
          </cell>
          <cell r="F292" t="str">
            <v>箇所</v>
          </cell>
        </row>
        <row r="293">
          <cell r="D293" t="str">
            <v>特殊作業員</v>
          </cell>
          <cell r="F293" t="str">
            <v>人</v>
          </cell>
        </row>
        <row r="294">
          <cell r="D294" t="str">
            <v>その他</v>
          </cell>
          <cell r="E294" t="str">
            <v>(労*12%)</v>
          </cell>
          <cell r="F294" t="str">
            <v>〃</v>
          </cell>
        </row>
        <row r="299">
          <cell r="D299" t="str">
            <v>合計単価</v>
          </cell>
        </row>
        <row r="300">
          <cell r="D300" t="str">
            <v>採用単価</v>
          </cell>
          <cell r="F300" t="str">
            <v>箇所</v>
          </cell>
        </row>
        <row r="301">
          <cell r="A301">
            <v>34</v>
          </cell>
        </row>
        <row r="308">
          <cell r="D308" t="str">
            <v>合計単価</v>
          </cell>
        </row>
        <row r="309">
          <cell r="D309" t="str">
            <v>採用単価</v>
          </cell>
          <cell r="F309" t="str">
            <v/>
          </cell>
        </row>
        <row r="310">
          <cell r="A310">
            <v>35</v>
          </cell>
        </row>
        <row r="317">
          <cell r="D317" t="str">
            <v>合計単価</v>
          </cell>
        </row>
        <row r="318">
          <cell r="D318" t="str">
            <v>採用単価</v>
          </cell>
          <cell r="F318" t="str">
            <v/>
          </cell>
        </row>
      </sheetData>
      <sheetData sheetId="2"/>
      <sheetData sheetId="3"/>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契約実施計画"/>
      <sheetName val="一般競争入札公告"/>
      <sheetName val="入札参加状況表"/>
      <sheetName val="参加申込"/>
      <sheetName val="新聞掲載依頼"/>
      <sheetName val="配布書類一覧"/>
      <sheetName val="入札書"/>
      <sheetName val="委任状"/>
      <sheetName val="市価調査票"/>
      <sheetName val="市価調査比較"/>
      <sheetName val="予定価格調書"/>
      <sheetName val="積算価格内訳書"/>
      <sheetName val="一位"/>
      <sheetName val="基礎"/>
      <sheetName val="労務"/>
      <sheetName val="封筒表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B2" t="str">
            <v>ＮＯ</v>
          </cell>
          <cell r="C2" t="str">
            <v>項　　　　　目</v>
          </cell>
          <cell r="D2" t="str">
            <v>規格・寸法</v>
          </cell>
          <cell r="E2" t="str">
            <v>単位</v>
          </cell>
          <cell r="F2" t="str">
            <v>数　量</v>
          </cell>
        </row>
        <row r="3">
          <cell r="B3">
            <v>1</v>
          </cell>
          <cell r="C3" t="str">
            <v>冷熱源機器</v>
          </cell>
        </row>
        <row r="4">
          <cell r="A4">
            <v>1</v>
          </cell>
          <cell r="B4">
            <v>-1</v>
          </cell>
          <cell r="C4" t="str">
            <v>吸収冷凍機</v>
          </cell>
          <cell r="D4" t="str">
            <v>ｼｰｽﾞﾝｲﾝ点検</v>
          </cell>
          <cell r="E4" t="str">
            <v>回/基</v>
          </cell>
          <cell r="F4">
            <v>4</v>
          </cell>
        </row>
        <row r="8">
          <cell r="A8">
            <v>2</v>
          </cell>
          <cell r="B8">
            <v>-2</v>
          </cell>
          <cell r="C8" t="str">
            <v>吸収冷凍機</v>
          </cell>
          <cell r="D8" t="str">
            <v>ｼｰｽﾞﾝｵﾌ点検</v>
          </cell>
          <cell r="E8" t="str">
            <v>回/基</v>
          </cell>
          <cell r="F8">
            <v>4</v>
          </cell>
        </row>
        <row r="12">
          <cell r="A12">
            <v>3</v>
          </cell>
          <cell r="B12">
            <v>-3</v>
          </cell>
          <cell r="C12" t="str">
            <v>チリングユニット</v>
          </cell>
          <cell r="D12" t="str">
            <v>ｼｰｽﾞﾝｲﾝ点検</v>
          </cell>
          <cell r="E12" t="str">
            <v>回/基</v>
          </cell>
          <cell r="F12">
            <v>3</v>
          </cell>
        </row>
        <row r="13">
          <cell r="B13" t="str">
            <v/>
          </cell>
          <cell r="C13" t="str">
            <v/>
          </cell>
          <cell r="D13" t="str">
            <v/>
          </cell>
          <cell r="E13" t="str">
            <v/>
          </cell>
        </row>
        <row r="14">
          <cell r="B14" t="str">
            <v/>
          </cell>
          <cell r="C14" t="str">
            <v/>
          </cell>
          <cell r="D14" t="str">
            <v/>
          </cell>
          <cell r="E14" t="str">
            <v/>
          </cell>
        </row>
        <row r="15">
          <cell r="A15">
            <v>6</v>
          </cell>
          <cell r="B15">
            <v>-4</v>
          </cell>
          <cell r="C15" t="str">
            <v>ﾊﾟｯｹｰｼﾞ形空気調整機</v>
          </cell>
          <cell r="D15" t="str">
            <v>ｼｰｽﾞﾝｲﾝ点検 冷凍能力3ﾄﾝ以上</v>
          </cell>
          <cell r="E15" t="str">
            <v>回/基</v>
          </cell>
          <cell r="F15">
            <v>1</v>
          </cell>
        </row>
        <row r="16">
          <cell r="A16">
            <v>7</v>
          </cell>
          <cell r="B16">
            <v>-5</v>
          </cell>
          <cell r="C16" t="str">
            <v>ﾊﾟｯｹｰｼﾞ形空気調整機</v>
          </cell>
          <cell r="D16" t="str">
            <v>ｼｰｽﾞﾝｲﾝ点検 冷凍能力20ﾄﾝ以上</v>
          </cell>
          <cell r="E16" t="str">
            <v>回/基</v>
          </cell>
          <cell r="F16">
            <v>1</v>
          </cell>
        </row>
        <row r="17">
          <cell r="A17">
            <v>8</v>
          </cell>
          <cell r="B17">
            <v>-6</v>
          </cell>
          <cell r="C17" t="str">
            <v>ﾊﾟｯｹｰｼﾞ形空気調整機</v>
          </cell>
          <cell r="D17" t="str">
            <v>ｼｰｽﾞﾝｵﾌ点検 冷凍能力3ﾄﾝ以上</v>
          </cell>
          <cell r="E17" t="str">
            <v>回/基</v>
          </cell>
          <cell r="F17">
            <v>1</v>
          </cell>
        </row>
        <row r="18">
          <cell r="A18">
            <v>9</v>
          </cell>
          <cell r="B18">
            <v>-7</v>
          </cell>
          <cell r="C18" t="str">
            <v>ﾊﾟｯｹｰｼﾞ形空気調整機</v>
          </cell>
          <cell r="D18" t="str">
            <v>ｼｰｽﾞﾝｵﾌ点検 冷凍能力20ﾄﾝ以上</v>
          </cell>
          <cell r="E18" t="str">
            <v>回/基</v>
          </cell>
          <cell r="F18">
            <v>1</v>
          </cell>
        </row>
        <row r="19">
          <cell r="B19" t="str">
            <v/>
          </cell>
          <cell r="C19" t="str">
            <v/>
          </cell>
          <cell r="D19" t="str">
            <v/>
          </cell>
          <cell r="E19" t="str">
            <v/>
          </cell>
        </row>
        <row r="20">
          <cell r="B20">
            <v>2</v>
          </cell>
          <cell r="C20" t="str">
            <v>空気調和等関連機器</v>
          </cell>
          <cell r="D20" t="str">
            <v/>
          </cell>
          <cell r="E20" t="str">
            <v/>
          </cell>
        </row>
        <row r="21">
          <cell r="A21">
            <v>11</v>
          </cell>
          <cell r="B21">
            <v>-1</v>
          </cell>
          <cell r="C21" t="str">
            <v>冷却塔</v>
          </cell>
          <cell r="D21" t="str">
            <v>ｼｰｽﾞﾝｲﾝ点検 211KW以下 開放型</v>
          </cell>
          <cell r="E21" t="str">
            <v>回/基</v>
          </cell>
          <cell r="F21">
            <v>4</v>
          </cell>
        </row>
        <row r="22">
          <cell r="B22" t="str">
            <v/>
          </cell>
          <cell r="C22" t="str">
            <v/>
          </cell>
          <cell r="D22" t="str">
            <v/>
          </cell>
          <cell r="E22" t="str">
            <v/>
          </cell>
        </row>
        <row r="23">
          <cell r="B23" t="str">
            <v/>
          </cell>
          <cell r="C23" t="str">
            <v/>
          </cell>
          <cell r="D23" t="str">
            <v/>
          </cell>
          <cell r="E23" t="str">
            <v/>
          </cell>
        </row>
        <row r="24">
          <cell r="B24" t="str">
            <v/>
          </cell>
          <cell r="C24" t="str">
            <v/>
          </cell>
          <cell r="D24" t="str">
            <v/>
          </cell>
          <cell r="E24" t="str">
            <v/>
          </cell>
        </row>
        <row r="25">
          <cell r="A25">
            <v>12</v>
          </cell>
          <cell r="B25">
            <v>-2</v>
          </cell>
          <cell r="C25" t="str">
            <v>冷却塔</v>
          </cell>
          <cell r="D25" t="str">
            <v>ｼｰｽﾞﾝｲﾝ点検 211KW超792KW以下 開放型</v>
          </cell>
          <cell r="E25" t="str">
            <v>回/基</v>
          </cell>
          <cell r="F25">
            <v>5</v>
          </cell>
        </row>
        <row r="26">
          <cell r="B26" t="str">
            <v/>
          </cell>
          <cell r="C26" t="str">
            <v/>
          </cell>
          <cell r="D26" t="str">
            <v/>
          </cell>
          <cell r="E26" t="str">
            <v/>
          </cell>
        </row>
        <row r="27">
          <cell r="B27" t="str">
            <v/>
          </cell>
          <cell r="C27" t="str">
            <v/>
          </cell>
          <cell r="D27" t="str">
            <v/>
          </cell>
          <cell r="E27" t="str">
            <v/>
          </cell>
        </row>
        <row r="28">
          <cell r="B28" t="str">
            <v/>
          </cell>
          <cell r="C28" t="str">
            <v/>
          </cell>
          <cell r="D28" t="str">
            <v/>
          </cell>
          <cell r="E28" t="str">
            <v/>
          </cell>
        </row>
        <row r="29">
          <cell r="B29" t="str">
            <v/>
          </cell>
          <cell r="C29" t="str">
            <v/>
          </cell>
          <cell r="D29" t="str">
            <v/>
          </cell>
          <cell r="E29" t="str">
            <v/>
          </cell>
        </row>
        <row r="30">
          <cell r="A30">
            <v>13</v>
          </cell>
          <cell r="B30">
            <v>-3</v>
          </cell>
          <cell r="C30" t="str">
            <v>冷却塔</v>
          </cell>
          <cell r="D30" t="str">
            <v>ｼｰｽﾞﾝｵﾌ点検 176KW以下 開放型</v>
          </cell>
          <cell r="E30" t="str">
            <v>回/基</v>
          </cell>
          <cell r="F30">
            <v>4</v>
          </cell>
        </row>
        <row r="31">
          <cell r="B31" t="str">
            <v/>
          </cell>
          <cell r="C31" t="str">
            <v/>
          </cell>
          <cell r="D31" t="str">
            <v/>
          </cell>
          <cell r="E31" t="str">
            <v/>
          </cell>
        </row>
        <row r="32">
          <cell r="B32" t="str">
            <v/>
          </cell>
          <cell r="C32" t="str">
            <v/>
          </cell>
          <cell r="D32" t="str">
            <v/>
          </cell>
          <cell r="E32" t="str">
            <v/>
          </cell>
        </row>
        <row r="33">
          <cell r="B33" t="str">
            <v/>
          </cell>
          <cell r="C33" t="str">
            <v/>
          </cell>
          <cell r="D33" t="str">
            <v/>
          </cell>
          <cell r="E33" t="str">
            <v/>
          </cell>
        </row>
        <row r="34">
          <cell r="A34">
            <v>14</v>
          </cell>
          <cell r="B34">
            <v>-4</v>
          </cell>
          <cell r="C34" t="str">
            <v>冷却塔</v>
          </cell>
          <cell r="D34" t="str">
            <v>ｼｰｽﾞﾝｵﾌ点検 211KW超792KW以下 開放型</v>
          </cell>
          <cell r="E34" t="str">
            <v>回/基</v>
          </cell>
          <cell r="F34">
            <v>5</v>
          </cell>
        </row>
        <row r="35">
          <cell r="B35" t="str">
            <v/>
          </cell>
          <cell r="C35" t="str">
            <v/>
          </cell>
          <cell r="D35" t="str">
            <v/>
          </cell>
          <cell r="E35" t="str">
            <v/>
          </cell>
        </row>
        <row r="36">
          <cell r="B36" t="str">
            <v/>
          </cell>
          <cell r="C36" t="str">
            <v/>
          </cell>
          <cell r="D36" t="str">
            <v/>
          </cell>
          <cell r="E36" t="str">
            <v/>
          </cell>
        </row>
        <row r="37">
          <cell r="B37" t="str">
            <v/>
          </cell>
          <cell r="C37" t="str">
            <v/>
          </cell>
          <cell r="D37" t="str">
            <v/>
          </cell>
          <cell r="E37" t="str">
            <v/>
          </cell>
        </row>
        <row r="38">
          <cell r="B38" t="str">
            <v/>
          </cell>
          <cell r="C38" t="str">
            <v/>
          </cell>
          <cell r="D38" t="str">
            <v/>
          </cell>
          <cell r="E38" t="str">
            <v/>
          </cell>
        </row>
        <row r="40">
          <cell r="B40" t="str">
            <v>ＮＯ</v>
          </cell>
          <cell r="C40" t="str">
            <v>項　　　　　目</v>
          </cell>
          <cell r="D40" t="str">
            <v>規格・寸法</v>
          </cell>
          <cell r="E40" t="str">
            <v>単位</v>
          </cell>
          <cell r="F40" t="str">
            <v>数　量</v>
          </cell>
        </row>
        <row r="41">
          <cell r="B41">
            <v>3</v>
          </cell>
          <cell r="C41" t="str">
            <v>水質検査</v>
          </cell>
          <cell r="D41" t="str">
            <v/>
          </cell>
          <cell r="E41" t="str">
            <v/>
          </cell>
        </row>
        <row r="42">
          <cell r="A42">
            <v>15</v>
          </cell>
          <cell r="B42">
            <v>-1</v>
          </cell>
          <cell r="C42" t="str">
            <v>レジオネラ属菌検査</v>
          </cell>
          <cell r="D42" t="str">
            <v>採水検査</v>
          </cell>
          <cell r="E42" t="str">
            <v>検体</v>
          </cell>
          <cell r="F42">
            <v>9</v>
          </cell>
        </row>
        <row r="43">
          <cell r="B43" t="str">
            <v/>
          </cell>
          <cell r="C43" t="str">
            <v/>
          </cell>
          <cell r="D43" t="str">
            <v/>
          </cell>
          <cell r="E43" t="str">
            <v/>
          </cell>
        </row>
        <row r="44">
          <cell r="B44" t="str">
            <v/>
          </cell>
          <cell r="C44" t="str">
            <v/>
          </cell>
          <cell r="D44" t="str">
            <v/>
          </cell>
          <cell r="E44" t="str">
            <v/>
          </cell>
        </row>
        <row r="45">
          <cell r="B45" t="str">
            <v/>
          </cell>
          <cell r="C45" t="str">
            <v/>
          </cell>
          <cell r="D45" t="str">
            <v/>
          </cell>
          <cell r="E45" t="str">
            <v/>
          </cell>
        </row>
        <row r="46">
          <cell r="B46" t="str">
            <v/>
          </cell>
          <cell r="C46" t="str">
            <v/>
          </cell>
          <cell r="D46" t="str">
            <v/>
          </cell>
          <cell r="E46" t="str">
            <v/>
          </cell>
        </row>
        <row r="47">
          <cell r="B47" t="str">
            <v/>
          </cell>
          <cell r="C47" t="str">
            <v/>
          </cell>
          <cell r="D47" t="str">
            <v/>
          </cell>
          <cell r="E47" t="str">
            <v/>
          </cell>
        </row>
        <row r="48">
          <cell r="B48" t="str">
            <v/>
          </cell>
          <cell r="C48" t="str">
            <v/>
          </cell>
          <cell r="D48" t="str">
            <v/>
          </cell>
          <cell r="E48" t="str">
            <v/>
          </cell>
        </row>
        <row r="49">
          <cell r="B49" t="str">
            <v/>
          </cell>
          <cell r="C49" t="str">
            <v/>
          </cell>
          <cell r="D49" t="str">
            <v/>
          </cell>
          <cell r="E49" t="str">
            <v/>
          </cell>
        </row>
        <row r="50">
          <cell r="D50" t="str">
            <v/>
          </cell>
          <cell r="E50" t="str">
            <v/>
          </cell>
        </row>
        <row r="51">
          <cell r="B51" t="str">
            <v/>
          </cell>
          <cell r="C51" t="str">
            <v/>
          </cell>
          <cell r="D51" t="str">
            <v/>
          </cell>
          <cell r="E51" t="str">
            <v/>
          </cell>
        </row>
        <row r="52">
          <cell r="B52" t="str">
            <v/>
          </cell>
          <cell r="C52" t="str">
            <v/>
          </cell>
          <cell r="D52" t="str">
            <v/>
          </cell>
          <cell r="E52" t="str">
            <v/>
          </cell>
        </row>
        <row r="53">
          <cell r="B53" t="str">
            <v/>
          </cell>
          <cell r="C53" t="str">
            <v/>
          </cell>
          <cell r="D53" t="str">
            <v/>
          </cell>
          <cell r="E53" t="str">
            <v/>
          </cell>
        </row>
        <row r="54">
          <cell r="B54" t="str">
            <v/>
          </cell>
          <cell r="C54" t="str">
            <v/>
          </cell>
          <cell r="D54" t="str">
            <v/>
          </cell>
          <cell r="E54" t="str">
            <v/>
          </cell>
        </row>
        <row r="55">
          <cell r="B55" t="str">
            <v/>
          </cell>
          <cell r="C55" t="str">
            <v/>
          </cell>
          <cell r="D55" t="str">
            <v/>
          </cell>
          <cell r="E55" t="str">
            <v/>
          </cell>
        </row>
        <row r="56">
          <cell r="B56" t="str">
            <v/>
          </cell>
          <cell r="C56" t="str">
            <v/>
          </cell>
          <cell r="D56" t="str">
            <v/>
          </cell>
          <cell r="E56" t="str">
            <v/>
          </cell>
        </row>
        <row r="57">
          <cell r="B57" t="str">
            <v/>
          </cell>
          <cell r="C57" t="str">
            <v/>
          </cell>
          <cell r="D57" t="str">
            <v/>
          </cell>
          <cell r="E57" t="str">
            <v/>
          </cell>
        </row>
        <row r="58">
          <cell r="B58" t="str">
            <v/>
          </cell>
          <cell r="C58" t="str">
            <v/>
          </cell>
          <cell r="D58" t="str">
            <v/>
          </cell>
          <cell r="E58" t="str">
            <v/>
          </cell>
        </row>
        <row r="59">
          <cell r="B59" t="str">
            <v/>
          </cell>
          <cell r="C59" t="str">
            <v/>
          </cell>
          <cell r="D59" t="str">
            <v/>
          </cell>
          <cell r="E59" t="str">
            <v/>
          </cell>
        </row>
        <row r="60">
          <cell r="B60" t="str">
            <v/>
          </cell>
          <cell r="C60" t="str">
            <v/>
          </cell>
          <cell r="D60" t="str">
            <v/>
          </cell>
          <cell r="E60" t="str">
            <v/>
          </cell>
        </row>
        <row r="71">
          <cell r="B71" t="str">
            <v/>
          </cell>
          <cell r="C71" t="str">
            <v/>
          </cell>
          <cell r="D71" t="str">
            <v/>
          </cell>
          <cell r="E71" t="str">
            <v/>
          </cell>
        </row>
        <row r="79">
          <cell r="B79" t="str">
            <v>ＮＯ</v>
          </cell>
          <cell r="C79" t="str">
            <v>項　　　　　目</v>
          </cell>
          <cell r="D79" t="str">
            <v>規格・寸法</v>
          </cell>
          <cell r="E79" t="str">
            <v>単位</v>
          </cell>
          <cell r="F79" t="str">
            <v>数　量</v>
          </cell>
        </row>
        <row r="80">
          <cell r="B80" t="str">
            <v/>
          </cell>
          <cell r="C80" t="str">
            <v/>
          </cell>
          <cell r="D80" t="str">
            <v/>
          </cell>
          <cell r="E80" t="str">
            <v/>
          </cell>
        </row>
        <row r="81">
          <cell r="B81" t="str">
            <v/>
          </cell>
          <cell r="C81" t="str">
            <v/>
          </cell>
          <cell r="D81" t="str">
            <v/>
          </cell>
          <cell r="E81" t="str">
            <v/>
          </cell>
        </row>
        <row r="82">
          <cell r="B82" t="str">
            <v/>
          </cell>
          <cell r="C82" t="str">
            <v/>
          </cell>
          <cell r="D82" t="str">
            <v/>
          </cell>
          <cell r="E82" t="str">
            <v/>
          </cell>
        </row>
        <row r="83">
          <cell r="B83" t="str">
            <v/>
          </cell>
          <cell r="C83" t="str">
            <v/>
          </cell>
          <cell r="D83" t="str">
            <v/>
          </cell>
          <cell r="E83" t="str">
            <v/>
          </cell>
        </row>
        <row r="84">
          <cell r="B84" t="str">
            <v/>
          </cell>
          <cell r="C84" t="str">
            <v/>
          </cell>
          <cell r="D84" t="str">
            <v/>
          </cell>
          <cell r="E84" t="str">
            <v/>
          </cell>
        </row>
        <row r="85">
          <cell r="B85" t="str">
            <v/>
          </cell>
          <cell r="C85" t="str">
            <v/>
          </cell>
          <cell r="D85" t="str">
            <v/>
          </cell>
          <cell r="E85" t="str">
            <v/>
          </cell>
        </row>
        <row r="86">
          <cell r="B86" t="str">
            <v/>
          </cell>
          <cell r="C86" t="str">
            <v/>
          </cell>
          <cell r="D86" t="str">
            <v/>
          </cell>
          <cell r="E86" t="str">
            <v/>
          </cell>
        </row>
        <row r="87">
          <cell r="B87" t="str">
            <v/>
          </cell>
          <cell r="C87" t="str">
            <v/>
          </cell>
          <cell r="D87" t="str">
            <v/>
          </cell>
          <cell r="E87" t="str">
            <v/>
          </cell>
        </row>
        <row r="88">
          <cell r="B88" t="str">
            <v/>
          </cell>
          <cell r="C88" t="str">
            <v/>
          </cell>
          <cell r="D88" t="str">
            <v/>
          </cell>
          <cell r="E88" t="str">
            <v/>
          </cell>
        </row>
        <row r="89">
          <cell r="D89" t="str">
            <v/>
          </cell>
          <cell r="E89" t="str">
            <v/>
          </cell>
        </row>
        <row r="90">
          <cell r="B90" t="str">
            <v/>
          </cell>
          <cell r="C90" t="str">
            <v/>
          </cell>
          <cell r="D90" t="str">
            <v/>
          </cell>
          <cell r="E90" t="str">
            <v/>
          </cell>
        </row>
        <row r="91">
          <cell r="B91" t="str">
            <v/>
          </cell>
          <cell r="C91" t="str">
            <v/>
          </cell>
          <cell r="D91" t="str">
            <v/>
          </cell>
          <cell r="E91" t="str">
            <v/>
          </cell>
        </row>
        <row r="92">
          <cell r="B92" t="str">
            <v/>
          </cell>
          <cell r="C92" t="str">
            <v/>
          </cell>
          <cell r="D92" t="str">
            <v/>
          </cell>
          <cell r="E92" t="str">
            <v/>
          </cell>
        </row>
        <row r="93">
          <cell r="B93" t="str">
            <v/>
          </cell>
          <cell r="C93" t="str">
            <v/>
          </cell>
          <cell r="D93" t="str">
            <v/>
          </cell>
          <cell r="E93" t="str">
            <v/>
          </cell>
        </row>
        <row r="94">
          <cell r="B94" t="str">
            <v/>
          </cell>
          <cell r="C94" t="str">
            <v/>
          </cell>
          <cell r="D94" t="str">
            <v/>
          </cell>
          <cell r="E94" t="str">
            <v/>
          </cell>
        </row>
        <row r="95">
          <cell r="B95" t="str">
            <v/>
          </cell>
          <cell r="C95" t="str">
            <v/>
          </cell>
          <cell r="D95" t="str">
            <v/>
          </cell>
          <cell r="E95" t="str">
            <v/>
          </cell>
        </row>
        <row r="96">
          <cell r="B96" t="str">
            <v/>
          </cell>
          <cell r="C96" t="str">
            <v/>
          </cell>
          <cell r="D96" t="str">
            <v/>
          </cell>
          <cell r="E96" t="str">
            <v/>
          </cell>
        </row>
        <row r="97">
          <cell r="B97" t="str">
            <v/>
          </cell>
          <cell r="C97" t="str">
            <v/>
          </cell>
          <cell r="D97" t="str">
            <v/>
          </cell>
          <cell r="E97" t="str">
            <v/>
          </cell>
        </row>
        <row r="98">
          <cell r="B98" t="str">
            <v/>
          </cell>
          <cell r="C98" t="str">
            <v/>
          </cell>
          <cell r="D98" t="str">
            <v/>
          </cell>
          <cell r="E98" t="str">
            <v/>
          </cell>
        </row>
        <row r="99">
          <cell r="B99" t="str">
            <v/>
          </cell>
          <cell r="C99" t="str">
            <v/>
          </cell>
          <cell r="D99" t="str">
            <v/>
          </cell>
          <cell r="E99" t="str">
            <v/>
          </cell>
        </row>
        <row r="100">
          <cell r="B100" t="str">
            <v/>
          </cell>
          <cell r="C100" t="str">
            <v/>
          </cell>
          <cell r="D100" t="str">
            <v/>
          </cell>
          <cell r="E100" t="str">
            <v/>
          </cell>
        </row>
        <row r="101">
          <cell r="B101" t="str">
            <v/>
          </cell>
          <cell r="C101" t="str">
            <v/>
          </cell>
          <cell r="D101" t="str">
            <v/>
          </cell>
          <cell r="E101" t="str">
            <v/>
          </cell>
        </row>
        <row r="102">
          <cell r="B102" t="str">
            <v/>
          </cell>
          <cell r="C102" t="str">
            <v/>
          </cell>
          <cell r="D102" t="str">
            <v/>
          </cell>
          <cell r="E102" t="str">
            <v/>
          </cell>
        </row>
        <row r="103">
          <cell r="B103" t="str">
            <v/>
          </cell>
          <cell r="C103" t="str">
            <v/>
          </cell>
          <cell r="D103" t="str">
            <v/>
          </cell>
          <cell r="E103" t="str">
            <v/>
          </cell>
        </row>
        <row r="104">
          <cell r="B104" t="str">
            <v/>
          </cell>
          <cell r="C104" t="str">
            <v/>
          </cell>
          <cell r="D104" t="str">
            <v/>
          </cell>
          <cell r="E104" t="str">
            <v/>
          </cell>
        </row>
        <row r="105">
          <cell r="B105" t="str">
            <v/>
          </cell>
          <cell r="C105" t="str">
            <v/>
          </cell>
          <cell r="D105" t="str">
            <v/>
          </cell>
          <cell r="E105" t="str">
            <v/>
          </cell>
        </row>
        <row r="106">
          <cell r="B106" t="str">
            <v/>
          </cell>
          <cell r="C106" t="str">
            <v/>
          </cell>
          <cell r="D106" t="str">
            <v/>
          </cell>
          <cell r="E106" t="str">
            <v/>
          </cell>
        </row>
        <row r="107">
          <cell r="B107" t="str">
            <v/>
          </cell>
          <cell r="C107" t="str">
            <v/>
          </cell>
          <cell r="D107" t="str">
            <v/>
          </cell>
          <cell r="E107" t="str">
            <v/>
          </cell>
        </row>
        <row r="108">
          <cell r="B108" t="str">
            <v/>
          </cell>
          <cell r="C108" t="str">
            <v/>
          </cell>
          <cell r="D108" t="str">
            <v/>
          </cell>
          <cell r="E108" t="str">
            <v/>
          </cell>
        </row>
        <row r="109">
          <cell r="B109" t="str">
            <v/>
          </cell>
          <cell r="C109" t="str">
            <v/>
          </cell>
          <cell r="D109" t="str">
            <v/>
          </cell>
          <cell r="E109" t="str">
            <v/>
          </cell>
        </row>
        <row r="110">
          <cell r="B110" t="str">
            <v/>
          </cell>
          <cell r="C110" t="str">
            <v/>
          </cell>
          <cell r="D110" t="str">
            <v/>
          </cell>
          <cell r="E110" t="str">
            <v/>
          </cell>
        </row>
        <row r="111">
          <cell r="B111" t="str">
            <v/>
          </cell>
          <cell r="C111" t="str">
            <v/>
          </cell>
          <cell r="D111" t="str">
            <v/>
          </cell>
          <cell r="E111" t="str">
            <v/>
          </cell>
        </row>
        <row r="112">
          <cell r="B112" t="str">
            <v/>
          </cell>
          <cell r="C112" t="str">
            <v/>
          </cell>
          <cell r="D112" t="str">
            <v/>
          </cell>
          <cell r="E112" t="str">
            <v/>
          </cell>
        </row>
        <row r="113">
          <cell r="B113" t="str">
            <v/>
          </cell>
          <cell r="C113" t="str">
            <v/>
          </cell>
          <cell r="D113" t="str">
            <v/>
          </cell>
          <cell r="E113" t="str">
            <v/>
          </cell>
        </row>
        <row r="114">
          <cell r="B114" t="str">
            <v/>
          </cell>
          <cell r="C114" t="str">
            <v/>
          </cell>
          <cell r="D114" t="str">
            <v/>
          </cell>
          <cell r="E114" t="str">
            <v/>
          </cell>
        </row>
        <row r="115">
          <cell r="B115" t="str">
            <v/>
          </cell>
          <cell r="C115" t="str">
            <v/>
          </cell>
          <cell r="D115" t="str">
            <v/>
          </cell>
          <cell r="E115" t="str">
            <v/>
          </cell>
        </row>
      </sheetData>
      <sheetData sheetId="15">
        <row r="5">
          <cell r="B5" t="str">
            <v>特殊作業員</v>
          </cell>
        </row>
        <row r="6">
          <cell r="B6" t="str">
            <v>普通作業員</v>
          </cell>
        </row>
        <row r="7">
          <cell r="B7" t="str">
            <v>軽作業員</v>
          </cell>
        </row>
        <row r="8">
          <cell r="B8" t="str">
            <v>造園工</v>
          </cell>
        </row>
        <row r="9">
          <cell r="B9" t="str">
            <v>法面工</v>
          </cell>
        </row>
        <row r="10">
          <cell r="B10" t="str">
            <v>とび工</v>
          </cell>
        </row>
        <row r="11">
          <cell r="B11" t="str">
            <v>石工</v>
          </cell>
        </row>
        <row r="12">
          <cell r="B12" t="str">
            <v>ブロック工</v>
          </cell>
        </row>
        <row r="13">
          <cell r="B13" t="str">
            <v>電工</v>
          </cell>
        </row>
        <row r="14">
          <cell r="B14" t="str">
            <v>鉄筋工</v>
          </cell>
        </row>
        <row r="15">
          <cell r="B15" t="str">
            <v>鉄骨工</v>
          </cell>
        </row>
        <row r="16">
          <cell r="B16" t="str">
            <v>塗装工</v>
          </cell>
        </row>
        <row r="17">
          <cell r="B17" t="str">
            <v>溶接工</v>
          </cell>
        </row>
        <row r="18">
          <cell r="B18" t="str">
            <v>運転手（特殊）</v>
          </cell>
        </row>
        <row r="19">
          <cell r="B19" t="str">
            <v>運転手（一般）</v>
          </cell>
        </row>
        <row r="20">
          <cell r="B20" t="str">
            <v>潜かん工</v>
          </cell>
        </row>
        <row r="21">
          <cell r="B21" t="str">
            <v>潜かん世話役</v>
          </cell>
        </row>
        <row r="22">
          <cell r="B22" t="str">
            <v>さく岩工</v>
          </cell>
        </row>
        <row r="23">
          <cell r="B23" t="str">
            <v>トンネル特殊工</v>
          </cell>
        </row>
        <row r="24">
          <cell r="B24" t="str">
            <v>トンネル作業員</v>
          </cell>
        </row>
        <row r="25">
          <cell r="B25" t="str">
            <v>トンネル世話役</v>
          </cell>
        </row>
        <row r="26">
          <cell r="B26" t="str">
            <v>橋りょう特殊工</v>
          </cell>
        </row>
        <row r="27">
          <cell r="B27" t="str">
            <v>橋りょう塗装工</v>
          </cell>
        </row>
        <row r="28">
          <cell r="B28" t="str">
            <v>橋りょう世話役</v>
          </cell>
        </row>
        <row r="29">
          <cell r="B29" t="str">
            <v>土木一般世話役</v>
          </cell>
        </row>
        <row r="30">
          <cell r="B30" t="str">
            <v>高級船員</v>
          </cell>
        </row>
        <row r="31">
          <cell r="B31" t="str">
            <v>普通船員</v>
          </cell>
        </row>
        <row r="32">
          <cell r="B32" t="str">
            <v>潜水士</v>
          </cell>
        </row>
        <row r="33">
          <cell r="B33" t="str">
            <v>潜水連絡員</v>
          </cell>
        </row>
        <row r="34">
          <cell r="B34" t="str">
            <v>潜水送気員</v>
          </cell>
        </row>
        <row r="35">
          <cell r="B35" t="str">
            <v>山林砂防工</v>
          </cell>
        </row>
        <row r="36">
          <cell r="B36" t="str">
            <v>軌道工</v>
          </cell>
        </row>
        <row r="37">
          <cell r="B37" t="str">
            <v>型枠工</v>
          </cell>
        </row>
        <row r="38">
          <cell r="B38" t="str">
            <v>大工</v>
          </cell>
        </row>
        <row r="39">
          <cell r="B39" t="str">
            <v>左官</v>
          </cell>
        </row>
        <row r="40">
          <cell r="B40" t="str">
            <v>配管工</v>
          </cell>
        </row>
        <row r="41">
          <cell r="B41" t="str">
            <v>はつり工</v>
          </cell>
        </row>
        <row r="42">
          <cell r="B42" t="str">
            <v>防水工</v>
          </cell>
        </row>
        <row r="43">
          <cell r="B43" t="str">
            <v>板金工</v>
          </cell>
        </row>
        <row r="44">
          <cell r="B44" t="str">
            <v>タイル工</v>
          </cell>
        </row>
        <row r="45">
          <cell r="B45" t="str">
            <v>サッシ工</v>
          </cell>
        </row>
        <row r="46">
          <cell r="B46" t="str">
            <v>屋根ふき工</v>
          </cell>
        </row>
        <row r="47">
          <cell r="B47" t="str">
            <v>内装工</v>
          </cell>
        </row>
        <row r="48">
          <cell r="B48" t="str">
            <v>ガラス工</v>
          </cell>
        </row>
        <row r="49">
          <cell r="B49" t="str">
            <v>交通整理員</v>
          </cell>
        </row>
        <row r="50">
          <cell r="B50" t="str">
            <v>建具工</v>
          </cell>
        </row>
        <row r="51">
          <cell r="B51" t="str">
            <v>ダクト工</v>
          </cell>
        </row>
        <row r="52">
          <cell r="B52" t="str">
            <v>保温工</v>
          </cell>
        </row>
        <row r="53">
          <cell r="B53" t="str">
            <v>建築ブロック工</v>
          </cell>
        </row>
        <row r="54">
          <cell r="B54" t="str">
            <v>設備機械工</v>
          </cell>
        </row>
        <row r="55">
          <cell r="B55" t="str">
            <v>通信技術員（甲）</v>
          </cell>
        </row>
        <row r="56">
          <cell r="B56" t="str">
            <v>通信技術員（乙）</v>
          </cell>
        </row>
        <row r="57">
          <cell r="B57" t="str">
            <v>通信工</v>
          </cell>
        </row>
        <row r="58">
          <cell r="B58" t="str">
            <v>船舶製作工</v>
          </cell>
        </row>
        <row r="59">
          <cell r="B59" t="str">
            <v>機械設備製作工</v>
          </cell>
        </row>
        <row r="60">
          <cell r="B60" t="str">
            <v>機械設備据付工</v>
          </cell>
        </row>
        <row r="61">
          <cell r="B61" t="str">
            <v>技師Ａ</v>
          </cell>
          <cell r="C61">
            <v>26900</v>
          </cell>
        </row>
        <row r="62">
          <cell r="B62" t="str">
            <v>技師Ｂ</v>
          </cell>
          <cell r="C62">
            <v>25400</v>
          </cell>
        </row>
        <row r="63">
          <cell r="B63" t="str">
            <v>技師Ｃ</v>
          </cell>
          <cell r="C63">
            <v>23800</v>
          </cell>
        </row>
        <row r="64">
          <cell r="B64" t="str">
            <v>技師補</v>
          </cell>
          <cell r="C64">
            <v>20700</v>
          </cell>
        </row>
        <row r="65">
          <cell r="B65" t="str">
            <v>技術員</v>
          </cell>
          <cell r="C65">
            <v>17500</v>
          </cell>
        </row>
        <row r="66">
          <cell r="B66" t="str">
            <v>技術員補</v>
          </cell>
          <cell r="C66">
            <v>14100</v>
          </cell>
        </row>
        <row r="67">
          <cell r="B67" t="str">
            <v>清掃員Ａ</v>
          </cell>
          <cell r="C67">
            <v>14100</v>
          </cell>
        </row>
        <row r="68">
          <cell r="B68" t="str">
            <v>清掃員Ｂ</v>
          </cell>
          <cell r="C68">
            <v>10700</v>
          </cell>
        </row>
        <row r="69">
          <cell r="B69" t="str">
            <v>清掃員Ｃ</v>
          </cell>
          <cell r="C69">
            <v>9100</v>
          </cell>
        </row>
      </sheetData>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ｴﾅﾒﾙｽﾌﾟﾚｰ"/>
      <sheetName val="防塵ﾏｽｸ"/>
      <sheetName val="ﾗｽﾄﾛｻﾝﾄﾞｷｰﾊﾟｰ"/>
      <sheetName val="エレベーター"/>
      <sheetName val="ごみ処理手数料"/>
      <sheetName val="時刻表"/>
      <sheetName val="読売新聞"/>
      <sheetName val="航空情報"/>
      <sheetName val="長崎新聞"/>
      <sheetName val="プロパンガス"/>
      <sheetName val="酵素剤液"/>
      <sheetName val="内訳"/>
      <sheetName val="単品目"/>
      <sheetName val="○○書"/>
      <sheetName val="入力"/>
      <sheetName val="科目ｺｰﾄﾞ"/>
      <sheetName val="印刷"/>
      <sheetName val="管理区分"/>
      <sheetName val="納地"/>
    </sheetNames>
    <sheetDataSet>
      <sheetData sheetId="0"/>
      <sheetData sheetId="1"/>
      <sheetData sheetId="2"/>
      <sheetData sheetId="3"/>
      <sheetData sheetId="4">
        <row r="2">
          <cell r="B2" t="str">
            <v>契約発注日　　　　　　</v>
          </cell>
          <cell r="C2" t="str">
            <v>１５．　４．　１</v>
          </cell>
        </row>
        <row r="5">
          <cell r="B5" t="str">
            <v>発　注　先　　　　  住所</v>
          </cell>
          <cell r="C5" t="str">
            <v>大村市</v>
          </cell>
        </row>
      </sheetData>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1"/>
  <sheetViews>
    <sheetView tabSelected="1" view="pageBreakPreview" zoomScaleNormal="85" zoomScaleSheetLayoutView="100" workbookViewId="0">
      <selection activeCell="A46" sqref="A46:H46"/>
    </sheetView>
  </sheetViews>
  <sheetFormatPr defaultRowHeight="13.5" x14ac:dyDescent="0.15"/>
  <cols>
    <col min="1" max="1" width="8.5" style="5" customWidth="1"/>
    <col min="2" max="2" width="26.75" style="5" customWidth="1"/>
    <col min="3" max="3" width="13" style="5" customWidth="1"/>
    <col min="4" max="7" width="16.125" style="5" bestFit="1" customWidth="1"/>
    <col min="8" max="8" width="12.25" style="5" customWidth="1"/>
    <col min="9" max="9" width="0" style="5" hidden="1" customWidth="1"/>
    <col min="10" max="10" width="13.75" style="5" customWidth="1"/>
    <col min="11" max="11" width="20.5" style="5" customWidth="1"/>
    <col min="12" max="12" width="8.375" style="5" customWidth="1"/>
    <col min="13" max="13" width="9.25" style="5" bestFit="1" customWidth="1"/>
    <col min="14" max="14" width="15.5" style="5" bestFit="1" customWidth="1"/>
    <col min="15" max="16384" width="9" style="5"/>
  </cols>
  <sheetData>
    <row r="1" spans="1:19" ht="14.25" x14ac:dyDescent="0.15">
      <c r="A1" s="6"/>
      <c r="K1" s="166" t="s">
        <v>86</v>
      </c>
      <c r="L1" s="167"/>
      <c r="N1" s="23"/>
    </row>
    <row r="2" spans="1:19" ht="14.25" x14ac:dyDescent="0.15">
      <c r="G2" s="128"/>
      <c r="H2" s="129">
        <v>57</v>
      </c>
      <c r="K2" s="167"/>
      <c r="L2" s="167"/>
      <c r="N2" s="22" t="s">
        <v>73</v>
      </c>
      <c r="O2" s="22" t="s">
        <v>74</v>
      </c>
      <c r="P2" s="22" t="s">
        <v>75</v>
      </c>
      <c r="Q2" s="22" t="s">
        <v>76</v>
      </c>
      <c r="R2" s="22" t="s">
        <v>77</v>
      </c>
      <c r="S2" s="22" t="s">
        <v>78</v>
      </c>
    </row>
    <row r="3" spans="1:19" ht="14.25" customHeight="1" x14ac:dyDescent="0.15">
      <c r="G3" s="172">
        <v>46233</v>
      </c>
      <c r="H3" s="172"/>
      <c r="K3" s="167"/>
      <c r="L3" s="167"/>
    </row>
    <row r="4" spans="1:19" ht="14.25" x14ac:dyDescent="0.15">
      <c r="A4" s="7"/>
      <c r="K4" s="168" t="s">
        <v>70</v>
      </c>
      <c r="L4" s="167"/>
    </row>
    <row r="5" spans="1:19" ht="13.5" customHeight="1" x14ac:dyDescent="0.15">
      <c r="F5" s="171" t="s">
        <v>86</v>
      </c>
      <c r="G5" s="171"/>
      <c r="H5" s="171"/>
      <c r="K5" s="167"/>
      <c r="L5" s="167"/>
    </row>
    <row r="6" spans="1:19" ht="14.25" customHeight="1" x14ac:dyDescent="0.15">
      <c r="F6" s="171"/>
      <c r="G6" s="171"/>
      <c r="H6" s="171"/>
      <c r="K6" s="167"/>
      <c r="L6" s="167"/>
    </row>
    <row r="7" spans="1:19" ht="14.25" customHeight="1" x14ac:dyDescent="0.15">
      <c r="F7" s="171"/>
      <c r="G7" s="171"/>
      <c r="H7" s="171"/>
    </row>
    <row r="8" spans="1:19" ht="14.25" x14ac:dyDescent="0.15">
      <c r="A8" s="7"/>
      <c r="F8" s="159" t="s">
        <v>87</v>
      </c>
      <c r="G8" s="159"/>
    </row>
    <row r="9" spans="1:19" ht="14.25" x14ac:dyDescent="0.15">
      <c r="A9" s="173" t="s">
        <v>42</v>
      </c>
      <c r="B9" s="173"/>
      <c r="C9" s="173"/>
      <c r="D9" s="173"/>
      <c r="E9" s="173"/>
      <c r="F9" s="173"/>
      <c r="G9" s="173"/>
      <c r="H9" s="173"/>
    </row>
    <row r="10" spans="1:19" ht="14.25" x14ac:dyDescent="0.15">
      <c r="A10" s="6"/>
    </row>
    <row r="11" spans="1:19" ht="14.25" x14ac:dyDescent="0.15">
      <c r="A11" s="161" t="s">
        <v>43</v>
      </c>
      <c r="B11" s="161"/>
      <c r="C11" s="161"/>
      <c r="D11" s="161"/>
      <c r="E11" s="161"/>
      <c r="F11" s="161"/>
      <c r="G11" s="161"/>
      <c r="H11" s="161"/>
    </row>
    <row r="12" spans="1:19" ht="14.25" x14ac:dyDescent="0.15">
      <c r="A12" s="6"/>
    </row>
    <row r="13" spans="1:19" ht="14.25" customHeight="1" x14ac:dyDescent="0.15">
      <c r="A13" s="171" t="s">
        <v>67</v>
      </c>
      <c r="B13" s="171"/>
      <c r="C13" s="171"/>
      <c r="D13" s="171"/>
      <c r="E13" s="171"/>
      <c r="F13" s="171"/>
      <c r="G13" s="171"/>
      <c r="H13" s="171"/>
    </row>
    <row r="14" spans="1:19" ht="14.25" customHeight="1" x14ac:dyDescent="0.15">
      <c r="A14" s="171"/>
      <c r="B14" s="171"/>
      <c r="C14" s="171"/>
      <c r="D14" s="171"/>
      <c r="E14" s="171"/>
      <c r="F14" s="171"/>
      <c r="G14" s="171"/>
      <c r="H14" s="171"/>
    </row>
    <row r="15" spans="1:19" ht="14.25" customHeight="1" x14ac:dyDescent="0.15">
      <c r="A15" s="12"/>
      <c r="B15" s="12"/>
      <c r="C15" s="12"/>
      <c r="D15" s="12"/>
      <c r="E15" s="12"/>
      <c r="F15" s="12"/>
      <c r="G15" s="12"/>
      <c r="H15" s="12"/>
    </row>
    <row r="16" spans="1:19" ht="14.25" x14ac:dyDescent="0.15">
      <c r="A16" s="163" t="s">
        <v>44</v>
      </c>
      <c r="B16" s="163"/>
    </row>
    <row r="17" spans="1:16" ht="25.5" customHeight="1" x14ac:dyDescent="0.15">
      <c r="A17" s="156" t="s">
        <v>85</v>
      </c>
      <c r="B17" s="156" t="s">
        <v>45</v>
      </c>
      <c r="C17" s="15" t="s">
        <v>66</v>
      </c>
      <c r="D17" s="17" t="s">
        <v>46</v>
      </c>
      <c r="E17" s="19" t="s">
        <v>47</v>
      </c>
      <c r="F17" s="13" t="s">
        <v>48</v>
      </c>
      <c r="G17" s="156" t="s">
        <v>49</v>
      </c>
      <c r="H17" s="156" t="s">
        <v>50</v>
      </c>
      <c r="I17" s="15" t="s">
        <v>51</v>
      </c>
    </row>
    <row r="18" spans="1:16" ht="25.5" customHeight="1" thickBot="1" x14ac:dyDescent="0.2">
      <c r="A18" s="157"/>
      <c r="B18" s="157"/>
      <c r="C18" s="16" t="s">
        <v>52</v>
      </c>
      <c r="D18" s="18" t="s">
        <v>53</v>
      </c>
      <c r="E18" s="20" t="s">
        <v>54</v>
      </c>
      <c r="F18" s="14" t="s">
        <v>55</v>
      </c>
      <c r="G18" s="157"/>
      <c r="H18" s="157"/>
      <c r="I18" s="16" t="s">
        <v>69</v>
      </c>
      <c r="K18" s="5" t="s">
        <v>64</v>
      </c>
      <c r="L18" s="5" t="s">
        <v>65</v>
      </c>
    </row>
    <row r="19" spans="1:16" ht="25.5" customHeight="1" thickBot="1" x14ac:dyDescent="0.2">
      <c r="A19" s="110">
        <v>1</v>
      </c>
      <c r="B19" s="150" t="s">
        <v>193</v>
      </c>
      <c r="C19" s="112" t="s">
        <v>68</v>
      </c>
      <c r="D19" s="113">
        <v>46265</v>
      </c>
      <c r="E19" s="113" t="s">
        <v>108</v>
      </c>
      <c r="F19" s="114" t="s">
        <v>194</v>
      </c>
      <c r="G19" s="114" t="str">
        <f>F19</f>
        <v>8.8.7　1300</v>
      </c>
      <c r="H19" s="115"/>
      <c r="I19" s="164" t="e">
        <f>#REF!&amp;""</f>
        <v>#REF!</v>
      </c>
      <c r="K19" s="108"/>
      <c r="L19" s="154"/>
      <c r="M19" s="10"/>
      <c r="N19" s="21">
        <f>D19</f>
        <v>46265</v>
      </c>
      <c r="P19" s="5">
        <f>COUNTA(#REF!)</f>
        <v>1</v>
      </c>
    </row>
    <row r="20" spans="1:16" ht="25.5" customHeight="1" thickBot="1" x14ac:dyDescent="0.2">
      <c r="A20" s="110"/>
      <c r="B20" s="150" t="s">
        <v>109</v>
      </c>
      <c r="C20" s="112"/>
      <c r="D20" s="153"/>
      <c r="E20" s="113"/>
      <c r="F20" s="114"/>
      <c r="G20" s="114"/>
      <c r="H20" s="115"/>
      <c r="I20" s="165"/>
      <c r="K20" s="108"/>
      <c r="L20" s="155"/>
      <c r="M20" s="10"/>
      <c r="N20" s="11">
        <f>F20</f>
        <v>0</v>
      </c>
    </row>
    <row r="21" spans="1:16" ht="25.5" customHeight="1" x14ac:dyDescent="0.15">
      <c r="A21" s="110"/>
      <c r="B21" s="150"/>
      <c r="C21" s="112"/>
      <c r="D21" s="113"/>
      <c r="E21" s="113"/>
      <c r="F21" s="114"/>
      <c r="G21" s="114"/>
      <c r="H21" s="115"/>
      <c r="I21" s="156"/>
      <c r="K21" s="108"/>
      <c r="L21" s="154" t="e">
        <f>#REF!&amp;"　ほか"&amp;$P$21&amp;"件"</f>
        <v>#REF!</v>
      </c>
      <c r="M21" s="10"/>
      <c r="P21" s="5">
        <f>COUNTA(#REF!)</f>
        <v>1</v>
      </c>
    </row>
    <row r="22" spans="1:16" ht="25.5" customHeight="1" thickBot="1" x14ac:dyDescent="0.2">
      <c r="A22" s="110"/>
      <c r="B22" s="150"/>
      <c r="C22" s="112"/>
      <c r="D22" s="113"/>
      <c r="E22" s="113"/>
      <c r="F22" s="114"/>
      <c r="G22" s="114"/>
      <c r="H22" s="115"/>
      <c r="I22" s="157"/>
      <c r="K22" s="109"/>
      <c r="L22" s="155"/>
      <c r="M22" s="10"/>
    </row>
    <row r="23" spans="1:16" ht="25.5" customHeight="1" x14ac:dyDescent="0.15">
      <c r="A23" s="110"/>
      <c r="B23" s="150"/>
      <c r="C23" s="125"/>
      <c r="D23" s="126"/>
      <c r="E23" s="126"/>
      <c r="F23" s="127"/>
      <c r="G23" s="127"/>
      <c r="H23" s="115"/>
      <c r="I23" s="156"/>
      <c r="K23" s="108"/>
      <c r="L23" s="154" t="e">
        <f>#REF!&amp;"　ほか"&amp;$P$23&amp;"件"</f>
        <v>#REF!</v>
      </c>
      <c r="M23" s="10"/>
      <c r="P23" s="5">
        <f>COUNTA(#REF!)</f>
        <v>1</v>
      </c>
    </row>
    <row r="24" spans="1:16" ht="25.5" hidden="1" customHeight="1" thickBot="1" x14ac:dyDescent="0.2">
      <c r="A24" s="110" t="s">
        <v>98</v>
      </c>
      <c r="B24" s="150"/>
      <c r="C24" s="112" t="s">
        <v>68</v>
      </c>
      <c r="D24" s="113"/>
      <c r="E24" s="113"/>
      <c r="F24" s="114"/>
      <c r="G24" s="114"/>
      <c r="H24" s="115"/>
      <c r="I24" s="157"/>
      <c r="K24" s="109"/>
      <c r="L24" s="155"/>
      <c r="M24" s="10"/>
    </row>
    <row r="25" spans="1:16" ht="25.5" hidden="1" customHeight="1" x14ac:dyDescent="0.15">
      <c r="A25" s="110" t="s">
        <v>99</v>
      </c>
      <c r="B25" s="150"/>
      <c r="C25" s="112" t="s">
        <v>68</v>
      </c>
      <c r="D25" s="113"/>
      <c r="E25" s="113"/>
      <c r="F25" s="114"/>
      <c r="G25" s="114"/>
      <c r="H25" s="115"/>
      <c r="I25" s="156"/>
      <c r="K25" s="108"/>
      <c r="L25" s="154" t="e">
        <f>#REF!&amp;"　ほか"&amp;$P$25&amp;"件"</f>
        <v>#REF!</v>
      </c>
      <c r="M25" s="10"/>
      <c r="P25" s="5">
        <f>COUNTA(#REF!)</f>
        <v>1</v>
      </c>
    </row>
    <row r="26" spans="1:16" ht="25.5" hidden="1" customHeight="1" thickBot="1" x14ac:dyDescent="0.2">
      <c r="A26" s="110" t="s">
        <v>100</v>
      </c>
      <c r="B26" s="150"/>
      <c r="C26" s="112" t="s">
        <v>68</v>
      </c>
      <c r="D26" s="113"/>
      <c r="E26" s="113"/>
      <c r="F26" s="114"/>
      <c r="G26" s="114"/>
      <c r="H26" s="115"/>
      <c r="I26" s="157"/>
      <c r="K26" s="109"/>
      <c r="L26" s="155"/>
      <c r="M26" s="10"/>
    </row>
    <row r="27" spans="1:16" ht="25.5" hidden="1" customHeight="1" x14ac:dyDescent="0.15">
      <c r="A27" s="110" t="s">
        <v>101</v>
      </c>
      <c r="B27" s="150"/>
      <c r="C27" s="134" t="s">
        <v>68</v>
      </c>
      <c r="D27" s="135"/>
      <c r="E27" s="135"/>
      <c r="F27" s="136"/>
      <c r="G27" s="136"/>
      <c r="H27" s="137"/>
      <c r="I27" s="156"/>
      <c r="K27" s="108"/>
      <c r="L27" s="154" t="e">
        <f>#REF!&amp;"　ほか"&amp;$P$27&amp;"件"</f>
        <v>#REF!</v>
      </c>
      <c r="M27" s="10"/>
      <c r="P27" s="5">
        <f>COUNTA(#REF!)</f>
        <v>1</v>
      </c>
    </row>
    <row r="28" spans="1:16" ht="25.5" hidden="1" customHeight="1" thickBot="1" x14ac:dyDescent="0.2">
      <c r="A28" s="110" t="s">
        <v>102</v>
      </c>
      <c r="B28" s="151"/>
      <c r="C28" s="125" t="s">
        <v>68</v>
      </c>
      <c r="D28" s="126"/>
      <c r="E28" s="126"/>
      <c r="F28" s="127"/>
      <c r="G28" s="127"/>
      <c r="H28" s="115"/>
      <c r="I28" s="169"/>
      <c r="K28" s="109"/>
      <c r="L28" s="155"/>
      <c r="M28" s="10"/>
    </row>
    <row r="29" spans="1:16" ht="25.5" hidden="1" customHeight="1" x14ac:dyDescent="0.15">
      <c r="A29" s="110" t="s">
        <v>103</v>
      </c>
      <c r="B29" s="151"/>
      <c r="C29" s="125" t="s">
        <v>68</v>
      </c>
      <c r="D29" s="126"/>
      <c r="E29" s="126"/>
      <c r="F29" s="127"/>
      <c r="G29" s="127"/>
      <c r="H29" s="115"/>
      <c r="I29" s="170"/>
      <c r="K29" s="130"/>
      <c r="L29" s="154" t="e">
        <f>#REF!&amp;"　ほか"&amp;$P$25&amp;"件"</f>
        <v>#REF!</v>
      </c>
      <c r="M29" s="10"/>
      <c r="P29" s="5">
        <f>COUNTA(#REF!)</f>
        <v>1</v>
      </c>
    </row>
    <row r="30" spans="1:16" ht="25.5" hidden="1" customHeight="1" thickBot="1" x14ac:dyDescent="0.2">
      <c r="A30" s="110" t="s">
        <v>104</v>
      </c>
      <c r="B30" s="150"/>
      <c r="C30" s="138" t="s">
        <v>68</v>
      </c>
      <c r="D30" s="139"/>
      <c r="E30" s="139"/>
      <c r="F30" s="140"/>
      <c r="G30" s="140"/>
      <c r="H30" s="141"/>
      <c r="I30" s="157"/>
      <c r="K30" s="131"/>
      <c r="L30" s="155"/>
      <c r="M30" s="10"/>
    </row>
    <row r="31" spans="1:16" ht="25.5" hidden="1" customHeight="1" x14ac:dyDescent="0.15">
      <c r="A31" s="110" t="s">
        <v>105</v>
      </c>
      <c r="B31" s="150"/>
      <c r="C31" s="112" t="s">
        <v>68</v>
      </c>
      <c r="D31" s="113"/>
      <c r="E31" s="113"/>
      <c r="F31" s="114"/>
      <c r="G31" s="114"/>
      <c r="H31" s="115"/>
      <c r="I31" s="156"/>
      <c r="K31" s="130"/>
      <c r="L31" s="154" t="e">
        <f>#REF!&amp;"　ほか"&amp;$P$27&amp;"件"</f>
        <v>#REF!</v>
      </c>
      <c r="M31" s="10"/>
      <c r="P31" s="5">
        <f>COUNTA(#REF!)</f>
        <v>1</v>
      </c>
    </row>
    <row r="32" spans="1:16" ht="25.5" hidden="1" customHeight="1" thickBot="1" x14ac:dyDescent="0.2">
      <c r="A32" s="110" t="s">
        <v>106</v>
      </c>
      <c r="B32" s="150"/>
      <c r="C32" s="125" t="s">
        <v>68</v>
      </c>
      <c r="D32" s="126"/>
      <c r="E32" s="126"/>
      <c r="F32" s="127"/>
      <c r="G32" s="127"/>
      <c r="H32" s="115"/>
      <c r="I32" s="157"/>
      <c r="K32" s="131"/>
      <c r="L32" s="155"/>
      <c r="M32" s="10"/>
    </row>
    <row r="33" spans="1:11" ht="14.25" x14ac:dyDescent="0.15">
      <c r="A33" s="6"/>
    </row>
    <row r="34" spans="1:11" ht="14.25" x14ac:dyDescent="0.15">
      <c r="A34" s="161" t="s">
        <v>56</v>
      </c>
      <c r="B34" s="161"/>
      <c r="C34" s="161"/>
      <c r="D34" s="161"/>
      <c r="E34" s="161"/>
      <c r="F34" s="161"/>
      <c r="G34" s="161"/>
      <c r="H34" s="161"/>
    </row>
    <row r="35" spans="1:11" ht="14.25" x14ac:dyDescent="0.15">
      <c r="A35" s="161" t="s">
        <v>94</v>
      </c>
      <c r="B35" s="161"/>
      <c r="C35" s="161"/>
      <c r="D35" s="161"/>
      <c r="E35" s="161"/>
      <c r="F35" s="161"/>
      <c r="G35" s="161"/>
      <c r="H35" s="161"/>
    </row>
    <row r="36" spans="1:11" ht="14.25" x14ac:dyDescent="0.15">
      <c r="A36" s="161" t="s">
        <v>57</v>
      </c>
      <c r="B36" s="161"/>
      <c r="C36" s="161"/>
      <c r="D36" s="161"/>
      <c r="E36" s="161"/>
      <c r="F36" s="161"/>
      <c r="G36" s="161"/>
      <c r="H36" s="161"/>
    </row>
    <row r="37" spans="1:11" ht="14.25" x14ac:dyDescent="0.15">
      <c r="A37" s="8"/>
      <c r="B37" s="9"/>
      <c r="C37" s="9"/>
      <c r="D37" s="9"/>
      <c r="E37" s="9"/>
      <c r="F37" s="9"/>
      <c r="G37" s="9"/>
      <c r="H37" s="9"/>
    </row>
    <row r="38" spans="1:11" ht="14.25" x14ac:dyDescent="0.15">
      <c r="A38" s="161" t="s">
        <v>81</v>
      </c>
      <c r="B38" s="161"/>
      <c r="C38" s="161"/>
      <c r="D38" s="161"/>
      <c r="E38" s="161"/>
      <c r="F38" s="161"/>
      <c r="G38" s="161"/>
      <c r="H38" s="161"/>
    </row>
    <row r="39" spans="1:11" ht="14.25" x14ac:dyDescent="0.15">
      <c r="A39" s="8"/>
      <c r="B39" s="9"/>
      <c r="C39" s="9"/>
      <c r="D39" s="9"/>
      <c r="E39" s="9"/>
      <c r="F39" s="9"/>
      <c r="G39" s="9"/>
      <c r="H39" s="9"/>
      <c r="K39" s="22" t="s">
        <v>71</v>
      </c>
    </row>
    <row r="40" spans="1:11" ht="14.25" x14ac:dyDescent="0.15">
      <c r="A40" s="160" t="s">
        <v>71</v>
      </c>
      <c r="B40" s="160"/>
      <c r="C40" s="160"/>
      <c r="D40" s="160"/>
      <c r="E40" s="160"/>
      <c r="F40" s="160"/>
      <c r="G40" s="160"/>
      <c r="H40" s="160"/>
      <c r="K40" s="22" t="s">
        <v>72</v>
      </c>
    </row>
    <row r="41" spans="1:11" ht="14.25" x14ac:dyDescent="0.15">
      <c r="A41" s="8"/>
      <c r="B41" s="9"/>
      <c r="C41" s="9"/>
      <c r="D41" s="9"/>
      <c r="E41" s="9"/>
      <c r="F41" s="9"/>
      <c r="G41" s="9"/>
      <c r="H41" s="9"/>
      <c r="K41" s="96" t="s">
        <v>82</v>
      </c>
    </row>
    <row r="42" spans="1:11" ht="14.25" x14ac:dyDescent="0.15">
      <c r="A42" s="161" t="s">
        <v>83</v>
      </c>
      <c r="B42" s="161"/>
      <c r="C42" s="161"/>
      <c r="D42" s="161"/>
      <c r="E42" s="161"/>
      <c r="F42" s="161"/>
      <c r="G42" s="161"/>
      <c r="H42" s="161"/>
    </row>
    <row r="43" spans="1:11" ht="14.25" customHeight="1" x14ac:dyDescent="0.15">
      <c r="A43" s="171" t="s">
        <v>88</v>
      </c>
      <c r="B43" s="171"/>
      <c r="C43" s="171"/>
      <c r="D43" s="171"/>
      <c r="E43" s="171"/>
      <c r="F43" s="171"/>
      <c r="G43" s="171"/>
      <c r="H43" s="171"/>
    </row>
    <row r="44" spans="1:11" ht="14.25" customHeight="1" x14ac:dyDescent="0.15">
      <c r="A44" s="171"/>
      <c r="B44" s="171"/>
      <c r="C44" s="171"/>
      <c r="D44" s="171"/>
      <c r="E44" s="171"/>
      <c r="F44" s="171"/>
      <c r="G44" s="171"/>
      <c r="H44" s="171"/>
    </row>
    <row r="45" spans="1:11" ht="14.25" customHeight="1" x14ac:dyDescent="0.15">
      <c r="A45" s="171"/>
      <c r="B45" s="171"/>
      <c r="C45" s="171"/>
      <c r="D45" s="171"/>
      <c r="E45" s="171"/>
      <c r="F45" s="171"/>
      <c r="G45" s="171"/>
      <c r="H45" s="171"/>
    </row>
    <row r="46" spans="1:11" ht="14.25" x14ac:dyDescent="0.15">
      <c r="A46" s="161" t="s">
        <v>58</v>
      </c>
      <c r="B46" s="161"/>
      <c r="C46" s="161"/>
      <c r="D46" s="161"/>
      <c r="E46" s="161"/>
      <c r="F46" s="161"/>
      <c r="G46" s="161"/>
      <c r="H46" s="161"/>
    </row>
    <row r="47" spans="1:11" ht="14.25" x14ac:dyDescent="0.15">
      <c r="A47" s="161" t="s">
        <v>59</v>
      </c>
      <c r="B47" s="161"/>
      <c r="C47" s="161"/>
      <c r="D47" s="161"/>
      <c r="E47" s="161"/>
      <c r="F47" s="161"/>
      <c r="G47" s="161"/>
      <c r="H47" s="161"/>
    </row>
    <row r="48" spans="1:11" ht="14.25" x14ac:dyDescent="0.15">
      <c r="A48" s="161" t="s">
        <v>60</v>
      </c>
      <c r="B48" s="161"/>
      <c r="C48" s="161"/>
      <c r="D48" s="161"/>
      <c r="E48" s="161"/>
      <c r="F48" s="161"/>
      <c r="G48" s="161"/>
      <c r="H48" s="161"/>
    </row>
    <row r="49" spans="1:8" ht="14.25" x14ac:dyDescent="0.15">
      <c r="A49" s="161" t="s">
        <v>61</v>
      </c>
      <c r="B49" s="161"/>
      <c r="C49" s="161"/>
      <c r="D49" s="161"/>
      <c r="E49" s="161"/>
      <c r="F49" s="161"/>
      <c r="G49" s="161"/>
      <c r="H49" s="161"/>
    </row>
    <row r="50" spans="1:8" ht="14.25" x14ac:dyDescent="0.15">
      <c r="A50" s="8"/>
      <c r="B50" s="9"/>
      <c r="C50" s="9"/>
      <c r="D50" s="9"/>
      <c r="E50" s="9"/>
      <c r="F50" s="9"/>
      <c r="G50" s="9"/>
      <c r="H50" s="9"/>
    </row>
    <row r="51" spans="1:8" ht="14.25" x14ac:dyDescent="0.15">
      <c r="A51" s="103" t="s">
        <v>84</v>
      </c>
      <c r="B51" s="103"/>
      <c r="C51" s="158">
        <v>46239</v>
      </c>
      <c r="D51" s="158"/>
      <c r="E51" s="162" t="s">
        <v>95</v>
      </c>
      <c r="F51" s="162"/>
      <c r="G51" s="162"/>
      <c r="H51" s="162"/>
    </row>
    <row r="52" spans="1:8" ht="14.25" x14ac:dyDescent="0.15">
      <c r="A52" s="99"/>
      <c r="B52" s="9"/>
      <c r="C52" s="9"/>
      <c r="D52" s="9"/>
      <c r="E52" s="9"/>
      <c r="F52" s="9"/>
      <c r="G52" s="9"/>
      <c r="H52" s="9"/>
    </row>
    <row r="53" spans="1:8" ht="14.25" x14ac:dyDescent="0.15">
      <c r="A53" s="107" t="s">
        <v>89</v>
      </c>
      <c r="B53" s="9"/>
      <c r="C53" s="158">
        <v>46240</v>
      </c>
      <c r="D53" s="158"/>
      <c r="E53" s="162" t="s">
        <v>97</v>
      </c>
      <c r="F53" s="162"/>
      <c r="G53" s="162"/>
      <c r="H53" s="162"/>
    </row>
    <row r="54" spans="1:8" ht="14.25" x14ac:dyDescent="0.15">
      <c r="A54" s="107"/>
      <c r="B54" s="9"/>
      <c r="C54" s="9"/>
      <c r="D54" s="9"/>
      <c r="E54" s="152" t="s">
        <v>107</v>
      </c>
      <c r="F54" s="9"/>
      <c r="G54" s="9"/>
      <c r="H54" s="9"/>
    </row>
    <row r="55" spans="1:8" ht="14.25" x14ac:dyDescent="0.15">
      <c r="A55" s="161" t="s">
        <v>90</v>
      </c>
      <c r="B55" s="161"/>
      <c r="C55" s="161"/>
      <c r="D55" s="161"/>
      <c r="E55" s="161"/>
      <c r="F55" s="161"/>
      <c r="G55" s="161"/>
      <c r="H55" s="161"/>
    </row>
    <row r="56" spans="1:8" ht="14.25" x14ac:dyDescent="0.15">
      <c r="A56" s="161" t="s">
        <v>62</v>
      </c>
      <c r="B56" s="161"/>
      <c r="C56" s="161"/>
      <c r="D56" s="161"/>
      <c r="E56" s="161"/>
      <c r="F56" s="161"/>
      <c r="G56" s="161"/>
      <c r="H56" s="161"/>
    </row>
    <row r="57" spans="1:8" ht="14.25" x14ac:dyDescent="0.15">
      <c r="A57" s="161" t="s">
        <v>63</v>
      </c>
      <c r="B57" s="161"/>
      <c r="C57" s="161"/>
      <c r="D57" s="161"/>
      <c r="E57" s="161"/>
      <c r="F57" s="161"/>
      <c r="G57" s="161"/>
      <c r="H57" s="161"/>
    </row>
    <row r="58" spans="1:8" ht="14.25" x14ac:dyDescent="0.15">
      <c r="A58" s="161" t="s">
        <v>92</v>
      </c>
      <c r="B58" s="161"/>
      <c r="C58" s="161"/>
      <c r="D58" s="161"/>
      <c r="E58" s="161"/>
      <c r="F58" s="161"/>
      <c r="G58" s="161"/>
      <c r="H58" s="161"/>
    </row>
    <row r="59" spans="1:8" ht="14.25" x14ac:dyDescent="0.15">
      <c r="A59" s="161" t="s">
        <v>93</v>
      </c>
      <c r="B59" s="161"/>
      <c r="C59" s="161"/>
      <c r="D59" s="161"/>
      <c r="E59" s="161"/>
      <c r="F59" s="161"/>
      <c r="G59" s="161"/>
      <c r="H59" s="161"/>
    </row>
    <row r="60" spans="1:8" ht="14.25" customHeight="1" x14ac:dyDescent="0.15">
      <c r="A60" s="174" t="s">
        <v>79</v>
      </c>
      <c r="B60" s="174"/>
      <c r="C60" s="174"/>
      <c r="D60" s="174"/>
      <c r="E60" s="174"/>
      <c r="F60" s="174"/>
      <c r="G60" s="174"/>
      <c r="H60" s="174"/>
    </row>
    <row r="61" spans="1:8" x14ac:dyDescent="0.15">
      <c r="A61" s="174"/>
      <c r="B61" s="174"/>
      <c r="C61" s="174"/>
      <c r="D61" s="174"/>
      <c r="E61" s="174"/>
      <c r="F61" s="174"/>
      <c r="G61" s="174"/>
      <c r="H61" s="174"/>
    </row>
  </sheetData>
  <mergeCells count="48">
    <mergeCell ref="A60:H61"/>
    <mergeCell ref="A17:A18"/>
    <mergeCell ref="B17:B18"/>
    <mergeCell ref="G17:G18"/>
    <mergeCell ref="H17:H18"/>
    <mergeCell ref="A43:H45"/>
    <mergeCell ref="A46:H46"/>
    <mergeCell ref="A47:H47"/>
    <mergeCell ref="A48:H48"/>
    <mergeCell ref="A38:H38"/>
    <mergeCell ref="A49:H49"/>
    <mergeCell ref="A55:H55"/>
    <mergeCell ref="A56:H56"/>
    <mergeCell ref="A57:H57"/>
    <mergeCell ref="A58:H58"/>
    <mergeCell ref="A59:H59"/>
    <mergeCell ref="F5:H7"/>
    <mergeCell ref="G3:H3"/>
    <mergeCell ref="A9:H9"/>
    <mergeCell ref="A11:H11"/>
    <mergeCell ref="A13:H14"/>
    <mergeCell ref="I21:I22"/>
    <mergeCell ref="I27:I28"/>
    <mergeCell ref="A34:H34"/>
    <mergeCell ref="I23:I24"/>
    <mergeCell ref="I25:I26"/>
    <mergeCell ref="I29:I30"/>
    <mergeCell ref="K1:L3"/>
    <mergeCell ref="K4:L6"/>
    <mergeCell ref="L19:L20"/>
    <mergeCell ref="L21:L22"/>
    <mergeCell ref="L23:L24"/>
    <mergeCell ref="L29:L30"/>
    <mergeCell ref="I31:I32"/>
    <mergeCell ref="L31:L32"/>
    <mergeCell ref="C53:D53"/>
    <mergeCell ref="F8:G8"/>
    <mergeCell ref="A40:H40"/>
    <mergeCell ref="A42:H42"/>
    <mergeCell ref="C51:D51"/>
    <mergeCell ref="E51:H51"/>
    <mergeCell ref="A16:B16"/>
    <mergeCell ref="A35:H35"/>
    <mergeCell ref="A36:H36"/>
    <mergeCell ref="E53:H53"/>
    <mergeCell ref="L25:L26"/>
    <mergeCell ref="L27:L28"/>
    <mergeCell ref="I19:I20"/>
  </mergeCells>
  <phoneticPr fontId="30"/>
  <dataValidations count="3">
    <dataValidation type="list" allowBlank="1" showInputMessage="1" showErrorMessage="1" sqref="F5:H7" xr:uid="{00000000-0002-0000-0000-000000000000}">
      <formula1>$K$1:$K$6</formula1>
    </dataValidation>
    <dataValidation type="list" allowBlank="1" showInputMessage="1" showErrorMessage="1" sqref="A40:H40" xr:uid="{00000000-0002-0000-0000-000006000000}">
      <formula1>$K$38:$K$41</formula1>
    </dataValidation>
    <dataValidation type="list" allowBlank="1" showInputMessage="1" showErrorMessage="1" sqref="A17:A18" xr:uid="{00000000-0002-0000-0000-000007000000}">
      <formula1>$N$1:$N$2</formula1>
    </dataValidation>
  </dataValidations>
  <printOptions horizontalCentered="1" verticalCentered="1"/>
  <pageMargins left="0" right="0"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AN32"/>
  <sheetViews>
    <sheetView view="pageBreakPreview" zoomScale="85" zoomScaleNormal="70" zoomScaleSheetLayoutView="85" workbookViewId="0">
      <selection activeCell="A46" sqref="A46:H46"/>
    </sheetView>
  </sheetViews>
  <sheetFormatPr defaultRowHeight="14.25" x14ac:dyDescent="0.15"/>
  <cols>
    <col min="1" max="1" width="22.75" style="1" customWidth="1"/>
    <col min="2" max="2" width="20.625" style="1" customWidth="1"/>
    <col min="3" max="3" width="6.625" style="1" customWidth="1"/>
    <col min="4" max="4" width="9.5" style="1" customWidth="1"/>
    <col min="5" max="5" width="10.625" style="1" customWidth="1"/>
    <col min="6" max="6" width="13.5" style="1" customWidth="1"/>
    <col min="7" max="7" width="11.75" style="1" customWidth="1"/>
    <col min="8" max="10" width="9" style="1"/>
    <col min="11" max="11" width="8.875" style="1" customWidth="1"/>
    <col min="12" max="12" width="22.625" style="1" customWidth="1"/>
    <col min="13" max="13" width="20.75" style="1" customWidth="1"/>
    <col min="14" max="14" width="6.625" style="1" customWidth="1"/>
    <col min="15" max="15" width="9.5" style="1" customWidth="1"/>
    <col min="16" max="16" width="10.75" style="1" customWidth="1"/>
    <col min="17" max="17" width="13.625" style="1" customWidth="1"/>
    <col min="18" max="18" width="11.75" style="1" customWidth="1"/>
    <col min="19" max="16384" width="9" style="1"/>
  </cols>
  <sheetData>
    <row r="1" spans="1:32" ht="37.5" customHeight="1" thickBot="1" x14ac:dyDescent="0.3">
      <c r="A1" s="26"/>
      <c r="B1" s="181" t="s">
        <v>36</v>
      </c>
      <c r="C1" s="181"/>
      <c r="D1" s="181"/>
      <c r="E1" s="181"/>
      <c r="F1" s="26"/>
      <c r="G1" s="26"/>
      <c r="L1" s="26"/>
      <c r="M1" s="181" t="s">
        <v>36</v>
      </c>
      <c r="N1" s="181"/>
      <c r="O1" s="181"/>
      <c r="P1" s="181"/>
      <c r="Q1" s="26"/>
      <c r="R1" s="26"/>
    </row>
    <row r="2" spans="1:32" ht="21" customHeight="1" thickTop="1" x14ac:dyDescent="0.15">
      <c r="A2" s="26"/>
      <c r="B2" s="26"/>
      <c r="C2" s="26"/>
      <c r="D2" s="26"/>
      <c r="E2" s="26"/>
      <c r="F2" s="26"/>
      <c r="G2" s="26"/>
      <c r="L2" s="26"/>
      <c r="M2" s="26"/>
      <c r="N2" s="26"/>
      <c r="O2" s="26"/>
      <c r="P2" s="26"/>
      <c r="Q2" s="26"/>
      <c r="R2" s="26"/>
    </row>
    <row r="3" spans="1:32" ht="21" customHeight="1" x14ac:dyDescent="0.15">
      <c r="A3" s="262"/>
      <c r="B3" s="263"/>
      <c r="C3" s="26"/>
      <c r="D3" s="26"/>
      <c r="E3" s="26"/>
      <c r="F3" s="26"/>
      <c r="G3" s="26"/>
      <c r="L3" s="182" t="str">
        <f>IF(B3="","","グループ")</f>
        <v/>
      </c>
      <c r="M3" s="183" t="str">
        <f>IF(B3="","","Ａ")</f>
        <v/>
      </c>
      <c r="N3" s="26"/>
      <c r="O3" s="26"/>
      <c r="P3" s="26"/>
      <c r="Q3" s="26"/>
      <c r="R3" s="26"/>
    </row>
    <row r="4" spans="1:32" ht="21" customHeight="1" x14ac:dyDescent="0.15">
      <c r="A4" s="262"/>
      <c r="B4" s="263"/>
      <c r="C4" s="26"/>
      <c r="D4" s="26"/>
      <c r="E4" s="26"/>
      <c r="F4" s="26"/>
      <c r="G4" s="26"/>
      <c r="L4" s="182"/>
      <c r="M4" s="183"/>
      <c r="N4" s="26"/>
      <c r="O4" s="26"/>
      <c r="P4" s="26"/>
      <c r="Q4" s="26"/>
      <c r="R4" s="26"/>
      <c r="AF4" s="1">
        <v>100</v>
      </c>
    </row>
    <row r="5" spans="1:32" ht="21" customHeight="1" x14ac:dyDescent="0.15">
      <c r="A5" s="26"/>
      <c r="B5" s="26"/>
      <c r="C5" s="26"/>
      <c r="D5" s="26"/>
      <c r="E5" s="26"/>
      <c r="F5" s="26"/>
      <c r="G5" s="26"/>
      <c r="L5" s="26"/>
      <c r="M5" s="26"/>
      <c r="N5" s="26"/>
      <c r="O5" s="26"/>
      <c r="P5" s="26"/>
      <c r="Q5" s="26"/>
      <c r="R5" s="26"/>
    </row>
    <row r="6" spans="1:32" ht="27.75" customHeight="1" thickBot="1" x14ac:dyDescent="0.3">
      <c r="A6" s="70" t="s">
        <v>2</v>
      </c>
      <c r="B6" s="184"/>
      <c r="C6" s="184"/>
      <c r="D6" s="184"/>
      <c r="E6" s="71" t="s">
        <v>3</v>
      </c>
      <c r="F6" s="26"/>
      <c r="G6" s="26"/>
      <c r="L6" s="70" t="s">
        <v>2</v>
      </c>
      <c r="M6" s="184"/>
      <c r="N6" s="184"/>
      <c r="O6" s="184"/>
      <c r="P6" s="71" t="s">
        <v>3</v>
      </c>
      <c r="Q6" s="26"/>
      <c r="R6" s="26"/>
    </row>
    <row r="7" spans="1:32" ht="15" customHeight="1" thickTop="1" thickBot="1" x14ac:dyDescent="0.2">
      <c r="A7" s="26"/>
      <c r="B7" s="26"/>
      <c r="C7" s="26"/>
      <c r="D7" s="26"/>
      <c r="E7" s="26"/>
      <c r="F7" s="26"/>
      <c r="G7" s="26"/>
      <c r="L7" s="26"/>
      <c r="M7" s="26"/>
      <c r="N7" s="26"/>
      <c r="O7" s="26"/>
      <c r="P7" s="26"/>
      <c r="Q7" s="26"/>
      <c r="R7" s="26"/>
    </row>
    <row r="8" spans="1:32" ht="18.75" customHeight="1" thickBot="1" x14ac:dyDescent="0.2">
      <c r="A8" s="74" t="s">
        <v>4</v>
      </c>
      <c r="B8" s="75" t="s">
        <v>5</v>
      </c>
      <c r="C8" s="75" t="s">
        <v>6</v>
      </c>
      <c r="D8" s="75" t="s">
        <v>7</v>
      </c>
      <c r="E8" s="75" t="s">
        <v>8</v>
      </c>
      <c r="F8" s="72" t="s">
        <v>9</v>
      </c>
      <c r="G8" s="73" t="s">
        <v>10</v>
      </c>
      <c r="L8" s="74" t="s">
        <v>4</v>
      </c>
      <c r="M8" s="75" t="s">
        <v>5</v>
      </c>
      <c r="N8" s="75" t="s">
        <v>6</v>
      </c>
      <c r="O8" s="75" t="s">
        <v>7</v>
      </c>
      <c r="P8" s="75" t="s">
        <v>8</v>
      </c>
      <c r="Q8" s="75" t="s">
        <v>9</v>
      </c>
      <c r="R8" s="76" t="s">
        <v>10</v>
      </c>
    </row>
    <row r="9" spans="1:32" ht="39.950000000000003" customHeight="1" x14ac:dyDescent="0.15">
      <c r="A9" s="256" t="s">
        <v>195</v>
      </c>
      <c r="B9" s="257"/>
      <c r="C9" s="257"/>
      <c r="D9" s="258"/>
      <c r="E9" s="124"/>
      <c r="F9" s="77"/>
      <c r="G9" s="104"/>
      <c r="I9" s="1">
        <f>COUNTA(#REF!)</f>
        <v>1</v>
      </c>
      <c r="L9" s="190" t="e">
        <f>#REF!&amp;"ほか"&amp;I9&amp;"件　別紙内訳書のとおり"</f>
        <v>#REF!</v>
      </c>
      <c r="M9" s="191"/>
      <c r="N9" s="191"/>
      <c r="O9" s="192"/>
      <c r="P9" s="3"/>
      <c r="Q9" s="3"/>
      <c r="R9" s="4"/>
    </row>
    <row r="10" spans="1:32" ht="39.950000000000003" customHeight="1" x14ac:dyDescent="0.15">
      <c r="A10" s="147"/>
      <c r="B10" s="133" t="s">
        <v>35</v>
      </c>
      <c r="C10" s="119"/>
      <c r="D10" s="120"/>
      <c r="E10" s="82"/>
      <c r="F10" s="82"/>
      <c r="G10" s="104"/>
      <c r="L10" s="83"/>
      <c r="M10" s="79" t="s">
        <v>35</v>
      </c>
      <c r="N10" s="80"/>
      <c r="O10" s="81"/>
      <c r="P10" s="82"/>
      <c r="Q10" s="82"/>
      <c r="R10" s="84"/>
    </row>
    <row r="11" spans="1:32" ht="39.950000000000003" customHeight="1" x14ac:dyDescent="0.15">
      <c r="A11" s="147"/>
      <c r="B11" s="117"/>
      <c r="C11" s="118"/>
      <c r="D11" s="120"/>
      <c r="E11" s="82"/>
      <c r="F11" s="82"/>
      <c r="G11" s="104"/>
      <c r="L11" s="83"/>
      <c r="M11" s="79"/>
      <c r="N11" s="80"/>
      <c r="O11" s="81"/>
      <c r="P11" s="82"/>
      <c r="Q11" s="82"/>
      <c r="R11" s="84"/>
    </row>
    <row r="12" spans="1:32" ht="39.950000000000003" customHeight="1" x14ac:dyDescent="0.15">
      <c r="A12" s="147"/>
      <c r="B12" s="133"/>
      <c r="C12" s="119"/>
      <c r="D12" s="120"/>
      <c r="E12" s="82"/>
      <c r="F12" s="82"/>
      <c r="G12" s="104"/>
      <c r="L12" s="83"/>
      <c r="M12" s="79"/>
      <c r="N12" s="80"/>
      <c r="O12" s="81"/>
      <c r="P12" s="82"/>
      <c r="Q12" s="82"/>
      <c r="R12" s="84"/>
    </row>
    <row r="13" spans="1:32" ht="39.950000000000003" customHeight="1" x14ac:dyDescent="0.15">
      <c r="A13" s="147"/>
      <c r="B13" s="117"/>
      <c r="C13" s="118"/>
      <c r="D13" s="120"/>
      <c r="E13" s="82"/>
      <c r="F13" s="82"/>
      <c r="G13" s="104"/>
      <c r="L13" s="83"/>
      <c r="M13" s="80"/>
      <c r="N13" s="80"/>
      <c r="O13" s="81"/>
      <c r="P13" s="82"/>
      <c r="Q13" s="82"/>
      <c r="R13" s="85"/>
    </row>
    <row r="14" spans="1:32" ht="39.950000000000003" customHeight="1" x14ac:dyDescent="0.15">
      <c r="A14" s="94"/>
      <c r="B14" s="133"/>
      <c r="C14" s="80"/>
      <c r="D14" s="81"/>
      <c r="E14" s="82"/>
      <c r="F14" s="82"/>
      <c r="G14" s="104"/>
      <c r="L14" s="83"/>
      <c r="M14" s="80"/>
      <c r="N14" s="80"/>
      <c r="O14" s="81"/>
      <c r="P14" s="82"/>
      <c r="Q14" s="82"/>
      <c r="R14" s="85"/>
    </row>
    <row r="15" spans="1:32" ht="39.950000000000003" customHeight="1" x14ac:dyDescent="0.15">
      <c r="A15" s="78"/>
      <c r="B15" s="79"/>
      <c r="C15" s="80"/>
      <c r="D15" s="81"/>
      <c r="E15" s="82"/>
      <c r="F15" s="82"/>
      <c r="G15" s="104"/>
      <c r="L15" s="83"/>
      <c r="M15" s="80"/>
      <c r="N15" s="80"/>
      <c r="O15" s="81"/>
      <c r="P15" s="82"/>
      <c r="Q15" s="82"/>
      <c r="R15" s="85"/>
    </row>
    <row r="16" spans="1:32" ht="39.950000000000003" customHeight="1" x14ac:dyDescent="0.15">
      <c r="A16" s="78"/>
      <c r="B16" s="97"/>
      <c r="C16" s="80"/>
      <c r="D16" s="81"/>
      <c r="E16" s="82"/>
      <c r="F16" s="82"/>
      <c r="G16" s="104"/>
      <c r="L16" s="83"/>
      <c r="M16" s="80"/>
      <c r="N16" s="80"/>
      <c r="O16" s="81"/>
      <c r="P16" s="82"/>
      <c r="Q16" s="82"/>
      <c r="R16" s="85"/>
    </row>
    <row r="17" spans="1:40" ht="39.950000000000003" customHeight="1" x14ac:dyDescent="0.15">
      <c r="A17" s="78"/>
      <c r="B17" s="80"/>
      <c r="C17" s="80"/>
      <c r="D17" s="81"/>
      <c r="E17" s="82"/>
      <c r="F17" s="82"/>
      <c r="G17" s="104"/>
      <c r="L17" s="83"/>
      <c r="M17" s="80"/>
      <c r="N17" s="80"/>
      <c r="O17" s="81"/>
      <c r="P17" s="82"/>
      <c r="Q17" s="82"/>
      <c r="R17" s="85"/>
    </row>
    <row r="18" spans="1:40" ht="39.950000000000003" customHeight="1" x14ac:dyDescent="0.15">
      <c r="A18" s="78"/>
      <c r="B18" s="80"/>
      <c r="C18" s="80"/>
      <c r="D18" s="81"/>
      <c r="E18" s="82"/>
      <c r="F18" s="82"/>
      <c r="G18" s="104"/>
      <c r="L18" s="83"/>
      <c r="M18" s="80"/>
      <c r="N18" s="80"/>
      <c r="O18" s="81"/>
      <c r="P18" s="82"/>
      <c r="Q18" s="82"/>
      <c r="R18" s="85"/>
    </row>
    <row r="19" spans="1:40" ht="39.950000000000003" customHeight="1" thickBot="1" x14ac:dyDescent="0.2">
      <c r="A19" s="86" t="s">
        <v>11</v>
      </c>
      <c r="B19" s="146"/>
      <c r="C19" s="87"/>
      <c r="D19" s="88"/>
      <c r="E19" s="88"/>
      <c r="F19" s="88"/>
      <c r="G19" s="105"/>
      <c r="L19" s="86" t="s">
        <v>11</v>
      </c>
      <c r="M19" s="87"/>
      <c r="N19" s="87"/>
      <c r="O19" s="88"/>
      <c r="P19" s="88"/>
      <c r="Q19" s="88"/>
      <c r="R19" s="89"/>
    </row>
    <row r="20" spans="1:40" ht="36" customHeight="1" thickBot="1" x14ac:dyDescent="0.2">
      <c r="A20" s="90" t="s">
        <v>1</v>
      </c>
      <c r="B20" s="185">
        <f>ＯＣ!D19</f>
        <v>46265</v>
      </c>
      <c r="C20" s="186"/>
      <c r="D20" s="187" t="s">
        <v>12</v>
      </c>
      <c r="E20" s="187"/>
      <c r="F20" s="185" t="str">
        <f>ＯＣ!C19</f>
        <v>陸上自衛隊
武山駐屯地</v>
      </c>
      <c r="G20" s="186"/>
      <c r="L20" s="90" t="s">
        <v>1</v>
      </c>
      <c r="M20" s="185">
        <f>B20</f>
        <v>46265</v>
      </c>
      <c r="N20" s="186"/>
      <c r="O20" s="187" t="s">
        <v>12</v>
      </c>
      <c r="P20" s="187"/>
      <c r="Q20" s="177" t="str">
        <f>ＯＣ!C19</f>
        <v>陸上自衛隊
武山駐屯地</v>
      </c>
      <c r="R20" s="177"/>
    </row>
    <row r="21" spans="1:40" ht="21" customHeight="1" thickBot="1" x14ac:dyDescent="0.2">
      <c r="A21" s="177" t="s">
        <v>13</v>
      </c>
      <c r="B21" s="196"/>
      <c r="C21" s="177"/>
      <c r="D21" s="177"/>
      <c r="E21" s="177"/>
      <c r="F21" s="177"/>
      <c r="G21" s="177"/>
      <c r="H21" s="91"/>
      <c r="I21" s="91"/>
      <c r="J21" s="91"/>
      <c r="K21" s="91"/>
      <c r="L21" s="177" t="s">
        <v>13</v>
      </c>
      <c r="M21" s="177"/>
      <c r="N21" s="177"/>
      <c r="O21" s="177"/>
      <c r="P21" s="177"/>
      <c r="Q21" s="177"/>
      <c r="R21" s="177"/>
      <c r="AN21" s="1" t="e">
        <f>#REF!&amp;"他"&amp;#REF!&amp;"件"</f>
        <v>#REF!</v>
      </c>
    </row>
    <row r="22" spans="1:40" ht="23.25" customHeight="1" x14ac:dyDescent="0.15">
      <c r="A22" s="178" t="s">
        <v>14</v>
      </c>
      <c r="B22" s="178"/>
      <c r="C22" s="178"/>
      <c r="D22" s="178"/>
      <c r="E22" s="178"/>
      <c r="F22" s="178"/>
      <c r="G22" s="178"/>
      <c r="L22" s="178" t="s">
        <v>14</v>
      </c>
      <c r="M22" s="178"/>
      <c r="N22" s="178"/>
      <c r="O22" s="178"/>
      <c r="P22" s="178"/>
      <c r="Q22" s="178"/>
      <c r="R22" s="178"/>
    </row>
    <row r="23" spans="1:40" ht="23.25" customHeight="1" x14ac:dyDescent="0.15">
      <c r="A23" s="179"/>
      <c r="B23" s="179"/>
      <c r="C23" s="179"/>
      <c r="D23" s="179"/>
      <c r="E23" s="179"/>
      <c r="F23" s="179"/>
      <c r="G23" s="179"/>
      <c r="L23" s="179"/>
      <c r="M23" s="179"/>
      <c r="N23" s="179"/>
      <c r="O23" s="179"/>
      <c r="P23" s="179"/>
      <c r="Q23" s="179"/>
      <c r="R23" s="179"/>
    </row>
    <row r="24" spans="1:40" ht="21" customHeight="1" x14ac:dyDescent="0.15">
      <c r="A24" s="92">
        <v>46241</v>
      </c>
      <c r="B24" s="132"/>
      <c r="C24" s="93"/>
      <c r="D24" s="93"/>
      <c r="E24" s="93"/>
      <c r="F24" s="93"/>
      <c r="G24" s="93"/>
      <c r="L24" s="92" t="str">
        <f>ＯＣ!F19</f>
        <v>8.8.7　1300</v>
      </c>
      <c r="M24" s="93"/>
      <c r="N24" s="93"/>
      <c r="O24" s="93"/>
      <c r="P24" s="93"/>
      <c r="Q24" s="93"/>
      <c r="R24" s="93"/>
    </row>
    <row r="25" spans="1:40" ht="21" customHeight="1" x14ac:dyDescent="0.15">
      <c r="A25" s="26"/>
      <c r="B25" s="132"/>
      <c r="C25" s="26"/>
      <c r="D25" s="26"/>
      <c r="E25" s="26"/>
      <c r="F25" s="26"/>
      <c r="G25" s="26"/>
      <c r="L25" s="26"/>
      <c r="M25" s="26"/>
      <c r="N25" s="26"/>
      <c r="O25" s="26"/>
      <c r="P25" s="26"/>
      <c r="Q25" s="26"/>
      <c r="R25" s="26"/>
    </row>
    <row r="26" spans="1:40" ht="21" customHeight="1" x14ac:dyDescent="0.15">
      <c r="A26" s="26" t="s">
        <v>15</v>
      </c>
      <c r="B26" s="132"/>
      <c r="C26" s="26"/>
      <c r="D26" s="26"/>
      <c r="E26" s="26"/>
      <c r="F26" s="26"/>
      <c r="G26" s="26"/>
      <c r="L26" s="26" t="str">
        <f>A26</f>
        <v>分任契約担当官</v>
      </c>
      <c r="M26" s="26"/>
      <c r="N26" s="176" t="s">
        <v>16</v>
      </c>
      <c r="O26" s="176"/>
      <c r="P26" s="26"/>
      <c r="Q26" s="26"/>
      <c r="R26" s="26"/>
      <c r="S26" s="26"/>
      <c r="T26" s="26"/>
      <c r="U26" s="26" t="s">
        <v>15</v>
      </c>
      <c r="V26" s="26" t="s">
        <v>39</v>
      </c>
      <c r="W26" s="26"/>
      <c r="X26" s="26"/>
      <c r="Y26" s="26"/>
      <c r="Z26" s="26"/>
    </row>
    <row r="27" spans="1:40" ht="21" customHeight="1" x14ac:dyDescent="0.15">
      <c r="A27" s="26" t="s">
        <v>0</v>
      </c>
      <c r="B27" s="132"/>
      <c r="C27" s="193" t="s">
        <v>16</v>
      </c>
      <c r="D27" s="193"/>
      <c r="E27" s="148"/>
      <c r="F27" s="91"/>
      <c r="G27" s="91"/>
      <c r="H27" s="149"/>
      <c r="L27" s="26" t="s">
        <v>0</v>
      </c>
      <c r="M27" s="26"/>
      <c r="N27" s="176" t="s">
        <v>40</v>
      </c>
      <c r="O27" s="176"/>
      <c r="P27" s="180"/>
      <c r="Q27" s="180"/>
      <c r="R27" s="180"/>
      <c r="S27" s="26"/>
      <c r="T27" s="26"/>
      <c r="U27" s="26" t="s">
        <v>37</v>
      </c>
      <c r="V27" s="26" t="s">
        <v>38</v>
      </c>
      <c r="W27" s="26"/>
      <c r="X27" s="26"/>
      <c r="Y27" s="26"/>
      <c r="Z27" s="26"/>
    </row>
    <row r="28" spans="1:40" ht="21" customHeight="1" x14ac:dyDescent="0.15">
      <c r="A28" s="26" t="s">
        <v>91</v>
      </c>
      <c r="B28" s="132"/>
      <c r="C28" s="193" t="s">
        <v>17</v>
      </c>
      <c r="D28" s="193"/>
      <c r="E28" s="91"/>
      <c r="F28" s="91"/>
      <c r="G28" s="91"/>
      <c r="H28" s="149"/>
      <c r="L28" s="26" t="str">
        <f>A28</f>
        <v>第４０７会計隊長　渡邊　竜也　殿</v>
      </c>
      <c r="M28" s="26"/>
      <c r="N28" s="176" t="s">
        <v>41</v>
      </c>
      <c r="O28" s="176"/>
      <c r="P28" s="175"/>
      <c r="Q28" s="175"/>
      <c r="R28" s="175"/>
      <c r="S28" s="26"/>
      <c r="T28" s="26"/>
      <c r="U28" s="26"/>
      <c r="V28" s="26"/>
      <c r="W28" s="26"/>
      <c r="X28" s="26"/>
      <c r="Y28" s="26"/>
      <c r="Z28" s="26"/>
    </row>
    <row r="29" spans="1:40" ht="21" customHeight="1" x14ac:dyDescent="0.15">
      <c r="A29" s="26"/>
      <c r="B29" s="132"/>
      <c r="C29" s="194" t="s">
        <v>18</v>
      </c>
      <c r="D29" s="194"/>
      <c r="E29" s="91"/>
      <c r="F29" s="91"/>
      <c r="G29" s="91"/>
      <c r="H29" s="149"/>
      <c r="L29" s="26"/>
      <c r="M29" s="26"/>
      <c r="N29" s="197" t="s">
        <v>18</v>
      </c>
      <c r="O29" s="197"/>
      <c r="P29" s="26"/>
      <c r="Q29" s="26"/>
      <c r="R29" s="26"/>
    </row>
    <row r="30" spans="1:40" ht="16.5" customHeight="1" x14ac:dyDescent="0.15">
      <c r="A30" s="26"/>
      <c r="B30" s="132"/>
      <c r="C30" s="195" t="s">
        <v>19</v>
      </c>
      <c r="D30" s="195"/>
      <c r="E30" s="91"/>
      <c r="F30" s="91"/>
      <c r="G30" s="91"/>
      <c r="H30" s="149"/>
      <c r="L30" s="26"/>
      <c r="M30" s="26"/>
      <c r="N30" s="198" t="s">
        <v>19</v>
      </c>
      <c r="O30" s="198"/>
      <c r="P30" s="26"/>
      <c r="Q30" s="26"/>
      <c r="R30" s="26"/>
    </row>
    <row r="31" spans="1:40" ht="16.5" customHeight="1" x14ac:dyDescent="0.15">
      <c r="A31" s="26"/>
      <c r="B31" s="132"/>
      <c r="C31" s="188" t="s">
        <v>20</v>
      </c>
      <c r="D31" s="188"/>
      <c r="E31" s="26"/>
      <c r="F31" s="26"/>
      <c r="G31" s="26"/>
      <c r="L31" s="26"/>
      <c r="M31" s="26"/>
      <c r="N31" s="188" t="s">
        <v>20</v>
      </c>
      <c r="O31" s="188"/>
      <c r="P31" s="26"/>
      <c r="Q31" s="26"/>
      <c r="R31" s="26"/>
    </row>
    <row r="32" spans="1:40" ht="16.5" customHeight="1" x14ac:dyDescent="0.15">
      <c r="B32" s="145"/>
      <c r="C32" s="189"/>
      <c r="D32" s="189"/>
      <c r="N32" s="189"/>
      <c r="O32" s="189"/>
    </row>
  </sheetData>
  <dataConsolidate/>
  <mergeCells count="37">
    <mergeCell ref="A3:A4"/>
    <mergeCell ref="B3:B4"/>
    <mergeCell ref="B1:E1"/>
    <mergeCell ref="B6:D6"/>
    <mergeCell ref="B20:C20"/>
    <mergeCell ref="D20:E20"/>
    <mergeCell ref="A9:D9"/>
    <mergeCell ref="F20:G20"/>
    <mergeCell ref="C31:D31"/>
    <mergeCell ref="C32:D32"/>
    <mergeCell ref="L9:O9"/>
    <mergeCell ref="A22:G23"/>
    <mergeCell ref="C27:D27"/>
    <mergeCell ref="C28:D28"/>
    <mergeCell ref="C29:D29"/>
    <mergeCell ref="C30:D30"/>
    <mergeCell ref="A21:C21"/>
    <mergeCell ref="D21:G21"/>
    <mergeCell ref="N28:O28"/>
    <mergeCell ref="N29:O29"/>
    <mergeCell ref="N30:O30"/>
    <mergeCell ref="N31:O31"/>
    <mergeCell ref="N32:O32"/>
    <mergeCell ref="M1:P1"/>
    <mergeCell ref="L3:L4"/>
    <mergeCell ref="M3:M4"/>
    <mergeCell ref="M6:O6"/>
    <mergeCell ref="M20:N20"/>
    <mergeCell ref="O20:P20"/>
    <mergeCell ref="P28:R28"/>
    <mergeCell ref="N26:O26"/>
    <mergeCell ref="Q20:R20"/>
    <mergeCell ref="L21:N21"/>
    <mergeCell ref="O21:R21"/>
    <mergeCell ref="L22:R23"/>
    <mergeCell ref="N27:O27"/>
    <mergeCell ref="P27:R27"/>
  </mergeCells>
  <phoneticPr fontId="30"/>
  <dataValidations count="2">
    <dataValidation allowBlank="1" sqref="A28 E25" xr:uid="{00000000-0002-0000-0100-000000000000}"/>
    <dataValidation type="list" showDropDown="1" showInputMessage="1" showErrorMessage="1" sqref="A26" xr:uid="{00000000-0002-0000-0100-000001000000}">
      <formula1>$U$25:$U$27</formula1>
    </dataValidation>
  </dataValidations>
  <pageMargins left="0.70866141732283472" right="0.70866141732283472" top="0.82677165354330717" bottom="0.74803149606299213" header="0.31496062992125984" footer="0.31496062992125984"/>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A57F0-8E4C-4336-9DF9-81DF1D8E1633}">
  <dimension ref="A1:Q409"/>
  <sheetViews>
    <sheetView showZeros="0" view="pageBreakPreview" zoomScale="70" zoomScaleNormal="100" zoomScaleSheetLayoutView="70" workbookViewId="0">
      <selection activeCell="A46" sqref="A46:H46"/>
    </sheetView>
  </sheetViews>
  <sheetFormatPr defaultRowHeight="17.25" x14ac:dyDescent="0.2"/>
  <cols>
    <col min="1" max="1" width="5.75" style="219" customWidth="1"/>
    <col min="2" max="2" width="29.625" style="219" customWidth="1"/>
    <col min="3" max="3" width="41.625" style="219" customWidth="1"/>
    <col min="4" max="4" width="8.875" style="219" customWidth="1"/>
    <col min="5" max="5" width="8.875" style="254" customWidth="1"/>
    <col min="6" max="6" width="10.875" style="219" customWidth="1"/>
    <col min="7" max="7" width="12.75" style="219" customWidth="1"/>
    <col min="8" max="10" width="9" style="219"/>
    <col min="11" max="16" width="11.75" style="219" bestFit="1" customWidth="1"/>
    <col min="17" max="16384" width="9" style="219"/>
  </cols>
  <sheetData>
    <row r="1" spans="1:17" ht="23.25" customHeight="1" x14ac:dyDescent="0.15">
      <c r="A1" s="218" t="s">
        <v>192</v>
      </c>
      <c r="B1" s="218"/>
      <c r="C1" s="218"/>
      <c r="D1" s="218"/>
      <c r="E1" s="218"/>
      <c r="F1" s="218"/>
      <c r="G1" s="218"/>
      <c r="H1" s="218"/>
    </row>
    <row r="2" spans="1:17" ht="48" customHeight="1" x14ac:dyDescent="0.15">
      <c r="A2" s="220" t="s">
        <v>110</v>
      </c>
      <c r="B2" s="220"/>
      <c r="C2" s="220"/>
      <c r="D2" s="220"/>
      <c r="E2" s="220"/>
      <c r="F2" s="220"/>
      <c r="G2" s="220"/>
      <c r="H2" s="220"/>
    </row>
    <row r="3" spans="1:17" ht="60" customHeight="1" x14ac:dyDescent="0.15">
      <c r="A3" s="221" t="s">
        <v>21</v>
      </c>
      <c r="B3" s="221" t="s">
        <v>22</v>
      </c>
      <c r="C3" s="221" t="s">
        <v>23</v>
      </c>
      <c r="D3" s="221" t="s">
        <v>6</v>
      </c>
      <c r="E3" s="222" t="s">
        <v>24</v>
      </c>
      <c r="F3" s="221" t="s">
        <v>8</v>
      </c>
      <c r="G3" s="221" t="s">
        <v>9</v>
      </c>
      <c r="H3" s="223" t="s">
        <v>10</v>
      </c>
      <c r="K3" s="219" t="s">
        <v>27</v>
      </c>
      <c r="L3" s="219" t="s">
        <v>111</v>
      </c>
      <c r="M3" s="219" t="s">
        <v>112</v>
      </c>
      <c r="N3" s="219" t="s">
        <v>113</v>
      </c>
      <c r="O3" s="219" t="s">
        <v>114</v>
      </c>
      <c r="P3" s="219" t="s">
        <v>115</v>
      </c>
    </row>
    <row r="4" spans="1:17" ht="39.75" customHeight="1" x14ac:dyDescent="0.2">
      <c r="A4" s="224">
        <f>IF(D4="","",ROW()-3)</f>
        <v>1</v>
      </c>
      <c r="B4" s="225" t="s">
        <v>118</v>
      </c>
      <c r="C4" s="226" t="s">
        <v>119</v>
      </c>
      <c r="D4" s="227" t="s">
        <v>120</v>
      </c>
      <c r="E4" s="228">
        <v>2</v>
      </c>
      <c r="F4" s="229"/>
      <c r="G4" s="230">
        <f>E4*F4</f>
        <v>0</v>
      </c>
      <c r="H4" s="231"/>
      <c r="K4" s="232">
        <f>E4*F4</f>
        <v>0</v>
      </c>
      <c r="L4" s="232">
        <f>SUM(K4:K316)</f>
        <v>0</v>
      </c>
      <c r="M4" s="232">
        <f>ROUNDDOWN(L4*0.1,0)</f>
        <v>0</v>
      </c>
      <c r="N4" s="232">
        <f>ROUNDDOWN(L4*0.08,0)</f>
        <v>0</v>
      </c>
      <c r="O4" s="232">
        <f>L4+M4</f>
        <v>0</v>
      </c>
      <c r="P4" s="232">
        <f>L4+N4</f>
        <v>0</v>
      </c>
      <c r="Q4" s="232"/>
    </row>
    <row r="5" spans="1:17" ht="39.75" customHeight="1" x14ac:dyDescent="0.2">
      <c r="A5" s="224">
        <f t="shared" ref="A5:A28" si="0">IF(D5="","",ROW()-3)</f>
        <v>2</v>
      </c>
      <c r="B5" s="225" t="s">
        <v>121</v>
      </c>
      <c r="C5" s="226" t="s">
        <v>122</v>
      </c>
      <c r="D5" s="227" t="s">
        <v>123</v>
      </c>
      <c r="E5" s="228">
        <v>10</v>
      </c>
      <c r="F5" s="229"/>
      <c r="G5" s="230">
        <f t="shared" ref="G5:G28" si="1">E5*F5</f>
        <v>0</v>
      </c>
      <c r="H5" s="231"/>
      <c r="K5" s="232">
        <f t="shared" ref="K5:K68" si="2">E5*F5</f>
        <v>0</v>
      </c>
      <c r="L5" s="232"/>
      <c r="M5" s="232"/>
      <c r="N5" s="232"/>
      <c r="O5" s="232"/>
      <c r="P5" s="232"/>
      <c r="Q5" s="232"/>
    </row>
    <row r="6" spans="1:17" ht="39.75" customHeight="1" x14ac:dyDescent="0.2">
      <c r="A6" s="224">
        <f t="shared" si="0"/>
        <v>3</v>
      </c>
      <c r="B6" s="225" t="s">
        <v>124</v>
      </c>
      <c r="C6" s="226" t="s">
        <v>122</v>
      </c>
      <c r="D6" s="227" t="s">
        <v>123</v>
      </c>
      <c r="E6" s="228">
        <v>5</v>
      </c>
      <c r="F6" s="229"/>
      <c r="G6" s="230">
        <f t="shared" si="1"/>
        <v>0</v>
      </c>
      <c r="H6" s="231"/>
      <c r="K6" s="232">
        <f t="shared" si="2"/>
        <v>0</v>
      </c>
      <c r="L6" s="232"/>
      <c r="M6" s="232"/>
      <c r="N6" s="232"/>
      <c r="O6" s="232"/>
      <c r="P6" s="232"/>
      <c r="Q6" s="232"/>
    </row>
    <row r="7" spans="1:17" ht="39.75" customHeight="1" x14ac:dyDescent="0.2">
      <c r="A7" s="224">
        <f t="shared" si="0"/>
        <v>4</v>
      </c>
      <c r="B7" s="225" t="s">
        <v>125</v>
      </c>
      <c r="C7" s="255" t="s">
        <v>126</v>
      </c>
      <c r="D7" s="227" t="s">
        <v>123</v>
      </c>
      <c r="E7" s="228">
        <v>5</v>
      </c>
      <c r="F7" s="229"/>
      <c r="G7" s="230">
        <f t="shared" si="1"/>
        <v>0</v>
      </c>
      <c r="H7" s="231"/>
      <c r="K7" s="232">
        <f t="shared" si="2"/>
        <v>0</v>
      </c>
      <c r="L7" s="232"/>
      <c r="M7" s="232"/>
      <c r="N7" s="232"/>
      <c r="O7" s="232"/>
      <c r="P7" s="232"/>
      <c r="Q7" s="232"/>
    </row>
    <row r="8" spans="1:17" ht="39.75" customHeight="1" x14ac:dyDescent="0.2">
      <c r="A8" s="224">
        <f t="shared" si="0"/>
        <v>5</v>
      </c>
      <c r="B8" s="225" t="s">
        <v>127</v>
      </c>
      <c r="C8" s="255" t="s">
        <v>128</v>
      </c>
      <c r="D8" s="227" t="s">
        <v>123</v>
      </c>
      <c r="E8" s="228">
        <v>5</v>
      </c>
      <c r="F8" s="229"/>
      <c r="G8" s="230">
        <f t="shared" si="1"/>
        <v>0</v>
      </c>
      <c r="H8" s="231"/>
      <c r="K8" s="232">
        <f t="shared" si="2"/>
        <v>0</v>
      </c>
      <c r="L8" s="232"/>
      <c r="M8" s="232"/>
      <c r="N8" s="232"/>
      <c r="O8" s="232"/>
      <c r="P8" s="232"/>
      <c r="Q8" s="232"/>
    </row>
    <row r="9" spans="1:17" ht="39.75" customHeight="1" x14ac:dyDescent="0.2">
      <c r="A9" s="224">
        <f t="shared" si="0"/>
        <v>6</v>
      </c>
      <c r="B9" s="225" t="s">
        <v>118</v>
      </c>
      <c r="C9" s="226" t="s">
        <v>129</v>
      </c>
      <c r="D9" s="227" t="s">
        <v>120</v>
      </c>
      <c r="E9" s="228">
        <v>1</v>
      </c>
      <c r="F9" s="229"/>
      <c r="G9" s="230">
        <f t="shared" si="1"/>
        <v>0</v>
      </c>
      <c r="H9" s="231"/>
      <c r="K9" s="232">
        <f t="shared" si="2"/>
        <v>0</v>
      </c>
      <c r="L9" s="232"/>
      <c r="M9" s="232"/>
      <c r="N9" s="232"/>
      <c r="O9" s="232"/>
      <c r="P9" s="232"/>
      <c r="Q9" s="232"/>
    </row>
    <row r="10" spans="1:17" ht="39.75" customHeight="1" x14ac:dyDescent="0.2">
      <c r="A10" s="224">
        <f t="shared" si="0"/>
        <v>7</v>
      </c>
      <c r="B10" s="233" t="s">
        <v>121</v>
      </c>
      <c r="C10" s="226" t="s">
        <v>130</v>
      </c>
      <c r="D10" s="227" t="s">
        <v>123</v>
      </c>
      <c r="E10" s="228">
        <v>5</v>
      </c>
      <c r="F10" s="229"/>
      <c r="G10" s="230">
        <f t="shared" si="1"/>
        <v>0</v>
      </c>
      <c r="H10" s="231"/>
      <c r="K10" s="232">
        <f t="shared" si="2"/>
        <v>0</v>
      </c>
      <c r="L10" s="232"/>
      <c r="M10" s="232"/>
      <c r="N10" s="232"/>
      <c r="O10" s="232"/>
      <c r="P10" s="232"/>
      <c r="Q10" s="232"/>
    </row>
    <row r="11" spans="1:17" ht="39.75" customHeight="1" x14ac:dyDescent="0.2">
      <c r="A11" s="224">
        <f t="shared" si="0"/>
        <v>8</v>
      </c>
      <c r="B11" s="234" t="s">
        <v>131</v>
      </c>
      <c r="C11" s="255" t="s">
        <v>132</v>
      </c>
      <c r="D11" s="227" t="s">
        <v>123</v>
      </c>
      <c r="E11" s="228">
        <v>2</v>
      </c>
      <c r="F11" s="229"/>
      <c r="G11" s="230">
        <f t="shared" si="1"/>
        <v>0</v>
      </c>
      <c r="H11" s="231"/>
      <c r="K11" s="232">
        <f t="shared" si="2"/>
        <v>0</v>
      </c>
      <c r="L11" s="232"/>
      <c r="M11" s="232"/>
      <c r="N11" s="232"/>
      <c r="O11" s="232"/>
      <c r="P11" s="232"/>
      <c r="Q11" s="232"/>
    </row>
    <row r="12" spans="1:17" ht="39.75" customHeight="1" x14ac:dyDescent="0.2">
      <c r="A12" s="224">
        <f t="shared" si="0"/>
        <v>9</v>
      </c>
      <c r="B12" s="233" t="s">
        <v>133</v>
      </c>
      <c r="C12" s="235" t="s">
        <v>134</v>
      </c>
      <c r="D12" s="227" t="s">
        <v>120</v>
      </c>
      <c r="E12" s="228">
        <v>3</v>
      </c>
      <c r="F12" s="229"/>
      <c r="G12" s="230">
        <f t="shared" si="1"/>
        <v>0</v>
      </c>
      <c r="H12" s="231"/>
      <c r="K12" s="232">
        <f t="shared" si="2"/>
        <v>0</v>
      </c>
      <c r="L12" s="232"/>
      <c r="M12" s="232"/>
      <c r="N12" s="232"/>
      <c r="O12" s="232"/>
      <c r="P12" s="232"/>
      <c r="Q12" s="232"/>
    </row>
    <row r="13" spans="1:17" ht="39.75" customHeight="1" x14ac:dyDescent="0.2">
      <c r="A13" s="224">
        <f t="shared" si="0"/>
        <v>10</v>
      </c>
      <c r="B13" s="233" t="s">
        <v>133</v>
      </c>
      <c r="C13" s="226" t="s">
        <v>135</v>
      </c>
      <c r="D13" s="227" t="s">
        <v>120</v>
      </c>
      <c r="E13" s="228">
        <v>1</v>
      </c>
      <c r="F13" s="229"/>
      <c r="G13" s="230">
        <f t="shared" si="1"/>
        <v>0</v>
      </c>
      <c r="H13" s="231"/>
      <c r="K13" s="232">
        <f t="shared" si="2"/>
        <v>0</v>
      </c>
      <c r="L13" s="232"/>
      <c r="M13" s="232"/>
      <c r="N13" s="232"/>
      <c r="O13" s="232"/>
      <c r="P13" s="232"/>
      <c r="Q13" s="232"/>
    </row>
    <row r="14" spans="1:17" ht="39.75" customHeight="1" x14ac:dyDescent="0.2">
      <c r="A14" s="224">
        <f t="shared" si="0"/>
        <v>11</v>
      </c>
      <c r="B14" s="236" t="s">
        <v>136</v>
      </c>
      <c r="C14" s="235" t="s">
        <v>137</v>
      </c>
      <c r="D14" s="227" t="s">
        <v>123</v>
      </c>
      <c r="E14" s="228">
        <v>10</v>
      </c>
      <c r="F14" s="229"/>
      <c r="G14" s="230">
        <f t="shared" si="1"/>
        <v>0</v>
      </c>
      <c r="H14" s="231"/>
      <c r="K14" s="232">
        <f t="shared" si="2"/>
        <v>0</v>
      </c>
      <c r="L14" s="232"/>
      <c r="M14" s="232"/>
      <c r="N14" s="232"/>
      <c r="O14" s="232"/>
      <c r="P14" s="232"/>
      <c r="Q14" s="232"/>
    </row>
    <row r="15" spans="1:17" ht="39.75" customHeight="1" x14ac:dyDescent="0.2">
      <c r="A15" s="237">
        <f t="shared" si="0"/>
        <v>12</v>
      </c>
      <c r="B15" s="231" t="s">
        <v>136</v>
      </c>
      <c r="C15" s="235" t="s">
        <v>138</v>
      </c>
      <c r="D15" s="238" t="s">
        <v>123</v>
      </c>
      <c r="E15" s="228">
        <v>10</v>
      </c>
      <c r="F15" s="229"/>
      <c r="G15" s="230">
        <f t="shared" si="1"/>
        <v>0</v>
      </c>
      <c r="H15" s="231"/>
      <c r="K15" s="232">
        <f t="shared" si="2"/>
        <v>0</v>
      </c>
      <c r="L15" s="232"/>
      <c r="M15" s="232"/>
      <c r="N15" s="232"/>
      <c r="O15" s="232"/>
      <c r="P15" s="232"/>
      <c r="Q15" s="232"/>
    </row>
    <row r="16" spans="1:17" ht="39.75" customHeight="1" x14ac:dyDescent="0.2">
      <c r="A16" s="237">
        <f t="shared" si="0"/>
        <v>13</v>
      </c>
      <c r="B16" s="231" t="s">
        <v>139</v>
      </c>
      <c r="C16" s="235" t="s">
        <v>140</v>
      </c>
      <c r="D16" s="238" t="s">
        <v>123</v>
      </c>
      <c r="E16" s="239">
        <v>3</v>
      </c>
      <c r="F16" s="229"/>
      <c r="G16" s="230">
        <f t="shared" si="1"/>
        <v>0</v>
      </c>
      <c r="H16" s="231"/>
      <c r="K16" s="232">
        <f t="shared" si="2"/>
        <v>0</v>
      </c>
      <c r="L16" s="232"/>
      <c r="M16" s="232"/>
      <c r="N16" s="232"/>
      <c r="O16" s="232"/>
      <c r="P16" s="232"/>
      <c r="Q16" s="232"/>
    </row>
    <row r="17" spans="1:17" ht="39.75" customHeight="1" x14ac:dyDescent="0.2">
      <c r="A17" s="237">
        <f t="shared" si="0"/>
        <v>14</v>
      </c>
      <c r="B17" s="231" t="s">
        <v>139</v>
      </c>
      <c r="C17" s="235" t="s">
        <v>141</v>
      </c>
      <c r="D17" s="238" t="s">
        <v>123</v>
      </c>
      <c r="E17" s="239">
        <v>5</v>
      </c>
      <c r="F17" s="229"/>
      <c r="G17" s="230">
        <f t="shared" si="1"/>
        <v>0</v>
      </c>
      <c r="H17" s="231"/>
      <c r="K17" s="232">
        <f t="shared" si="2"/>
        <v>0</v>
      </c>
      <c r="L17" s="232"/>
      <c r="M17" s="232"/>
      <c r="N17" s="232"/>
      <c r="O17" s="232"/>
      <c r="P17" s="232"/>
      <c r="Q17" s="232"/>
    </row>
    <row r="18" spans="1:17" ht="39.75" customHeight="1" x14ac:dyDescent="0.2">
      <c r="A18" s="237">
        <f t="shared" si="0"/>
        <v>15</v>
      </c>
      <c r="B18" s="231" t="s">
        <v>142</v>
      </c>
      <c r="C18" s="235" t="s">
        <v>143</v>
      </c>
      <c r="D18" s="238" t="s">
        <v>123</v>
      </c>
      <c r="E18" s="240">
        <v>3</v>
      </c>
      <c r="F18" s="229"/>
      <c r="G18" s="230">
        <f t="shared" si="1"/>
        <v>0</v>
      </c>
      <c r="H18" s="231"/>
      <c r="K18" s="232">
        <f t="shared" si="2"/>
        <v>0</v>
      </c>
      <c r="L18" s="232"/>
      <c r="M18" s="232"/>
      <c r="N18" s="232"/>
      <c r="O18" s="232"/>
      <c r="P18" s="232"/>
      <c r="Q18" s="232"/>
    </row>
    <row r="19" spans="1:17" ht="39.75" customHeight="1" x14ac:dyDescent="0.2">
      <c r="A19" s="237">
        <f t="shared" si="0"/>
        <v>16</v>
      </c>
      <c r="B19" s="231" t="s">
        <v>144</v>
      </c>
      <c r="C19" s="235" t="s">
        <v>145</v>
      </c>
      <c r="D19" s="238" t="s">
        <v>123</v>
      </c>
      <c r="E19" s="239">
        <v>3</v>
      </c>
      <c r="F19" s="229"/>
      <c r="G19" s="230">
        <f t="shared" si="1"/>
        <v>0</v>
      </c>
      <c r="H19" s="231"/>
      <c r="K19" s="232">
        <f t="shared" si="2"/>
        <v>0</v>
      </c>
      <c r="L19" s="232"/>
      <c r="M19" s="232"/>
      <c r="N19" s="232"/>
      <c r="O19" s="232"/>
      <c r="P19" s="232"/>
      <c r="Q19" s="232"/>
    </row>
    <row r="20" spans="1:17" ht="39.75" customHeight="1" x14ac:dyDescent="0.2">
      <c r="A20" s="237">
        <f t="shared" si="0"/>
        <v>17</v>
      </c>
      <c r="B20" s="231" t="s">
        <v>146</v>
      </c>
      <c r="C20" s="241" t="s">
        <v>147</v>
      </c>
      <c r="D20" s="238" t="s">
        <v>120</v>
      </c>
      <c r="E20" s="239">
        <v>3</v>
      </c>
      <c r="F20" s="229"/>
      <c r="G20" s="230">
        <f t="shared" si="1"/>
        <v>0</v>
      </c>
      <c r="H20" s="223"/>
      <c r="K20" s="232">
        <f t="shared" si="2"/>
        <v>0</v>
      </c>
      <c r="L20" s="232"/>
      <c r="M20" s="232"/>
      <c r="N20" s="232"/>
      <c r="O20" s="232"/>
      <c r="P20" s="232"/>
      <c r="Q20" s="232"/>
    </row>
    <row r="21" spans="1:17" ht="39.75" customHeight="1" x14ac:dyDescent="0.2">
      <c r="A21" s="237">
        <f t="shared" si="0"/>
        <v>18</v>
      </c>
      <c r="B21" s="231" t="s">
        <v>148</v>
      </c>
      <c r="C21" s="242" t="s">
        <v>149</v>
      </c>
      <c r="D21" s="238" t="s">
        <v>123</v>
      </c>
      <c r="E21" s="239">
        <v>3</v>
      </c>
      <c r="F21" s="229"/>
      <c r="G21" s="230">
        <f t="shared" si="1"/>
        <v>0</v>
      </c>
      <c r="H21" s="231"/>
      <c r="K21" s="232">
        <f t="shared" si="2"/>
        <v>0</v>
      </c>
      <c r="L21" s="232"/>
      <c r="M21" s="232"/>
      <c r="N21" s="232"/>
      <c r="O21" s="232"/>
      <c r="P21" s="232"/>
      <c r="Q21" s="232"/>
    </row>
    <row r="22" spans="1:17" ht="39.75" customHeight="1" x14ac:dyDescent="0.2">
      <c r="A22" s="237">
        <f t="shared" si="0"/>
        <v>19</v>
      </c>
      <c r="B22" s="231" t="s">
        <v>150</v>
      </c>
      <c r="C22" s="219" t="s">
        <v>151</v>
      </c>
      <c r="D22" s="238" t="s">
        <v>123</v>
      </c>
      <c r="E22" s="239">
        <v>5</v>
      </c>
      <c r="F22" s="229"/>
      <c r="G22" s="230">
        <f t="shared" si="1"/>
        <v>0</v>
      </c>
      <c r="H22" s="231"/>
      <c r="K22" s="232">
        <f t="shared" si="2"/>
        <v>0</v>
      </c>
      <c r="L22" s="232"/>
      <c r="M22" s="232"/>
      <c r="N22" s="232"/>
      <c r="O22" s="232"/>
      <c r="P22" s="232"/>
      <c r="Q22" s="232"/>
    </row>
    <row r="23" spans="1:17" ht="39.75" customHeight="1" x14ac:dyDescent="0.2">
      <c r="A23" s="237">
        <f t="shared" si="0"/>
        <v>20</v>
      </c>
      <c r="B23" s="231" t="s">
        <v>152</v>
      </c>
      <c r="C23" s="242" t="s">
        <v>153</v>
      </c>
      <c r="D23" s="238" t="s">
        <v>154</v>
      </c>
      <c r="E23" s="239">
        <v>2</v>
      </c>
      <c r="F23" s="229"/>
      <c r="G23" s="230">
        <f t="shared" si="1"/>
        <v>0</v>
      </c>
      <c r="H23" s="231"/>
      <c r="K23" s="232">
        <f t="shared" si="2"/>
        <v>0</v>
      </c>
      <c r="L23" s="232"/>
      <c r="M23" s="232"/>
      <c r="N23" s="232"/>
      <c r="O23" s="232"/>
      <c r="P23" s="232"/>
      <c r="Q23" s="232"/>
    </row>
    <row r="24" spans="1:17" ht="39.75" customHeight="1" x14ac:dyDescent="0.2">
      <c r="A24" s="237">
        <f t="shared" si="0"/>
        <v>21</v>
      </c>
      <c r="B24" s="231" t="s">
        <v>155</v>
      </c>
      <c r="C24" s="242" t="s">
        <v>156</v>
      </c>
      <c r="D24" s="238" t="s">
        <v>123</v>
      </c>
      <c r="E24" s="239">
        <v>1</v>
      </c>
      <c r="F24" s="229"/>
      <c r="G24" s="230">
        <f t="shared" si="1"/>
        <v>0</v>
      </c>
      <c r="H24" s="231"/>
      <c r="K24" s="232">
        <f t="shared" si="2"/>
        <v>0</v>
      </c>
      <c r="L24" s="232"/>
      <c r="M24" s="232"/>
      <c r="N24" s="232"/>
      <c r="O24" s="232"/>
      <c r="P24" s="232"/>
      <c r="Q24" s="232"/>
    </row>
    <row r="25" spans="1:17" ht="39.75" customHeight="1" x14ac:dyDescent="0.2">
      <c r="A25" s="237">
        <f t="shared" si="0"/>
        <v>22</v>
      </c>
      <c r="B25" s="231" t="s">
        <v>157</v>
      </c>
      <c r="C25" s="242" t="s">
        <v>158</v>
      </c>
      <c r="D25" s="238" t="s">
        <v>123</v>
      </c>
      <c r="E25" s="239">
        <v>1</v>
      </c>
      <c r="F25" s="229"/>
      <c r="G25" s="230">
        <f t="shared" si="1"/>
        <v>0</v>
      </c>
      <c r="H25" s="231"/>
      <c r="K25" s="232">
        <f t="shared" si="2"/>
        <v>0</v>
      </c>
      <c r="L25" s="232"/>
      <c r="M25" s="232"/>
      <c r="N25" s="232"/>
      <c r="O25" s="232"/>
      <c r="P25" s="232"/>
      <c r="Q25" s="232"/>
    </row>
    <row r="26" spans="1:17" ht="39.75" customHeight="1" x14ac:dyDescent="0.2">
      <c r="A26" s="237">
        <f t="shared" si="0"/>
        <v>23</v>
      </c>
      <c r="B26" s="231" t="s">
        <v>159</v>
      </c>
      <c r="C26" s="243" t="s">
        <v>160</v>
      </c>
      <c r="D26" s="238" t="s">
        <v>123</v>
      </c>
      <c r="E26" s="239">
        <v>2</v>
      </c>
      <c r="F26" s="229"/>
      <c r="G26" s="230">
        <f t="shared" si="1"/>
        <v>0</v>
      </c>
      <c r="H26" s="231"/>
      <c r="K26" s="232">
        <f t="shared" si="2"/>
        <v>0</v>
      </c>
      <c r="L26" s="232"/>
      <c r="M26" s="232"/>
      <c r="N26" s="232"/>
      <c r="O26" s="232"/>
      <c r="P26" s="232"/>
      <c r="Q26" s="232"/>
    </row>
    <row r="27" spans="1:17" ht="39.75" customHeight="1" x14ac:dyDescent="0.2">
      <c r="A27" s="237">
        <f t="shared" si="0"/>
        <v>24</v>
      </c>
      <c r="B27" s="231" t="s">
        <v>161</v>
      </c>
      <c r="C27" s="243" t="s">
        <v>162</v>
      </c>
      <c r="D27" s="238" t="s">
        <v>123</v>
      </c>
      <c r="E27" s="239">
        <v>2</v>
      </c>
      <c r="F27" s="229"/>
      <c r="G27" s="230">
        <f t="shared" si="1"/>
        <v>0</v>
      </c>
      <c r="H27" s="231"/>
      <c r="K27" s="232">
        <f t="shared" si="2"/>
        <v>0</v>
      </c>
      <c r="L27" s="232"/>
      <c r="M27" s="232"/>
      <c r="N27" s="232"/>
      <c r="O27" s="232"/>
      <c r="P27" s="232"/>
      <c r="Q27" s="232"/>
    </row>
    <row r="28" spans="1:17" ht="39.75" customHeight="1" x14ac:dyDescent="0.2">
      <c r="A28" s="237">
        <f t="shared" si="0"/>
        <v>25</v>
      </c>
      <c r="B28" s="244" t="s">
        <v>163</v>
      </c>
      <c r="C28" s="243" t="s">
        <v>164</v>
      </c>
      <c r="D28" s="238" t="s">
        <v>123</v>
      </c>
      <c r="E28" s="239">
        <v>2</v>
      </c>
      <c r="F28" s="229"/>
      <c r="G28" s="230">
        <f t="shared" si="1"/>
        <v>0</v>
      </c>
      <c r="H28" s="231"/>
      <c r="K28" s="232">
        <f t="shared" si="2"/>
        <v>0</v>
      </c>
      <c r="L28" s="232"/>
      <c r="M28" s="232"/>
      <c r="N28" s="232"/>
      <c r="O28" s="232"/>
      <c r="P28" s="232"/>
      <c r="Q28" s="232"/>
    </row>
    <row r="29" spans="1:17" ht="39.75" customHeight="1" x14ac:dyDescent="0.2">
      <c r="A29" s="242"/>
      <c r="B29" s="223" t="s">
        <v>117</v>
      </c>
      <c r="C29" s="243"/>
      <c r="D29" s="239"/>
      <c r="E29" s="239"/>
      <c r="F29" s="229"/>
      <c r="G29" s="230">
        <f>SUM(G4:G28)</f>
        <v>0</v>
      </c>
      <c r="H29" s="231"/>
      <c r="K29" s="232">
        <f t="shared" si="2"/>
        <v>0</v>
      </c>
      <c r="L29" s="232"/>
      <c r="M29" s="232"/>
      <c r="N29" s="232"/>
      <c r="O29" s="232"/>
      <c r="P29" s="232"/>
      <c r="Q29" s="232"/>
    </row>
    <row r="30" spans="1:17" ht="39.75" customHeight="1" x14ac:dyDescent="0.2">
      <c r="A30" s="237">
        <f>IF(D30="","",ROW()-4)</f>
        <v>26</v>
      </c>
      <c r="B30" s="231" t="s">
        <v>165</v>
      </c>
      <c r="C30" s="242" t="s">
        <v>166</v>
      </c>
      <c r="D30" s="239" t="s">
        <v>123</v>
      </c>
      <c r="E30" s="239">
        <v>4</v>
      </c>
      <c r="F30" s="229"/>
      <c r="G30" s="230">
        <f>E30*F30</f>
        <v>0</v>
      </c>
      <c r="H30" s="231"/>
      <c r="K30" s="232">
        <f t="shared" si="2"/>
        <v>0</v>
      </c>
      <c r="L30" s="232"/>
      <c r="M30" s="232"/>
      <c r="N30" s="232"/>
      <c r="O30" s="232"/>
      <c r="P30" s="232"/>
      <c r="Q30" s="232"/>
    </row>
    <row r="31" spans="1:17" ht="39.75" customHeight="1" x14ac:dyDescent="0.2">
      <c r="A31" s="237">
        <f t="shared" ref="A31:A54" si="3">IF(D31="","",ROW()-4)</f>
        <v>27</v>
      </c>
      <c r="B31" s="231" t="s">
        <v>167</v>
      </c>
      <c r="C31" s="242" t="s">
        <v>168</v>
      </c>
      <c r="D31" s="239" t="s">
        <v>123</v>
      </c>
      <c r="E31" s="239">
        <v>6</v>
      </c>
      <c r="F31" s="229"/>
      <c r="G31" s="230">
        <f t="shared" ref="G31:G54" si="4">E31*F31</f>
        <v>0</v>
      </c>
      <c r="H31" s="231"/>
      <c r="K31" s="232">
        <f t="shared" si="2"/>
        <v>0</v>
      </c>
      <c r="L31" s="232"/>
      <c r="M31" s="232"/>
      <c r="N31" s="232"/>
      <c r="O31" s="232"/>
      <c r="P31" s="232"/>
      <c r="Q31" s="232"/>
    </row>
    <row r="32" spans="1:17" ht="39.75" customHeight="1" x14ac:dyDescent="0.2">
      <c r="A32" s="237">
        <f t="shared" si="3"/>
        <v>28</v>
      </c>
      <c r="B32" s="231" t="s">
        <v>169</v>
      </c>
      <c r="C32" s="242" t="s">
        <v>170</v>
      </c>
      <c r="D32" s="239" t="s">
        <v>123</v>
      </c>
      <c r="E32" s="239">
        <v>20</v>
      </c>
      <c r="F32" s="229"/>
      <c r="G32" s="230">
        <f t="shared" si="4"/>
        <v>0</v>
      </c>
      <c r="H32" s="231"/>
      <c r="K32" s="232">
        <f t="shared" si="2"/>
        <v>0</v>
      </c>
      <c r="L32" s="232"/>
      <c r="M32" s="232"/>
      <c r="N32" s="232"/>
      <c r="O32" s="232"/>
      <c r="P32" s="232"/>
      <c r="Q32" s="232"/>
    </row>
    <row r="33" spans="1:17" ht="39.75" customHeight="1" x14ac:dyDescent="0.2">
      <c r="A33" s="237">
        <f t="shared" si="3"/>
        <v>29</v>
      </c>
      <c r="B33" s="231" t="s">
        <v>171</v>
      </c>
      <c r="C33" s="242" t="s">
        <v>172</v>
      </c>
      <c r="D33" s="239" t="s">
        <v>123</v>
      </c>
      <c r="E33" s="239">
        <v>3</v>
      </c>
      <c r="F33" s="229"/>
      <c r="G33" s="230">
        <f t="shared" si="4"/>
        <v>0</v>
      </c>
      <c r="H33" s="231"/>
      <c r="K33" s="232">
        <f t="shared" si="2"/>
        <v>0</v>
      </c>
      <c r="L33" s="232"/>
      <c r="M33" s="232"/>
      <c r="N33" s="232"/>
      <c r="O33" s="232"/>
      <c r="P33" s="232"/>
      <c r="Q33" s="232"/>
    </row>
    <row r="34" spans="1:17" ht="39.75" customHeight="1" x14ac:dyDescent="0.2">
      <c r="A34" s="237">
        <f t="shared" si="3"/>
        <v>30</v>
      </c>
      <c r="B34" s="231" t="s">
        <v>173</v>
      </c>
      <c r="C34" s="242" t="s">
        <v>174</v>
      </c>
      <c r="D34" s="239" t="s">
        <v>123</v>
      </c>
      <c r="E34" s="239">
        <v>5</v>
      </c>
      <c r="F34" s="229"/>
      <c r="G34" s="230">
        <f t="shared" si="4"/>
        <v>0</v>
      </c>
      <c r="H34" s="231"/>
      <c r="K34" s="232">
        <f t="shared" si="2"/>
        <v>0</v>
      </c>
      <c r="L34" s="232"/>
      <c r="M34" s="232"/>
      <c r="N34" s="232"/>
      <c r="O34" s="232"/>
      <c r="P34" s="232"/>
      <c r="Q34" s="232"/>
    </row>
    <row r="35" spans="1:17" ht="39.75" customHeight="1" x14ac:dyDescent="0.2">
      <c r="A35" s="237">
        <f t="shared" si="3"/>
        <v>31</v>
      </c>
      <c r="B35" s="231" t="s">
        <v>175</v>
      </c>
      <c r="C35" s="242" t="s">
        <v>176</v>
      </c>
      <c r="D35" s="239" t="s">
        <v>123</v>
      </c>
      <c r="E35" s="239">
        <v>2</v>
      </c>
      <c r="F35" s="229"/>
      <c r="G35" s="230">
        <f t="shared" si="4"/>
        <v>0</v>
      </c>
      <c r="H35" s="231"/>
      <c r="K35" s="232">
        <f t="shared" si="2"/>
        <v>0</v>
      </c>
      <c r="L35" s="232"/>
      <c r="M35" s="232"/>
      <c r="N35" s="232"/>
      <c r="O35" s="232"/>
      <c r="P35" s="232"/>
      <c r="Q35" s="232"/>
    </row>
    <row r="36" spans="1:17" ht="39.75" customHeight="1" x14ac:dyDescent="0.2">
      <c r="A36" s="237">
        <f t="shared" si="3"/>
        <v>32</v>
      </c>
      <c r="B36" s="231" t="s">
        <v>177</v>
      </c>
      <c r="C36" s="242" t="s">
        <v>178</v>
      </c>
      <c r="D36" s="239" t="s">
        <v>123</v>
      </c>
      <c r="E36" s="239">
        <v>2</v>
      </c>
      <c r="F36" s="229"/>
      <c r="G36" s="230">
        <f t="shared" si="4"/>
        <v>0</v>
      </c>
      <c r="H36" s="231"/>
      <c r="K36" s="232">
        <f t="shared" si="2"/>
        <v>0</v>
      </c>
      <c r="L36" s="232"/>
      <c r="M36" s="232"/>
      <c r="N36" s="232"/>
      <c r="O36" s="232"/>
      <c r="P36" s="232"/>
      <c r="Q36" s="232"/>
    </row>
    <row r="37" spans="1:17" ht="39.75" customHeight="1" x14ac:dyDescent="0.2">
      <c r="A37" s="237">
        <f t="shared" si="3"/>
        <v>33</v>
      </c>
      <c r="B37" s="231" t="s">
        <v>179</v>
      </c>
      <c r="C37" s="242" t="s">
        <v>180</v>
      </c>
      <c r="D37" s="239" t="s">
        <v>123</v>
      </c>
      <c r="E37" s="239">
        <v>2</v>
      </c>
      <c r="F37" s="229"/>
      <c r="G37" s="230">
        <f t="shared" si="4"/>
        <v>0</v>
      </c>
      <c r="H37" s="231"/>
      <c r="K37" s="232">
        <f t="shared" si="2"/>
        <v>0</v>
      </c>
      <c r="L37" s="232"/>
      <c r="M37" s="232"/>
      <c r="N37" s="232"/>
      <c r="O37" s="232"/>
      <c r="P37" s="232"/>
      <c r="Q37" s="232"/>
    </row>
    <row r="38" spans="1:17" ht="39.75" customHeight="1" x14ac:dyDescent="0.2">
      <c r="A38" s="237">
        <f t="shared" si="3"/>
        <v>34</v>
      </c>
      <c r="B38" s="231" t="s">
        <v>181</v>
      </c>
      <c r="C38" s="242" t="s">
        <v>182</v>
      </c>
      <c r="D38" s="239" t="s">
        <v>123</v>
      </c>
      <c r="E38" s="239">
        <v>1</v>
      </c>
      <c r="F38" s="229"/>
      <c r="G38" s="230">
        <f t="shared" si="4"/>
        <v>0</v>
      </c>
      <c r="H38" s="231"/>
      <c r="K38" s="232">
        <f t="shared" si="2"/>
        <v>0</v>
      </c>
      <c r="L38" s="232"/>
      <c r="M38" s="232"/>
      <c r="N38" s="232"/>
      <c r="O38" s="232"/>
      <c r="P38" s="232"/>
      <c r="Q38" s="232"/>
    </row>
    <row r="39" spans="1:17" ht="39.75" customHeight="1" x14ac:dyDescent="0.2">
      <c r="A39" s="237">
        <f t="shared" si="3"/>
        <v>35</v>
      </c>
      <c r="B39" s="231" t="s">
        <v>183</v>
      </c>
      <c r="C39" s="242" t="s">
        <v>184</v>
      </c>
      <c r="D39" s="239" t="s">
        <v>185</v>
      </c>
      <c r="E39" s="239">
        <v>1</v>
      </c>
      <c r="F39" s="229"/>
      <c r="G39" s="230">
        <f t="shared" si="4"/>
        <v>0</v>
      </c>
      <c r="H39" s="231"/>
      <c r="K39" s="232">
        <f t="shared" si="2"/>
        <v>0</v>
      </c>
      <c r="L39" s="232"/>
      <c r="M39" s="232"/>
      <c r="N39" s="232"/>
      <c r="O39" s="232"/>
      <c r="P39" s="232"/>
      <c r="Q39" s="232"/>
    </row>
    <row r="40" spans="1:17" ht="39.75" customHeight="1" x14ac:dyDescent="0.2">
      <c r="A40" s="237">
        <f t="shared" si="3"/>
        <v>36</v>
      </c>
      <c r="B40" s="231" t="s">
        <v>186</v>
      </c>
      <c r="C40" s="242" t="s">
        <v>187</v>
      </c>
      <c r="D40" s="239" t="s">
        <v>123</v>
      </c>
      <c r="E40" s="239">
        <v>1</v>
      </c>
      <c r="F40" s="229"/>
      <c r="G40" s="230">
        <f t="shared" si="4"/>
        <v>0</v>
      </c>
      <c r="H40" s="231"/>
      <c r="K40" s="232">
        <f t="shared" si="2"/>
        <v>0</v>
      </c>
      <c r="L40" s="232"/>
      <c r="M40" s="232"/>
      <c r="N40" s="232"/>
      <c r="O40" s="232"/>
      <c r="P40" s="232"/>
      <c r="Q40" s="232"/>
    </row>
    <row r="41" spans="1:17" ht="39.75" customHeight="1" x14ac:dyDescent="0.2">
      <c r="A41" s="237">
        <f t="shared" si="3"/>
        <v>37</v>
      </c>
      <c r="B41" s="231" t="s">
        <v>188</v>
      </c>
      <c r="C41" s="242" t="s">
        <v>189</v>
      </c>
      <c r="D41" s="239" t="s">
        <v>123</v>
      </c>
      <c r="E41" s="239">
        <v>1</v>
      </c>
      <c r="F41" s="229"/>
      <c r="G41" s="230">
        <f t="shared" si="4"/>
        <v>0</v>
      </c>
      <c r="H41" s="231"/>
      <c r="K41" s="232">
        <f t="shared" si="2"/>
        <v>0</v>
      </c>
      <c r="L41" s="232"/>
      <c r="M41" s="232"/>
      <c r="N41" s="232"/>
      <c r="O41" s="232"/>
      <c r="P41" s="232"/>
      <c r="Q41" s="232"/>
    </row>
    <row r="42" spans="1:17" ht="39.75" customHeight="1" x14ac:dyDescent="0.2">
      <c r="A42" s="237">
        <f t="shared" si="3"/>
        <v>38</v>
      </c>
      <c r="B42" s="231" t="s">
        <v>190</v>
      </c>
      <c r="C42" s="242" t="s">
        <v>191</v>
      </c>
      <c r="D42" s="239" t="s">
        <v>123</v>
      </c>
      <c r="E42" s="239">
        <v>1</v>
      </c>
      <c r="F42" s="229"/>
      <c r="G42" s="230">
        <f t="shared" si="4"/>
        <v>0</v>
      </c>
      <c r="H42" s="231"/>
      <c r="K42" s="232">
        <f t="shared" si="2"/>
        <v>0</v>
      </c>
      <c r="L42" s="232"/>
      <c r="M42" s="232"/>
      <c r="N42" s="232"/>
      <c r="O42" s="232"/>
      <c r="P42" s="232"/>
      <c r="Q42" s="232"/>
    </row>
    <row r="43" spans="1:17" ht="39.75" customHeight="1" x14ac:dyDescent="0.2">
      <c r="A43" s="237" t="str">
        <f t="shared" si="3"/>
        <v/>
      </c>
      <c r="B43" s="231"/>
      <c r="C43" s="242"/>
      <c r="D43" s="239"/>
      <c r="E43" s="239"/>
      <c r="F43" s="229"/>
      <c r="G43" s="230">
        <f t="shared" si="4"/>
        <v>0</v>
      </c>
      <c r="H43" s="231"/>
      <c r="K43" s="232">
        <f t="shared" si="2"/>
        <v>0</v>
      </c>
      <c r="L43" s="232"/>
      <c r="M43" s="232"/>
      <c r="N43" s="232"/>
      <c r="O43" s="232"/>
      <c r="P43" s="232"/>
      <c r="Q43" s="232"/>
    </row>
    <row r="44" spans="1:17" ht="39.75" customHeight="1" x14ac:dyDescent="0.2">
      <c r="A44" s="237" t="str">
        <f t="shared" si="3"/>
        <v/>
      </c>
      <c r="B44" s="231"/>
      <c r="C44" s="242"/>
      <c r="D44" s="239"/>
      <c r="E44" s="239"/>
      <c r="F44" s="229"/>
      <c r="G44" s="230">
        <f t="shared" si="4"/>
        <v>0</v>
      </c>
      <c r="H44" s="231"/>
      <c r="K44" s="232">
        <f t="shared" si="2"/>
        <v>0</v>
      </c>
      <c r="L44" s="232"/>
      <c r="M44" s="232"/>
      <c r="N44" s="232"/>
      <c r="O44" s="232"/>
      <c r="P44" s="232"/>
      <c r="Q44" s="232"/>
    </row>
    <row r="45" spans="1:17" ht="39.75" customHeight="1" x14ac:dyDescent="0.2">
      <c r="A45" s="237" t="str">
        <f t="shared" si="3"/>
        <v/>
      </c>
      <c r="B45" s="231"/>
      <c r="C45" s="242"/>
      <c r="D45" s="239"/>
      <c r="E45" s="239"/>
      <c r="F45" s="229"/>
      <c r="G45" s="230">
        <f t="shared" si="4"/>
        <v>0</v>
      </c>
      <c r="H45" s="231"/>
      <c r="K45" s="232">
        <f t="shared" si="2"/>
        <v>0</v>
      </c>
      <c r="L45" s="232"/>
      <c r="M45" s="232"/>
      <c r="N45" s="232"/>
      <c r="O45" s="232"/>
      <c r="P45" s="232"/>
      <c r="Q45" s="232"/>
    </row>
    <row r="46" spans="1:17" ht="39.75" customHeight="1" x14ac:dyDescent="0.2">
      <c r="A46" s="237" t="str">
        <f t="shared" si="3"/>
        <v/>
      </c>
      <c r="B46" s="231"/>
      <c r="C46" s="242"/>
      <c r="D46" s="239"/>
      <c r="E46" s="239"/>
      <c r="F46" s="229"/>
      <c r="G46" s="230">
        <f t="shared" si="4"/>
        <v>0</v>
      </c>
      <c r="H46" s="231"/>
      <c r="K46" s="232">
        <f t="shared" si="2"/>
        <v>0</v>
      </c>
      <c r="L46" s="232"/>
      <c r="M46" s="232"/>
      <c r="N46" s="232"/>
      <c r="O46" s="232"/>
      <c r="P46" s="232"/>
      <c r="Q46" s="232"/>
    </row>
    <row r="47" spans="1:17" ht="39.75" customHeight="1" x14ac:dyDescent="0.2">
      <c r="A47" s="237" t="str">
        <f t="shared" si="3"/>
        <v/>
      </c>
      <c r="B47" s="231"/>
      <c r="C47" s="242"/>
      <c r="D47" s="239"/>
      <c r="E47" s="239"/>
      <c r="F47" s="229"/>
      <c r="G47" s="230">
        <f t="shared" si="4"/>
        <v>0</v>
      </c>
      <c r="H47" s="231"/>
      <c r="K47" s="232">
        <f t="shared" si="2"/>
        <v>0</v>
      </c>
      <c r="L47" s="232"/>
      <c r="M47" s="232"/>
      <c r="N47" s="232"/>
      <c r="O47" s="232"/>
      <c r="P47" s="232"/>
      <c r="Q47" s="232"/>
    </row>
    <row r="48" spans="1:17" ht="39.75" customHeight="1" x14ac:dyDescent="0.2">
      <c r="A48" s="237" t="str">
        <f t="shared" si="3"/>
        <v/>
      </c>
      <c r="B48" s="231"/>
      <c r="C48" s="242"/>
      <c r="D48" s="239"/>
      <c r="E48" s="239"/>
      <c r="F48" s="229"/>
      <c r="G48" s="230">
        <f t="shared" si="4"/>
        <v>0</v>
      </c>
      <c r="H48" s="231"/>
      <c r="K48" s="232">
        <f t="shared" si="2"/>
        <v>0</v>
      </c>
      <c r="L48" s="232"/>
      <c r="M48" s="232"/>
      <c r="N48" s="232"/>
      <c r="O48" s="232"/>
      <c r="P48" s="232"/>
      <c r="Q48" s="232"/>
    </row>
    <row r="49" spans="1:17" ht="39.75" customHeight="1" x14ac:dyDescent="0.2">
      <c r="A49" s="237" t="str">
        <f t="shared" si="3"/>
        <v/>
      </c>
      <c r="B49" s="231"/>
      <c r="C49" s="242"/>
      <c r="D49" s="239"/>
      <c r="E49" s="239"/>
      <c r="F49" s="229"/>
      <c r="G49" s="230">
        <f t="shared" si="4"/>
        <v>0</v>
      </c>
      <c r="H49" s="231"/>
      <c r="K49" s="232">
        <f t="shared" si="2"/>
        <v>0</v>
      </c>
      <c r="L49" s="232"/>
      <c r="M49" s="232"/>
      <c r="N49" s="232"/>
      <c r="O49" s="232"/>
      <c r="P49" s="232"/>
      <c r="Q49" s="232"/>
    </row>
    <row r="50" spans="1:17" ht="39.75" customHeight="1" x14ac:dyDescent="0.2">
      <c r="A50" s="237" t="str">
        <f t="shared" si="3"/>
        <v/>
      </c>
      <c r="B50" s="231"/>
      <c r="C50" s="242"/>
      <c r="D50" s="239"/>
      <c r="E50" s="239"/>
      <c r="F50" s="229"/>
      <c r="G50" s="230">
        <f t="shared" si="4"/>
        <v>0</v>
      </c>
      <c r="H50" s="231"/>
      <c r="K50" s="232">
        <f t="shared" si="2"/>
        <v>0</v>
      </c>
      <c r="L50" s="232"/>
      <c r="M50" s="232"/>
      <c r="N50" s="232"/>
      <c r="O50" s="232"/>
      <c r="P50" s="232"/>
      <c r="Q50" s="232"/>
    </row>
    <row r="51" spans="1:17" ht="39.75" customHeight="1" x14ac:dyDescent="0.2">
      <c r="A51" s="237" t="str">
        <f t="shared" si="3"/>
        <v/>
      </c>
      <c r="B51" s="231"/>
      <c r="C51" s="242"/>
      <c r="D51" s="239"/>
      <c r="E51" s="239"/>
      <c r="F51" s="229"/>
      <c r="G51" s="230">
        <f t="shared" si="4"/>
        <v>0</v>
      </c>
      <c r="H51" s="231"/>
      <c r="K51" s="232">
        <f t="shared" si="2"/>
        <v>0</v>
      </c>
      <c r="L51" s="232"/>
      <c r="M51" s="232"/>
      <c r="N51" s="232"/>
      <c r="O51" s="232"/>
      <c r="P51" s="232"/>
      <c r="Q51" s="232"/>
    </row>
    <row r="52" spans="1:17" ht="39.75" customHeight="1" x14ac:dyDescent="0.2">
      <c r="A52" s="237" t="str">
        <f t="shared" si="3"/>
        <v/>
      </c>
      <c r="B52" s="231"/>
      <c r="C52" s="242"/>
      <c r="D52" s="239"/>
      <c r="E52" s="239"/>
      <c r="F52" s="229"/>
      <c r="G52" s="230">
        <f t="shared" si="4"/>
        <v>0</v>
      </c>
      <c r="H52" s="231"/>
      <c r="K52" s="232">
        <f t="shared" si="2"/>
        <v>0</v>
      </c>
      <c r="L52" s="232"/>
      <c r="M52" s="232"/>
      <c r="N52" s="232"/>
      <c r="O52" s="232"/>
      <c r="P52" s="232"/>
      <c r="Q52" s="232"/>
    </row>
    <row r="53" spans="1:17" ht="39.75" customHeight="1" x14ac:dyDescent="0.2">
      <c r="A53" s="237" t="str">
        <f t="shared" si="3"/>
        <v/>
      </c>
      <c r="B53" s="231"/>
      <c r="C53" s="242"/>
      <c r="D53" s="239"/>
      <c r="E53" s="239"/>
      <c r="F53" s="229"/>
      <c r="G53" s="230">
        <f t="shared" si="4"/>
        <v>0</v>
      </c>
      <c r="H53" s="231"/>
      <c r="K53" s="232">
        <f t="shared" si="2"/>
        <v>0</v>
      </c>
      <c r="L53" s="232"/>
      <c r="M53" s="232"/>
      <c r="N53" s="232"/>
      <c r="O53" s="232"/>
      <c r="P53" s="232"/>
      <c r="Q53" s="232"/>
    </row>
    <row r="54" spans="1:17" ht="39.75" customHeight="1" x14ac:dyDescent="0.2">
      <c r="A54" s="237" t="str">
        <f t="shared" si="3"/>
        <v/>
      </c>
      <c r="B54" s="223" t="s">
        <v>117</v>
      </c>
      <c r="C54" s="242"/>
      <c r="D54" s="239"/>
      <c r="E54" s="239"/>
      <c r="F54" s="229"/>
      <c r="G54" s="230">
        <f t="shared" si="4"/>
        <v>0</v>
      </c>
      <c r="H54" s="231"/>
      <c r="K54" s="232">
        <f t="shared" si="2"/>
        <v>0</v>
      </c>
      <c r="L54" s="232"/>
      <c r="M54" s="232"/>
      <c r="N54" s="232"/>
      <c r="O54" s="232"/>
      <c r="P54" s="232"/>
      <c r="Q54" s="232"/>
    </row>
    <row r="55" spans="1:17" ht="39.75" customHeight="1" x14ac:dyDescent="0.2">
      <c r="A55" s="242"/>
      <c r="B55" s="223" t="s">
        <v>116</v>
      </c>
      <c r="C55" s="242"/>
      <c r="D55" s="239"/>
      <c r="E55" s="239"/>
      <c r="F55" s="229"/>
      <c r="G55" s="230">
        <f>SUM(G30:G54)</f>
        <v>0</v>
      </c>
      <c r="H55" s="231"/>
      <c r="K55" s="232">
        <f t="shared" si="2"/>
        <v>0</v>
      </c>
      <c r="L55" s="232"/>
      <c r="M55" s="232"/>
      <c r="N55" s="232"/>
      <c r="O55" s="232"/>
      <c r="P55" s="232"/>
      <c r="Q55" s="232"/>
    </row>
    <row r="56" spans="1:17" ht="39.75" customHeight="1" x14ac:dyDescent="0.2">
      <c r="A56" s="237" t="str">
        <f>IF(D56="","",ROW()-5)</f>
        <v/>
      </c>
      <c r="B56" s="231"/>
      <c r="C56" s="242"/>
      <c r="D56" s="239"/>
      <c r="E56" s="239"/>
      <c r="F56" s="229"/>
      <c r="G56" s="230">
        <f>E56*F56</f>
        <v>0</v>
      </c>
      <c r="H56" s="231"/>
      <c r="K56" s="232">
        <f t="shared" si="2"/>
        <v>0</v>
      </c>
      <c r="L56" s="232"/>
      <c r="M56" s="232"/>
      <c r="N56" s="232"/>
      <c r="O56" s="232"/>
      <c r="P56" s="232"/>
      <c r="Q56" s="232"/>
    </row>
    <row r="57" spans="1:17" ht="39.75" customHeight="1" x14ac:dyDescent="0.2">
      <c r="A57" s="237" t="str">
        <f t="shared" ref="A57:A80" si="5">IF(D57="","",ROW()-5)</f>
        <v/>
      </c>
      <c r="B57" s="231"/>
      <c r="C57" s="242"/>
      <c r="D57" s="239"/>
      <c r="E57" s="239"/>
      <c r="F57" s="229"/>
      <c r="G57" s="230">
        <f t="shared" ref="G57:G79" si="6">E57*F57</f>
        <v>0</v>
      </c>
      <c r="H57" s="231"/>
      <c r="K57" s="232">
        <f t="shared" si="2"/>
        <v>0</v>
      </c>
      <c r="L57" s="232"/>
      <c r="M57" s="232"/>
      <c r="N57" s="232"/>
      <c r="O57" s="232"/>
      <c r="P57" s="232"/>
      <c r="Q57" s="232"/>
    </row>
    <row r="58" spans="1:17" ht="39.75" customHeight="1" x14ac:dyDescent="0.2">
      <c r="A58" s="237" t="str">
        <f t="shared" si="5"/>
        <v/>
      </c>
      <c r="B58" s="231"/>
      <c r="C58" s="242"/>
      <c r="D58" s="239"/>
      <c r="E58" s="239"/>
      <c r="F58" s="229"/>
      <c r="G58" s="230">
        <f t="shared" si="6"/>
        <v>0</v>
      </c>
      <c r="H58" s="231"/>
      <c r="K58" s="232">
        <f t="shared" si="2"/>
        <v>0</v>
      </c>
      <c r="L58" s="232"/>
      <c r="M58" s="232"/>
      <c r="N58" s="232"/>
      <c r="O58" s="232"/>
      <c r="P58" s="232"/>
      <c r="Q58" s="232"/>
    </row>
    <row r="59" spans="1:17" ht="39.75" customHeight="1" x14ac:dyDescent="0.2">
      <c r="A59" s="237" t="str">
        <f t="shared" si="5"/>
        <v/>
      </c>
      <c r="B59" s="231"/>
      <c r="C59" s="242"/>
      <c r="D59" s="239"/>
      <c r="E59" s="239"/>
      <c r="F59" s="229"/>
      <c r="G59" s="230">
        <f t="shared" si="6"/>
        <v>0</v>
      </c>
      <c r="H59" s="231"/>
      <c r="K59" s="232">
        <f t="shared" si="2"/>
        <v>0</v>
      </c>
      <c r="L59" s="232"/>
      <c r="M59" s="232"/>
      <c r="N59" s="232"/>
      <c r="O59" s="232"/>
      <c r="P59" s="232"/>
      <c r="Q59" s="232"/>
    </row>
    <row r="60" spans="1:17" ht="39.75" customHeight="1" x14ac:dyDescent="0.2">
      <c r="A60" s="237" t="str">
        <f t="shared" si="5"/>
        <v/>
      </c>
      <c r="B60" s="231"/>
      <c r="C60" s="242"/>
      <c r="D60" s="239"/>
      <c r="E60" s="239"/>
      <c r="F60" s="229"/>
      <c r="G60" s="230">
        <f t="shared" si="6"/>
        <v>0</v>
      </c>
      <c r="H60" s="231"/>
      <c r="K60" s="232">
        <f t="shared" si="2"/>
        <v>0</v>
      </c>
      <c r="L60" s="232"/>
      <c r="M60" s="232"/>
      <c r="N60" s="232"/>
      <c r="O60" s="232"/>
      <c r="P60" s="232"/>
      <c r="Q60" s="232"/>
    </row>
    <row r="61" spans="1:17" ht="39.75" customHeight="1" x14ac:dyDescent="0.2">
      <c r="A61" s="237" t="str">
        <f t="shared" si="5"/>
        <v/>
      </c>
      <c r="B61" s="231"/>
      <c r="C61" s="242"/>
      <c r="D61" s="239"/>
      <c r="E61" s="239"/>
      <c r="F61" s="229"/>
      <c r="G61" s="230">
        <f t="shared" si="6"/>
        <v>0</v>
      </c>
      <c r="H61" s="231"/>
      <c r="K61" s="232">
        <f t="shared" si="2"/>
        <v>0</v>
      </c>
      <c r="L61" s="232"/>
      <c r="M61" s="232"/>
      <c r="N61" s="232"/>
      <c r="O61" s="232"/>
      <c r="P61" s="232"/>
      <c r="Q61" s="232"/>
    </row>
    <row r="62" spans="1:17" ht="39.75" customHeight="1" x14ac:dyDescent="0.2">
      <c r="A62" s="237" t="str">
        <f t="shared" si="5"/>
        <v/>
      </c>
      <c r="B62" s="231"/>
      <c r="C62" s="242"/>
      <c r="D62" s="239"/>
      <c r="E62" s="239"/>
      <c r="F62" s="229"/>
      <c r="G62" s="230">
        <f t="shared" si="6"/>
        <v>0</v>
      </c>
      <c r="H62" s="231"/>
      <c r="K62" s="232">
        <f t="shared" si="2"/>
        <v>0</v>
      </c>
      <c r="L62" s="232"/>
      <c r="M62" s="232"/>
      <c r="N62" s="232"/>
      <c r="O62" s="232"/>
      <c r="P62" s="232"/>
      <c r="Q62" s="232"/>
    </row>
    <row r="63" spans="1:17" ht="39.75" customHeight="1" x14ac:dyDescent="0.2">
      <c r="A63" s="237" t="str">
        <f t="shared" si="5"/>
        <v/>
      </c>
      <c r="B63" s="231"/>
      <c r="C63" s="242"/>
      <c r="D63" s="239"/>
      <c r="E63" s="239"/>
      <c r="F63" s="229"/>
      <c r="G63" s="230">
        <f t="shared" si="6"/>
        <v>0</v>
      </c>
      <c r="H63" s="231"/>
      <c r="K63" s="232">
        <f t="shared" si="2"/>
        <v>0</v>
      </c>
      <c r="L63" s="232"/>
      <c r="M63" s="232"/>
      <c r="N63" s="232"/>
      <c r="O63" s="232"/>
      <c r="P63" s="232"/>
      <c r="Q63" s="232"/>
    </row>
    <row r="64" spans="1:17" ht="39.75" customHeight="1" x14ac:dyDescent="0.2">
      <c r="A64" s="237" t="str">
        <f t="shared" si="5"/>
        <v/>
      </c>
      <c r="B64" s="231"/>
      <c r="C64" s="242"/>
      <c r="D64" s="239"/>
      <c r="E64" s="239"/>
      <c r="F64" s="229"/>
      <c r="G64" s="230">
        <f t="shared" si="6"/>
        <v>0</v>
      </c>
      <c r="H64" s="231"/>
      <c r="K64" s="232">
        <f t="shared" si="2"/>
        <v>0</v>
      </c>
      <c r="L64" s="232"/>
      <c r="M64" s="232"/>
      <c r="N64" s="232"/>
      <c r="O64" s="232"/>
      <c r="P64" s="232"/>
      <c r="Q64" s="232"/>
    </row>
    <row r="65" spans="1:17" ht="39.75" customHeight="1" x14ac:dyDescent="0.2">
      <c r="A65" s="237" t="str">
        <f t="shared" si="5"/>
        <v/>
      </c>
      <c r="B65" s="231"/>
      <c r="C65" s="242"/>
      <c r="D65" s="239"/>
      <c r="E65" s="239"/>
      <c r="F65" s="229"/>
      <c r="G65" s="230">
        <f t="shared" si="6"/>
        <v>0</v>
      </c>
      <c r="H65" s="231"/>
      <c r="K65" s="232">
        <f t="shared" si="2"/>
        <v>0</v>
      </c>
      <c r="L65" s="232"/>
      <c r="M65" s="232"/>
      <c r="N65" s="232"/>
      <c r="O65" s="232"/>
      <c r="P65" s="232"/>
      <c r="Q65" s="232"/>
    </row>
    <row r="66" spans="1:17" ht="39.75" customHeight="1" x14ac:dyDescent="0.2">
      <c r="A66" s="237" t="str">
        <f t="shared" si="5"/>
        <v/>
      </c>
      <c r="B66" s="231"/>
      <c r="C66" s="242"/>
      <c r="D66" s="239"/>
      <c r="E66" s="239"/>
      <c r="F66" s="229"/>
      <c r="G66" s="230">
        <f t="shared" si="6"/>
        <v>0</v>
      </c>
      <c r="H66" s="231"/>
      <c r="K66" s="232">
        <f t="shared" si="2"/>
        <v>0</v>
      </c>
      <c r="L66" s="232"/>
      <c r="M66" s="232"/>
      <c r="N66" s="232"/>
      <c r="O66" s="232"/>
      <c r="P66" s="232"/>
      <c r="Q66" s="232"/>
    </row>
    <row r="67" spans="1:17" ht="39.75" customHeight="1" x14ac:dyDescent="0.2">
      <c r="A67" s="237" t="str">
        <f t="shared" si="5"/>
        <v/>
      </c>
      <c r="B67" s="231"/>
      <c r="C67" s="242"/>
      <c r="D67" s="239"/>
      <c r="E67" s="239"/>
      <c r="F67" s="229"/>
      <c r="G67" s="230">
        <f t="shared" si="6"/>
        <v>0</v>
      </c>
      <c r="H67" s="231"/>
      <c r="K67" s="232">
        <f t="shared" si="2"/>
        <v>0</v>
      </c>
      <c r="L67" s="232"/>
      <c r="M67" s="232"/>
      <c r="N67" s="232"/>
      <c r="O67" s="232"/>
      <c r="P67" s="232"/>
      <c r="Q67" s="232"/>
    </row>
    <row r="68" spans="1:17" ht="39.75" customHeight="1" x14ac:dyDescent="0.2">
      <c r="A68" s="237" t="str">
        <f t="shared" si="5"/>
        <v/>
      </c>
      <c r="B68" s="231"/>
      <c r="C68" s="242"/>
      <c r="D68" s="239"/>
      <c r="E68" s="239"/>
      <c r="F68" s="229"/>
      <c r="G68" s="230">
        <f t="shared" si="6"/>
        <v>0</v>
      </c>
      <c r="H68" s="231"/>
      <c r="K68" s="232">
        <f t="shared" si="2"/>
        <v>0</v>
      </c>
      <c r="L68" s="232"/>
      <c r="M68" s="232"/>
      <c r="N68" s="232"/>
      <c r="O68" s="232"/>
      <c r="P68" s="232"/>
      <c r="Q68" s="232"/>
    </row>
    <row r="69" spans="1:17" ht="39.75" customHeight="1" x14ac:dyDescent="0.2">
      <c r="A69" s="237" t="str">
        <f t="shared" si="5"/>
        <v/>
      </c>
      <c r="B69" s="231"/>
      <c r="C69" s="242"/>
      <c r="D69" s="239"/>
      <c r="E69" s="239"/>
      <c r="F69" s="229"/>
      <c r="G69" s="230">
        <f t="shared" si="6"/>
        <v>0</v>
      </c>
      <c r="H69" s="231"/>
      <c r="K69" s="232">
        <f t="shared" ref="K69:K132" si="7">E69*F69</f>
        <v>0</v>
      </c>
      <c r="L69" s="232"/>
      <c r="M69" s="232"/>
      <c r="N69" s="232"/>
      <c r="O69" s="232"/>
      <c r="P69" s="232"/>
      <c r="Q69" s="232"/>
    </row>
    <row r="70" spans="1:17" ht="39.75" customHeight="1" x14ac:dyDescent="0.2">
      <c r="A70" s="237" t="str">
        <f t="shared" si="5"/>
        <v/>
      </c>
      <c r="B70" s="231"/>
      <c r="C70" s="242"/>
      <c r="D70" s="239"/>
      <c r="E70" s="239"/>
      <c r="F70" s="229"/>
      <c r="G70" s="230">
        <f t="shared" si="6"/>
        <v>0</v>
      </c>
      <c r="H70" s="231"/>
      <c r="K70" s="232">
        <f t="shared" si="7"/>
        <v>0</v>
      </c>
      <c r="L70" s="232"/>
      <c r="M70" s="232"/>
      <c r="N70" s="232"/>
      <c r="O70" s="232"/>
      <c r="P70" s="232"/>
      <c r="Q70" s="232"/>
    </row>
    <row r="71" spans="1:17" ht="39.75" customHeight="1" x14ac:dyDescent="0.2">
      <c r="A71" s="237" t="str">
        <f t="shared" si="5"/>
        <v/>
      </c>
      <c r="B71" s="231"/>
      <c r="C71" s="242"/>
      <c r="D71" s="239"/>
      <c r="E71" s="239"/>
      <c r="F71" s="229"/>
      <c r="G71" s="230">
        <f t="shared" si="6"/>
        <v>0</v>
      </c>
      <c r="H71" s="231"/>
      <c r="K71" s="232">
        <f t="shared" si="7"/>
        <v>0</v>
      </c>
      <c r="L71" s="232"/>
      <c r="M71" s="232"/>
      <c r="N71" s="232"/>
      <c r="O71" s="232"/>
      <c r="P71" s="232"/>
      <c r="Q71" s="232"/>
    </row>
    <row r="72" spans="1:17" ht="39.75" customHeight="1" x14ac:dyDescent="0.2">
      <c r="A72" s="237" t="str">
        <f t="shared" si="5"/>
        <v/>
      </c>
      <c r="B72" s="231"/>
      <c r="C72" s="242"/>
      <c r="D72" s="239"/>
      <c r="E72" s="239"/>
      <c r="F72" s="229"/>
      <c r="G72" s="230">
        <f t="shared" si="6"/>
        <v>0</v>
      </c>
      <c r="H72" s="231"/>
      <c r="K72" s="232">
        <f t="shared" si="7"/>
        <v>0</v>
      </c>
      <c r="L72" s="232"/>
      <c r="M72" s="232"/>
      <c r="N72" s="232"/>
      <c r="O72" s="232"/>
      <c r="P72" s="232"/>
      <c r="Q72" s="232"/>
    </row>
    <row r="73" spans="1:17" ht="39.75" customHeight="1" x14ac:dyDescent="0.2">
      <c r="A73" s="237" t="str">
        <f t="shared" si="5"/>
        <v/>
      </c>
      <c r="B73" s="231"/>
      <c r="C73" s="242"/>
      <c r="D73" s="239"/>
      <c r="E73" s="239"/>
      <c r="F73" s="229"/>
      <c r="G73" s="230">
        <f t="shared" si="6"/>
        <v>0</v>
      </c>
      <c r="H73" s="231"/>
      <c r="K73" s="232">
        <f t="shared" si="7"/>
        <v>0</v>
      </c>
      <c r="L73" s="232"/>
      <c r="M73" s="232"/>
      <c r="N73" s="232"/>
      <c r="O73" s="232"/>
      <c r="P73" s="232"/>
      <c r="Q73" s="232"/>
    </row>
    <row r="74" spans="1:17" ht="39.75" customHeight="1" x14ac:dyDescent="0.2">
      <c r="A74" s="237" t="str">
        <f t="shared" si="5"/>
        <v/>
      </c>
      <c r="B74" s="231"/>
      <c r="C74" s="242"/>
      <c r="D74" s="239"/>
      <c r="E74" s="239"/>
      <c r="F74" s="229"/>
      <c r="G74" s="230">
        <f t="shared" si="6"/>
        <v>0</v>
      </c>
      <c r="H74" s="231"/>
      <c r="K74" s="232">
        <f t="shared" si="7"/>
        <v>0</v>
      </c>
      <c r="L74" s="232"/>
      <c r="M74" s="232"/>
      <c r="N74" s="232"/>
      <c r="O74" s="232"/>
      <c r="P74" s="232"/>
      <c r="Q74" s="232"/>
    </row>
    <row r="75" spans="1:17" ht="39.75" customHeight="1" x14ac:dyDescent="0.2">
      <c r="A75" s="237" t="str">
        <f t="shared" si="5"/>
        <v/>
      </c>
      <c r="B75" s="231"/>
      <c r="C75" s="242"/>
      <c r="D75" s="239"/>
      <c r="E75" s="239"/>
      <c r="F75" s="229"/>
      <c r="G75" s="230">
        <f t="shared" si="6"/>
        <v>0</v>
      </c>
      <c r="H75" s="231"/>
      <c r="K75" s="232">
        <f t="shared" si="7"/>
        <v>0</v>
      </c>
      <c r="L75" s="232"/>
      <c r="M75" s="232"/>
      <c r="N75" s="232"/>
      <c r="O75" s="232"/>
      <c r="P75" s="232"/>
      <c r="Q75" s="232"/>
    </row>
    <row r="76" spans="1:17" ht="39.75" customHeight="1" x14ac:dyDescent="0.2">
      <c r="A76" s="237" t="str">
        <f t="shared" si="5"/>
        <v/>
      </c>
      <c r="B76" s="231"/>
      <c r="C76" s="242"/>
      <c r="D76" s="239"/>
      <c r="E76" s="239"/>
      <c r="F76" s="229"/>
      <c r="G76" s="230">
        <f t="shared" si="6"/>
        <v>0</v>
      </c>
      <c r="H76" s="231"/>
      <c r="K76" s="232">
        <f t="shared" si="7"/>
        <v>0</v>
      </c>
      <c r="L76" s="232"/>
      <c r="M76" s="232"/>
      <c r="N76" s="232"/>
      <c r="O76" s="232"/>
      <c r="P76" s="232"/>
      <c r="Q76" s="232"/>
    </row>
    <row r="77" spans="1:17" ht="39.75" customHeight="1" x14ac:dyDescent="0.2">
      <c r="A77" s="237" t="str">
        <f t="shared" si="5"/>
        <v/>
      </c>
      <c r="B77" s="231"/>
      <c r="C77" s="242"/>
      <c r="D77" s="239"/>
      <c r="E77" s="239"/>
      <c r="F77" s="229"/>
      <c r="G77" s="230">
        <f t="shared" si="6"/>
        <v>0</v>
      </c>
      <c r="H77" s="231"/>
      <c r="K77" s="232">
        <f t="shared" si="7"/>
        <v>0</v>
      </c>
      <c r="L77" s="232"/>
      <c r="M77" s="232"/>
      <c r="N77" s="232"/>
      <c r="O77" s="232"/>
      <c r="P77" s="232"/>
      <c r="Q77" s="232"/>
    </row>
    <row r="78" spans="1:17" ht="39.75" customHeight="1" x14ac:dyDescent="0.2">
      <c r="A78" s="237" t="str">
        <f t="shared" si="5"/>
        <v/>
      </c>
      <c r="B78" s="231"/>
      <c r="C78" s="242"/>
      <c r="D78" s="239"/>
      <c r="E78" s="239"/>
      <c r="F78" s="229"/>
      <c r="G78" s="230">
        <f t="shared" si="6"/>
        <v>0</v>
      </c>
      <c r="H78" s="231"/>
      <c r="K78" s="232">
        <f t="shared" si="7"/>
        <v>0</v>
      </c>
      <c r="L78" s="232"/>
      <c r="M78" s="232"/>
      <c r="N78" s="232"/>
      <c r="O78" s="232"/>
      <c r="P78" s="232"/>
      <c r="Q78" s="232"/>
    </row>
    <row r="79" spans="1:17" ht="39.75" customHeight="1" x14ac:dyDescent="0.2">
      <c r="A79" s="237" t="str">
        <f t="shared" si="5"/>
        <v/>
      </c>
      <c r="B79" s="231"/>
      <c r="C79" s="242"/>
      <c r="D79" s="239"/>
      <c r="E79" s="239"/>
      <c r="F79" s="229"/>
      <c r="G79" s="230">
        <f t="shared" si="6"/>
        <v>0</v>
      </c>
      <c r="H79" s="231"/>
      <c r="K79" s="232">
        <f t="shared" si="7"/>
        <v>0</v>
      </c>
      <c r="L79" s="232"/>
      <c r="M79" s="232"/>
      <c r="N79" s="232"/>
      <c r="O79" s="232"/>
      <c r="P79" s="232"/>
      <c r="Q79" s="232"/>
    </row>
    <row r="80" spans="1:17" ht="39.75" customHeight="1" x14ac:dyDescent="0.2">
      <c r="A80" s="237" t="str">
        <f t="shared" si="5"/>
        <v/>
      </c>
      <c r="B80" s="231"/>
      <c r="C80" s="242"/>
      <c r="D80" s="239"/>
      <c r="E80" s="239"/>
      <c r="F80" s="229"/>
      <c r="G80" s="230">
        <f>SUM(G56:G79)</f>
        <v>0</v>
      </c>
      <c r="H80" s="231"/>
      <c r="K80" s="232">
        <f t="shared" si="7"/>
        <v>0</v>
      </c>
      <c r="L80" s="232"/>
      <c r="M80" s="232"/>
      <c r="N80" s="232"/>
      <c r="O80" s="232"/>
      <c r="P80" s="232"/>
      <c r="Q80" s="232"/>
    </row>
    <row r="81" spans="1:17" ht="39.75" customHeight="1" x14ac:dyDescent="0.2">
      <c r="A81" s="242"/>
      <c r="B81" s="223" t="s">
        <v>117</v>
      </c>
      <c r="C81" s="242"/>
      <c r="D81" s="239"/>
      <c r="E81" s="239"/>
      <c r="F81" s="229"/>
      <c r="G81" s="230">
        <f>G80+G55+G29</f>
        <v>0</v>
      </c>
      <c r="H81" s="231"/>
      <c r="K81" s="232">
        <f t="shared" si="7"/>
        <v>0</v>
      </c>
      <c r="L81" s="232"/>
      <c r="M81" s="232"/>
      <c r="N81" s="232"/>
      <c r="O81" s="232"/>
      <c r="P81" s="232"/>
      <c r="Q81" s="232"/>
    </row>
    <row r="82" spans="1:17" ht="39.75" customHeight="1" x14ac:dyDescent="0.2">
      <c r="A82" s="237" t="str">
        <f>IF(D82="","",ROW()-6)</f>
        <v/>
      </c>
      <c r="B82" s="231"/>
      <c r="C82" s="242"/>
      <c r="D82" s="239"/>
      <c r="E82" s="239"/>
      <c r="F82" s="229"/>
      <c r="G82" s="230">
        <f>E82*F82</f>
        <v>0</v>
      </c>
      <c r="H82" s="231"/>
      <c r="K82" s="232">
        <f t="shared" si="7"/>
        <v>0</v>
      </c>
      <c r="L82" s="232"/>
      <c r="M82" s="232"/>
      <c r="N82" s="232"/>
      <c r="O82" s="232"/>
      <c r="P82" s="232"/>
      <c r="Q82" s="232"/>
    </row>
    <row r="83" spans="1:17" ht="39.75" customHeight="1" x14ac:dyDescent="0.2">
      <c r="A83" s="237" t="str">
        <f t="shared" ref="A83:A106" si="8">IF(D83="","",ROW()-6)</f>
        <v/>
      </c>
      <c r="B83" s="231"/>
      <c r="C83" s="242"/>
      <c r="D83" s="239"/>
      <c r="E83" s="239"/>
      <c r="F83" s="229"/>
      <c r="G83" s="230">
        <f t="shared" ref="G83:G105" si="9">E83*F83</f>
        <v>0</v>
      </c>
      <c r="H83" s="231"/>
      <c r="K83" s="232">
        <f t="shared" si="7"/>
        <v>0</v>
      </c>
      <c r="L83" s="232"/>
      <c r="M83" s="232"/>
      <c r="N83" s="232"/>
      <c r="O83" s="232"/>
      <c r="P83" s="232"/>
      <c r="Q83" s="232"/>
    </row>
    <row r="84" spans="1:17" ht="39.75" customHeight="1" x14ac:dyDescent="0.2">
      <c r="A84" s="237" t="str">
        <f t="shared" si="8"/>
        <v/>
      </c>
      <c r="B84" s="231"/>
      <c r="C84" s="242"/>
      <c r="D84" s="239"/>
      <c r="E84" s="239"/>
      <c r="F84" s="229"/>
      <c r="G84" s="230">
        <f t="shared" si="9"/>
        <v>0</v>
      </c>
      <c r="H84" s="231"/>
      <c r="K84" s="232">
        <f t="shared" si="7"/>
        <v>0</v>
      </c>
      <c r="L84" s="232"/>
      <c r="M84" s="232"/>
      <c r="N84" s="232"/>
      <c r="O84" s="232"/>
      <c r="P84" s="232"/>
      <c r="Q84" s="232"/>
    </row>
    <row r="85" spans="1:17" ht="39.75" customHeight="1" x14ac:dyDescent="0.2">
      <c r="A85" s="237" t="str">
        <f t="shared" si="8"/>
        <v/>
      </c>
      <c r="B85" s="231"/>
      <c r="C85" s="242"/>
      <c r="D85" s="239"/>
      <c r="E85" s="239"/>
      <c r="F85" s="229"/>
      <c r="G85" s="230">
        <f t="shared" si="9"/>
        <v>0</v>
      </c>
      <c r="H85" s="231"/>
      <c r="K85" s="232">
        <f t="shared" si="7"/>
        <v>0</v>
      </c>
      <c r="L85" s="232"/>
      <c r="M85" s="232"/>
      <c r="N85" s="232"/>
      <c r="O85" s="232"/>
      <c r="P85" s="232"/>
      <c r="Q85" s="232"/>
    </row>
    <row r="86" spans="1:17" ht="39.75" customHeight="1" x14ac:dyDescent="0.2">
      <c r="A86" s="237" t="str">
        <f t="shared" si="8"/>
        <v/>
      </c>
      <c r="B86" s="231"/>
      <c r="C86" s="242"/>
      <c r="D86" s="239"/>
      <c r="E86" s="239"/>
      <c r="F86" s="229"/>
      <c r="G86" s="230">
        <f t="shared" si="9"/>
        <v>0</v>
      </c>
      <c r="H86" s="231"/>
      <c r="K86" s="232">
        <f t="shared" si="7"/>
        <v>0</v>
      </c>
      <c r="L86" s="232"/>
      <c r="M86" s="232"/>
      <c r="N86" s="232"/>
      <c r="O86" s="232"/>
      <c r="P86" s="232"/>
      <c r="Q86" s="232"/>
    </row>
    <row r="87" spans="1:17" ht="39.75" customHeight="1" x14ac:dyDescent="0.2">
      <c r="A87" s="237" t="str">
        <f t="shared" si="8"/>
        <v/>
      </c>
      <c r="B87" s="231"/>
      <c r="C87" s="242"/>
      <c r="D87" s="239"/>
      <c r="E87" s="239"/>
      <c r="F87" s="229"/>
      <c r="G87" s="230">
        <f t="shared" si="9"/>
        <v>0</v>
      </c>
      <c r="H87" s="231"/>
      <c r="K87" s="232">
        <f t="shared" si="7"/>
        <v>0</v>
      </c>
      <c r="L87" s="232"/>
      <c r="M87" s="232"/>
      <c r="N87" s="232"/>
      <c r="O87" s="232"/>
      <c r="P87" s="232"/>
      <c r="Q87" s="232"/>
    </row>
    <row r="88" spans="1:17" ht="39.75" customHeight="1" x14ac:dyDescent="0.2">
      <c r="A88" s="237" t="str">
        <f t="shared" si="8"/>
        <v/>
      </c>
      <c r="B88" s="231"/>
      <c r="C88" s="242"/>
      <c r="D88" s="239"/>
      <c r="E88" s="239"/>
      <c r="F88" s="229"/>
      <c r="G88" s="230">
        <f t="shared" si="9"/>
        <v>0</v>
      </c>
      <c r="H88" s="231"/>
      <c r="K88" s="232">
        <f t="shared" si="7"/>
        <v>0</v>
      </c>
      <c r="L88" s="232"/>
      <c r="M88" s="232"/>
      <c r="N88" s="232"/>
      <c r="O88" s="232"/>
      <c r="P88" s="232"/>
      <c r="Q88" s="232"/>
    </row>
    <row r="89" spans="1:17" ht="39.75" customHeight="1" x14ac:dyDescent="0.2">
      <c r="A89" s="237" t="str">
        <f t="shared" si="8"/>
        <v/>
      </c>
      <c r="B89" s="231"/>
      <c r="C89" s="242"/>
      <c r="D89" s="239"/>
      <c r="E89" s="239"/>
      <c r="F89" s="229"/>
      <c r="G89" s="230">
        <f t="shared" si="9"/>
        <v>0</v>
      </c>
      <c r="H89" s="231"/>
      <c r="K89" s="232">
        <f t="shared" si="7"/>
        <v>0</v>
      </c>
      <c r="L89" s="232"/>
      <c r="M89" s="232"/>
      <c r="N89" s="232"/>
      <c r="O89" s="232"/>
      <c r="P89" s="232"/>
      <c r="Q89" s="232"/>
    </row>
    <row r="90" spans="1:17" ht="39.75" customHeight="1" x14ac:dyDescent="0.2">
      <c r="A90" s="237" t="str">
        <f t="shared" si="8"/>
        <v/>
      </c>
      <c r="B90" s="231"/>
      <c r="C90" s="242"/>
      <c r="D90" s="239"/>
      <c r="E90" s="239"/>
      <c r="F90" s="229"/>
      <c r="G90" s="230">
        <f t="shared" si="9"/>
        <v>0</v>
      </c>
      <c r="H90" s="231"/>
      <c r="K90" s="232">
        <f t="shared" si="7"/>
        <v>0</v>
      </c>
      <c r="L90" s="232"/>
      <c r="M90" s="232"/>
      <c r="N90" s="232"/>
      <c r="O90" s="232"/>
      <c r="P90" s="232"/>
      <c r="Q90" s="232"/>
    </row>
    <row r="91" spans="1:17" ht="39.75" customHeight="1" x14ac:dyDescent="0.2">
      <c r="A91" s="237" t="str">
        <f t="shared" si="8"/>
        <v/>
      </c>
      <c r="B91" s="231"/>
      <c r="C91" s="242"/>
      <c r="D91" s="239"/>
      <c r="E91" s="239"/>
      <c r="F91" s="229"/>
      <c r="G91" s="230">
        <f t="shared" si="9"/>
        <v>0</v>
      </c>
      <c r="H91" s="231"/>
      <c r="K91" s="232">
        <f t="shared" si="7"/>
        <v>0</v>
      </c>
      <c r="L91" s="232"/>
      <c r="M91" s="232"/>
      <c r="N91" s="232"/>
      <c r="O91" s="232"/>
      <c r="P91" s="232"/>
      <c r="Q91" s="232"/>
    </row>
    <row r="92" spans="1:17" ht="39.75" customHeight="1" x14ac:dyDescent="0.2">
      <c r="A92" s="237" t="str">
        <f t="shared" si="8"/>
        <v/>
      </c>
      <c r="B92" s="231"/>
      <c r="C92" s="242"/>
      <c r="D92" s="239"/>
      <c r="E92" s="239"/>
      <c r="F92" s="229"/>
      <c r="G92" s="230">
        <f t="shared" si="9"/>
        <v>0</v>
      </c>
      <c r="H92" s="231"/>
      <c r="K92" s="232">
        <f t="shared" si="7"/>
        <v>0</v>
      </c>
      <c r="L92" s="232"/>
      <c r="M92" s="232"/>
      <c r="N92" s="232"/>
      <c r="O92" s="232"/>
      <c r="P92" s="232"/>
      <c r="Q92" s="232"/>
    </row>
    <row r="93" spans="1:17" ht="39.75" customHeight="1" x14ac:dyDescent="0.2">
      <c r="A93" s="237" t="str">
        <f t="shared" si="8"/>
        <v/>
      </c>
      <c r="B93" s="231"/>
      <c r="C93" s="242"/>
      <c r="D93" s="239"/>
      <c r="E93" s="239"/>
      <c r="F93" s="229"/>
      <c r="G93" s="230">
        <f t="shared" si="9"/>
        <v>0</v>
      </c>
      <c r="H93" s="231"/>
      <c r="K93" s="232">
        <f t="shared" si="7"/>
        <v>0</v>
      </c>
      <c r="L93" s="232"/>
      <c r="M93" s="232"/>
      <c r="N93" s="232"/>
      <c r="O93" s="232"/>
      <c r="P93" s="232"/>
      <c r="Q93" s="232"/>
    </row>
    <row r="94" spans="1:17" ht="39.75" customHeight="1" x14ac:dyDescent="0.2">
      <c r="A94" s="237" t="str">
        <f t="shared" si="8"/>
        <v/>
      </c>
      <c r="B94" s="231"/>
      <c r="C94" s="242"/>
      <c r="D94" s="239"/>
      <c r="E94" s="239"/>
      <c r="F94" s="229"/>
      <c r="G94" s="230">
        <f t="shared" si="9"/>
        <v>0</v>
      </c>
      <c r="H94" s="231"/>
      <c r="K94" s="232">
        <f t="shared" si="7"/>
        <v>0</v>
      </c>
      <c r="L94" s="232"/>
      <c r="M94" s="232"/>
      <c r="N94" s="232"/>
      <c r="O94" s="232"/>
      <c r="P94" s="232"/>
      <c r="Q94" s="232"/>
    </row>
    <row r="95" spans="1:17" ht="39.75" customHeight="1" x14ac:dyDescent="0.2">
      <c r="A95" s="237" t="str">
        <f t="shared" si="8"/>
        <v/>
      </c>
      <c r="B95" s="231"/>
      <c r="C95" s="242" t="s">
        <v>35</v>
      </c>
      <c r="D95" s="239"/>
      <c r="E95" s="239"/>
      <c r="F95" s="229"/>
      <c r="G95" s="230">
        <f t="shared" si="9"/>
        <v>0</v>
      </c>
      <c r="H95" s="231"/>
      <c r="K95" s="232">
        <f t="shared" si="7"/>
        <v>0</v>
      </c>
      <c r="L95" s="232"/>
      <c r="M95" s="232"/>
      <c r="N95" s="232"/>
      <c r="O95" s="232"/>
      <c r="P95" s="232"/>
      <c r="Q95" s="232"/>
    </row>
    <row r="96" spans="1:17" ht="39.75" customHeight="1" x14ac:dyDescent="0.2">
      <c r="A96" s="237" t="str">
        <f t="shared" si="8"/>
        <v/>
      </c>
      <c r="B96" s="231"/>
      <c r="C96" s="231"/>
      <c r="D96" s="239"/>
      <c r="E96" s="239"/>
      <c r="F96" s="229"/>
      <c r="G96" s="230">
        <f t="shared" si="9"/>
        <v>0</v>
      </c>
      <c r="H96" s="231"/>
      <c r="K96" s="232">
        <f t="shared" si="7"/>
        <v>0</v>
      </c>
      <c r="L96" s="232"/>
      <c r="M96" s="232"/>
      <c r="N96" s="232"/>
      <c r="O96" s="232"/>
      <c r="P96" s="232"/>
      <c r="Q96" s="232"/>
    </row>
    <row r="97" spans="1:17" ht="39.75" customHeight="1" x14ac:dyDescent="0.2">
      <c r="A97" s="237" t="str">
        <f t="shared" si="8"/>
        <v/>
      </c>
      <c r="B97" s="231"/>
      <c r="C97" s="231"/>
      <c r="D97" s="239"/>
      <c r="E97" s="239"/>
      <c r="F97" s="229"/>
      <c r="G97" s="230">
        <f t="shared" si="9"/>
        <v>0</v>
      </c>
      <c r="H97" s="231"/>
      <c r="K97" s="232">
        <f t="shared" si="7"/>
        <v>0</v>
      </c>
      <c r="L97" s="232"/>
      <c r="M97" s="232"/>
      <c r="N97" s="232"/>
      <c r="O97" s="232"/>
      <c r="P97" s="232"/>
      <c r="Q97" s="232"/>
    </row>
    <row r="98" spans="1:17" ht="39.75" customHeight="1" x14ac:dyDescent="0.2">
      <c r="A98" s="237" t="str">
        <f t="shared" si="8"/>
        <v/>
      </c>
      <c r="B98" s="231"/>
      <c r="C98" s="231"/>
      <c r="D98" s="239"/>
      <c r="E98" s="239"/>
      <c r="F98" s="229"/>
      <c r="G98" s="230">
        <f t="shared" si="9"/>
        <v>0</v>
      </c>
      <c r="H98" s="231"/>
      <c r="K98" s="232">
        <f t="shared" si="7"/>
        <v>0</v>
      </c>
      <c r="L98" s="232"/>
      <c r="M98" s="232"/>
      <c r="N98" s="232"/>
      <c r="O98" s="232"/>
      <c r="P98" s="232"/>
      <c r="Q98" s="232"/>
    </row>
    <row r="99" spans="1:17" ht="39.75" customHeight="1" x14ac:dyDescent="0.2">
      <c r="A99" s="237" t="str">
        <f t="shared" si="8"/>
        <v/>
      </c>
      <c r="B99" s="231"/>
      <c r="C99" s="231"/>
      <c r="D99" s="245"/>
      <c r="E99" s="239"/>
      <c r="F99" s="229"/>
      <c r="G99" s="230">
        <f t="shared" si="9"/>
        <v>0</v>
      </c>
      <c r="H99" s="231"/>
      <c r="K99" s="232">
        <f t="shared" si="7"/>
        <v>0</v>
      </c>
      <c r="L99" s="232"/>
      <c r="M99" s="232"/>
      <c r="N99" s="232"/>
      <c r="O99" s="232"/>
      <c r="P99" s="232"/>
      <c r="Q99" s="232"/>
    </row>
    <row r="100" spans="1:17" ht="39.75" customHeight="1" x14ac:dyDescent="0.2">
      <c r="A100" s="237" t="str">
        <f t="shared" si="8"/>
        <v/>
      </c>
      <c r="B100" s="231"/>
      <c r="C100" s="231"/>
      <c r="D100" s="245"/>
      <c r="E100" s="239"/>
      <c r="F100" s="229"/>
      <c r="G100" s="230">
        <f t="shared" si="9"/>
        <v>0</v>
      </c>
      <c r="H100" s="231"/>
      <c r="K100" s="232">
        <f t="shared" si="7"/>
        <v>0</v>
      </c>
      <c r="L100" s="232"/>
      <c r="M100" s="232"/>
      <c r="N100" s="232"/>
      <c r="O100" s="232"/>
      <c r="P100" s="232"/>
      <c r="Q100" s="232"/>
    </row>
    <row r="101" spans="1:17" ht="39.75" customHeight="1" x14ac:dyDescent="0.2">
      <c r="A101" s="237" t="str">
        <f t="shared" si="8"/>
        <v/>
      </c>
      <c r="B101" s="231"/>
      <c r="C101" s="231"/>
      <c r="D101" s="245"/>
      <c r="E101" s="239"/>
      <c r="F101" s="229"/>
      <c r="G101" s="230">
        <f t="shared" si="9"/>
        <v>0</v>
      </c>
      <c r="H101" s="231"/>
      <c r="K101" s="232">
        <f t="shared" si="7"/>
        <v>0</v>
      </c>
      <c r="L101" s="232"/>
      <c r="M101" s="232"/>
      <c r="N101" s="232"/>
      <c r="O101" s="232"/>
      <c r="P101" s="232"/>
      <c r="Q101" s="232"/>
    </row>
    <row r="102" spans="1:17" ht="39.75" customHeight="1" x14ac:dyDescent="0.2">
      <c r="A102" s="237" t="str">
        <f t="shared" si="8"/>
        <v/>
      </c>
      <c r="B102" s="231"/>
      <c r="C102" s="231"/>
      <c r="D102" s="245"/>
      <c r="E102" s="239"/>
      <c r="F102" s="229"/>
      <c r="G102" s="230">
        <f t="shared" si="9"/>
        <v>0</v>
      </c>
      <c r="H102" s="231"/>
      <c r="K102" s="232">
        <f t="shared" si="7"/>
        <v>0</v>
      </c>
      <c r="L102" s="232"/>
      <c r="M102" s="232"/>
      <c r="N102" s="232"/>
      <c r="O102" s="232"/>
      <c r="P102" s="232"/>
      <c r="Q102" s="232"/>
    </row>
    <row r="103" spans="1:17" ht="39.75" customHeight="1" x14ac:dyDescent="0.2">
      <c r="A103" s="237" t="str">
        <f t="shared" si="8"/>
        <v/>
      </c>
      <c r="B103" s="231"/>
      <c r="C103" s="231"/>
      <c r="D103" s="245"/>
      <c r="E103" s="239"/>
      <c r="F103" s="229"/>
      <c r="G103" s="230">
        <f t="shared" si="9"/>
        <v>0</v>
      </c>
      <c r="H103" s="231"/>
      <c r="K103" s="232">
        <f t="shared" si="7"/>
        <v>0</v>
      </c>
      <c r="L103" s="232"/>
      <c r="M103" s="232"/>
      <c r="N103" s="232"/>
      <c r="O103" s="232"/>
      <c r="P103" s="232"/>
      <c r="Q103" s="232"/>
    </row>
    <row r="104" spans="1:17" ht="39.75" customHeight="1" x14ac:dyDescent="0.2">
      <c r="A104" s="237" t="str">
        <f t="shared" si="8"/>
        <v/>
      </c>
      <c r="B104" s="231"/>
      <c r="C104" s="231"/>
      <c r="D104" s="245"/>
      <c r="E104" s="239"/>
      <c r="F104" s="229"/>
      <c r="G104" s="230">
        <f t="shared" si="9"/>
        <v>0</v>
      </c>
      <c r="H104" s="231"/>
      <c r="K104" s="232">
        <f t="shared" si="7"/>
        <v>0</v>
      </c>
      <c r="L104" s="232"/>
      <c r="M104" s="232"/>
      <c r="N104" s="232"/>
      <c r="O104" s="232"/>
      <c r="P104" s="232"/>
      <c r="Q104" s="232"/>
    </row>
    <row r="105" spans="1:17" ht="39.75" customHeight="1" x14ac:dyDescent="0.2">
      <c r="A105" s="237" t="str">
        <f t="shared" si="8"/>
        <v/>
      </c>
      <c r="B105" s="231"/>
      <c r="C105" s="231"/>
      <c r="D105" s="245"/>
      <c r="E105" s="239"/>
      <c r="F105" s="229"/>
      <c r="G105" s="230">
        <f t="shared" si="9"/>
        <v>0</v>
      </c>
      <c r="H105" s="231"/>
      <c r="K105" s="232">
        <f t="shared" si="7"/>
        <v>0</v>
      </c>
      <c r="L105" s="232"/>
      <c r="M105" s="232"/>
      <c r="N105" s="232"/>
      <c r="O105" s="232"/>
      <c r="P105" s="232"/>
      <c r="Q105" s="232"/>
    </row>
    <row r="106" spans="1:17" ht="39.75" customHeight="1" x14ac:dyDescent="0.2">
      <c r="A106" s="237" t="str">
        <f t="shared" si="8"/>
        <v/>
      </c>
      <c r="B106" s="223" t="s">
        <v>117</v>
      </c>
      <c r="C106" s="231"/>
      <c r="D106" s="245"/>
      <c r="E106" s="239"/>
      <c r="F106" s="229"/>
      <c r="G106" s="230">
        <f>SUM(G82:G105)</f>
        <v>0</v>
      </c>
      <c r="H106" s="231"/>
      <c r="K106" s="232">
        <f t="shared" si="7"/>
        <v>0</v>
      </c>
      <c r="L106" s="232"/>
      <c r="M106" s="232"/>
      <c r="N106" s="232"/>
      <c r="O106" s="232"/>
      <c r="P106" s="232"/>
      <c r="Q106" s="232"/>
    </row>
    <row r="107" spans="1:17" ht="39.75" customHeight="1" x14ac:dyDescent="0.2">
      <c r="A107" s="242"/>
      <c r="B107" s="223" t="s">
        <v>116</v>
      </c>
      <c r="C107" s="231"/>
      <c r="D107" s="245"/>
      <c r="E107" s="239"/>
      <c r="F107" s="229"/>
      <c r="G107" s="230">
        <f>G29+G55+G81+G106</f>
        <v>0</v>
      </c>
      <c r="H107" s="231"/>
      <c r="K107" s="232">
        <f t="shared" si="7"/>
        <v>0</v>
      </c>
      <c r="L107" s="232"/>
      <c r="M107" s="232"/>
      <c r="N107" s="232"/>
      <c r="O107" s="232"/>
      <c r="P107" s="232"/>
      <c r="Q107" s="232"/>
    </row>
    <row r="108" spans="1:17" ht="39.75" customHeight="1" x14ac:dyDescent="0.2">
      <c r="A108" s="237" t="str">
        <f>IF(D108="","",ROW()-7)</f>
        <v/>
      </c>
      <c r="B108" s="231"/>
      <c r="C108" s="231"/>
      <c r="D108" s="245"/>
      <c r="E108" s="239"/>
      <c r="F108" s="229"/>
      <c r="G108" s="230">
        <f>E108*F108</f>
        <v>0</v>
      </c>
      <c r="H108" s="231"/>
      <c r="K108" s="232">
        <f t="shared" si="7"/>
        <v>0</v>
      </c>
      <c r="L108" s="232"/>
      <c r="M108" s="232"/>
      <c r="N108" s="232"/>
      <c r="O108" s="232"/>
      <c r="P108" s="232"/>
      <c r="Q108" s="232"/>
    </row>
    <row r="109" spans="1:17" ht="39.75" customHeight="1" x14ac:dyDescent="0.2">
      <c r="A109" s="246" t="str">
        <f t="shared" ref="A109:A132" si="10">IF(D109="","",ROW()-7)</f>
        <v/>
      </c>
      <c r="B109" s="247"/>
      <c r="C109" s="247"/>
      <c r="D109" s="248"/>
      <c r="E109" s="249"/>
      <c r="F109" s="250"/>
      <c r="G109" s="251">
        <f t="shared" ref="G109:G132" si="11">E109*F109</f>
        <v>0</v>
      </c>
      <c r="H109" s="247"/>
      <c r="K109" s="232">
        <f t="shared" si="7"/>
        <v>0</v>
      </c>
      <c r="L109" s="232"/>
      <c r="M109" s="232"/>
      <c r="N109" s="232"/>
      <c r="O109" s="232"/>
      <c r="P109" s="232"/>
      <c r="Q109" s="232"/>
    </row>
    <row r="110" spans="1:17" ht="39.75" customHeight="1" x14ac:dyDescent="0.2">
      <c r="A110" s="246" t="str">
        <f t="shared" si="10"/>
        <v/>
      </c>
      <c r="B110" s="247"/>
      <c r="C110" s="247"/>
      <c r="D110" s="248"/>
      <c r="E110" s="249"/>
      <c r="F110" s="250"/>
      <c r="G110" s="251">
        <f t="shared" si="11"/>
        <v>0</v>
      </c>
      <c r="H110" s="247"/>
      <c r="K110" s="232">
        <f t="shared" si="7"/>
        <v>0</v>
      </c>
      <c r="L110" s="232"/>
      <c r="M110" s="232"/>
      <c r="N110" s="232"/>
      <c r="O110" s="232"/>
      <c r="P110" s="232"/>
      <c r="Q110" s="232"/>
    </row>
    <row r="111" spans="1:17" ht="39.75" customHeight="1" x14ac:dyDescent="0.2">
      <c r="A111" s="246" t="str">
        <f t="shared" si="10"/>
        <v/>
      </c>
      <c r="B111" s="247"/>
      <c r="C111" s="247"/>
      <c r="D111" s="248"/>
      <c r="E111" s="249"/>
      <c r="F111" s="250"/>
      <c r="G111" s="251">
        <f t="shared" si="11"/>
        <v>0</v>
      </c>
      <c r="H111" s="247"/>
      <c r="K111" s="232">
        <f t="shared" si="7"/>
        <v>0</v>
      </c>
      <c r="L111" s="232"/>
      <c r="M111" s="232"/>
      <c r="N111" s="232"/>
      <c r="O111" s="232"/>
      <c r="P111" s="232"/>
      <c r="Q111" s="232"/>
    </row>
    <row r="112" spans="1:17" ht="39.75" customHeight="1" x14ac:dyDescent="0.2">
      <c r="A112" s="246" t="str">
        <f t="shared" si="10"/>
        <v/>
      </c>
      <c r="B112" s="247"/>
      <c r="C112" s="247"/>
      <c r="D112" s="248"/>
      <c r="E112" s="249"/>
      <c r="F112" s="250"/>
      <c r="G112" s="251">
        <f t="shared" si="11"/>
        <v>0</v>
      </c>
      <c r="H112" s="247"/>
      <c r="K112" s="232">
        <f t="shared" si="7"/>
        <v>0</v>
      </c>
      <c r="L112" s="232"/>
      <c r="M112" s="232"/>
      <c r="N112" s="232"/>
      <c r="O112" s="232"/>
      <c r="P112" s="232"/>
      <c r="Q112" s="232"/>
    </row>
    <row r="113" spans="1:17" ht="39.75" customHeight="1" x14ac:dyDescent="0.2">
      <c r="A113" s="246" t="str">
        <f t="shared" si="10"/>
        <v/>
      </c>
      <c r="B113" s="247"/>
      <c r="C113" s="247"/>
      <c r="D113" s="248"/>
      <c r="E113" s="249"/>
      <c r="F113" s="250"/>
      <c r="G113" s="251">
        <f t="shared" si="11"/>
        <v>0</v>
      </c>
      <c r="H113" s="247"/>
      <c r="K113" s="232">
        <f t="shared" si="7"/>
        <v>0</v>
      </c>
      <c r="L113" s="232"/>
      <c r="M113" s="232"/>
      <c r="N113" s="232"/>
      <c r="O113" s="232"/>
      <c r="P113" s="232"/>
      <c r="Q113" s="232"/>
    </row>
    <row r="114" spans="1:17" ht="39.75" customHeight="1" x14ac:dyDescent="0.2">
      <c r="A114" s="246" t="str">
        <f t="shared" si="10"/>
        <v/>
      </c>
      <c r="B114" s="247"/>
      <c r="C114" s="247"/>
      <c r="D114" s="248"/>
      <c r="E114" s="249"/>
      <c r="F114" s="250"/>
      <c r="G114" s="251">
        <f t="shared" si="11"/>
        <v>0</v>
      </c>
      <c r="H114" s="247"/>
      <c r="K114" s="232">
        <f t="shared" si="7"/>
        <v>0</v>
      </c>
      <c r="L114" s="232"/>
      <c r="M114" s="232"/>
      <c r="N114" s="232"/>
      <c r="O114" s="232"/>
      <c r="P114" s="232"/>
      <c r="Q114" s="232"/>
    </row>
    <row r="115" spans="1:17" ht="39.75" customHeight="1" x14ac:dyDescent="0.2">
      <c r="A115" s="246" t="str">
        <f t="shared" si="10"/>
        <v/>
      </c>
      <c r="B115" s="247"/>
      <c r="C115" s="247"/>
      <c r="D115" s="248"/>
      <c r="E115" s="249"/>
      <c r="F115" s="250"/>
      <c r="G115" s="251">
        <f t="shared" si="11"/>
        <v>0</v>
      </c>
      <c r="H115" s="247"/>
      <c r="K115" s="232">
        <f t="shared" si="7"/>
        <v>0</v>
      </c>
      <c r="L115" s="232"/>
      <c r="M115" s="232"/>
      <c r="N115" s="232"/>
      <c r="O115" s="232"/>
      <c r="P115" s="232"/>
      <c r="Q115" s="232"/>
    </row>
    <row r="116" spans="1:17" ht="39.75" customHeight="1" x14ac:dyDescent="0.2">
      <c r="A116" s="246" t="str">
        <f t="shared" si="10"/>
        <v/>
      </c>
      <c r="B116" s="247"/>
      <c r="C116" s="247"/>
      <c r="D116" s="248"/>
      <c r="E116" s="249"/>
      <c r="F116" s="250"/>
      <c r="G116" s="251">
        <f t="shared" si="11"/>
        <v>0</v>
      </c>
      <c r="H116" s="247"/>
      <c r="K116" s="232">
        <f t="shared" si="7"/>
        <v>0</v>
      </c>
      <c r="L116" s="232"/>
      <c r="M116" s="232"/>
      <c r="N116" s="232"/>
      <c r="O116" s="232"/>
      <c r="P116" s="232"/>
      <c r="Q116" s="232"/>
    </row>
    <row r="117" spans="1:17" ht="39.75" customHeight="1" x14ac:dyDescent="0.2">
      <c r="A117" s="246" t="str">
        <f t="shared" si="10"/>
        <v/>
      </c>
      <c r="B117" s="252"/>
      <c r="C117" s="247"/>
      <c r="D117" s="248"/>
      <c r="E117" s="249"/>
      <c r="F117" s="250"/>
      <c r="G117" s="251">
        <f t="shared" si="11"/>
        <v>0</v>
      </c>
      <c r="H117" s="247"/>
      <c r="K117" s="232">
        <f t="shared" si="7"/>
        <v>0</v>
      </c>
      <c r="L117" s="232"/>
      <c r="M117" s="232"/>
      <c r="N117" s="232"/>
      <c r="O117" s="232"/>
      <c r="P117" s="232"/>
      <c r="Q117" s="232"/>
    </row>
    <row r="118" spans="1:17" ht="39.75" customHeight="1" x14ac:dyDescent="0.2">
      <c r="A118" s="246" t="str">
        <f t="shared" si="10"/>
        <v/>
      </c>
      <c r="B118" s="247"/>
      <c r="C118" s="247"/>
      <c r="D118" s="248"/>
      <c r="E118" s="249"/>
      <c r="F118" s="250"/>
      <c r="G118" s="251">
        <f t="shared" si="11"/>
        <v>0</v>
      </c>
      <c r="H118" s="247"/>
      <c r="K118" s="232">
        <f t="shared" si="7"/>
        <v>0</v>
      </c>
      <c r="L118" s="232"/>
      <c r="M118" s="232"/>
      <c r="N118" s="232"/>
      <c r="O118" s="232"/>
      <c r="P118" s="232"/>
      <c r="Q118" s="232"/>
    </row>
    <row r="119" spans="1:17" ht="39.75" customHeight="1" x14ac:dyDescent="0.2">
      <c r="A119" s="246" t="str">
        <f t="shared" si="10"/>
        <v/>
      </c>
      <c r="B119" s="247"/>
      <c r="C119" s="247"/>
      <c r="D119" s="248"/>
      <c r="E119" s="249"/>
      <c r="F119" s="250"/>
      <c r="G119" s="251">
        <f t="shared" si="11"/>
        <v>0</v>
      </c>
      <c r="H119" s="247"/>
      <c r="K119" s="232">
        <f t="shared" si="7"/>
        <v>0</v>
      </c>
      <c r="L119" s="232"/>
      <c r="M119" s="232"/>
      <c r="N119" s="232"/>
      <c r="O119" s="232"/>
      <c r="P119" s="232"/>
      <c r="Q119" s="232"/>
    </row>
    <row r="120" spans="1:17" ht="39.75" customHeight="1" x14ac:dyDescent="0.2">
      <c r="A120" s="246" t="str">
        <f t="shared" si="10"/>
        <v/>
      </c>
      <c r="B120" s="247"/>
      <c r="C120" s="247"/>
      <c r="D120" s="248"/>
      <c r="E120" s="249"/>
      <c r="F120" s="250"/>
      <c r="G120" s="251">
        <f t="shared" si="11"/>
        <v>0</v>
      </c>
      <c r="H120" s="247"/>
      <c r="K120" s="232">
        <f t="shared" si="7"/>
        <v>0</v>
      </c>
      <c r="L120" s="232"/>
      <c r="M120" s="232"/>
      <c r="N120" s="232"/>
      <c r="O120" s="232"/>
      <c r="P120" s="232"/>
      <c r="Q120" s="232"/>
    </row>
    <row r="121" spans="1:17" ht="39.75" customHeight="1" x14ac:dyDescent="0.2">
      <c r="A121" s="246" t="str">
        <f t="shared" si="10"/>
        <v/>
      </c>
      <c r="B121" s="247"/>
      <c r="C121" s="247"/>
      <c r="D121" s="248"/>
      <c r="E121" s="249"/>
      <c r="F121" s="250"/>
      <c r="G121" s="251">
        <f t="shared" si="11"/>
        <v>0</v>
      </c>
      <c r="H121" s="247"/>
      <c r="K121" s="232">
        <f t="shared" si="7"/>
        <v>0</v>
      </c>
      <c r="L121" s="232"/>
      <c r="M121" s="232"/>
      <c r="N121" s="232"/>
      <c r="O121" s="232"/>
      <c r="P121" s="232"/>
      <c r="Q121" s="232"/>
    </row>
    <row r="122" spans="1:17" ht="39.75" customHeight="1" x14ac:dyDescent="0.2">
      <c r="A122" s="246" t="str">
        <f t="shared" si="10"/>
        <v/>
      </c>
      <c r="B122" s="247"/>
      <c r="C122" s="247"/>
      <c r="D122" s="248"/>
      <c r="E122" s="249"/>
      <c r="F122" s="250"/>
      <c r="G122" s="251">
        <f t="shared" si="11"/>
        <v>0</v>
      </c>
      <c r="H122" s="247"/>
      <c r="K122" s="232">
        <f t="shared" si="7"/>
        <v>0</v>
      </c>
      <c r="L122" s="232"/>
      <c r="M122" s="232"/>
      <c r="N122" s="232"/>
      <c r="O122" s="232"/>
      <c r="P122" s="232"/>
      <c r="Q122" s="232"/>
    </row>
    <row r="123" spans="1:17" ht="39.75" customHeight="1" x14ac:dyDescent="0.2">
      <c r="A123" s="246" t="str">
        <f t="shared" si="10"/>
        <v/>
      </c>
      <c r="B123" s="247"/>
      <c r="C123" s="247"/>
      <c r="D123" s="248"/>
      <c r="E123" s="249"/>
      <c r="F123" s="250"/>
      <c r="G123" s="251">
        <f t="shared" si="11"/>
        <v>0</v>
      </c>
      <c r="H123" s="247"/>
      <c r="K123" s="232">
        <f t="shared" si="7"/>
        <v>0</v>
      </c>
      <c r="L123" s="232"/>
      <c r="M123" s="232"/>
      <c r="N123" s="232"/>
      <c r="O123" s="232"/>
      <c r="P123" s="232"/>
      <c r="Q123" s="232"/>
    </row>
    <row r="124" spans="1:17" ht="39.75" customHeight="1" x14ac:dyDescent="0.2">
      <c r="A124" s="246" t="str">
        <f t="shared" si="10"/>
        <v/>
      </c>
      <c r="B124" s="247"/>
      <c r="C124" s="247"/>
      <c r="D124" s="248"/>
      <c r="E124" s="249"/>
      <c r="F124" s="250"/>
      <c r="G124" s="251">
        <f t="shared" si="11"/>
        <v>0</v>
      </c>
      <c r="H124" s="247"/>
      <c r="K124" s="232">
        <f t="shared" si="7"/>
        <v>0</v>
      </c>
      <c r="L124" s="232"/>
      <c r="M124" s="232"/>
      <c r="N124" s="232"/>
      <c r="O124" s="232"/>
      <c r="P124" s="232"/>
      <c r="Q124" s="232"/>
    </row>
    <row r="125" spans="1:17" ht="39.75" customHeight="1" x14ac:dyDescent="0.2">
      <c r="A125" s="246" t="str">
        <f t="shared" si="10"/>
        <v/>
      </c>
      <c r="B125" s="247"/>
      <c r="C125" s="247"/>
      <c r="D125" s="248"/>
      <c r="E125" s="249"/>
      <c r="F125" s="250"/>
      <c r="G125" s="251">
        <f t="shared" si="11"/>
        <v>0</v>
      </c>
      <c r="H125" s="247"/>
      <c r="K125" s="232">
        <f t="shared" si="7"/>
        <v>0</v>
      </c>
      <c r="L125" s="232"/>
      <c r="M125" s="232"/>
      <c r="N125" s="232"/>
      <c r="O125" s="232"/>
      <c r="P125" s="232"/>
      <c r="Q125" s="232"/>
    </row>
    <row r="126" spans="1:17" ht="39.75" customHeight="1" x14ac:dyDescent="0.2">
      <c r="A126" s="246" t="str">
        <f t="shared" si="10"/>
        <v/>
      </c>
      <c r="B126" s="247"/>
      <c r="C126" s="247"/>
      <c r="D126" s="248"/>
      <c r="E126" s="249"/>
      <c r="F126" s="250"/>
      <c r="G126" s="251">
        <f t="shared" si="11"/>
        <v>0</v>
      </c>
      <c r="H126" s="247"/>
      <c r="K126" s="232">
        <f t="shared" si="7"/>
        <v>0</v>
      </c>
      <c r="L126" s="232"/>
      <c r="M126" s="232"/>
      <c r="N126" s="232"/>
      <c r="O126" s="232"/>
      <c r="P126" s="232"/>
      <c r="Q126" s="232"/>
    </row>
    <row r="127" spans="1:17" ht="39.75" customHeight="1" x14ac:dyDescent="0.2">
      <c r="A127" s="246" t="str">
        <f t="shared" si="10"/>
        <v/>
      </c>
      <c r="B127" s="247"/>
      <c r="C127" s="247"/>
      <c r="D127" s="248"/>
      <c r="E127" s="249"/>
      <c r="F127" s="250"/>
      <c r="G127" s="251">
        <f t="shared" si="11"/>
        <v>0</v>
      </c>
      <c r="H127" s="247"/>
      <c r="K127" s="232">
        <f t="shared" si="7"/>
        <v>0</v>
      </c>
      <c r="L127" s="232"/>
      <c r="M127" s="232"/>
      <c r="N127" s="232"/>
      <c r="O127" s="232"/>
      <c r="P127" s="232"/>
      <c r="Q127" s="232"/>
    </row>
    <row r="128" spans="1:17" ht="39.75" customHeight="1" x14ac:dyDescent="0.2">
      <c r="A128" s="246" t="str">
        <f t="shared" si="10"/>
        <v/>
      </c>
      <c r="B128" s="247"/>
      <c r="C128" s="247"/>
      <c r="D128" s="248"/>
      <c r="E128" s="249"/>
      <c r="F128" s="250"/>
      <c r="G128" s="251">
        <f t="shared" si="11"/>
        <v>0</v>
      </c>
      <c r="H128" s="247"/>
      <c r="K128" s="232">
        <f t="shared" si="7"/>
        <v>0</v>
      </c>
      <c r="L128" s="232"/>
      <c r="M128" s="232"/>
      <c r="N128" s="232"/>
      <c r="O128" s="232"/>
      <c r="P128" s="232"/>
      <c r="Q128" s="232"/>
    </row>
    <row r="129" spans="1:17" ht="39.75" customHeight="1" x14ac:dyDescent="0.2">
      <c r="A129" s="246" t="str">
        <f t="shared" si="10"/>
        <v/>
      </c>
      <c r="B129" s="247"/>
      <c r="C129" s="247"/>
      <c r="D129" s="248"/>
      <c r="E129" s="249"/>
      <c r="F129" s="250"/>
      <c r="G129" s="251">
        <f t="shared" si="11"/>
        <v>0</v>
      </c>
      <c r="H129" s="247"/>
      <c r="K129" s="232">
        <f t="shared" si="7"/>
        <v>0</v>
      </c>
      <c r="L129" s="232"/>
      <c r="M129" s="232"/>
      <c r="N129" s="232"/>
      <c r="O129" s="232"/>
      <c r="P129" s="232"/>
      <c r="Q129" s="232"/>
    </row>
    <row r="130" spans="1:17" ht="39.75" customHeight="1" x14ac:dyDescent="0.2">
      <c r="A130" s="246" t="str">
        <f t="shared" si="10"/>
        <v/>
      </c>
      <c r="B130" s="247"/>
      <c r="C130" s="247"/>
      <c r="D130" s="248"/>
      <c r="E130" s="249"/>
      <c r="F130" s="250"/>
      <c r="G130" s="251">
        <f t="shared" si="11"/>
        <v>0</v>
      </c>
      <c r="H130" s="247"/>
      <c r="K130" s="232">
        <f t="shared" si="7"/>
        <v>0</v>
      </c>
      <c r="L130" s="232"/>
      <c r="M130" s="232"/>
      <c r="N130" s="232"/>
      <c r="O130" s="232"/>
      <c r="P130" s="232"/>
      <c r="Q130" s="232"/>
    </row>
    <row r="131" spans="1:17" ht="39.75" customHeight="1" x14ac:dyDescent="0.2">
      <c r="A131" s="246" t="str">
        <f t="shared" si="10"/>
        <v/>
      </c>
      <c r="B131" s="247"/>
      <c r="C131" s="247"/>
      <c r="D131" s="248"/>
      <c r="E131" s="249"/>
      <c r="F131" s="250"/>
      <c r="G131" s="251">
        <f t="shared" si="11"/>
        <v>0</v>
      </c>
      <c r="H131" s="247"/>
      <c r="K131" s="232">
        <f t="shared" si="7"/>
        <v>0</v>
      </c>
      <c r="L131" s="232"/>
      <c r="M131" s="232"/>
      <c r="N131" s="232"/>
      <c r="O131" s="232"/>
      <c r="P131" s="232"/>
      <c r="Q131" s="232"/>
    </row>
    <row r="132" spans="1:17" ht="39.75" customHeight="1" x14ac:dyDescent="0.2">
      <c r="A132" s="246" t="str">
        <f t="shared" si="10"/>
        <v/>
      </c>
      <c r="B132" s="247"/>
      <c r="C132" s="247"/>
      <c r="D132" s="248"/>
      <c r="E132" s="249"/>
      <c r="F132" s="250"/>
      <c r="G132" s="251">
        <f t="shared" si="11"/>
        <v>0</v>
      </c>
      <c r="H132" s="247"/>
      <c r="K132" s="232">
        <f t="shared" si="7"/>
        <v>0</v>
      </c>
      <c r="L132" s="232"/>
      <c r="M132" s="232"/>
      <c r="N132" s="232"/>
      <c r="O132" s="232"/>
      <c r="P132" s="232"/>
      <c r="Q132" s="232"/>
    </row>
    <row r="133" spans="1:17" ht="39.75" customHeight="1" x14ac:dyDescent="0.2">
      <c r="A133" s="253"/>
      <c r="B133" s="252" t="s">
        <v>117</v>
      </c>
      <c r="C133" s="247"/>
      <c r="D133" s="248"/>
      <c r="E133" s="249"/>
      <c r="F133" s="250"/>
      <c r="G133" s="251">
        <f>SUM(G108:G132)</f>
        <v>0</v>
      </c>
      <c r="H133" s="247"/>
      <c r="K133" s="232">
        <f t="shared" ref="K133:K196" si="12">E133*F133</f>
        <v>0</v>
      </c>
      <c r="L133" s="232"/>
      <c r="M133" s="232"/>
      <c r="N133" s="232"/>
      <c r="O133" s="232"/>
      <c r="P133" s="232"/>
      <c r="Q133" s="232"/>
    </row>
    <row r="134" spans="1:17" ht="39.75" customHeight="1" x14ac:dyDescent="0.2">
      <c r="A134" s="246" t="str">
        <f>IF(D134="","",ROW()-8)</f>
        <v/>
      </c>
      <c r="B134" s="247"/>
      <c r="C134" s="247"/>
      <c r="D134" s="248"/>
      <c r="E134" s="249"/>
      <c r="F134" s="250"/>
      <c r="G134" s="251">
        <f>E134*F134</f>
        <v>0</v>
      </c>
      <c r="H134" s="247"/>
      <c r="K134" s="232">
        <f t="shared" si="12"/>
        <v>0</v>
      </c>
      <c r="L134" s="232"/>
      <c r="M134" s="232"/>
      <c r="N134" s="232"/>
      <c r="O134" s="232"/>
      <c r="P134" s="232"/>
      <c r="Q134" s="232"/>
    </row>
    <row r="135" spans="1:17" ht="39.75" customHeight="1" x14ac:dyDescent="0.2">
      <c r="A135" s="246" t="str">
        <f t="shared" ref="A135:A158" si="13">IF(D135="","",ROW()-8)</f>
        <v/>
      </c>
      <c r="B135" s="247"/>
      <c r="C135" s="247"/>
      <c r="D135" s="248"/>
      <c r="E135" s="249"/>
      <c r="F135" s="250"/>
      <c r="G135" s="251">
        <f t="shared" ref="G135:G158" si="14">E135*F135</f>
        <v>0</v>
      </c>
      <c r="H135" s="247"/>
      <c r="K135" s="232">
        <f t="shared" si="12"/>
        <v>0</v>
      </c>
      <c r="L135" s="232"/>
      <c r="M135" s="232"/>
      <c r="N135" s="232"/>
      <c r="O135" s="232"/>
      <c r="P135" s="232"/>
      <c r="Q135" s="232"/>
    </row>
    <row r="136" spans="1:17" ht="39.75" customHeight="1" x14ac:dyDescent="0.2">
      <c r="A136" s="246" t="str">
        <f t="shared" si="13"/>
        <v/>
      </c>
      <c r="B136" s="247"/>
      <c r="C136" s="247"/>
      <c r="D136" s="248"/>
      <c r="E136" s="249"/>
      <c r="F136" s="250"/>
      <c r="G136" s="251">
        <f t="shared" si="14"/>
        <v>0</v>
      </c>
      <c r="H136" s="247"/>
      <c r="K136" s="232">
        <f t="shared" si="12"/>
        <v>0</v>
      </c>
      <c r="L136" s="232"/>
      <c r="M136" s="232"/>
      <c r="N136" s="232"/>
      <c r="O136" s="232"/>
      <c r="P136" s="232"/>
      <c r="Q136" s="232"/>
    </row>
    <row r="137" spans="1:17" ht="39.75" customHeight="1" x14ac:dyDescent="0.2">
      <c r="A137" s="246" t="str">
        <f t="shared" si="13"/>
        <v/>
      </c>
      <c r="B137" s="247"/>
      <c r="C137" s="247"/>
      <c r="D137" s="248"/>
      <c r="E137" s="249"/>
      <c r="F137" s="250"/>
      <c r="G137" s="251">
        <f t="shared" si="14"/>
        <v>0</v>
      </c>
      <c r="H137" s="247"/>
      <c r="K137" s="232">
        <f t="shared" si="12"/>
        <v>0</v>
      </c>
      <c r="L137" s="232"/>
      <c r="M137" s="232"/>
      <c r="N137" s="232"/>
      <c r="O137" s="232"/>
      <c r="P137" s="232"/>
      <c r="Q137" s="232"/>
    </row>
    <row r="138" spans="1:17" ht="39.75" customHeight="1" x14ac:dyDescent="0.2">
      <c r="A138" s="246" t="str">
        <f t="shared" si="13"/>
        <v/>
      </c>
      <c r="B138" s="247"/>
      <c r="C138" s="247"/>
      <c r="D138" s="248"/>
      <c r="E138" s="249"/>
      <c r="F138" s="250"/>
      <c r="G138" s="251">
        <f t="shared" si="14"/>
        <v>0</v>
      </c>
      <c r="H138" s="247"/>
      <c r="K138" s="232">
        <f t="shared" si="12"/>
        <v>0</v>
      </c>
      <c r="L138" s="232"/>
      <c r="M138" s="232"/>
      <c r="N138" s="232"/>
      <c r="O138" s="232"/>
      <c r="P138" s="232"/>
      <c r="Q138" s="232"/>
    </row>
    <row r="139" spans="1:17" ht="39.75" customHeight="1" x14ac:dyDescent="0.2">
      <c r="A139" s="246" t="str">
        <f t="shared" si="13"/>
        <v/>
      </c>
      <c r="B139" s="247"/>
      <c r="C139" s="247"/>
      <c r="D139" s="248"/>
      <c r="E139" s="249"/>
      <c r="F139" s="250"/>
      <c r="G139" s="251">
        <f t="shared" si="14"/>
        <v>0</v>
      </c>
      <c r="H139" s="247"/>
      <c r="K139" s="232">
        <f t="shared" si="12"/>
        <v>0</v>
      </c>
      <c r="L139" s="232"/>
      <c r="M139" s="232"/>
      <c r="N139" s="232"/>
      <c r="O139" s="232"/>
      <c r="P139" s="232"/>
      <c r="Q139" s="232"/>
    </row>
    <row r="140" spans="1:17" ht="39.75" customHeight="1" x14ac:dyDescent="0.2">
      <c r="A140" s="246" t="str">
        <f t="shared" si="13"/>
        <v/>
      </c>
      <c r="B140" s="247"/>
      <c r="C140" s="247"/>
      <c r="D140" s="248"/>
      <c r="E140" s="249"/>
      <c r="F140" s="250"/>
      <c r="G140" s="251">
        <f t="shared" si="14"/>
        <v>0</v>
      </c>
      <c r="H140" s="247"/>
      <c r="K140" s="232">
        <f t="shared" si="12"/>
        <v>0</v>
      </c>
      <c r="L140" s="232"/>
      <c r="M140" s="232"/>
      <c r="N140" s="232"/>
      <c r="O140" s="232"/>
      <c r="P140" s="232"/>
      <c r="Q140" s="232"/>
    </row>
    <row r="141" spans="1:17" ht="39.75" customHeight="1" x14ac:dyDescent="0.2">
      <c r="A141" s="246" t="str">
        <f t="shared" si="13"/>
        <v/>
      </c>
      <c r="B141" s="247"/>
      <c r="C141" s="247"/>
      <c r="D141" s="248"/>
      <c r="E141" s="249"/>
      <c r="F141" s="250"/>
      <c r="G141" s="251">
        <f t="shared" si="14"/>
        <v>0</v>
      </c>
      <c r="H141" s="247"/>
      <c r="K141" s="232">
        <f t="shared" si="12"/>
        <v>0</v>
      </c>
      <c r="L141" s="232"/>
      <c r="M141" s="232"/>
      <c r="N141" s="232"/>
      <c r="O141" s="232"/>
      <c r="P141" s="232"/>
      <c r="Q141" s="232"/>
    </row>
    <row r="142" spans="1:17" ht="39.75" customHeight="1" x14ac:dyDescent="0.2">
      <c r="A142" s="246" t="str">
        <f t="shared" si="13"/>
        <v/>
      </c>
      <c r="B142" s="247"/>
      <c r="C142" s="247"/>
      <c r="D142" s="248"/>
      <c r="E142" s="249"/>
      <c r="F142" s="250"/>
      <c r="G142" s="251">
        <f t="shared" si="14"/>
        <v>0</v>
      </c>
      <c r="H142" s="247"/>
      <c r="K142" s="232">
        <f t="shared" si="12"/>
        <v>0</v>
      </c>
      <c r="L142" s="232"/>
      <c r="M142" s="232"/>
      <c r="N142" s="232"/>
      <c r="O142" s="232"/>
      <c r="P142" s="232"/>
      <c r="Q142" s="232"/>
    </row>
    <row r="143" spans="1:17" ht="39.75" customHeight="1" x14ac:dyDescent="0.2">
      <c r="A143" s="246" t="str">
        <f t="shared" si="13"/>
        <v/>
      </c>
      <c r="B143" s="247"/>
      <c r="C143" s="247"/>
      <c r="D143" s="248"/>
      <c r="E143" s="249"/>
      <c r="F143" s="250"/>
      <c r="G143" s="251">
        <f t="shared" si="14"/>
        <v>0</v>
      </c>
      <c r="H143" s="247"/>
      <c r="K143" s="232">
        <f t="shared" si="12"/>
        <v>0</v>
      </c>
      <c r="L143" s="232"/>
      <c r="M143" s="232"/>
      <c r="N143" s="232"/>
      <c r="O143" s="232"/>
      <c r="P143" s="232"/>
      <c r="Q143" s="232"/>
    </row>
    <row r="144" spans="1:17" ht="39.75" customHeight="1" x14ac:dyDescent="0.2">
      <c r="A144" s="246" t="str">
        <f t="shared" si="13"/>
        <v/>
      </c>
      <c r="B144" s="247"/>
      <c r="C144" s="247"/>
      <c r="D144" s="248"/>
      <c r="E144" s="249"/>
      <c r="F144" s="250"/>
      <c r="G144" s="251">
        <f t="shared" si="14"/>
        <v>0</v>
      </c>
      <c r="H144" s="247"/>
      <c r="K144" s="232">
        <f t="shared" si="12"/>
        <v>0</v>
      </c>
      <c r="L144" s="232"/>
      <c r="M144" s="232"/>
      <c r="N144" s="232"/>
      <c r="O144" s="232"/>
      <c r="P144" s="232"/>
      <c r="Q144" s="232"/>
    </row>
    <row r="145" spans="1:17" ht="39.75" customHeight="1" x14ac:dyDescent="0.2">
      <c r="A145" s="246" t="str">
        <f t="shared" si="13"/>
        <v/>
      </c>
      <c r="B145" s="247"/>
      <c r="C145" s="247"/>
      <c r="D145" s="248"/>
      <c r="E145" s="249"/>
      <c r="F145" s="250"/>
      <c r="G145" s="251">
        <f t="shared" si="14"/>
        <v>0</v>
      </c>
      <c r="H145" s="247"/>
      <c r="K145" s="232">
        <f t="shared" si="12"/>
        <v>0</v>
      </c>
      <c r="L145" s="232"/>
      <c r="M145" s="232"/>
      <c r="N145" s="232"/>
      <c r="O145" s="232"/>
      <c r="P145" s="232"/>
      <c r="Q145" s="232"/>
    </row>
    <row r="146" spans="1:17" ht="39.75" customHeight="1" x14ac:dyDescent="0.2">
      <c r="A146" s="246" t="str">
        <f t="shared" si="13"/>
        <v/>
      </c>
      <c r="B146" s="247"/>
      <c r="C146" s="247"/>
      <c r="D146" s="248"/>
      <c r="E146" s="249"/>
      <c r="F146" s="250"/>
      <c r="G146" s="251">
        <f t="shared" si="14"/>
        <v>0</v>
      </c>
      <c r="H146" s="247"/>
      <c r="K146" s="232">
        <f t="shared" si="12"/>
        <v>0</v>
      </c>
      <c r="L146" s="232"/>
      <c r="M146" s="232"/>
      <c r="N146" s="232"/>
      <c r="O146" s="232"/>
      <c r="P146" s="232"/>
      <c r="Q146" s="232"/>
    </row>
    <row r="147" spans="1:17" ht="39.75" customHeight="1" x14ac:dyDescent="0.2">
      <c r="A147" s="246" t="str">
        <f t="shared" si="13"/>
        <v/>
      </c>
      <c r="B147" s="247"/>
      <c r="C147" s="247"/>
      <c r="D147" s="248"/>
      <c r="E147" s="249"/>
      <c r="F147" s="250"/>
      <c r="G147" s="251">
        <f t="shared" si="14"/>
        <v>0</v>
      </c>
      <c r="H147" s="247"/>
      <c r="K147" s="232">
        <f t="shared" si="12"/>
        <v>0</v>
      </c>
      <c r="L147" s="232"/>
      <c r="M147" s="232"/>
      <c r="N147" s="232"/>
      <c r="O147" s="232"/>
      <c r="P147" s="232"/>
      <c r="Q147" s="232"/>
    </row>
    <row r="148" spans="1:17" ht="39.75" customHeight="1" x14ac:dyDescent="0.2">
      <c r="A148" s="246" t="str">
        <f t="shared" si="13"/>
        <v/>
      </c>
      <c r="B148" s="247"/>
      <c r="C148" s="247"/>
      <c r="D148" s="248"/>
      <c r="E148" s="249"/>
      <c r="F148" s="250"/>
      <c r="G148" s="251">
        <f t="shared" si="14"/>
        <v>0</v>
      </c>
      <c r="H148" s="247"/>
      <c r="K148" s="232">
        <f t="shared" si="12"/>
        <v>0</v>
      </c>
      <c r="L148" s="232"/>
      <c r="M148" s="232"/>
      <c r="N148" s="232"/>
      <c r="O148" s="232"/>
      <c r="P148" s="232"/>
      <c r="Q148" s="232"/>
    </row>
    <row r="149" spans="1:17" ht="39.75" customHeight="1" x14ac:dyDescent="0.2">
      <c r="A149" s="246" t="str">
        <f t="shared" si="13"/>
        <v/>
      </c>
      <c r="B149" s="247"/>
      <c r="C149" s="247"/>
      <c r="D149" s="248"/>
      <c r="E149" s="249"/>
      <c r="F149" s="250"/>
      <c r="G149" s="251">
        <f t="shared" si="14"/>
        <v>0</v>
      </c>
      <c r="H149" s="247"/>
      <c r="K149" s="232">
        <f t="shared" si="12"/>
        <v>0</v>
      </c>
      <c r="L149" s="232"/>
      <c r="M149" s="232"/>
      <c r="N149" s="232"/>
      <c r="O149" s="232"/>
      <c r="P149" s="232"/>
      <c r="Q149" s="232"/>
    </row>
    <row r="150" spans="1:17" ht="39.75" customHeight="1" x14ac:dyDescent="0.2">
      <c r="A150" s="246" t="str">
        <f t="shared" si="13"/>
        <v/>
      </c>
      <c r="B150" s="247"/>
      <c r="C150" s="247"/>
      <c r="D150" s="248"/>
      <c r="E150" s="249"/>
      <c r="F150" s="250"/>
      <c r="G150" s="251">
        <f t="shared" si="14"/>
        <v>0</v>
      </c>
      <c r="H150" s="247"/>
      <c r="K150" s="232">
        <f t="shared" si="12"/>
        <v>0</v>
      </c>
      <c r="L150" s="232"/>
      <c r="M150" s="232"/>
      <c r="N150" s="232"/>
      <c r="O150" s="232"/>
      <c r="P150" s="232"/>
      <c r="Q150" s="232"/>
    </row>
    <row r="151" spans="1:17" ht="39.75" customHeight="1" x14ac:dyDescent="0.2">
      <c r="A151" s="246" t="str">
        <f t="shared" si="13"/>
        <v/>
      </c>
      <c r="B151" s="247"/>
      <c r="C151" s="247"/>
      <c r="D151" s="248"/>
      <c r="E151" s="249"/>
      <c r="F151" s="250"/>
      <c r="G151" s="251">
        <f t="shared" si="14"/>
        <v>0</v>
      </c>
      <c r="H151" s="247"/>
      <c r="K151" s="232">
        <f t="shared" si="12"/>
        <v>0</v>
      </c>
      <c r="L151" s="232"/>
      <c r="M151" s="232"/>
      <c r="N151" s="232"/>
      <c r="O151" s="232"/>
      <c r="P151" s="232"/>
      <c r="Q151" s="232"/>
    </row>
    <row r="152" spans="1:17" ht="39.75" customHeight="1" x14ac:dyDescent="0.2">
      <c r="A152" s="246" t="str">
        <f t="shared" si="13"/>
        <v/>
      </c>
      <c r="B152" s="247"/>
      <c r="C152" s="247"/>
      <c r="D152" s="248"/>
      <c r="E152" s="249"/>
      <c r="F152" s="250"/>
      <c r="G152" s="251">
        <f t="shared" si="14"/>
        <v>0</v>
      </c>
      <c r="H152" s="247"/>
      <c r="K152" s="232">
        <f t="shared" si="12"/>
        <v>0</v>
      </c>
      <c r="L152" s="232"/>
      <c r="M152" s="232"/>
      <c r="N152" s="232"/>
      <c r="O152" s="232"/>
      <c r="P152" s="232"/>
      <c r="Q152" s="232"/>
    </row>
    <row r="153" spans="1:17" ht="39.75" customHeight="1" x14ac:dyDescent="0.2">
      <c r="A153" s="246" t="str">
        <f t="shared" si="13"/>
        <v/>
      </c>
      <c r="B153" s="247"/>
      <c r="C153" s="247"/>
      <c r="D153" s="248"/>
      <c r="E153" s="249"/>
      <c r="F153" s="250"/>
      <c r="G153" s="251">
        <f t="shared" si="14"/>
        <v>0</v>
      </c>
      <c r="H153" s="247"/>
      <c r="K153" s="232">
        <f t="shared" si="12"/>
        <v>0</v>
      </c>
      <c r="L153" s="232"/>
      <c r="M153" s="232"/>
      <c r="N153" s="232"/>
      <c r="O153" s="232"/>
      <c r="P153" s="232"/>
      <c r="Q153" s="232"/>
    </row>
    <row r="154" spans="1:17" ht="39.75" customHeight="1" x14ac:dyDescent="0.2">
      <c r="A154" s="246" t="str">
        <f t="shared" si="13"/>
        <v/>
      </c>
      <c r="B154" s="247"/>
      <c r="C154" s="247"/>
      <c r="D154" s="248"/>
      <c r="E154" s="249"/>
      <c r="F154" s="250"/>
      <c r="G154" s="251">
        <f t="shared" si="14"/>
        <v>0</v>
      </c>
      <c r="H154" s="247"/>
      <c r="K154" s="232">
        <f t="shared" si="12"/>
        <v>0</v>
      </c>
      <c r="L154" s="232"/>
      <c r="M154" s="232"/>
      <c r="N154" s="232"/>
      <c r="O154" s="232"/>
      <c r="P154" s="232"/>
      <c r="Q154" s="232"/>
    </row>
    <row r="155" spans="1:17" ht="39.75" customHeight="1" x14ac:dyDescent="0.2">
      <c r="A155" s="246" t="str">
        <f t="shared" si="13"/>
        <v/>
      </c>
      <c r="B155" s="247"/>
      <c r="C155" s="247"/>
      <c r="D155" s="248"/>
      <c r="E155" s="249"/>
      <c r="F155" s="250"/>
      <c r="G155" s="251">
        <f t="shared" si="14"/>
        <v>0</v>
      </c>
      <c r="H155" s="247"/>
      <c r="K155" s="232">
        <f t="shared" si="12"/>
        <v>0</v>
      </c>
      <c r="L155" s="232"/>
      <c r="M155" s="232"/>
      <c r="N155" s="232"/>
      <c r="O155" s="232"/>
      <c r="P155" s="232"/>
      <c r="Q155" s="232"/>
    </row>
    <row r="156" spans="1:17" ht="39.75" customHeight="1" x14ac:dyDescent="0.2">
      <c r="A156" s="246" t="str">
        <f t="shared" si="13"/>
        <v/>
      </c>
      <c r="B156" s="247"/>
      <c r="C156" s="247"/>
      <c r="D156" s="248"/>
      <c r="E156" s="249"/>
      <c r="F156" s="250"/>
      <c r="G156" s="251">
        <f t="shared" si="14"/>
        <v>0</v>
      </c>
      <c r="H156" s="247"/>
      <c r="K156" s="232">
        <f t="shared" si="12"/>
        <v>0</v>
      </c>
      <c r="L156" s="232"/>
      <c r="M156" s="232"/>
      <c r="N156" s="232"/>
      <c r="O156" s="232"/>
      <c r="P156" s="232"/>
      <c r="Q156" s="232"/>
    </row>
    <row r="157" spans="1:17" ht="39.75" customHeight="1" x14ac:dyDescent="0.2">
      <c r="A157" s="246" t="str">
        <f t="shared" si="13"/>
        <v/>
      </c>
      <c r="B157" s="247"/>
      <c r="C157" s="247"/>
      <c r="D157" s="248"/>
      <c r="E157" s="249"/>
      <c r="F157" s="250"/>
      <c r="G157" s="251">
        <f t="shared" si="14"/>
        <v>0</v>
      </c>
      <c r="H157" s="247"/>
      <c r="K157" s="232">
        <f t="shared" si="12"/>
        <v>0</v>
      </c>
      <c r="L157" s="232"/>
      <c r="M157" s="232"/>
      <c r="N157" s="232"/>
      <c r="O157" s="232"/>
      <c r="P157" s="232"/>
      <c r="Q157" s="232"/>
    </row>
    <row r="158" spans="1:17" ht="39.75" customHeight="1" x14ac:dyDescent="0.2">
      <c r="A158" s="246" t="str">
        <f t="shared" si="13"/>
        <v/>
      </c>
      <c r="B158" s="247"/>
      <c r="C158" s="247"/>
      <c r="D158" s="248"/>
      <c r="E158" s="249"/>
      <c r="F158" s="250"/>
      <c r="G158" s="251">
        <f t="shared" si="14"/>
        <v>0</v>
      </c>
      <c r="H158" s="247"/>
      <c r="K158" s="232">
        <f t="shared" si="12"/>
        <v>0</v>
      </c>
      <c r="L158" s="232"/>
      <c r="M158" s="232"/>
      <c r="N158" s="232"/>
      <c r="O158" s="232"/>
      <c r="P158" s="232"/>
      <c r="Q158" s="232"/>
    </row>
    <row r="159" spans="1:17" ht="39.75" customHeight="1" x14ac:dyDescent="0.2">
      <c r="A159" s="253"/>
      <c r="B159" s="252" t="s">
        <v>117</v>
      </c>
      <c r="C159" s="247"/>
      <c r="D159" s="248"/>
      <c r="E159" s="249"/>
      <c r="F159" s="250"/>
      <c r="G159" s="251">
        <f>SUM(G134:G158)</f>
        <v>0</v>
      </c>
      <c r="H159" s="247"/>
      <c r="K159" s="232">
        <f t="shared" si="12"/>
        <v>0</v>
      </c>
      <c r="L159" s="232"/>
      <c r="M159" s="232"/>
      <c r="N159" s="232"/>
      <c r="O159" s="232"/>
      <c r="P159" s="232"/>
      <c r="Q159" s="232"/>
    </row>
    <row r="160" spans="1:17" ht="39.75" customHeight="1" x14ac:dyDescent="0.2">
      <c r="A160" s="246" t="str">
        <f>IF(D160="","",ROW()-9)</f>
        <v/>
      </c>
      <c r="B160" s="247"/>
      <c r="C160" s="247"/>
      <c r="D160" s="248"/>
      <c r="E160" s="249"/>
      <c r="F160" s="250"/>
      <c r="G160" s="251">
        <f>E160*F160</f>
        <v>0</v>
      </c>
      <c r="H160" s="247"/>
      <c r="K160" s="232">
        <f t="shared" si="12"/>
        <v>0</v>
      </c>
      <c r="L160" s="232"/>
      <c r="M160" s="232"/>
      <c r="N160" s="232"/>
      <c r="O160" s="232"/>
      <c r="P160" s="232"/>
      <c r="Q160" s="232"/>
    </row>
    <row r="161" spans="1:17" ht="39.75" customHeight="1" x14ac:dyDescent="0.2">
      <c r="A161" s="246" t="str">
        <f t="shared" ref="A161:A184" si="15">IF(D161="","",ROW()-9)</f>
        <v/>
      </c>
      <c r="B161" s="247"/>
      <c r="C161" s="247"/>
      <c r="D161" s="248"/>
      <c r="E161" s="249"/>
      <c r="F161" s="250"/>
      <c r="G161" s="251">
        <f t="shared" ref="G161:G184" si="16">E161*F161</f>
        <v>0</v>
      </c>
      <c r="H161" s="247"/>
      <c r="K161" s="232">
        <f t="shared" si="12"/>
        <v>0</v>
      </c>
      <c r="L161" s="232"/>
      <c r="M161" s="232"/>
      <c r="N161" s="232"/>
      <c r="O161" s="232"/>
      <c r="P161" s="232"/>
      <c r="Q161" s="232"/>
    </row>
    <row r="162" spans="1:17" ht="39.75" customHeight="1" x14ac:dyDescent="0.2">
      <c r="A162" s="246" t="str">
        <f t="shared" si="15"/>
        <v/>
      </c>
      <c r="B162" s="247"/>
      <c r="C162" s="247"/>
      <c r="D162" s="248"/>
      <c r="E162" s="249"/>
      <c r="F162" s="250"/>
      <c r="G162" s="251">
        <f t="shared" si="16"/>
        <v>0</v>
      </c>
      <c r="H162" s="247"/>
      <c r="K162" s="232">
        <f t="shared" si="12"/>
        <v>0</v>
      </c>
      <c r="L162" s="232"/>
      <c r="M162" s="232"/>
      <c r="N162" s="232"/>
      <c r="O162" s="232"/>
      <c r="P162" s="232"/>
      <c r="Q162" s="232"/>
    </row>
    <row r="163" spans="1:17" ht="39.75" customHeight="1" x14ac:dyDescent="0.2">
      <c r="A163" s="246" t="str">
        <f t="shared" si="15"/>
        <v/>
      </c>
      <c r="B163" s="247"/>
      <c r="C163" s="247"/>
      <c r="D163" s="248"/>
      <c r="E163" s="249"/>
      <c r="F163" s="250"/>
      <c r="G163" s="251">
        <f t="shared" si="16"/>
        <v>0</v>
      </c>
      <c r="H163" s="247"/>
      <c r="K163" s="232">
        <f t="shared" si="12"/>
        <v>0</v>
      </c>
      <c r="L163" s="232"/>
      <c r="M163" s="232"/>
      <c r="N163" s="232"/>
      <c r="O163" s="232"/>
      <c r="P163" s="232"/>
      <c r="Q163" s="232"/>
    </row>
    <row r="164" spans="1:17" ht="39.75" customHeight="1" x14ac:dyDescent="0.2">
      <c r="A164" s="246" t="str">
        <f t="shared" si="15"/>
        <v/>
      </c>
      <c r="B164" s="247"/>
      <c r="C164" s="247"/>
      <c r="D164" s="248"/>
      <c r="E164" s="249"/>
      <c r="F164" s="250"/>
      <c r="G164" s="251">
        <f t="shared" si="16"/>
        <v>0</v>
      </c>
      <c r="H164" s="247"/>
      <c r="K164" s="232">
        <f t="shared" si="12"/>
        <v>0</v>
      </c>
      <c r="L164" s="232"/>
      <c r="M164" s="232"/>
      <c r="N164" s="232"/>
      <c r="O164" s="232"/>
      <c r="P164" s="232"/>
      <c r="Q164" s="232"/>
    </row>
    <row r="165" spans="1:17" ht="39.75" customHeight="1" x14ac:dyDescent="0.2">
      <c r="A165" s="246" t="str">
        <f t="shared" si="15"/>
        <v/>
      </c>
      <c r="B165" s="247"/>
      <c r="C165" s="247"/>
      <c r="D165" s="248"/>
      <c r="E165" s="249"/>
      <c r="F165" s="250"/>
      <c r="G165" s="251">
        <f t="shared" si="16"/>
        <v>0</v>
      </c>
      <c r="H165" s="247"/>
      <c r="K165" s="232">
        <f t="shared" si="12"/>
        <v>0</v>
      </c>
      <c r="L165" s="232"/>
      <c r="M165" s="232"/>
      <c r="N165" s="232"/>
      <c r="O165" s="232"/>
      <c r="P165" s="232"/>
      <c r="Q165" s="232"/>
    </row>
    <row r="166" spans="1:17" ht="39.75" customHeight="1" x14ac:dyDescent="0.2">
      <c r="A166" s="246" t="str">
        <f t="shared" si="15"/>
        <v/>
      </c>
      <c r="B166" s="247"/>
      <c r="C166" s="247"/>
      <c r="D166" s="248"/>
      <c r="E166" s="249"/>
      <c r="F166" s="250"/>
      <c r="G166" s="251">
        <f t="shared" si="16"/>
        <v>0</v>
      </c>
      <c r="H166" s="247"/>
      <c r="K166" s="232">
        <f t="shared" si="12"/>
        <v>0</v>
      </c>
      <c r="L166" s="232"/>
      <c r="M166" s="232"/>
      <c r="N166" s="232"/>
      <c r="O166" s="232"/>
      <c r="P166" s="232"/>
      <c r="Q166" s="232"/>
    </row>
    <row r="167" spans="1:17" ht="39.75" customHeight="1" x14ac:dyDescent="0.2">
      <c r="A167" s="246" t="str">
        <f t="shared" si="15"/>
        <v/>
      </c>
      <c r="B167" s="247"/>
      <c r="C167" s="247"/>
      <c r="D167" s="248"/>
      <c r="E167" s="249"/>
      <c r="F167" s="250"/>
      <c r="G167" s="251">
        <f t="shared" si="16"/>
        <v>0</v>
      </c>
      <c r="H167" s="247"/>
      <c r="K167" s="232">
        <f t="shared" si="12"/>
        <v>0</v>
      </c>
      <c r="L167" s="232"/>
      <c r="M167" s="232"/>
      <c r="N167" s="232"/>
      <c r="O167" s="232"/>
      <c r="P167" s="232"/>
      <c r="Q167" s="232"/>
    </row>
    <row r="168" spans="1:17" ht="39.75" customHeight="1" x14ac:dyDescent="0.2">
      <c r="A168" s="246" t="str">
        <f t="shared" si="15"/>
        <v/>
      </c>
      <c r="B168" s="247"/>
      <c r="C168" s="247"/>
      <c r="D168" s="248"/>
      <c r="E168" s="249"/>
      <c r="F168" s="250"/>
      <c r="G168" s="251">
        <f t="shared" si="16"/>
        <v>0</v>
      </c>
      <c r="H168" s="247"/>
      <c r="K168" s="232">
        <f t="shared" si="12"/>
        <v>0</v>
      </c>
      <c r="L168" s="232"/>
      <c r="M168" s="232"/>
      <c r="N168" s="232"/>
      <c r="O168" s="232"/>
      <c r="P168" s="232"/>
      <c r="Q168" s="232"/>
    </row>
    <row r="169" spans="1:17" ht="39.75" customHeight="1" x14ac:dyDescent="0.2">
      <c r="A169" s="246" t="str">
        <f t="shared" si="15"/>
        <v/>
      </c>
      <c r="B169" s="247"/>
      <c r="C169" s="247"/>
      <c r="D169" s="248"/>
      <c r="E169" s="249"/>
      <c r="F169" s="250"/>
      <c r="G169" s="251">
        <f t="shared" si="16"/>
        <v>0</v>
      </c>
      <c r="H169" s="247"/>
      <c r="K169" s="232">
        <f t="shared" si="12"/>
        <v>0</v>
      </c>
      <c r="L169" s="232"/>
      <c r="M169" s="232"/>
      <c r="N169" s="232"/>
      <c r="O169" s="232"/>
      <c r="P169" s="232"/>
      <c r="Q169" s="232"/>
    </row>
    <row r="170" spans="1:17" ht="39.75" customHeight="1" x14ac:dyDescent="0.2">
      <c r="A170" s="246" t="str">
        <f t="shared" si="15"/>
        <v/>
      </c>
      <c r="B170" s="247"/>
      <c r="C170" s="247"/>
      <c r="D170" s="248"/>
      <c r="E170" s="249"/>
      <c r="F170" s="250"/>
      <c r="G170" s="251">
        <f t="shared" si="16"/>
        <v>0</v>
      </c>
      <c r="H170" s="247"/>
      <c r="K170" s="232">
        <f t="shared" si="12"/>
        <v>0</v>
      </c>
      <c r="L170" s="232"/>
      <c r="M170" s="232"/>
      <c r="N170" s="232"/>
      <c r="O170" s="232"/>
      <c r="P170" s="232"/>
      <c r="Q170" s="232"/>
    </row>
    <row r="171" spans="1:17" ht="39.75" customHeight="1" x14ac:dyDescent="0.2">
      <c r="A171" s="246" t="str">
        <f t="shared" si="15"/>
        <v/>
      </c>
      <c r="B171" s="247"/>
      <c r="C171" s="247"/>
      <c r="D171" s="248"/>
      <c r="E171" s="249"/>
      <c r="F171" s="250"/>
      <c r="G171" s="251">
        <f t="shared" si="16"/>
        <v>0</v>
      </c>
      <c r="H171" s="247"/>
      <c r="K171" s="232">
        <f t="shared" si="12"/>
        <v>0</v>
      </c>
      <c r="L171" s="232"/>
      <c r="M171" s="232"/>
      <c r="N171" s="232"/>
      <c r="O171" s="232"/>
      <c r="P171" s="232"/>
      <c r="Q171" s="232"/>
    </row>
    <row r="172" spans="1:17" ht="39.75" customHeight="1" x14ac:dyDescent="0.2">
      <c r="A172" s="246" t="str">
        <f t="shared" si="15"/>
        <v/>
      </c>
      <c r="B172" s="247"/>
      <c r="C172" s="247"/>
      <c r="D172" s="248"/>
      <c r="E172" s="249"/>
      <c r="F172" s="250"/>
      <c r="G172" s="251">
        <f t="shared" si="16"/>
        <v>0</v>
      </c>
      <c r="H172" s="247"/>
      <c r="K172" s="232">
        <f t="shared" si="12"/>
        <v>0</v>
      </c>
      <c r="L172" s="232"/>
      <c r="M172" s="232"/>
      <c r="N172" s="232"/>
      <c r="O172" s="232"/>
      <c r="P172" s="232"/>
      <c r="Q172" s="232"/>
    </row>
    <row r="173" spans="1:17" ht="39.75" customHeight="1" x14ac:dyDescent="0.2">
      <c r="A173" s="246" t="str">
        <f t="shared" si="15"/>
        <v/>
      </c>
      <c r="B173" s="247"/>
      <c r="C173" s="247"/>
      <c r="D173" s="248"/>
      <c r="E173" s="249"/>
      <c r="F173" s="250"/>
      <c r="G173" s="251">
        <f t="shared" si="16"/>
        <v>0</v>
      </c>
      <c r="H173" s="247"/>
      <c r="K173" s="232">
        <f t="shared" si="12"/>
        <v>0</v>
      </c>
      <c r="L173" s="232"/>
      <c r="M173" s="232"/>
      <c r="N173" s="232"/>
      <c r="O173" s="232"/>
      <c r="P173" s="232"/>
      <c r="Q173" s="232"/>
    </row>
    <row r="174" spans="1:17" ht="39.75" customHeight="1" x14ac:dyDescent="0.2">
      <c r="A174" s="246" t="str">
        <f t="shared" si="15"/>
        <v/>
      </c>
      <c r="B174" s="247"/>
      <c r="C174" s="247"/>
      <c r="D174" s="248"/>
      <c r="E174" s="249"/>
      <c r="F174" s="250"/>
      <c r="G174" s="251">
        <f t="shared" si="16"/>
        <v>0</v>
      </c>
      <c r="H174" s="247"/>
      <c r="K174" s="232">
        <f t="shared" si="12"/>
        <v>0</v>
      </c>
      <c r="L174" s="232"/>
      <c r="M174" s="232"/>
      <c r="N174" s="232"/>
      <c r="O174" s="232"/>
      <c r="P174" s="232"/>
      <c r="Q174" s="232"/>
    </row>
    <row r="175" spans="1:17" ht="39.75" customHeight="1" x14ac:dyDescent="0.2">
      <c r="A175" s="246" t="str">
        <f t="shared" si="15"/>
        <v/>
      </c>
      <c r="B175" s="247"/>
      <c r="C175" s="247"/>
      <c r="D175" s="248"/>
      <c r="E175" s="249"/>
      <c r="F175" s="250"/>
      <c r="G175" s="251">
        <f t="shared" si="16"/>
        <v>0</v>
      </c>
      <c r="H175" s="247"/>
      <c r="K175" s="232">
        <f t="shared" si="12"/>
        <v>0</v>
      </c>
      <c r="L175" s="232"/>
      <c r="M175" s="232"/>
      <c r="N175" s="232"/>
      <c r="O175" s="232"/>
      <c r="P175" s="232"/>
      <c r="Q175" s="232"/>
    </row>
    <row r="176" spans="1:17" ht="39.75" customHeight="1" x14ac:dyDescent="0.2">
      <c r="A176" s="246" t="str">
        <f t="shared" si="15"/>
        <v/>
      </c>
      <c r="B176" s="247"/>
      <c r="C176" s="247"/>
      <c r="D176" s="248"/>
      <c r="E176" s="249"/>
      <c r="F176" s="250"/>
      <c r="G176" s="251">
        <f t="shared" si="16"/>
        <v>0</v>
      </c>
      <c r="H176" s="247"/>
      <c r="K176" s="232">
        <f t="shared" si="12"/>
        <v>0</v>
      </c>
      <c r="L176" s="232"/>
      <c r="M176" s="232"/>
      <c r="N176" s="232"/>
      <c r="O176" s="232"/>
      <c r="P176" s="232"/>
      <c r="Q176" s="232"/>
    </row>
    <row r="177" spans="1:17" ht="39.75" customHeight="1" x14ac:dyDescent="0.2">
      <c r="A177" s="246" t="str">
        <f t="shared" si="15"/>
        <v/>
      </c>
      <c r="B177" s="247"/>
      <c r="C177" s="247"/>
      <c r="D177" s="248"/>
      <c r="E177" s="249"/>
      <c r="F177" s="250"/>
      <c r="G177" s="251">
        <f t="shared" si="16"/>
        <v>0</v>
      </c>
      <c r="H177" s="247"/>
      <c r="K177" s="232">
        <f t="shared" si="12"/>
        <v>0</v>
      </c>
      <c r="L177" s="232"/>
      <c r="M177" s="232"/>
      <c r="N177" s="232"/>
      <c r="O177" s="232"/>
      <c r="P177" s="232"/>
      <c r="Q177" s="232"/>
    </row>
    <row r="178" spans="1:17" ht="39.75" customHeight="1" x14ac:dyDescent="0.2">
      <c r="A178" s="246" t="str">
        <f t="shared" si="15"/>
        <v/>
      </c>
      <c r="B178" s="247"/>
      <c r="C178" s="247"/>
      <c r="D178" s="248"/>
      <c r="E178" s="249"/>
      <c r="F178" s="250"/>
      <c r="G178" s="251">
        <f t="shared" si="16"/>
        <v>0</v>
      </c>
      <c r="H178" s="247"/>
      <c r="K178" s="232">
        <f t="shared" si="12"/>
        <v>0</v>
      </c>
      <c r="L178" s="232"/>
      <c r="M178" s="232"/>
      <c r="N178" s="232"/>
      <c r="O178" s="232"/>
      <c r="P178" s="232"/>
      <c r="Q178" s="232"/>
    </row>
    <row r="179" spans="1:17" ht="39.75" customHeight="1" x14ac:dyDescent="0.2">
      <c r="A179" s="246" t="str">
        <f t="shared" si="15"/>
        <v/>
      </c>
      <c r="B179" s="247"/>
      <c r="C179" s="247"/>
      <c r="D179" s="248"/>
      <c r="E179" s="249"/>
      <c r="F179" s="250"/>
      <c r="G179" s="251">
        <f t="shared" si="16"/>
        <v>0</v>
      </c>
      <c r="H179" s="247"/>
      <c r="K179" s="232">
        <f t="shared" si="12"/>
        <v>0</v>
      </c>
      <c r="L179" s="232"/>
      <c r="M179" s="232"/>
      <c r="N179" s="232"/>
      <c r="O179" s="232"/>
      <c r="P179" s="232"/>
      <c r="Q179" s="232"/>
    </row>
    <row r="180" spans="1:17" ht="39.75" customHeight="1" x14ac:dyDescent="0.2">
      <c r="A180" s="246" t="str">
        <f t="shared" si="15"/>
        <v/>
      </c>
      <c r="B180" s="247"/>
      <c r="C180" s="247"/>
      <c r="D180" s="248"/>
      <c r="E180" s="249"/>
      <c r="F180" s="250"/>
      <c r="G180" s="251">
        <f t="shared" si="16"/>
        <v>0</v>
      </c>
      <c r="H180" s="247"/>
      <c r="K180" s="232">
        <f t="shared" si="12"/>
        <v>0</v>
      </c>
      <c r="L180" s="232"/>
      <c r="M180" s="232"/>
      <c r="N180" s="232"/>
      <c r="O180" s="232"/>
      <c r="P180" s="232"/>
      <c r="Q180" s="232"/>
    </row>
    <row r="181" spans="1:17" ht="39.75" customHeight="1" x14ac:dyDescent="0.2">
      <c r="A181" s="246" t="str">
        <f t="shared" si="15"/>
        <v/>
      </c>
      <c r="B181" s="247"/>
      <c r="C181" s="247"/>
      <c r="D181" s="248"/>
      <c r="E181" s="249"/>
      <c r="F181" s="250"/>
      <c r="G181" s="251">
        <f t="shared" si="16"/>
        <v>0</v>
      </c>
      <c r="H181" s="247"/>
      <c r="K181" s="232">
        <f t="shared" si="12"/>
        <v>0</v>
      </c>
      <c r="L181" s="232"/>
      <c r="M181" s="232"/>
      <c r="N181" s="232"/>
      <c r="O181" s="232"/>
      <c r="P181" s="232"/>
      <c r="Q181" s="232"/>
    </row>
    <row r="182" spans="1:17" ht="39.75" customHeight="1" x14ac:dyDescent="0.2">
      <c r="A182" s="246" t="str">
        <f t="shared" si="15"/>
        <v/>
      </c>
      <c r="B182" s="247"/>
      <c r="C182" s="247"/>
      <c r="D182" s="248"/>
      <c r="E182" s="249"/>
      <c r="F182" s="250"/>
      <c r="G182" s="251">
        <f t="shared" si="16"/>
        <v>0</v>
      </c>
      <c r="H182" s="247"/>
      <c r="K182" s="232">
        <f t="shared" si="12"/>
        <v>0</v>
      </c>
      <c r="L182" s="232"/>
      <c r="M182" s="232"/>
      <c r="N182" s="232"/>
      <c r="O182" s="232"/>
      <c r="P182" s="232"/>
      <c r="Q182" s="232"/>
    </row>
    <row r="183" spans="1:17" ht="39.75" customHeight="1" x14ac:dyDescent="0.2">
      <c r="A183" s="246" t="str">
        <f t="shared" si="15"/>
        <v/>
      </c>
      <c r="B183" s="247"/>
      <c r="C183" s="247"/>
      <c r="D183" s="248"/>
      <c r="E183" s="249"/>
      <c r="F183" s="250"/>
      <c r="G183" s="251">
        <f t="shared" si="16"/>
        <v>0</v>
      </c>
      <c r="H183" s="247"/>
      <c r="K183" s="232">
        <f t="shared" si="12"/>
        <v>0</v>
      </c>
      <c r="L183" s="232"/>
      <c r="M183" s="232"/>
      <c r="N183" s="232"/>
      <c r="O183" s="232"/>
      <c r="P183" s="232"/>
      <c r="Q183" s="232"/>
    </row>
    <row r="184" spans="1:17" ht="39.75" customHeight="1" x14ac:dyDescent="0.2">
      <c r="A184" s="246" t="str">
        <f t="shared" si="15"/>
        <v/>
      </c>
      <c r="B184" s="247"/>
      <c r="C184" s="247"/>
      <c r="D184" s="248"/>
      <c r="E184" s="249"/>
      <c r="F184" s="250"/>
      <c r="G184" s="251">
        <f t="shared" si="16"/>
        <v>0</v>
      </c>
      <c r="H184" s="247"/>
      <c r="K184" s="232">
        <f t="shared" si="12"/>
        <v>0</v>
      </c>
      <c r="L184" s="232"/>
      <c r="M184" s="232"/>
      <c r="N184" s="232"/>
      <c r="O184" s="232"/>
      <c r="P184" s="232"/>
      <c r="Q184" s="232"/>
    </row>
    <row r="185" spans="1:17" ht="39.75" customHeight="1" x14ac:dyDescent="0.2">
      <c r="A185" s="253"/>
      <c r="B185" s="252" t="s">
        <v>117</v>
      </c>
      <c r="C185" s="247"/>
      <c r="D185" s="248"/>
      <c r="E185" s="249"/>
      <c r="F185" s="250"/>
      <c r="G185" s="251">
        <f>SUM(G160:G184)</f>
        <v>0</v>
      </c>
      <c r="H185" s="247"/>
      <c r="K185" s="232">
        <f t="shared" si="12"/>
        <v>0</v>
      </c>
      <c r="L185" s="232"/>
      <c r="M185" s="232"/>
      <c r="N185" s="232"/>
      <c r="O185" s="232"/>
      <c r="P185" s="232"/>
      <c r="Q185" s="232"/>
    </row>
    <row r="186" spans="1:17" ht="39.75" customHeight="1" x14ac:dyDescent="0.2">
      <c r="A186" s="246" t="str">
        <f>IF(D186="","",ROW()-10)</f>
        <v/>
      </c>
      <c r="B186" s="247"/>
      <c r="C186" s="247"/>
      <c r="D186" s="248"/>
      <c r="E186" s="249"/>
      <c r="F186" s="250"/>
      <c r="G186" s="251">
        <f>E186*F186</f>
        <v>0</v>
      </c>
      <c r="H186" s="247"/>
      <c r="K186" s="232">
        <f t="shared" si="12"/>
        <v>0</v>
      </c>
      <c r="L186" s="232"/>
      <c r="M186" s="232"/>
      <c r="N186" s="232"/>
      <c r="O186" s="232"/>
      <c r="P186" s="232"/>
      <c r="Q186" s="232"/>
    </row>
    <row r="187" spans="1:17" ht="39.75" customHeight="1" x14ac:dyDescent="0.2">
      <c r="A187" s="246" t="str">
        <f t="shared" ref="A187:A210" si="17">IF(D187="","",ROW()-10)</f>
        <v/>
      </c>
      <c r="B187" s="247"/>
      <c r="C187" s="247"/>
      <c r="D187" s="248"/>
      <c r="E187" s="249"/>
      <c r="F187" s="250"/>
      <c r="G187" s="251">
        <f t="shared" ref="G187:G210" si="18">E187*F187</f>
        <v>0</v>
      </c>
      <c r="H187" s="247"/>
      <c r="K187" s="232">
        <f t="shared" si="12"/>
        <v>0</v>
      </c>
      <c r="L187" s="232"/>
      <c r="M187" s="232"/>
      <c r="N187" s="232"/>
      <c r="O187" s="232"/>
      <c r="P187" s="232"/>
      <c r="Q187" s="232"/>
    </row>
    <row r="188" spans="1:17" ht="39.75" customHeight="1" x14ac:dyDescent="0.2">
      <c r="A188" s="246" t="str">
        <f t="shared" si="17"/>
        <v/>
      </c>
      <c r="B188" s="247"/>
      <c r="C188" s="247"/>
      <c r="D188" s="248"/>
      <c r="E188" s="249"/>
      <c r="F188" s="250"/>
      <c r="G188" s="251">
        <f t="shared" si="18"/>
        <v>0</v>
      </c>
      <c r="H188" s="247"/>
      <c r="K188" s="232">
        <f t="shared" si="12"/>
        <v>0</v>
      </c>
      <c r="L188" s="232"/>
      <c r="M188" s="232"/>
      <c r="N188" s="232"/>
      <c r="O188" s="232"/>
      <c r="P188" s="232"/>
      <c r="Q188" s="232"/>
    </row>
    <row r="189" spans="1:17" ht="39.75" customHeight="1" x14ac:dyDescent="0.2">
      <c r="A189" s="246" t="str">
        <f t="shared" si="17"/>
        <v/>
      </c>
      <c r="B189" s="247"/>
      <c r="C189" s="247"/>
      <c r="D189" s="248"/>
      <c r="E189" s="249"/>
      <c r="F189" s="250"/>
      <c r="G189" s="251">
        <f t="shared" si="18"/>
        <v>0</v>
      </c>
      <c r="H189" s="247"/>
      <c r="K189" s="232">
        <f t="shared" si="12"/>
        <v>0</v>
      </c>
      <c r="L189" s="232"/>
      <c r="M189" s="232"/>
      <c r="N189" s="232"/>
      <c r="O189" s="232"/>
      <c r="P189" s="232"/>
      <c r="Q189" s="232"/>
    </row>
    <row r="190" spans="1:17" ht="39.75" customHeight="1" x14ac:dyDescent="0.2">
      <c r="A190" s="246" t="str">
        <f t="shared" si="17"/>
        <v/>
      </c>
      <c r="B190" s="247"/>
      <c r="C190" s="247"/>
      <c r="D190" s="248"/>
      <c r="E190" s="249"/>
      <c r="F190" s="250"/>
      <c r="G190" s="251">
        <f t="shared" si="18"/>
        <v>0</v>
      </c>
      <c r="H190" s="247"/>
      <c r="K190" s="232">
        <f t="shared" si="12"/>
        <v>0</v>
      </c>
      <c r="L190" s="232"/>
      <c r="M190" s="232"/>
      <c r="N190" s="232"/>
      <c r="O190" s="232"/>
      <c r="P190" s="232"/>
      <c r="Q190" s="232"/>
    </row>
    <row r="191" spans="1:17" ht="39.75" customHeight="1" x14ac:dyDescent="0.2">
      <c r="A191" s="246" t="str">
        <f t="shared" si="17"/>
        <v/>
      </c>
      <c r="B191" s="247"/>
      <c r="C191" s="247"/>
      <c r="D191" s="248"/>
      <c r="E191" s="249"/>
      <c r="F191" s="250"/>
      <c r="G191" s="251">
        <f t="shared" si="18"/>
        <v>0</v>
      </c>
      <c r="H191" s="247"/>
      <c r="K191" s="232">
        <f t="shared" si="12"/>
        <v>0</v>
      </c>
      <c r="L191" s="232"/>
      <c r="M191" s="232"/>
      <c r="N191" s="232"/>
      <c r="O191" s="232"/>
      <c r="P191" s="232"/>
      <c r="Q191" s="232"/>
    </row>
    <row r="192" spans="1:17" ht="39.75" customHeight="1" x14ac:dyDescent="0.2">
      <c r="A192" s="246" t="str">
        <f t="shared" si="17"/>
        <v/>
      </c>
      <c r="B192" s="247"/>
      <c r="C192" s="247"/>
      <c r="D192" s="248"/>
      <c r="E192" s="249"/>
      <c r="F192" s="250"/>
      <c r="G192" s="251">
        <f t="shared" si="18"/>
        <v>0</v>
      </c>
      <c r="H192" s="247"/>
      <c r="K192" s="232">
        <f t="shared" si="12"/>
        <v>0</v>
      </c>
      <c r="L192" s="232"/>
      <c r="M192" s="232"/>
      <c r="N192" s="232"/>
      <c r="O192" s="232"/>
      <c r="P192" s="232"/>
      <c r="Q192" s="232"/>
    </row>
    <row r="193" spans="1:17" ht="39.75" customHeight="1" x14ac:dyDescent="0.2">
      <c r="A193" s="246" t="str">
        <f t="shared" si="17"/>
        <v/>
      </c>
      <c r="B193" s="247"/>
      <c r="C193" s="247"/>
      <c r="D193" s="248"/>
      <c r="E193" s="249"/>
      <c r="F193" s="250"/>
      <c r="G193" s="251">
        <f t="shared" si="18"/>
        <v>0</v>
      </c>
      <c r="H193" s="247"/>
      <c r="K193" s="232">
        <f t="shared" si="12"/>
        <v>0</v>
      </c>
      <c r="L193" s="232"/>
      <c r="M193" s="232"/>
      <c r="N193" s="232"/>
      <c r="O193" s="232"/>
      <c r="P193" s="232"/>
      <c r="Q193" s="232"/>
    </row>
    <row r="194" spans="1:17" ht="39.75" customHeight="1" x14ac:dyDescent="0.2">
      <c r="A194" s="246" t="str">
        <f t="shared" si="17"/>
        <v/>
      </c>
      <c r="B194" s="247"/>
      <c r="C194" s="247"/>
      <c r="D194" s="248"/>
      <c r="E194" s="249"/>
      <c r="F194" s="250"/>
      <c r="G194" s="251">
        <f t="shared" si="18"/>
        <v>0</v>
      </c>
      <c r="H194" s="247"/>
      <c r="K194" s="232">
        <f t="shared" si="12"/>
        <v>0</v>
      </c>
      <c r="L194" s="232"/>
      <c r="M194" s="232"/>
      <c r="N194" s="232"/>
      <c r="O194" s="232"/>
      <c r="P194" s="232"/>
      <c r="Q194" s="232"/>
    </row>
    <row r="195" spans="1:17" ht="39.75" customHeight="1" x14ac:dyDescent="0.2">
      <c r="A195" s="246" t="str">
        <f t="shared" si="17"/>
        <v/>
      </c>
      <c r="B195" s="247"/>
      <c r="C195" s="247"/>
      <c r="D195" s="248"/>
      <c r="E195" s="249"/>
      <c r="F195" s="250"/>
      <c r="G195" s="251">
        <f t="shared" si="18"/>
        <v>0</v>
      </c>
      <c r="H195" s="247"/>
      <c r="K195" s="232">
        <f t="shared" si="12"/>
        <v>0</v>
      </c>
      <c r="L195" s="232"/>
      <c r="M195" s="232"/>
      <c r="N195" s="232"/>
      <c r="O195" s="232"/>
      <c r="P195" s="232"/>
      <c r="Q195" s="232"/>
    </row>
    <row r="196" spans="1:17" ht="39.75" customHeight="1" x14ac:dyDescent="0.2">
      <c r="A196" s="246" t="str">
        <f t="shared" si="17"/>
        <v/>
      </c>
      <c r="B196" s="247"/>
      <c r="C196" s="247"/>
      <c r="D196" s="248"/>
      <c r="E196" s="249"/>
      <c r="F196" s="250"/>
      <c r="G196" s="251">
        <f t="shared" si="18"/>
        <v>0</v>
      </c>
      <c r="H196" s="247"/>
      <c r="K196" s="232">
        <f t="shared" si="12"/>
        <v>0</v>
      </c>
      <c r="L196" s="232"/>
      <c r="M196" s="232"/>
      <c r="N196" s="232"/>
      <c r="O196" s="232"/>
      <c r="P196" s="232"/>
      <c r="Q196" s="232"/>
    </row>
    <row r="197" spans="1:17" ht="39.75" customHeight="1" x14ac:dyDescent="0.2">
      <c r="A197" s="246" t="str">
        <f t="shared" si="17"/>
        <v/>
      </c>
      <c r="B197" s="247"/>
      <c r="C197" s="247"/>
      <c r="D197" s="248"/>
      <c r="E197" s="249"/>
      <c r="F197" s="250"/>
      <c r="G197" s="251">
        <f t="shared" si="18"/>
        <v>0</v>
      </c>
      <c r="H197" s="247"/>
      <c r="K197" s="232">
        <f t="shared" ref="K197:K260" si="19">E197*F197</f>
        <v>0</v>
      </c>
      <c r="L197" s="232"/>
      <c r="M197" s="232"/>
      <c r="N197" s="232"/>
      <c r="O197" s="232"/>
      <c r="P197" s="232"/>
      <c r="Q197" s="232"/>
    </row>
    <row r="198" spans="1:17" ht="39.75" customHeight="1" x14ac:dyDescent="0.2">
      <c r="A198" s="246" t="str">
        <f t="shared" si="17"/>
        <v/>
      </c>
      <c r="B198" s="247"/>
      <c r="C198" s="247"/>
      <c r="D198" s="248"/>
      <c r="E198" s="249"/>
      <c r="F198" s="250"/>
      <c r="G198" s="251">
        <f t="shared" si="18"/>
        <v>0</v>
      </c>
      <c r="H198" s="247"/>
      <c r="K198" s="232">
        <f t="shared" si="19"/>
        <v>0</v>
      </c>
      <c r="L198" s="232"/>
      <c r="M198" s="232"/>
      <c r="N198" s="232"/>
      <c r="O198" s="232"/>
      <c r="P198" s="232"/>
      <c r="Q198" s="232"/>
    </row>
    <row r="199" spans="1:17" ht="39.75" customHeight="1" x14ac:dyDescent="0.2">
      <c r="A199" s="246" t="str">
        <f t="shared" si="17"/>
        <v/>
      </c>
      <c r="B199" s="247"/>
      <c r="C199" s="247"/>
      <c r="D199" s="248"/>
      <c r="E199" s="249"/>
      <c r="F199" s="250"/>
      <c r="G199" s="251">
        <f t="shared" si="18"/>
        <v>0</v>
      </c>
      <c r="H199" s="247"/>
      <c r="K199" s="232">
        <f t="shared" si="19"/>
        <v>0</v>
      </c>
      <c r="L199" s="232"/>
      <c r="M199" s="232"/>
      <c r="N199" s="232"/>
      <c r="O199" s="232"/>
      <c r="P199" s="232"/>
      <c r="Q199" s="232"/>
    </row>
    <row r="200" spans="1:17" ht="39.75" customHeight="1" x14ac:dyDescent="0.2">
      <c r="A200" s="246" t="str">
        <f t="shared" si="17"/>
        <v/>
      </c>
      <c r="B200" s="247"/>
      <c r="C200" s="247"/>
      <c r="D200" s="248"/>
      <c r="E200" s="249"/>
      <c r="F200" s="250"/>
      <c r="G200" s="251">
        <f t="shared" si="18"/>
        <v>0</v>
      </c>
      <c r="H200" s="247"/>
      <c r="K200" s="232">
        <f t="shared" si="19"/>
        <v>0</v>
      </c>
      <c r="L200" s="232"/>
      <c r="M200" s="232"/>
      <c r="N200" s="232"/>
      <c r="O200" s="232"/>
      <c r="P200" s="232"/>
      <c r="Q200" s="232"/>
    </row>
    <row r="201" spans="1:17" ht="39.75" customHeight="1" x14ac:dyDescent="0.2">
      <c r="A201" s="246" t="str">
        <f t="shared" si="17"/>
        <v/>
      </c>
      <c r="B201" s="247"/>
      <c r="C201" s="247"/>
      <c r="D201" s="248"/>
      <c r="E201" s="249"/>
      <c r="F201" s="250"/>
      <c r="G201" s="251">
        <f t="shared" si="18"/>
        <v>0</v>
      </c>
      <c r="H201" s="247"/>
      <c r="K201" s="232">
        <f t="shared" si="19"/>
        <v>0</v>
      </c>
      <c r="L201" s="232"/>
      <c r="M201" s="232"/>
      <c r="N201" s="232"/>
      <c r="O201" s="232"/>
      <c r="P201" s="232"/>
      <c r="Q201" s="232"/>
    </row>
    <row r="202" spans="1:17" ht="39.75" customHeight="1" x14ac:dyDescent="0.2">
      <c r="A202" s="246" t="str">
        <f t="shared" si="17"/>
        <v/>
      </c>
      <c r="B202" s="247"/>
      <c r="C202" s="247"/>
      <c r="D202" s="248"/>
      <c r="E202" s="249"/>
      <c r="F202" s="250"/>
      <c r="G202" s="251">
        <f t="shared" si="18"/>
        <v>0</v>
      </c>
      <c r="H202" s="247"/>
      <c r="K202" s="232">
        <f t="shared" si="19"/>
        <v>0</v>
      </c>
      <c r="L202" s="232"/>
      <c r="M202" s="232"/>
      <c r="N202" s="232"/>
      <c r="O202" s="232"/>
      <c r="P202" s="232"/>
      <c r="Q202" s="232"/>
    </row>
    <row r="203" spans="1:17" ht="39.75" customHeight="1" x14ac:dyDescent="0.2">
      <c r="A203" s="246" t="str">
        <f t="shared" si="17"/>
        <v/>
      </c>
      <c r="B203" s="247"/>
      <c r="C203" s="247"/>
      <c r="D203" s="248"/>
      <c r="E203" s="249"/>
      <c r="F203" s="250"/>
      <c r="G203" s="251">
        <f t="shared" si="18"/>
        <v>0</v>
      </c>
      <c r="H203" s="247"/>
      <c r="K203" s="232">
        <f t="shared" si="19"/>
        <v>0</v>
      </c>
      <c r="L203" s="232"/>
      <c r="M203" s="232"/>
      <c r="N203" s="232"/>
      <c r="O203" s="232"/>
      <c r="P203" s="232"/>
      <c r="Q203" s="232"/>
    </row>
    <row r="204" spans="1:17" ht="39.75" customHeight="1" x14ac:dyDescent="0.2">
      <c r="A204" s="246" t="str">
        <f t="shared" si="17"/>
        <v/>
      </c>
      <c r="B204" s="247"/>
      <c r="C204" s="247"/>
      <c r="D204" s="248"/>
      <c r="E204" s="249"/>
      <c r="F204" s="250"/>
      <c r="G204" s="251">
        <f t="shared" si="18"/>
        <v>0</v>
      </c>
      <c r="H204" s="247"/>
      <c r="K204" s="232">
        <f t="shared" si="19"/>
        <v>0</v>
      </c>
      <c r="L204" s="232"/>
      <c r="M204" s="232"/>
      <c r="N204" s="232"/>
      <c r="O204" s="232"/>
      <c r="P204" s="232"/>
      <c r="Q204" s="232"/>
    </row>
    <row r="205" spans="1:17" ht="39.75" customHeight="1" x14ac:dyDescent="0.2">
      <c r="A205" s="246" t="str">
        <f t="shared" si="17"/>
        <v/>
      </c>
      <c r="B205" s="247"/>
      <c r="C205" s="247"/>
      <c r="D205" s="248"/>
      <c r="E205" s="249"/>
      <c r="F205" s="250"/>
      <c r="G205" s="251">
        <f t="shared" si="18"/>
        <v>0</v>
      </c>
      <c r="H205" s="247"/>
      <c r="K205" s="232">
        <f t="shared" si="19"/>
        <v>0</v>
      </c>
      <c r="L205" s="232"/>
      <c r="M205" s="232"/>
      <c r="N205" s="232"/>
      <c r="O205" s="232"/>
      <c r="P205" s="232"/>
      <c r="Q205" s="232"/>
    </row>
    <row r="206" spans="1:17" ht="39.75" customHeight="1" x14ac:dyDescent="0.2">
      <c r="A206" s="246" t="str">
        <f t="shared" si="17"/>
        <v/>
      </c>
      <c r="B206" s="247"/>
      <c r="C206" s="247"/>
      <c r="D206" s="248"/>
      <c r="E206" s="249"/>
      <c r="F206" s="250"/>
      <c r="G206" s="251">
        <f t="shared" si="18"/>
        <v>0</v>
      </c>
      <c r="H206" s="247"/>
      <c r="K206" s="232">
        <f t="shared" si="19"/>
        <v>0</v>
      </c>
      <c r="L206" s="232"/>
      <c r="M206" s="232"/>
      <c r="N206" s="232"/>
      <c r="O206" s="232"/>
      <c r="P206" s="232"/>
      <c r="Q206" s="232"/>
    </row>
    <row r="207" spans="1:17" ht="39.75" customHeight="1" x14ac:dyDescent="0.2">
      <c r="A207" s="246" t="str">
        <f t="shared" si="17"/>
        <v/>
      </c>
      <c r="B207" s="247"/>
      <c r="C207" s="247"/>
      <c r="D207" s="248"/>
      <c r="E207" s="249"/>
      <c r="F207" s="250"/>
      <c r="G207" s="251">
        <f t="shared" si="18"/>
        <v>0</v>
      </c>
      <c r="H207" s="247"/>
      <c r="K207" s="232">
        <f t="shared" si="19"/>
        <v>0</v>
      </c>
      <c r="L207" s="232"/>
      <c r="M207" s="232"/>
      <c r="N207" s="232"/>
      <c r="O207" s="232"/>
      <c r="P207" s="232"/>
      <c r="Q207" s="232"/>
    </row>
    <row r="208" spans="1:17" ht="39.75" customHeight="1" x14ac:dyDescent="0.2">
      <c r="A208" s="246" t="str">
        <f t="shared" si="17"/>
        <v/>
      </c>
      <c r="B208" s="247"/>
      <c r="C208" s="247"/>
      <c r="D208" s="248"/>
      <c r="E208" s="249"/>
      <c r="F208" s="250"/>
      <c r="G208" s="251">
        <f t="shared" si="18"/>
        <v>0</v>
      </c>
      <c r="H208" s="247"/>
      <c r="K208" s="232">
        <f t="shared" si="19"/>
        <v>0</v>
      </c>
      <c r="L208" s="232"/>
      <c r="M208" s="232"/>
      <c r="N208" s="232"/>
      <c r="O208" s="232"/>
      <c r="P208" s="232"/>
      <c r="Q208" s="232"/>
    </row>
    <row r="209" spans="1:17" ht="39.75" customHeight="1" x14ac:dyDescent="0.2">
      <c r="A209" s="246" t="str">
        <f t="shared" si="17"/>
        <v/>
      </c>
      <c r="B209" s="247"/>
      <c r="C209" s="247"/>
      <c r="D209" s="248"/>
      <c r="E209" s="249"/>
      <c r="F209" s="250"/>
      <c r="G209" s="251">
        <f t="shared" si="18"/>
        <v>0</v>
      </c>
      <c r="H209" s="247"/>
      <c r="K209" s="232">
        <f t="shared" si="19"/>
        <v>0</v>
      </c>
      <c r="L209" s="232"/>
      <c r="M209" s="232"/>
      <c r="N209" s="232"/>
      <c r="O209" s="232"/>
      <c r="P209" s="232"/>
      <c r="Q209" s="232"/>
    </row>
    <row r="210" spans="1:17" ht="39.75" customHeight="1" x14ac:dyDescent="0.2">
      <c r="A210" s="246" t="str">
        <f t="shared" si="17"/>
        <v/>
      </c>
      <c r="B210" s="247"/>
      <c r="C210" s="247"/>
      <c r="D210" s="248"/>
      <c r="E210" s="249"/>
      <c r="F210" s="250"/>
      <c r="G210" s="251">
        <f t="shared" si="18"/>
        <v>0</v>
      </c>
      <c r="H210" s="247"/>
      <c r="K210" s="232">
        <f t="shared" si="19"/>
        <v>0</v>
      </c>
      <c r="L210" s="232"/>
      <c r="M210" s="232"/>
      <c r="N210" s="232"/>
      <c r="O210" s="232"/>
      <c r="P210" s="232"/>
      <c r="Q210" s="232"/>
    </row>
    <row r="211" spans="1:17" ht="39.75" customHeight="1" x14ac:dyDescent="0.2">
      <c r="A211" s="253"/>
      <c r="B211" s="252" t="s">
        <v>117</v>
      </c>
      <c r="C211" s="247"/>
      <c r="D211" s="248"/>
      <c r="E211" s="249"/>
      <c r="F211" s="250"/>
      <c r="G211" s="251">
        <f>SUM(G186:G210)</f>
        <v>0</v>
      </c>
      <c r="H211" s="247"/>
      <c r="K211" s="232">
        <f t="shared" si="19"/>
        <v>0</v>
      </c>
      <c r="L211" s="232"/>
      <c r="M211" s="232"/>
      <c r="N211" s="232"/>
      <c r="O211" s="232"/>
      <c r="P211" s="232"/>
      <c r="Q211" s="232"/>
    </row>
    <row r="212" spans="1:17" ht="39.75" customHeight="1" x14ac:dyDescent="0.2">
      <c r="A212" s="246" t="str">
        <f>IF(D212="","",ROW()-11)</f>
        <v/>
      </c>
      <c r="B212" s="247"/>
      <c r="C212" s="247"/>
      <c r="D212" s="248"/>
      <c r="E212" s="249"/>
      <c r="F212" s="250"/>
      <c r="G212" s="251">
        <f>E212*F212</f>
        <v>0</v>
      </c>
      <c r="H212" s="247"/>
      <c r="K212" s="232">
        <f t="shared" si="19"/>
        <v>0</v>
      </c>
      <c r="L212" s="232"/>
      <c r="M212" s="232"/>
      <c r="N212" s="232"/>
      <c r="O212" s="232"/>
      <c r="P212" s="232"/>
      <c r="Q212" s="232"/>
    </row>
    <row r="213" spans="1:17" ht="39.75" customHeight="1" x14ac:dyDescent="0.2">
      <c r="A213" s="246" t="str">
        <f t="shared" ref="A213:A235" si="20">IF(D213="","",ROW()-11)</f>
        <v/>
      </c>
      <c r="B213" s="247"/>
      <c r="C213" s="247"/>
      <c r="D213" s="248"/>
      <c r="E213" s="249"/>
      <c r="F213" s="250"/>
      <c r="G213" s="251">
        <f t="shared" ref="G213:G236" si="21">E213*F213</f>
        <v>0</v>
      </c>
      <c r="H213" s="247"/>
      <c r="K213" s="232">
        <f t="shared" si="19"/>
        <v>0</v>
      </c>
      <c r="L213" s="232"/>
      <c r="M213" s="232"/>
      <c r="N213" s="232"/>
      <c r="O213" s="232"/>
      <c r="P213" s="232"/>
      <c r="Q213" s="232"/>
    </row>
    <row r="214" spans="1:17" ht="39.75" customHeight="1" x14ac:dyDescent="0.2">
      <c r="A214" s="246" t="str">
        <f t="shared" si="20"/>
        <v/>
      </c>
      <c r="B214" s="247"/>
      <c r="C214" s="247"/>
      <c r="D214" s="248"/>
      <c r="E214" s="249"/>
      <c r="F214" s="250"/>
      <c r="G214" s="251">
        <f t="shared" si="21"/>
        <v>0</v>
      </c>
      <c r="H214" s="247"/>
      <c r="K214" s="232">
        <f t="shared" si="19"/>
        <v>0</v>
      </c>
      <c r="L214" s="232"/>
      <c r="M214" s="232"/>
      <c r="N214" s="232"/>
      <c r="O214" s="232"/>
      <c r="P214" s="232"/>
      <c r="Q214" s="232"/>
    </row>
    <row r="215" spans="1:17" ht="39.75" customHeight="1" x14ac:dyDescent="0.2">
      <c r="A215" s="246" t="str">
        <f t="shared" si="20"/>
        <v/>
      </c>
      <c r="B215" s="247"/>
      <c r="C215" s="247"/>
      <c r="D215" s="248"/>
      <c r="E215" s="249"/>
      <c r="F215" s="250"/>
      <c r="G215" s="251">
        <f t="shared" si="21"/>
        <v>0</v>
      </c>
      <c r="H215" s="247"/>
      <c r="K215" s="232">
        <f t="shared" si="19"/>
        <v>0</v>
      </c>
      <c r="L215" s="232"/>
      <c r="M215" s="232"/>
      <c r="N215" s="232"/>
      <c r="O215" s="232"/>
      <c r="P215" s="232"/>
      <c r="Q215" s="232"/>
    </row>
    <row r="216" spans="1:17" ht="39.75" customHeight="1" x14ac:dyDescent="0.2">
      <c r="A216" s="246" t="str">
        <f t="shared" si="20"/>
        <v/>
      </c>
      <c r="B216" s="247"/>
      <c r="C216" s="247"/>
      <c r="D216" s="248"/>
      <c r="E216" s="249"/>
      <c r="F216" s="250"/>
      <c r="G216" s="251">
        <f t="shared" si="21"/>
        <v>0</v>
      </c>
      <c r="H216" s="247"/>
      <c r="K216" s="232">
        <f t="shared" si="19"/>
        <v>0</v>
      </c>
      <c r="L216" s="232"/>
      <c r="M216" s="232"/>
      <c r="N216" s="232"/>
      <c r="O216" s="232"/>
      <c r="P216" s="232"/>
      <c r="Q216" s="232"/>
    </row>
    <row r="217" spans="1:17" ht="39.75" customHeight="1" x14ac:dyDescent="0.2">
      <c r="A217" s="246" t="str">
        <f t="shared" si="20"/>
        <v/>
      </c>
      <c r="B217" s="247"/>
      <c r="C217" s="247"/>
      <c r="D217" s="248"/>
      <c r="E217" s="249"/>
      <c r="F217" s="250"/>
      <c r="G217" s="251">
        <f t="shared" si="21"/>
        <v>0</v>
      </c>
      <c r="H217" s="247"/>
      <c r="K217" s="232">
        <f t="shared" si="19"/>
        <v>0</v>
      </c>
      <c r="L217" s="232"/>
      <c r="M217" s="232"/>
      <c r="N217" s="232"/>
      <c r="O217" s="232"/>
      <c r="P217" s="232"/>
      <c r="Q217" s="232"/>
    </row>
    <row r="218" spans="1:17" ht="39.75" customHeight="1" x14ac:dyDescent="0.2">
      <c r="A218" s="246" t="str">
        <f t="shared" si="20"/>
        <v/>
      </c>
      <c r="B218" s="247"/>
      <c r="C218" s="247"/>
      <c r="D218" s="248"/>
      <c r="E218" s="249"/>
      <c r="F218" s="250"/>
      <c r="G218" s="251">
        <f t="shared" si="21"/>
        <v>0</v>
      </c>
      <c r="H218" s="247"/>
      <c r="K218" s="232">
        <f t="shared" si="19"/>
        <v>0</v>
      </c>
      <c r="L218" s="232"/>
      <c r="M218" s="232"/>
      <c r="N218" s="232"/>
      <c r="O218" s="232"/>
      <c r="P218" s="232"/>
      <c r="Q218" s="232"/>
    </row>
    <row r="219" spans="1:17" ht="39.75" customHeight="1" x14ac:dyDescent="0.2">
      <c r="A219" s="246" t="str">
        <f t="shared" si="20"/>
        <v/>
      </c>
      <c r="B219" s="247"/>
      <c r="C219" s="247"/>
      <c r="D219" s="248"/>
      <c r="E219" s="249"/>
      <c r="F219" s="250"/>
      <c r="G219" s="251">
        <f t="shared" si="21"/>
        <v>0</v>
      </c>
      <c r="H219" s="247"/>
      <c r="K219" s="232">
        <f t="shared" si="19"/>
        <v>0</v>
      </c>
      <c r="L219" s="232"/>
      <c r="M219" s="232"/>
      <c r="N219" s="232"/>
      <c r="O219" s="232"/>
      <c r="P219" s="232"/>
      <c r="Q219" s="232"/>
    </row>
    <row r="220" spans="1:17" ht="39.75" customHeight="1" x14ac:dyDescent="0.2">
      <c r="A220" s="246" t="str">
        <f t="shared" si="20"/>
        <v/>
      </c>
      <c r="B220" s="247"/>
      <c r="C220" s="247"/>
      <c r="D220" s="248"/>
      <c r="E220" s="249"/>
      <c r="F220" s="250"/>
      <c r="G220" s="251">
        <f t="shared" si="21"/>
        <v>0</v>
      </c>
      <c r="H220" s="247"/>
      <c r="K220" s="232">
        <f t="shared" si="19"/>
        <v>0</v>
      </c>
      <c r="L220" s="232"/>
      <c r="M220" s="232"/>
      <c r="N220" s="232"/>
      <c r="O220" s="232"/>
      <c r="P220" s="232"/>
      <c r="Q220" s="232"/>
    </row>
    <row r="221" spans="1:17" ht="39.75" customHeight="1" x14ac:dyDescent="0.2">
      <c r="A221" s="246" t="str">
        <f t="shared" si="20"/>
        <v/>
      </c>
      <c r="B221" s="247"/>
      <c r="C221" s="247"/>
      <c r="D221" s="248"/>
      <c r="E221" s="249"/>
      <c r="F221" s="250"/>
      <c r="G221" s="251">
        <f t="shared" si="21"/>
        <v>0</v>
      </c>
      <c r="H221" s="247"/>
      <c r="K221" s="232">
        <f t="shared" si="19"/>
        <v>0</v>
      </c>
      <c r="L221" s="232"/>
      <c r="M221" s="232"/>
      <c r="N221" s="232"/>
      <c r="O221" s="232"/>
      <c r="P221" s="232"/>
      <c r="Q221" s="232"/>
    </row>
    <row r="222" spans="1:17" ht="39.75" customHeight="1" x14ac:dyDescent="0.2">
      <c r="A222" s="246" t="str">
        <f t="shared" si="20"/>
        <v/>
      </c>
      <c r="B222" s="247"/>
      <c r="C222" s="247"/>
      <c r="D222" s="248"/>
      <c r="E222" s="249"/>
      <c r="F222" s="250"/>
      <c r="G222" s="251">
        <f t="shared" si="21"/>
        <v>0</v>
      </c>
      <c r="H222" s="247"/>
      <c r="K222" s="232">
        <f t="shared" si="19"/>
        <v>0</v>
      </c>
      <c r="L222" s="232"/>
      <c r="M222" s="232"/>
      <c r="N222" s="232"/>
      <c r="O222" s="232"/>
      <c r="P222" s="232"/>
      <c r="Q222" s="232"/>
    </row>
    <row r="223" spans="1:17" ht="39.75" customHeight="1" x14ac:dyDescent="0.2">
      <c r="A223" s="246" t="str">
        <f t="shared" si="20"/>
        <v/>
      </c>
      <c r="B223" s="247"/>
      <c r="C223" s="247"/>
      <c r="D223" s="248"/>
      <c r="E223" s="249"/>
      <c r="F223" s="250"/>
      <c r="G223" s="251">
        <f t="shared" si="21"/>
        <v>0</v>
      </c>
      <c r="H223" s="247"/>
      <c r="K223" s="232">
        <f t="shared" si="19"/>
        <v>0</v>
      </c>
      <c r="L223" s="232"/>
      <c r="M223" s="232"/>
      <c r="N223" s="232"/>
      <c r="O223" s="232"/>
      <c r="P223" s="232"/>
      <c r="Q223" s="232"/>
    </row>
    <row r="224" spans="1:17" ht="39.75" customHeight="1" x14ac:dyDescent="0.2">
      <c r="A224" s="246" t="str">
        <f t="shared" si="20"/>
        <v/>
      </c>
      <c r="B224" s="247"/>
      <c r="C224" s="247"/>
      <c r="D224" s="248"/>
      <c r="E224" s="249"/>
      <c r="F224" s="250"/>
      <c r="G224" s="251">
        <f t="shared" si="21"/>
        <v>0</v>
      </c>
      <c r="H224" s="247"/>
      <c r="K224" s="232">
        <f t="shared" si="19"/>
        <v>0</v>
      </c>
      <c r="L224" s="232"/>
      <c r="M224" s="232"/>
      <c r="N224" s="232"/>
      <c r="O224" s="232"/>
      <c r="P224" s="232"/>
      <c r="Q224" s="232"/>
    </row>
    <row r="225" spans="1:17" ht="39.75" customHeight="1" x14ac:dyDescent="0.2">
      <c r="A225" s="246" t="str">
        <f t="shared" si="20"/>
        <v/>
      </c>
      <c r="B225" s="247"/>
      <c r="C225" s="247"/>
      <c r="D225" s="248"/>
      <c r="E225" s="249"/>
      <c r="F225" s="250"/>
      <c r="G225" s="251">
        <f t="shared" si="21"/>
        <v>0</v>
      </c>
      <c r="H225" s="247"/>
      <c r="K225" s="232">
        <f t="shared" si="19"/>
        <v>0</v>
      </c>
      <c r="L225" s="232"/>
      <c r="M225" s="232"/>
      <c r="N225" s="232"/>
      <c r="O225" s="232"/>
      <c r="P225" s="232"/>
      <c r="Q225" s="232"/>
    </row>
    <row r="226" spans="1:17" ht="39.75" customHeight="1" x14ac:dyDescent="0.2">
      <c r="A226" s="246" t="str">
        <f t="shared" si="20"/>
        <v/>
      </c>
      <c r="B226" s="247"/>
      <c r="C226" s="247"/>
      <c r="D226" s="248"/>
      <c r="E226" s="249"/>
      <c r="F226" s="250"/>
      <c r="G226" s="251">
        <f t="shared" si="21"/>
        <v>0</v>
      </c>
      <c r="H226" s="247"/>
      <c r="K226" s="232">
        <f t="shared" si="19"/>
        <v>0</v>
      </c>
      <c r="L226" s="232"/>
      <c r="M226" s="232"/>
      <c r="N226" s="232"/>
      <c r="O226" s="232"/>
      <c r="P226" s="232"/>
      <c r="Q226" s="232"/>
    </row>
    <row r="227" spans="1:17" ht="39.75" customHeight="1" x14ac:dyDescent="0.2">
      <c r="A227" s="246" t="str">
        <f t="shared" si="20"/>
        <v/>
      </c>
      <c r="B227" s="247"/>
      <c r="C227" s="247"/>
      <c r="D227" s="248"/>
      <c r="E227" s="249"/>
      <c r="F227" s="250"/>
      <c r="G227" s="251">
        <f t="shared" si="21"/>
        <v>0</v>
      </c>
      <c r="H227" s="247"/>
      <c r="K227" s="232">
        <f t="shared" si="19"/>
        <v>0</v>
      </c>
      <c r="L227" s="232"/>
      <c r="M227" s="232"/>
      <c r="N227" s="232"/>
      <c r="O227" s="232"/>
      <c r="P227" s="232"/>
      <c r="Q227" s="232"/>
    </row>
    <row r="228" spans="1:17" ht="39.75" customHeight="1" x14ac:dyDescent="0.2">
      <c r="A228" s="246" t="str">
        <f t="shared" si="20"/>
        <v/>
      </c>
      <c r="B228" s="247"/>
      <c r="C228" s="247"/>
      <c r="D228" s="248"/>
      <c r="E228" s="249"/>
      <c r="F228" s="250"/>
      <c r="G228" s="251">
        <f t="shared" si="21"/>
        <v>0</v>
      </c>
      <c r="H228" s="247"/>
      <c r="K228" s="232">
        <f t="shared" si="19"/>
        <v>0</v>
      </c>
      <c r="L228" s="232"/>
      <c r="M228" s="232"/>
      <c r="N228" s="232"/>
      <c r="O228" s="232"/>
      <c r="P228" s="232"/>
      <c r="Q228" s="232"/>
    </row>
    <row r="229" spans="1:17" ht="39.75" customHeight="1" x14ac:dyDescent="0.2">
      <c r="A229" s="246" t="str">
        <f t="shared" si="20"/>
        <v/>
      </c>
      <c r="B229" s="247"/>
      <c r="C229" s="247"/>
      <c r="D229" s="248"/>
      <c r="E229" s="249"/>
      <c r="F229" s="250"/>
      <c r="G229" s="251">
        <f t="shared" si="21"/>
        <v>0</v>
      </c>
      <c r="H229" s="247"/>
      <c r="K229" s="232">
        <f t="shared" si="19"/>
        <v>0</v>
      </c>
      <c r="L229" s="232"/>
      <c r="M229" s="232"/>
      <c r="N229" s="232"/>
      <c r="O229" s="232"/>
      <c r="P229" s="232"/>
      <c r="Q229" s="232"/>
    </row>
    <row r="230" spans="1:17" ht="39.75" customHeight="1" x14ac:dyDescent="0.2">
      <c r="A230" s="246" t="str">
        <f t="shared" si="20"/>
        <v/>
      </c>
      <c r="B230" s="247"/>
      <c r="C230" s="247"/>
      <c r="D230" s="248"/>
      <c r="E230" s="249"/>
      <c r="F230" s="250"/>
      <c r="G230" s="251">
        <f t="shared" si="21"/>
        <v>0</v>
      </c>
      <c r="H230" s="247"/>
      <c r="K230" s="232">
        <f t="shared" si="19"/>
        <v>0</v>
      </c>
      <c r="L230" s="232"/>
      <c r="M230" s="232"/>
      <c r="N230" s="232"/>
      <c r="O230" s="232"/>
      <c r="P230" s="232"/>
      <c r="Q230" s="232"/>
    </row>
    <row r="231" spans="1:17" ht="39.75" customHeight="1" x14ac:dyDescent="0.2">
      <c r="A231" s="246" t="str">
        <f t="shared" si="20"/>
        <v/>
      </c>
      <c r="B231" s="247"/>
      <c r="C231" s="247"/>
      <c r="D231" s="248"/>
      <c r="E231" s="249"/>
      <c r="F231" s="250"/>
      <c r="G231" s="251">
        <f t="shared" si="21"/>
        <v>0</v>
      </c>
      <c r="H231" s="247"/>
      <c r="K231" s="232">
        <f t="shared" si="19"/>
        <v>0</v>
      </c>
      <c r="L231" s="232"/>
      <c r="M231" s="232"/>
      <c r="N231" s="232"/>
      <c r="O231" s="232"/>
      <c r="P231" s="232"/>
      <c r="Q231" s="232"/>
    </row>
    <row r="232" spans="1:17" ht="39.75" customHeight="1" x14ac:dyDescent="0.2">
      <c r="A232" s="246" t="str">
        <f t="shared" si="20"/>
        <v/>
      </c>
      <c r="B232" s="247"/>
      <c r="C232" s="247"/>
      <c r="D232" s="248"/>
      <c r="E232" s="249"/>
      <c r="F232" s="250"/>
      <c r="G232" s="251">
        <f t="shared" si="21"/>
        <v>0</v>
      </c>
      <c r="H232" s="247"/>
      <c r="K232" s="232">
        <f t="shared" si="19"/>
        <v>0</v>
      </c>
      <c r="L232" s="232"/>
      <c r="M232" s="232"/>
      <c r="N232" s="232"/>
      <c r="O232" s="232"/>
      <c r="P232" s="232"/>
      <c r="Q232" s="232"/>
    </row>
    <row r="233" spans="1:17" ht="39.75" customHeight="1" x14ac:dyDescent="0.2">
      <c r="A233" s="246" t="str">
        <f t="shared" si="20"/>
        <v/>
      </c>
      <c r="B233" s="247"/>
      <c r="C233" s="247"/>
      <c r="D233" s="248"/>
      <c r="E233" s="249"/>
      <c r="F233" s="250"/>
      <c r="G233" s="251">
        <f t="shared" si="21"/>
        <v>0</v>
      </c>
      <c r="H233" s="247"/>
      <c r="K233" s="232">
        <f t="shared" si="19"/>
        <v>0</v>
      </c>
      <c r="L233" s="232"/>
      <c r="M233" s="232"/>
      <c r="N233" s="232"/>
      <c r="O233" s="232"/>
      <c r="P233" s="232"/>
      <c r="Q233" s="232"/>
    </row>
    <row r="234" spans="1:17" ht="39.75" customHeight="1" x14ac:dyDescent="0.2">
      <c r="A234" s="246" t="str">
        <f t="shared" si="20"/>
        <v/>
      </c>
      <c r="B234" s="247"/>
      <c r="C234" s="247"/>
      <c r="D234" s="248"/>
      <c r="E234" s="249"/>
      <c r="F234" s="250"/>
      <c r="G234" s="251">
        <f t="shared" si="21"/>
        <v>0</v>
      </c>
      <c r="H234" s="247"/>
      <c r="K234" s="232">
        <f t="shared" si="19"/>
        <v>0</v>
      </c>
      <c r="L234" s="232"/>
      <c r="M234" s="232"/>
      <c r="N234" s="232"/>
      <c r="O234" s="232"/>
      <c r="P234" s="232"/>
      <c r="Q234" s="232"/>
    </row>
    <row r="235" spans="1:17" ht="39.75" customHeight="1" x14ac:dyDescent="0.2">
      <c r="A235" s="246" t="str">
        <f t="shared" si="20"/>
        <v/>
      </c>
      <c r="B235" s="247"/>
      <c r="C235" s="247"/>
      <c r="D235" s="248"/>
      <c r="E235" s="249"/>
      <c r="F235" s="250"/>
      <c r="G235" s="251">
        <f t="shared" si="21"/>
        <v>0</v>
      </c>
      <c r="H235" s="247"/>
      <c r="K235" s="232">
        <f t="shared" si="19"/>
        <v>0</v>
      </c>
      <c r="L235" s="232"/>
      <c r="M235" s="232"/>
      <c r="N235" s="232"/>
      <c r="O235" s="232"/>
      <c r="P235" s="232"/>
      <c r="Q235" s="232"/>
    </row>
    <row r="236" spans="1:17" ht="39.75" customHeight="1" x14ac:dyDescent="0.2">
      <c r="A236" s="246" t="str">
        <f>IF(D236="","",ROW()-11)</f>
        <v/>
      </c>
      <c r="B236" s="247"/>
      <c r="C236" s="247"/>
      <c r="D236" s="248"/>
      <c r="E236" s="249"/>
      <c r="F236" s="250"/>
      <c r="G236" s="251">
        <f t="shared" si="21"/>
        <v>0</v>
      </c>
      <c r="H236" s="247"/>
      <c r="K236" s="232">
        <f t="shared" si="19"/>
        <v>0</v>
      </c>
      <c r="L236" s="232"/>
      <c r="M236" s="232"/>
      <c r="N236" s="232"/>
      <c r="O236" s="232"/>
      <c r="P236" s="232"/>
      <c r="Q236" s="232"/>
    </row>
    <row r="237" spans="1:17" ht="39.75" customHeight="1" x14ac:dyDescent="0.2">
      <c r="A237" s="253"/>
      <c r="B237" s="252" t="s">
        <v>117</v>
      </c>
      <c r="C237" s="247"/>
      <c r="D237" s="248"/>
      <c r="E237" s="249"/>
      <c r="F237" s="250"/>
      <c r="G237" s="251">
        <f>SUM(G212:G236)</f>
        <v>0</v>
      </c>
      <c r="H237" s="247"/>
      <c r="K237" s="232">
        <f t="shared" si="19"/>
        <v>0</v>
      </c>
      <c r="L237" s="232"/>
      <c r="M237" s="232"/>
      <c r="N237" s="232"/>
      <c r="O237" s="232"/>
      <c r="P237" s="232"/>
      <c r="Q237" s="232"/>
    </row>
    <row r="238" spans="1:17" ht="39.75" customHeight="1" x14ac:dyDescent="0.2">
      <c r="A238" s="246" t="str">
        <f>IF(D238="","",ROW()-12)</f>
        <v/>
      </c>
      <c r="B238" s="247"/>
      <c r="C238" s="247"/>
      <c r="D238" s="248"/>
      <c r="E238" s="249"/>
      <c r="F238" s="250"/>
      <c r="G238" s="251">
        <f>E238*F238</f>
        <v>0</v>
      </c>
      <c r="H238" s="247"/>
      <c r="K238" s="232">
        <f t="shared" si="19"/>
        <v>0</v>
      </c>
      <c r="L238" s="232"/>
      <c r="M238" s="232"/>
      <c r="N238" s="232"/>
      <c r="O238" s="232"/>
      <c r="P238" s="232"/>
      <c r="Q238" s="232"/>
    </row>
    <row r="239" spans="1:17" ht="39.75" customHeight="1" x14ac:dyDescent="0.2">
      <c r="A239" s="246" t="str">
        <f t="shared" ref="A239:A262" si="22">IF(D239="","",ROW()-12)</f>
        <v/>
      </c>
      <c r="B239" s="247"/>
      <c r="C239" s="247"/>
      <c r="D239" s="248"/>
      <c r="E239" s="249"/>
      <c r="F239" s="250"/>
      <c r="G239" s="251">
        <f t="shared" ref="G239:G262" si="23">E239*F239</f>
        <v>0</v>
      </c>
      <c r="H239" s="247"/>
      <c r="K239" s="232">
        <f t="shared" si="19"/>
        <v>0</v>
      </c>
      <c r="L239" s="232"/>
      <c r="M239" s="232"/>
      <c r="N239" s="232"/>
      <c r="O239" s="232"/>
      <c r="P239" s="232"/>
      <c r="Q239" s="232"/>
    </row>
    <row r="240" spans="1:17" ht="39.75" customHeight="1" x14ac:dyDescent="0.2">
      <c r="A240" s="246" t="str">
        <f t="shared" si="22"/>
        <v/>
      </c>
      <c r="B240" s="247"/>
      <c r="C240" s="247"/>
      <c r="D240" s="248"/>
      <c r="E240" s="249"/>
      <c r="F240" s="250"/>
      <c r="G240" s="251">
        <f t="shared" si="23"/>
        <v>0</v>
      </c>
      <c r="H240" s="247"/>
      <c r="K240" s="232">
        <f t="shared" si="19"/>
        <v>0</v>
      </c>
      <c r="L240" s="232"/>
      <c r="M240" s="232"/>
      <c r="N240" s="232"/>
      <c r="O240" s="232"/>
      <c r="P240" s="232"/>
      <c r="Q240" s="232"/>
    </row>
    <row r="241" spans="1:17" ht="39.75" customHeight="1" x14ac:dyDescent="0.2">
      <c r="A241" s="246" t="str">
        <f t="shared" si="22"/>
        <v/>
      </c>
      <c r="B241" s="247"/>
      <c r="C241" s="247"/>
      <c r="D241" s="248"/>
      <c r="E241" s="249"/>
      <c r="F241" s="250"/>
      <c r="G241" s="251">
        <f t="shared" si="23"/>
        <v>0</v>
      </c>
      <c r="H241" s="247"/>
      <c r="K241" s="232">
        <f t="shared" si="19"/>
        <v>0</v>
      </c>
      <c r="L241" s="232"/>
      <c r="M241" s="232"/>
      <c r="N241" s="232"/>
      <c r="O241" s="232"/>
      <c r="P241" s="232"/>
      <c r="Q241" s="232"/>
    </row>
    <row r="242" spans="1:17" ht="39.75" customHeight="1" x14ac:dyDescent="0.2">
      <c r="A242" s="246" t="str">
        <f t="shared" si="22"/>
        <v/>
      </c>
      <c r="B242" s="247"/>
      <c r="C242" s="247"/>
      <c r="D242" s="248"/>
      <c r="E242" s="249"/>
      <c r="F242" s="250"/>
      <c r="G242" s="251">
        <f t="shared" si="23"/>
        <v>0</v>
      </c>
      <c r="H242" s="247"/>
      <c r="K242" s="232">
        <f t="shared" si="19"/>
        <v>0</v>
      </c>
      <c r="L242" s="232"/>
      <c r="M242" s="232"/>
      <c r="N242" s="232"/>
      <c r="O242" s="232"/>
      <c r="P242" s="232"/>
      <c r="Q242" s="232"/>
    </row>
    <row r="243" spans="1:17" ht="39.75" customHeight="1" x14ac:dyDescent="0.2">
      <c r="A243" s="246" t="str">
        <f t="shared" si="22"/>
        <v/>
      </c>
      <c r="B243" s="247"/>
      <c r="C243" s="247"/>
      <c r="D243" s="248"/>
      <c r="E243" s="249"/>
      <c r="F243" s="250"/>
      <c r="G243" s="251">
        <f t="shared" si="23"/>
        <v>0</v>
      </c>
      <c r="H243" s="247"/>
      <c r="K243" s="232">
        <f t="shared" si="19"/>
        <v>0</v>
      </c>
      <c r="L243" s="232"/>
      <c r="M243" s="232"/>
      <c r="N243" s="232"/>
      <c r="O243" s="232"/>
      <c r="P243" s="232"/>
      <c r="Q243" s="232"/>
    </row>
    <row r="244" spans="1:17" ht="39.75" customHeight="1" x14ac:dyDescent="0.2">
      <c r="A244" s="246" t="str">
        <f t="shared" si="22"/>
        <v/>
      </c>
      <c r="B244" s="247"/>
      <c r="C244" s="247"/>
      <c r="D244" s="248"/>
      <c r="E244" s="249"/>
      <c r="F244" s="250"/>
      <c r="G244" s="251">
        <f t="shared" si="23"/>
        <v>0</v>
      </c>
      <c r="H244" s="247"/>
      <c r="K244" s="232">
        <f t="shared" si="19"/>
        <v>0</v>
      </c>
      <c r="L244" s="232"/>
      <c r="M244" s="232"/>
      <c r="N244" s="232"/>
      <c r="O244" s="232"/>
      <c r="P244" s="232"/>
      <c r="Q244" s="232"/>
    </row>
    <row r="245" spans="1:17" ht="39.75" customHeight="1" x14ac:dyDescent="0.2">
      <c r="A245" s="246" t="str">
        <f t="shared" si="22"/>
        <v/>
      </c>
      <c r="B245" s="247"/>
      <c r="C245" s="247"/>
      <c r="D245" s="248"/>
      <c r="E245" s="249"/>
      <c r="F245" s="250"/>
      <c r="G245" s="251">
        <f t="shared" si="23"/>
        <v>0</v>
      </c>
      <c r="H245" s="247"/>
      <c r="K245" s="232">
        <f t="shared" si="19"/>
        <v>0</v>
      </c>
      <c r="L245" s="232"/>
      <c r="M245" s="232"/>
      <c r="N245" s="232"/>
      <c r="O245" s="232"/>
      <c r="P245" s="232"/>
      <c r="Q245" s="232"/>
    </row>
    <row r="246" spans="1:17" ht="39.75" customHeight="1" x14ac:dyDescent="0.2">
      <c r="A246" s="246" t="str">
        <f t="shared" si="22"/>
        <v/>
      </c>
      <c r="B246" s="247"/>
      <c r="C246" s="247"/>
      <c r="D246" s="248"/>
      <c r="E246" s="249"/>
      <c r="F246" s="250"/>
      <c r="G246" s="251">
        <f t="shared" si="23"/>
        <v>0</v>
      </c>
      <c r="H246" s="247"/>
      <c r="K246" s="232">
        <f t="shared" si="19"/>
        <v>0</v>
      </c>
      <c r="L246" s="232"/>
      <c r="M246" s="232"/>
      <c r="N246" s="232"/>
      <c r="O246" s="232"/>
      <c r="P246" s="232"/>
      <c r="Q246" s="232"/>
    </row>
    <row r="247" spans="1:17" ht="39.75" customHeight="1" x14ac:dyDescent="0.2">
      <c r="A247" s="246" t="str">
        <f t="shared" si="22"/>
        <v/>
      </c>
      <c r="B247" s="247"/>
      <c r="C247" s="247"/>
      <c r="D247" s="248"/>
      <c r="E247" s="249"/>
      <c r="F247" s="250"/>
      <c r="G247" s="251">
        <f t="shared" si="23"/>
        <v>0</v>
      </c>
      <c r="H247" s="247"/>
      <c r="K247" s="232">
        <f t="shared" si="19"/>
        <v>0</v>
      </c>
      <c r="L247" s="232"/>
      <c r="M247" s="232"/>
      <c r="N247" s="232"/>
      <c r="O247" s="232"/>
      <c r="P247" s="232"/>
      <c r="Q247" s="232"/>
    </row>
    <row r="248" spans="1:17" ht="39.75" customHeight="1" x14ac:dyDescent="0.2">
      <c r="A248" s="246" t="str">
        <f t="shared" si="22"/>
        <v/>
      </c>
      <c r="B248" s="247"/>
      <c r="C248" s="247"/>
      <c r="D248" s="248"/>
      <c r="E248" s="249"/>
      <c r="F248" s="250"/>
      <c r="G248" s="251">
        <f t="shared" si="23"/>
        <v>0</v>
      </c>
      <c r="H248" s="247"/>
      <c r="K248" s="232">
        <f t="shared" si="19"/>
        <v>0</v>
      </c>
      <c r="L248" s="232"/>
      <c r="M248" s="232"/>
      <c r="N248" s="232"/>
      <c r="O248" s="232"/>
      <c r="P248" s="232"/>
      <c r="Q248" s="232"/>
    </row>
    <row r="249" spans="1:17" ht="39.75" customHeight="1" x14ac:dyDescent="0.2">
      <c r="A249" s="246" t="str">
        <f t="shared" si="22"/>
        <v/>
      </c>
      <c r="B249" s="247"/>
      <c r="C249" s="247"/>
      <c r="D249" s="248"/>
      <c r="E249" s="249"/>
      <c r="F249" s="250"/>
      <c r="G249" s="251">
        <f t="shared" si="23"/>
        <v>0</v>
      </c>
      <c r="H249" s="247"/>
      <c r="K249" s="232">
        <f t="shared" si="19"/>
        <v>0</v>
      </c>
      <c r="L249" s="232"/>
      <c r="M249" s="232"/>
      <c r="N249" s="232"/>
      <c r="O249" s="232"/>
      <c r="P249" s="232"/>
      <c r="Q249" s="232"/>
    </row>
    <row r="250" spans="1:17" ht="39.75" customHeight="1" x14ac:dyDescent="0.2">
      <c r="A250" s="246" t="str">
        <f t="shared" si="22"/>
        <v/>
      </c>
      <c r="B250" s="247"/>
      <c r="C250" s="247"/>
      <c r="D250" s="248"/>
      <c r="E250" s="249"/>
      <c r="F250" s="250"/>
      <c r="G250" s="251">
        <f t="shared" si="23"/>
        <v>0</v>
      </c>
      <c r="H250" s="247"/>
      <c r="K250" s="232">
        <f t="shared" si="19"/>
        <v>0</v>
      </c>
      <c r="L250" s="232"/>
      <c r="M250" s="232"/>
      <c r="N250" s="232"/>
      <c r="O250" s="232"/>
      <c r="P250" s="232"/>
      <c r="Q250" s="232"/>
    </row>
    <row r="251" spans="1:17" ht="39.75" customHeight="1" x14ac:dyDescent="0.2">
      <c r="A251" s="246" t="str">
        <f t="shared" si="22"/>
        <v/>
      </c>
      <c r="B251" s="247"/>
      <c r="C251" s="247"/>
      <c r="D251" s="248"/>
      <c r="E251" s="249"/>
      <c r="F251" s="250"/>
      <c r="G251" s="251">
        <f t="shared" si="23"/>
        <v>0</v>
      </c>
      <c r="H251" s="247"/>
      <c r="K251" s="232">
        <f t="shared" si="19"/>
        <v>0</v>
      </c>
      <c r="L251" s="232"/>
      <c r="M251" s="232"/>
      <c r="N251" s="232"/>
      <c r="O251" s="232"/>
      <c r="P251" s="232"/>
      <c r="Q251" s="232"/>
    </row>
    <row r="252" spans="1:17" ht="39.75" customHeight="1" x14ac:dyDescent="0.2">
      <c r="A252" s="246" t="str">
        <f t="shared" si="22"/>
        <v/>
      </c>
      <c r="B252" s="247"/>
      <c r="C252" s="247"/>
      <c r="D252" s="248"/>
      <c r="E252" s="249"/>
      <c r="F252" s="250"/>
      <c r="G252" s="251">
        <f t="shared" si="23"/>
        <v>0</v>
      </c>
      <c r="H252" s="247"/>
      <c r="K252" s="232">
        <f t="shared" si="19"/>
        <v>0</v>
      </c>
      <c r="L252" s="232"/>
      <c r="M252" s="232"/>
      <c r="N252" s="232"/>
      <c r="O252" s="232"/>
      <c r="P252" s="232"/>
      <c r="Q252" s="232"/>
    </row>
    <row r="253" spans="1:17" ht="39.75" customHeight="1" x14ac:dyDescent="0.2">
      <c r="A253" s="246" t="str">
        <f t="shared" si="22"/>
        <v/>
      </c>
      <c r="B253" s="247"/>
      <c r="C253" s="247"/>
      <c r="D253" s="248"/>
      <c r="E253" s="249"/>
      <c r="F253" s="250"/>
      <c r="G253" s="251">
        <f t="shared" si="23"/>
        <v>0</v>
      </c>
      <c r="H253" s="247"/>
      <c r="K253" s="232">
        <f t="shared" si="19"/>
        <v>0</v>
      </c>
      <c r="L253" s="232"/>
      <c r="M253" s="232"/>
      <c r="N253" s="232"/>
      <c r="O253" s="232"/>
      <c r="P253" s="232"/>
      <c r="Q253" s="232"/>
    </row>
    <row r="254" spans="1:17" ht="39.75" customHeight="1" x14ac:dyDescent="0.2">
      <c r="A254" s="246" t="str">
        <f t="shared" si="22"/>
        <v/>
      </c>
      <c r="B254" s="247"/>
      <c r="C254" s="247"/>
      <c r="D254" s="248"/>
      <c r="E254" s="249"/>
      <c r="F254" s="250"/>
      <c r="G254" s="251">
        <f t="shared" si="23"/>
        <v>0</v>
      </c>
      <c r="H254" s="247"/>
      <c r="K254" s="232">
        <f t="shared" si="19"/>
        <v>0</v>
      </c>
      <c r="L254" s="232"/>
      <c r="M254" s="232"/>
      <c r="N254" s="232"/>
      <c r="O254" s="232"/>
      <c r="P254" s="232"/>
      <c r="Q254" s="232"/>
    </row>
    <row r="255" spans="1:17" ht="39.75" customHeight="1" x14ac:dyDescent="0.2">
      <c r="A255" s="246" t="str">
        <f t="shared" si="22"/>
        <v/>
      </c>
      <c r="B255" s="247"/>
      <c r="C255" s="247"/>
      <c r="D255" s="248"/>
      <c r="E255" s="249"/>
      <c r="F255" s="250"/>
      <c r="G255" s="251">
        <f t="shared" si="23"/>
        <v>0</v>
      </c>
      <c r="H255" s="247"/>
      <c r="K255" s="232">
        <f t="shared" si="19"/>
        <v>0</v>
      </c>
      <c r="L255" s="232"/>
      <c r="M255" s="232"/>
      <c r="N255" s="232"/>
      <c r="O255" s="232"/>
      <c r="P255" s="232"/>
      <c r="Q255" s="232"/>
    </row>
    <row r="256" spans="1:17" ht="39.75" customHeight="1" x14ac:dyDescent="0.2">
      <c r="A256" s="246" t="str">
        <f t="shared" si="22"/>
        <v/>
      </c>
      <c r="B256" s="247"/>
      <c r="C256" s="247"/>
      <c r="D256" s="248"/>
      <c r="E256" s="249"/>
      <c r="F256" s="250"/>
      <c r="G256" s="251">
        <f t="shared" si="23"/>
        <v>0</v>
      </c>
      <c r="H256" s="247"/>
      <c r="K256" s="232">
        <f t="shared" si="19"/>
        <v>0</v>
      </c>
      <c r="L256" s="232"/>
      <c r="M256" s="232"/>
      <c r="N256" s="232"/>
      <c r="O256" s="232"/>
      <c r="P256" s="232"/>
      <c r="Q256" s="232"/>
    </row>
    <row r="257" spans="1:17" ht="39.75" customHeight="1" x14ac:dyDescent="0.2">
      <c r="A257" s="246" t="str">
        <f t="shared" si="22"/>
        <v/>
      </c>
      <c r="B257" s="247"/>
      <c r="C257" s="247"/>
      <c r="D257" s="248"/>
      <c r="E257" s="249"/>
      <c r="F257" s="250"/>
      <c r="G257" s="251">
        <f t="shared" si="23"/>
        <v>0</v>
      </c>
      <c r="H257" s="247"/>
      <c r="K257" s="232">
        <f t="shared" si="19"/>
        <v>0</v>
      </c>
      <c r="L257" s="232"/>
      <c r="M257" s="232"/>
      <c r="N257" s="232"/>
      <c r="O257" s="232"/>
      <c r="P257" s="232"/>
      <c r="Q257" s="232"/>
    </row>
    <row r="258" spans="1:17" ht="39.75" customHeight="1" x14ac:dyDescent="0.2">
      <c r="A258" s="246" t="str">
        <f t="shared" si="22"/>
        <v/>
      </c>
      <c r="B258" s="247"/>
      <c r="C258" s="247"/>
      <c r="D258" s="248"/>
      <c r="E258" s="249"/>
      <c r="F258" s="250"/>
      <c r="G258" s="251">
        <f t="shared" si="23"/>
        <v>0</v>
      </c>
      <c r="H258" s="247"/>
      <c r="K258" s="232">
        <f t="shared" si="19"/>
        <v>0</v>
      </c>
      <c r="L258" s="232"/>
      <c r="M258" s="232"/>
      <c r="N258" s="232"/>
      <c r="O258" s="232"/>
      <c r="P258" s="232"/>
      <c r="Q258" s="232"/>
    </row>
    <row r="259" spans="1:17" ht="39.75" customHeight="1" x14ac:dyDescent="0.2">
      <c r="A259" s="246" t="str">
        <f t="shared" si="22"/>
        <v/>
      </c>
      <c r="B259" s="247"/>
      <c r="C259" s="247"/>
      <c r="D259" s="248"/>
      <c r="E259" s="249"/>
      <c r="F259" s="250"/>
      <c r="G259" s="251">
        <f t="shared" si="23"/>
        <v>0</v>
      </c>
      <c r="H259" s="247"/>
      <c r="K259" s="232">
        <f t="shared" si="19"/>
        <v>0</v>
      </c>
      <c r="L259" s="232"/>
      <c r="M259" s="232"/>
      <c r="N259" s="232"/>
      <c r="O259" s="232"/>
      <c r="P259" s="232"/>
      <c r="Q259" s="232"/>
    </row>
    <row r="260" spans="1:17" ht="39.75" customHeight="1" x14ac:dyDescent="0.2">
      <c r="A260" s="246" t="str">
        <f t="shared" si="22"/>
        <v/>
      </c>
      <c r="B260" s="247"/>
      <c r="C260" s="247"/>
      <c r="D260" s="248"/>
      <c r="E260" s="249"/>
      <c r="F260" s="250"/>
      <c r="G260" s="251">
        <f t="shared" si="23"/>
        <v>0</v>
      </c>
      <c r="H260" s="247"/>
      <c r="K260" s="232">
        <f t="shared" si="19"/>
        <v>0</v>
      </c>
      <c r="L260" s="232"/>
      <c r="M260" s="232"/>
      <c r="N260" s="232"/>
      <c r="O260" s="232"/>
      <c r="P260" s="232"/>
      <c r="Q260" s="232"/>
    </row>
    <row r="261" spans="1:17" ht="39.75" customHeight="1" x14ac:dyDescent="0.2">
      <c r="A261" s="246" t="str">
        <f t="shared" si="22"/>
        <v/>
      </c>
      <c r="B261" s="247"/>
      <c r="C261" s="247"/>
      <c r="D261" s="248"/>
      <c r="E261" s="249"/>
      <c r="F261" s="250"/>
      <c r="G261" s="251">
        <f t="shared" si="23"/>
        <v>0</v>
      </c>
      <c r="H261" s="247"/>
      <c r="K261" s="232">
        <f t="shared" ref="K261:K316" si="24">E261*F261</f>
        <v>0</v>
      </c>
      <c r="L261" s="232"/>
      <c r="M261" s="232"/>
      <c r="N261" s="232"/>
      <c r="O261" s="232"/>
      <c r="P261" s="232"/>
      <c r="Q261" s="232"/>
    </row>
    <row r="262" spans="1:17" ht="39.75" customHeight="1" x14ac:dyDescent="0.2">
      <c r="A262" s="246" t="str">
        <f t="shared" si="22"/>
        <v/>
      </c>
      <c r="B262" s="247"/>
      <c r="C262" s="247"/>
      <c r="D262" s="248"/>
      <c r="E262" s="249"/>
      <c r="F262" s="250"/>
      <c r="G262" s="251">
        <f t="shared" si="23"/>
        <v>0</v>
      </c>
      <c r="H262" s="247"/>
      <c r="K262" s="232">
        <f t="shared" si="24"/>
        <v>0</v>
      </c>
      <c r="L262" s="232"/>
      <c r="M262" s="232"/>
      <c r="N262" s="232"/>
      <c r="O262" s="232"/>
      <c r="P262" s="232"/>
      <c r="Q262" s="232"/>
    </row>
    <row r="263" spans="1:17" ht="39.75" customHeight="1" x14ac:dyDescent="0.2">
      <c r="A263" s="253"/>
      <c r="B263" s="252" t="s">
        <v>117</v>
      </c>
      <c r="C263" s="247"/>
      <c r="D263" s="248"/>
      <c r="E263" s="249"/>
      <c r="F263" s="250"/>
      <c r="G263" s="251">
        <f>SUM(G238:G262)</f>
        <v>0</v>
      </c>
      <c r="H263" s="247"/>
      <c r="K263" s="232">
        <f t="shared" si="24"/>
        <v>0</v>
      </c>
      <c r="L263" s="232"/>
      <c r="M263" s="232"/>
      <c r="N263" s="232"/>
      <c r="O263" s="232"/>
      <c r="P263" s="232"/>
      <c r="Q263" s="232"/>
    </row>
    <row r="264" spans="1:17" ht="39.75" customHeight="1" x14ac:dyDescent="0.2">
      <c r="A264" s="246" t="str">
        <f>IF(D264="","",ROW()-13)</f>
        <v/>
      </c>
      <c r="B264" s="247"/>
      <c r="C264" s="247"/>
      <c r="D264" s="248"/>
      <c r="E264" s="249"/>
      <c r="F264" s="250"/>
      <c r="G264" s="251">
        <f>E264*F264</f>
        <v>0</v>
      </c>
      <c r="H264" s="247"/>
      <c r="K264" s="232">
        <f t="shared" si="24"/>
        <v>0</v>
      </c>
      <c r="L264" s="232"/>
      <c r="M264" s="232"/>
      <c r="N264" s="232"/>
      <c r="O264" s="232"/>
      <c r="P264" s="232"/>
      <c r="Q264" s="232"/>
    </row>
    <row r="265" spans="1:17" ht="39.75" customHeight="1" x14ac:dyDescent="0.2">
      <c r="A265" s="246" t="str">
        <f t="shared" ref="A265:A288" si="25">IF(D265="","",ROW()-13)</f>
        <v/>
      </c>
      <c r="B265" s="247"/>
      <c r="C265" s="247"/>
      <c r="D265" s="248"/>
      <c r="E265" s="249"/>
      <c r="F265" s="250"/>
      <c r="G265" s="251">
        <f t="shared" ref="G265:G288" si="26">E265*F265</f>
        <v>0</v>
      </c>
      <c r="H265" s="247"/>
      <c r="K265" s="232">
        <f t="shared" si="24"/>
        <v>0</v>
      </c>
      <c r="L265" s="232"/>
      <c r="M265" s="232"/>
      <c r="N265" s="232"/>
      <c r="O265" s="232"/>
      <c r="P265" s="232"/>
      <c r="Q265" s="232"/>
    </row>
    <row r="266" spans="1:17" ht="39.75" customHeight="1" x14ac:dyDescent="0.2">
      <c r="A266" s="246" t="str">
        <f t="shared" si="25"/>
        <v/>
      </c>
      <c r="B266" s="247"/>
      <c r="C266" s="247"/>
      <c r="D266" s="248"/>
      <c r="E266" s="249"/>
      <c r="F266" s="250"/>
      <c r="G266" s="251">
        <f t="shared" si="26"/>
        <v>0</v>
      </c>
      <c r="H266" s="247"/>
      <c r="K266" s="232">
        <f t="shared" si="24"/>
        <v>0</v>
      </c>
      <c r="L266" s="232"/>
      <c r="M266" s="232"/>
      <c r="N266" s="232"/>
      <c r="O266" s="232"/>
      <c r="P266" s="232"/>
      <c r="Q266" s="232"/>
    </row>
    <row r="267" spans="1:17" ht="39.75" customHeight="1" x14ac:dyDescent="0.2">
      <c r="A267" s="246" t="str">
        <f t="shared" si="25"/>
        <v/>
      </c>
      <c r="B267" s="247"/>
      <c r="C267" s="247"/>
      <c r="D267" s="248"/>
      <c r="E267" s="249"/>
      <c r="F267" s="250"/>
      <c r="G267" s="251">
        <f t="shared" si="26"/>
        <v>0</v>
      </c>
      <c r="H267" s="247"/>
      <c r="K267" s="232">
        <f t="shared" si="24"/>
        <v>0</v>
      </c>
      <c r="L267" s="232"/>
      <c r="M267" s="232"/>
      <c r="N267" s="232"/>
      <c r="O267" s="232"/>
      <c r="P267" s="232"/>
      <c r="Q267" s="232"/>
    </row>
    <row r="268" spans="1:17" ht="39.75" customHeight="1" x14ac:dyDescent="0.2">
      <c r="A268" s="246" t="str">
        <f t="shared" si="25"/>
        <v/>
      </c>
      <c r="B268" s="247"/>
      <c r="C268" s="247"/>
      <c r="D268" s="248"/>
      <c r="E268" s="249"/>
      <c r="F268" s="250"/>
      <c r="G268" s="251">
        <f t="shared" si="26"/>
        <v>0</v>
      </c>
      <c r="H268" s="247"/>
      <c r="K268" s="232">
        <f t="shared" si="24"/>
        <v>0</v>
      </c>
      <c r="L268" s="232"/>
      <c r="M268" s="232"/>
      <c r="N268" s="232"/>
      <c r="O268" s="232"/>
      <c r="P268" s="232"/>
      <c r="Q268" s="232"/>
    </row>
    <row r="269" spans="1:17" ht="39.75" customHeight="1" x14ac:dyDescent="0.2">
      <c r="A269" s="246" t="str">
        <f t="shared" si="25"/>
        <v/>
      </c>
      <c r="B269" s="247"/>
      <c r="C269" s="247"/>
      <c r="D269" s="248"/>
      <c r="E269" s="249"/>
      <c r="F269" s="250"/>
      <c r="G269" s="251">
        <f t="shared" si="26"/>
        <v>0</v>
      </c>
      <c r="H269" s="247"/>
      <c r="K269" s="232">
        <f t="shared" si="24"/>
        <v>0</v>
      </c>
      <c r="L269" s="232"/>
      <c r="M269" s="232"/>
      <c r="N269" s="232"/>
      <c r="O269" s="232"/>
      <c r="P269" s="232"/>
      <c r="Q269" s="232"/>
    </row>
    <row r="270" spans="1:17" ht="39.75" customHeight="1" x14ac:dyDescent="0.2">
      <c r="A270" s="246" t="str">
        <f t="shared" si="25"/>
        <v/>
      </c>
      <c r="B270" s="247"/>
      <c r="C270" s="247"/>
      <c r="D270" s="248"/>
      <c r="E270" s="249"/>
      <c r="F270" s="250"/>
      <c r="G270" s="251">
        <f t="shared" si="26"/>
        <v>0</v>
      </c>
      <c r="H270" s="247"/>
      <c r="K270" s="232">
        <f t="shared" si="24"/>
        <v>0</v>
      </c>
      <c r="L270" s="232"/>
      <c r="M270" s="232"/>
      <c r="N270" s="232"/>
      <c r="O270" s="232"/>
      <c r="P270" s="232"/>
      <c r="Q270" s="232"/>
    </row>
    <row r="271" spans="1:17" ht="39.75" customHeight="1" x14ac:dyDescent="0.2">
      <c r="A271" s="246" t="str">
        <f t="shared" si="25"/>
        <v/>
      </c>
      <c r="B271" s="247"/>
      <c r="C271" s="247"/>
      <c r="D271" s="248"/>
      <c r="E271" s="249"/>
      <c r="F271" s="250"/>
      <c r="G271" s="251">
        <f t="shared" si="26"/>
        <v>0</v>
      </c>
      <c r="H271" s="247"/>
      <c r="K271" s="232">
        <f t="shared" si="24"/>
        <v>0</v>
      </c>
      <c r="L271" s="232"/>
      <c r="M271" s="232"/>
      <c r="N271" s="232"/>
      <c r="O271" s="232"/>
      <c r="P271" s="232"/>
      <c r="Q271" s="232"/>
    </row>
    <row r="272" spans="1:17" ht="39.75" customHeight="1" x14ac:dyDescent="0.2">
      <c r="A272" s="246" t="str">
        <f t="shared" si="25"/>
        <v/>
      </c>
      <c r="B272" s="247"/>
      <c r="C272" s="247"/>
      <c r="D272" s="248"/>
      <c r="E272" s="249"/>
      <c r="F272" s="250"/>
      <c r="G272" s="251">
        <f t="shared" si="26"/>
        <v>0</v>
      </c>
      <c r="H272" s="247"/>
      <c r="K272" s="232">
        <f t="shared" si="24"/>
        <v>0</v>
      </c>
      <c r="L272" s="232"/>
      <c r="M272" s="232"/>
      <c r="N272" s="232"/>
      <c r="O272" s="232"/>
      <c r="P272" s="232"/>
      <c r="Q272" s="232"/>
    </row>
    <row r="273" spans="1:17" ht="39.75" customHeight="1" x14ac:dyDescent="0.2">
      <c r="A273" s="246" t="str">
        <f t="shared" si="25"/>
        <v/>
      </c>
      <c r="B273" s="247"/>
      <c r="C273" s="247"/>
      <c r="D273" s="248"/>
      <c r="E273" s="249"/>
      <c r="F273" s="250"/>
      <c r="G273" s="251">
        <f t="shared" si="26"/>
        <v>0</v>
      </c>
      <c r="H273" s="247"/>
      <c r="K273" s="232">
        <f t="shared" si="24"/>
        <v>0</v>
      </c>
      <c r="L273" s="232"/>
      <c r="M273" s="232"/>
      <c r="N273" s="232"/>
      <c r="O273" s="232"/>
      <c r="P273" s="232"/>
      <c r="Q273" s="232"/>
    </row>
    <row r="274" spans="1:17" ht="39.75" customHeight="1" x14ac:dyDescent="0.2">
      <c r="A274" s="246" t="str">
        <f t="shared" si="25"/>
        <v/>
      </c>
      <c r="B274" s="247"/>
      <c r="C274" s="247"/>
      <c r="D274" s="248"/>
      <c r="E274" s="249"/>
      <c r="F274" s="250"/>
      <c r="G274" s="251">
        <f t="shared" si="26"/>
        <v>0</v>
      </c>
      <c r="H274" s="247"/>
      <c r="K274" s="232">
        <f t="shared" si="24"/>
        <v>0</v>
      </c>
      <c r="L274" s="232"/>
      <c r="M274" s="232"/>
      <c r="N274" s="232"/>
      <c r="O274" s="232"/>
      <c r="P274" s="232"/>
      <c r="Q274" s="232"/>
    </row>
    <row r="275" spans="1:17" ht="39.75" customHeight="1" x14ac:dyDescent="0.2">
      <c r="A275" s="246" t="str">
        <f t="shared" si="25"/>
        <v/>
      </c>
      <c r="B275" s="247"/>
      <c r="C275" s="247"/>
      <c r="D275" s="248"/>
      <c r="E275" s="249"/>
      <c r="F275" s="250"/>
      <c r="G275" s="251">
        <f t="shared" si="26"/>
        <v>0</v>
      </c>
      <c r="H275" s="247"/>
      <c r="K275" s="232">
        <f t="shared" si="24"/>
        <v>0</v>
      </c>
      <c r="L275" s="232"/>
      <c r="M275" s="232"/>
      <c r="N275" s="232"/>
      <c r="O275" s="232"/>
      <c r="P275" s="232"/>
      <c r="Q275" s="232"/>
    </row>
    <row r="276" spans="1:17" ht="39.75" customHeight="1" x14ac:dyDescent="0.2">
      <c r="A276" s="246" t="str">
        <f t="shared" si="25"/>
        <v/>
      </c>
      <c r="B276" s="247"/>
      <c r="C276" s="247"/>
      <c r="D276" s="248"/>
      <c r="E276" s="249"/>
      <c r="F276" s="250"/>
      <c r="G276" s="251">
        <f t="shared" si="26"/>
        <v>0</v>
      </c>
      <c r="H276" s="247"/>
      <c r="K276" s="232">
        <f t="shared" si="24"/>
        <v>0</v>
      </c>
      <c r="L276" s="232"/>
      <c r="M276" s="232"/>
      <c r="N276" s="232"/>
      <c r="O276" s="232"/>
      <c r="P276" s="232"/>
      <c r="Q276" s="232"/>
    </row>
    <row r="277" spans="1:17" ht="39.75" customHeight="1" x14ac:dyDescent="0.2">
      <c r="A277" s="246" t="str">
        <f t="shared" si="25"/>
        <v/>
      </c>
      <c r="B277" s="247"/>
      <c r="C277" s="247"/>
      <c r="D277" s="248"/>
      <c r="E277" s="249"/>
      <c r="F277" s="250"/>
      <c r="G277" s="251">
        <f t="shared" si="26"/>
        <v>0</v>
      </c>
      <c r="H277" s="247"/>
      <c r="K277" s="232">
        <f t="shared" si="24"/>
        <v>0</v>
      </c>
      <c r="L277" s="232"/>
      <c r="M277" s="232"/>
      <c r="N277" s="232"/>
      <c r="O277" s="232"/>
      <c r="P277" s="232"/>
      <c r="Q277" s="232"/>
    </row>
    <row r="278" spans="1:17" ht="39.75" customHeight="1" x14ac:dyDescent="0.2">
      <c r="A278" s="246" t="str">
        <f t="shared" si="25"/>
        <v/>
      </c>
      <c r="B278" s="247"/>
      <c r="C278" s="247"/>
      <c r="D278" s="248"/>
      <c r="E278" s="249"/>
      <c r="F278" s="250"/>
      <c r="G278" s="251">
        <f t="shared" si="26"/>
        <v>0</v>
      </c>
      <c r="H278" s="247"/>
      <c r="K278" s="232">
        <f t="shared" si="24"/>
        <v>0</v>
      </c>
      <c r="L278" s="232"/>
      <c r="M278" s="232"/>
      <c r="N278" s="232"/>
      <c r="O278" s="232"/>
      <c r="P278" s="232"/>
      <c r="Q278" s="232"/>
    </row>
    <row r="279" spans="1:17" ht="39.75" customHeight="1" x14ac:dyDescent="0.2">
      <c r="A279" s="246" t="str">
        <f t="shared" si="25"/>
        <v/>
      </c>
      <c r="B279" s="247"/>
      <c r="C279" s="247"/>
      <c r="D279" s="248"/>
      <c r="E279" s="249"/>
      <c r="F279" s="250"/>
      <c r="G279" s="251">
        <f t="shared" si="26"/>
        <v>0</v>
      </c>
      <c r="H279" s="247"/>
      <c r="K279" s="232">
        <f t="shared" si="24"/>
        <v>0</v>
      </c>
      <c r="L279" s="232"/>
      <c r="M279" s="232"/>
      <c r="N279" s="232"/>
      <c r="O279" s="232"/>
      <c r="P279" s="232"/>
      <c r="Q279" s="232"/>
    </row>
    <row r="280" spans="1:17" ht="39.75" customHeight="1" x14ac:dyDescent="0.2">
      <c r="A280" s="246" t="str">
        <f t="shared" si="25"/>
        <v/>
      </c>
      <c r="B280" s="247"/>
      <c r="C280" s="247"/>
      <c r="D280" s="248"/>
      <c r="E280" s="249"/>
      <c r="F280" s="250"/>
      <c r="G280" s="251">
        <f t="shared" si="26"/>
        <v>0</v>
      </c>
      <c r="H280" s="247"/>
      <c r="K280" s="232">
        <f t="shared" si="24"/>
        <v>0</v>
      </c>
      <c r="L280" s="232"/>
      <c r="M280" s="232"/>
      <c r="N280" s="232"/>
      <c r="O280" s="232"/>
      <c r="P280" s="232"/>
      <c r="Q280" s="232"/>
    </row>
    <row r="281" spans="1:17" ht="39.75" customHeight="1" x14ac:dyDescent="0.2">
      <c r="A281" s="246" t="str">
        <f t="shared" si="25"/>
        <v/>
      </c>
      <c r="B281" s="247"/>
      <c r="C281" s="247"/>
      <c r="D281" s="248"/>
      <c r="E281" s="249"/>
      <c r="F281" s="250"/>
      <c r="G281" s="251">
        <f t="shared" si="26"/>
        <v>0</v>
      </c>
      <c r="H281" s="247"/>
      <c r="K281" s="232">
        <f t="shared" si="24"/>
        <v>0</v>
      </c>
      <c r="L281" s="232"/>
      <c r="M281" s="232"/>
      <c r="N281" s="232"/>
      <c r="O281" s="232"/>
      <c r="P281" s="232"/>
      <c r="Q281" s="232"/>
    </row>
    <row r="282" spans="1:17" ht="39.75" customHeight="1" x14ac:dyDescent="0.2">
      <c r="A282" s="246" t="str">
        <f t="shared" si="25"/>
        <v/>
      </c>
      <c r="B282" s="247"/>
      <c r="C282" s="247"/>
      <c r="D282" s="248"/>
      <c r="E282" s="249"/>
      <c r="F282" s="250"/>
      <c r="G282" s="251">
        <f t="shared" si="26"/>
        <v>0</v>
      </c>
      <c r="H282" s="247"/>
      <c r="K282" s="232">
        <f t="shared" si="24"/>
        <v>0</v>
      </c>
      <c r="L282" s="232"/>
      <c r="M282" s="232"/>
      <c r="N282" s="232"/>
      <c r="O282" s="232"/>
      <c r="P282" s="232"/>
      <c r="Q282" s="232"/>
    </row>
    <row r="283" spans="1:17" ht="39.75" customHeight="1" x14ac:dyDescent="0.2">
      <c r="A283" s="246" t="str">
        <f t="shared" si="25"/>
        <v/>
      </c>
      <c r="B283" s="247"/>
      <c r="C283" s="247"/>
      <c r="D283" s="248"/>
      <c r="E283" s="249"/>
      <c r="F283" s="250"/>
      <c r="G283" s="251">
        <f t="shared" si="26"/>
        <v>0</v>
      </c>
      <c r="H283" s="247"/>
      <c r="K283" s="232">
        <f t="shared" si="24"/>
        <v>0</v>
      </c>
      <c r="L283" s="232"/>
      <c r="M283" s="232"/>
      <c r="N283" s="232"/>
      <c r="O283" s="232"/>
      <c r="P283" s="232"/>
      <c r="Q283" s="232"/>
    </row>
    <row r="284" spans="1:17" ht="39.75" customHeight="1" x14ac:dyDescent="0.2">
      <c r="A284" s="246" t="str">
        <f t="shared" si="25"/>
        <v/>
      </c>
      <c r="B284" s="247"/>
      <c r="C284" s="247"/>
      <c r="D284" s="248"/>
      <c r="E284" s="249"/>
      <c r="F284" s="250"/>
      <c r="G284" s="251">
        <f t="shared" si="26"/>
        <v>0</v>
      </c>
      <c r="H284" s="247"/>
      <c r="K284" s="232">
        <f t="shared" si="24"/>
        <v>0</v>
      </c>
      <c r="L284" s="232"/>
      <c r="M284" s="232"/>
      <c r="N284" s="232"/>
      <c r="O284" s="232"/>
      <c r="P284" s="232"/>
      <c r="Q284" s="232"/>
    </row>
    <row r="285" spans="1:17" ht="39.75" customHeight="1" x14ac:dyDescent="0.2">
      <c r="A285" s="246" t="str">
        <f t="shared" si="25"/>
        <v/>
      </c>
      <c r="B285" s="247"/>
      <c r="C285" s="247"/>
      <c r="D285" s="248"/>
      <c r="E285" s="249"/>
      <c r="F285" s="250"/>
      <c r="G285" s="251">
        <f t="shared" si="26"/>
        <v>0</v>
      </c>
      <c r="H285" s="247"/>
      <c r="K285" s="232">
        <f t="shared" si="24"/>
        <v>0</v>
      </c>
      <c r="L285" s="232"/>
      <c r="M285" s="232"/>
      <c r="N285" s="232"/>
      <c r="O285" s="232"/>
      <c r="P285" s="232"/>
      <c r="Q285" s="232"/>
    </row>
    <row r="286" spans="1:17" ht="39.75" customHeight="1" x14ac:dyDescent="0.2">
      <c r="A286" s="246" t="str">
        <f t="shared" si="25"/>
        <v/>
      </c>
      <c r="B286" s="247"/>
      <c r="C286" s="247"/>
      <c r="D286" s="248"/>
      <c r="E286" s="249"/>
      <c r="F286" s="250"/>
      <c r="G286" s="251">
        <f t="shared" si="26"/>
        <v>0</v>
      </c>
      <c r="H286" s="247"/>
      <c r="K286" s="232">
        <f t="shared" si="24"/>
        <v>0</v>
      </c>
      <c r="L286" s="232"/>
      <c r="M286" s="232"/>
      <c r="N286" s="232"/>
      <c r="O286" s="232"/>
      <c r="P286" s="232"/>
      <c r="Q286" s="232"/>
    </row>
    <row r="287" spans="1:17" ht="39.75" customHeight="1" x14ac:dyDescent="0.2">
      <c r="A287" s="246" t="str">
        <f t="shared" si="25"/>
        <v/>
      </c>
      <c r="B287" s="247"/>
      <c r="C287" s="247"/>
      <c r="D287" s="248"/>
      <c r="E287" s="249"/>
      <c r="F287" s="250"/>
      <c r="G287" s="251">
        <f t="shared" si="26"/>
        <v>0</v>
      </c>
      <c r="H287" s="247"/>
      <c r="K287" s="232">
        <f t="shared" si="24"/>
        <v>0</v>
      </c>
      <c r="L287" s="232"/>
      <c r="M287" s="232"/>
      <c r="N287" s="232"/>
      <c r="O287" s="232"/>
      <c r="P287" s="232"/>
      <c r="Q287" s="232"/>
    </row>
    <row r="288" spans="1:17" ht="39.75" customHeight="1" x14ac:dyDescent="0.2">
      <c r="A288" s="246" t="str">
        <f t="shared" si="25"/>
        <v/>
      </c>
      <c r="B288" s="247"/>
      <c r="C288" s="247"/>
      <c r="D288" s="248"/>
      <c r="E288" s="249"/>
      <c r="F288" s="250"/>
      <c r="G288" s="251">
        <f t="shared" si="26"/>
        <v>0</v>
      </c>
      <c r="H288" s="247"/>
      <c r="K288" s="232">
        <f t="shared" si="24"/>
        <v>0</v>
      </c>
      <c r="L288" s="232"/>
      <c r="M288" s="232"/>
      <c r="N288" s="232"/>
      <c r="O288" s="232"/>
      <c r="P288" s="232"/>
      <c r="Q288" s="232"/>
    </row>
    <row r="289" spans="1:17" ht="39.75" customHeight="1" x14ac:dyDescent="0.2">
      <c r="A289" s="253"/>
      <c r="B289" s="252" t="s">
        <v>117</v>
      </c>
      <c r="C289" s="247"/>
      <c r="D289" s="248"/>
      <c r="E289" s="249"/>
      <c r="F289" s="250"/>
      <c r="G289" s="251">
        <f>SUM(G238:G262)</f>
        <v>0</v>
      </c>
      <c r="H289" s="247"/>
      <c r="K289" s="232">
        <f t="shared" si="24"/>
        <v>0</v>
      </c>
      <c r="L289" s="232"/>
      <c r="M289" s="232"/>
      <c r="N289" s="232"/>
      <c r="O289" s="232"/>
      <c r="P289" s="232"/>
      <c r="Q289" s="232"/>
    </row>
    <row r="290" spans="1:17" ht="39.75" customHeight="1" x14ac:dyDescent="0.2">
      <c r="A290" s="246" t="str">
        <f>IF(D290="","",ROW()-14)</f>
        <v/>
      </c>
      <c r="B290" s="247"/>
      <c r="C290" s="247"/>
      <c r="D290" s="248"/>
      <c r="E290" s="249"/>
      <c r="F290" s="250"/>
      <c r="G290" s="251">
        <f>E290*F290</f>
        <v>0</v>
      </c>
      <c r="H290" s="247"/>
      <c r="K290" s="232">
        <f t="shared" si="24"/>
        <v>0</v>
      </c>
      <c r="L290" s="232"/>
      <c r="M290" s="232"/>
      <c r="N290" s="232"/>
      <c r="O290" s="232"/>
      <c r="P290" s="232"/>
      <c r="Q290" s="232"/>
    </row>
    <row r="291" spans="1:17" ht="39.75" customHeight="1" x14ac:dyDescent="0.2">
      <c r="A291" s="246" t="str">
        <f t="shared" ref="A291:A313" si="27">IF(D291="","",ROW()-14)</f>
        <v/>
      </c>
      <c r="B291" s="247"/>
      <c r="C291" s="247"/>
      <c r="D291" s="248"/>
      <c r="E291" s="249"/>
      <c r="F291" s="250"/>
      <c r="G291" s="251">
        <f t="shared" ref="G291:G314" si="28">E291*F291</f>
        <v>0</v>
      </c>
      <c r="H291" s="247"/>
      <c r="K291" s="232">
        <f t="shared" si="24"/>
        <v>0</v>
      </c>
      <c r="L291" s="232"/>
      <c r="M291" s="232"/>
      <c r="N291" s="232"/>
      <c r="O291" s="232"/>
      <c r="P291" s="232"/>
      <c r="Q291" s="232"/>
    </row>
    <row r="292" spans="1:17" ht="39.75" customHeight="1" x14ac:dyDescent="0.2">
      <c r="A292" s="246" t="str">
        <f t="shared" si="27"/>
        <v/>
      </c>
      <c r="B292" s="247"/>
      <c r="C292" s="247"/>
      <c r="D292" s="248"/>
      <c r="E292" s="249"/>
      <c r="F292" s="250"/>
      <c r="G292" s="251">
        <f t="shared" si="28"/>
        <v>0</v>
      </c>
      <c r="H292" s="247"/>
      <c r="K292" s="232">
        <f t="shared" si="24"/>
        <v>0</v>
      </c>
      <c r="L292" s="232"/>
      <c r="M292" s="232"/>
      <c r="N292" s="232"/>
      <c r="O292" s="232"/>
      <c r="P292" s="232"/>
      <c r="Q292" s="232"/>
    </row>
    <row r="293" spans="1:17" ht="39.75" customHeight="1" x14ac:dyDescent="0.2">
      <c r="A293" s="246" t="str">
        <f t="shared" si="27"/>
        <v/>
      </c>
      <c r="B293" s="247"/>
      <c r="C293" s="247"/>
      <c r="D293" s="248"/>
      <c r="E293" s="249"/>
      <c r="F293" s="250"/>
      <c r="G293" s="251">
        <f t="shared" si="28"/>
        <v>0</v>
      </c>
      <c r="H293" s="247"/>
      <c r="K293" s="232">
        <f t="shared" si="24"/>
        <v>0</v>
      </c>
      <c r="L293" s="232"/>
      <c r="M293" s="232"/>
      <c r="N293" s="232"/>
      <c r="O293" s="232"/>
      <c r="P293" s="232"/>
      <c r="Q293" s="232"/>
    </row>
    <row r="294" spans="1:17" ht="39.75" customHeight="1" x14ac:dyDescent="0.2">
      <c r="A294" s="246" t="str">
        <f t="shared" si="27"/>
        <v/>
      </c>
      <c r="B294" s="247"/>
      <c r="C294" s="247"/>
      <c r="D294" s="248"/>
      <c r="E294" s="249"/>
      <c r="F294" s="250"/>
      <c r="G294" s="251">
        <f t="shared" si="28"/>
        <v>0</v>
      </c>
      <c r="H294" s="247"/>
      <c r="K294" s="232">
        <f t="shared" si="24"/>
        <v>0</v>
      </c>
      <c r="L294" s="232"/>
      <c r="M294" s="232"/>
      <c r="N294" s="232"/>
      <c r="O294" s="232"/>
      <c r="P294" s="232"/>
      <c r="Q294" s="232"/>
    </row>
    <row r="295" spans="1:17" ht="39.75" customHeight="1" x14ac:dyDescent="0.2">
      <c r="A295" s="246" t="str">
        <f t="shared" si="27"/>
        <v/>
      </c>
      <c r="B295" s="247"/>
      <c r="C295" s="247"/>
      <c r="D295" s="248"/>
      <c r="E295" s="249"/>
      <c r="F295" s="250"/>
      <c r="G295" s="251">
        <f t="shared" si="28"/>
        <v>0</v>
      </c>
      <c r="H295" s="247"/>
      <c r="K295" s="232">
        <f t="shared" si="24"/>
        <v>0</v>
      </c>
      <c r="L295" s="232"/>
      <c r="M295" s="232"/>
      <c r="N295" s="232"/>
      <c r="O295" s="232"/>
      <c r="P295" s="232"/>
      <c r="Q295" s="232"/>
    </row>
    <row r="296" spans="1:17" ht="39.75" customHeight="1" x14ac:dyDescent="0.2">
      <c r="A296" s="246" t="str">
        <f t="shared" si="27"/>
        <v/>
      </c>
      <c r="B296" s="247"/>
      <c r="C296" s="247"/>
      <c r="D296" s="248"/>
      <c r="E296" s="249"/>
      <c r="F296" s="250"/>
      <c r="G296" s="251">
        <f t="shared" si="28"/>
        <v>0</v>
      </c>
      <c r="H296" s="247"/>
      <c r="K296" s="232">
        <f t="shared" si="24"/>
        <v>0</v>
      </c>
      <c r="L296" s="232"/>
      <c r="M296" s="232"/>
      <c r="N296" s="232"/>
      <c r="O296" s="232"/>
      <c r="P296" s="232"/>
      <c r="Q296" s="232"/>
    </row>
    <row r="297" spans="1:17" ht="39.75" customHeight="1" x14ac:dyDescent="0.2">
      <c r="A297" s="246" t="str">
        <f t="shared" si="27"/>
        <v/>
      </c>
      <c r="B297" s="247"/>
      <c r="C297" s="247"/>
      <c r="D297" s="248"/>
      <c r="E297" s="249"/>
      <c r="F297" s="250"/>
      <c r="G297" s="251">
        <f t="shared" si="28"/>
        <v>0</v>
      </c>
      <c r="H297" s="247"/>
      <c r="K297" s="232">
        <f t="shared" si="24"/>
        <v>0</v>
      </c>
      <c r="L297" s="232"/>
      <c r="M297" s="232"/>
      <c r="N297" s="232"/>
      <c r="O297" s="232"/>
      <c r="P297" s="232"/>
      <c r="Q297" s="232"/>
    </row>
    <row r="298" spans="1:17" ht="39.75" customHeight="1" x14ac:dyDescent="0.2">
      <c r="A298" s="246" t="str">
        <f t="shared" si="27"/>
        <v/>
      </c>
      <c r="B298" s="247"/>
      <c r="C298" s="247"/>
      <c r="D298" s="248"/>
      <c r="E298" s="249"/>
      <c r="F298" s="250"/>
      <c r="G298" s="251">
        <f t="shared" si="28"/>
        <v>0</v>
      </c>
      <c r="H298" s="247"/>
      <c r="K298" s="232">
        <f t="shared" si="24"/>
        <v>0</v>
      </c>
      <c r="L298" s="232"/>
      <c r="M298" s="232"/>
      <c r="N298" s="232"/>
      <c r="O298" s="232"/>
      <c r="P298" s="232"/>
      <c r="Q298" s="232"/>
    </row>
    <row r="299" spans="1:17" ht="39.75" customHeight="1" x14ac:dyDescent="0.2">
      <c r="A299" s="246" t="str">
        <f t="shared" si="27"/>
        <v/>
      </c>
      <c r="B299" s="247"/>
      <c r="C299" s="247"/>
      <c r="D299" s="248"/>
      <c r="E299" s="249"/>
      <c r="F299" s="250"/>
      <c r="G299" s="251">
        <f t="shared" si="28"/>
        <v>0</v>
      </c>
      <c r="H299" s="247"/>
      <c r="K299" s="232">
        <f t="shared" si="24"/>
        <v>0</v>
      </c>
      <c r="L299" s="232"/>
      <c r="M299" s="232"/>
      <c r="N299" s="232"/>
      <c r="O299" s="232"/>
      <c r="P299" s="232"/>
      <c r="Q299" s="232"/>
    </row>
    <row r="300" spans="1:17" ht="39.75" customHeight="1" x14ac:dyDescent="0.2">
      <c r="A300" s="246" t="str">
        <f t="shared" si="27"/>
        <v/>
      </c>
      <c r="B300" s="247"/>
      <c r="C300" s="247"/>
      <c r="D300" s="248"/>
      <c r="E300" s="249"/>
      <c r="F300" s="250"/>
      <c r="G300" s="251">
        <f t="shared" si="28"/>
        <v>0</v>
      </c>
      <c r="H300" s="247"/>
      <c r="K300" s="232">
        <f t="shared" si="24"/>
        <v>0</v>
      </c>
      <c r="L300" s="232"/>
      <c r="M300" s="232"/>
      <c r="N300" s="232"/>
      <c r="O300" s="232"/>
      <c r="P300" s="232"/>
      <c r="Q300" s="232"/>
    </row>
    <row r="301" spans="1:17" ht="39.75" customHeight="1" x14ac:dyDescent="0.2">
      <c r="A301" s="246" t="str">
        <f t="shared" si="27"/>
        <v/>
      </c>
      <c r="B301" s="247"/>
      <c r="C301" s="247"/>
      <c r="D301" s="248"/>
      <c r="E301" s="249"/>
      <c r="F301" s="250"/>
      <c r="G301" s="251">
        <f t="shared" si="28"/>
        <v>0</v>
      </c>
      <c r="H301" s="247"/>
      <c r="K301" s="232">
        <f t="shared" si="24"/>
        <v>0</v>
      </c>
      <c r="L301" s="232"/>
      <c r="M301" s="232"/>
      <c r="N301" s="232"/>
      <c r="O301" s="232"/>
      <c r="P301" s="232"/>
      <c r="Q301" s="232"/>
    </row>
    <row r="302" spans="1:17" ht="39.75" customHeight="1" x14ac:dyDescent="0.2">
      <c r="A302" s="246" t="str">
        <f t="shared" si="27"/>
        <v/>
      </c>
      <c r="B302" s="247"/>
      <c r="C302" s="247"/>
      <c r="D302" s="248"/>
      <c r="E302" s="249"/>
      <c r="F302" s="250"/>
      <c r="G302" s="251">
        <f t="shared" si="28"/>
        <v>0</v>
      </c>
      <c r="H302" s="247"/>
      <c r="K302" s="232">
        <f t="shared" si="24"/>
        <v>0</v>
      </c>
      <c r="L302" s="232"/>
      <c r="M302" s="232"/>
      <c r="N302" s="232"/>
      <c r="O302" s="232"/>
      <c r="P302" s="232"/>
      <c r="Q302" s="232"/>
    </row>
    <row r="303" spans="1:17" ht="39.75" customHeight="1" x14ac:dyDescent="0.2">
      <c r="A303" s="246" t="str">
        <f t="shared" si="27"/>
        <v/>
      </c>
      <c r="B303" s="247"/>
      <c r="C303" s="247"/>
      <c r="D303" s="248"/>
      <c r="E303" s="249"/>
      <c r="F303" s="250"/>
      <c r="G303" s="251">
        <f t="shared" si="28"/>
        <v>0</v>
      </c>
      <c r="H303" s="247"/>
      <c r="K303" s="232">
        <f t="shared" si="24"/>
        <v>0</v>
      </c>
      <c r="L303" s="232"/>
      <c r="M303" s="232"/>
      <c r="N303" s="232"/>
      <c r="O303" s="232"/>
      <c r="P303" s="232"/>
      <c r="Q303" s="232"/>
    </row>
    <row r="304" spans="1:17" ht="39.75" customHeight="1" x14ac:dyDescent="0.2">
      <c r="A304" s="246" t="str">
        <f t="shared" si="27"/>
        <v/>
      </c>
      <c r="B304" s="247"/>
      <c r="C304" s="247"/>
      <c r="D304" s="248"/>
      <c r="E304" s="249"/>
      <c r="F304" s="250"/>
      <c r="G304" s="251">
        <f t="shared" si="28"/>
        <v>0</v>
      </c>
      <c r="H304" s="247"/>
      <c r="K304" s="232">
        <f t="shared" si="24"/>
        <v>0</v>
      </c>
      <c r="L304" s="232"/>
      <c r="M304" s="232"/>
      <c r="N304" s="232"/>
      <c r="O304" s="232"/>
      <c r="P304" s="232"/>
      <c r="Q304" s="232"/>
    </row>
    <row r="305" spans="1:17" ht="39.75" customHeight="1" x14ac:dyDescent="0.2">
      <c r="A305" s="246" t="str">
        <f t="shared" si="27"/>
        <v/>
      </c>
      <c r="B305" s="247"/>
      <c r="C305" s="247"/>
      <c r="D305" s="248"/>
      <c r="E305" s="249"/>
      <c r="F305" s="250"/>
      <c r="G305" s="251">
        <f t="shared" si="28"/>
        <v>0</v>
      </c>
      <c r="H305" s="247"/>
      <c r="K305" s="232">
        <f t="shared" si="24"/>
        <v>0</v>
      </c>
      <c r="L305" s="232"/>
      <c r="M305" s="232"/>
      <c r="N305" s="232"/>
      <c r="O305" s="232"/>
      <c r="P305" s="232"/>
      <c r="Q305" s="232"/>
    </row>
    <row r="306" spans="1:17" ht="39.75" customHeight="1" x14ac:dyDescent="0.2">
      <c r="A306" s="246" t="str">
        <f t="shared" si="27"/>
        <v/>
      </c>
      <c r="B306" s="247"/>
      <c r="C306" s="247"/>
      <c r="D306" s="248"/>
      <c r="E306" s="249"/>
      <c r="F306" s="250"/>
      <c r="G306" s="251">
        <f t="shared" si="28"/>
        <v>0</v>
      </c>
      <c r="H306" s="247"/>
      <c r="K306" s="232">
        <f t="shared" si="24"/>
        <v>0</v>
      </c>
      <c r="L306" s="232"/>
      <c r="M306" s="232"/>
      <c r="N306" s="232"/>
      <c r="O306" s="232"/>
      <c r="P306" s="232"/>
      <c r="Q306" s="232"/>
    </row>
    <row r="307" spans="1:17" ht="39.75" customHeight="1" x14ac:dyDescent="0.2">
      <c r="A307" s="246" t="str">
        <f t="shared" si="27"/>
        <v/>
      </c>
      <c r="B307" s="247"/>
      <c r="C307" s="247"/>
      <c r="D307" s="248"/>
      <c r="E307" s="249"/>
      <c r="F307" s="250"/>
      <c r="G307" s="251">
        <f t="shared" si="28"/>
        <v>0</v>
      </c>
      <c r="H307" s="247"/>
      <c r="K307" s="232">
        <f t="shared" si="24"/>
        <v>0</v>
      </c>
      <c r="L307" s="232"/>
      <c r="M307" s="232"/>
      <c r="N307" s="232"/>
      <c r="O307" s="232"/>
      <c r="P307" s="232"/>
      <c r="Q307" s="232"/>
    </row>
    <row r="308" spans="1:17" ht="39.75" customHeight="1" x14ac:dyDescent="0.2">
      <c r="A308" s="246" t="str">
        <f t="shared" si="27"/>
        <v/>
      </c>
      <c r="B308" s="247"/>
      <c r="C308" s="247"/>
      <c r="D308" s="248"/>
      <c r="E308" s="249"/>
      <c r="F308" s="250"/>
      <c r="G308" s="251">
        <f t="shared" si="28"/>
        <v>0</v>
      </c>
      <c r="H308" s="247"/>
      <c r="K308" s="232">
        <f t="shared" si="24"/>
        <v>0</v>
      </c>
      <c r="L308" s="232"/>
      <c r="M308" s="232"/>
      <c r="N308" s="232"/>
      <c r="O308" s="232"/>
      <c r="P308" s="232"/>
      <c r="Q308" s="232"/>
    </row>
    <row r="309" spans="1:17" ht="39.75" customHeight="1" x14ac:dyDescent="0.2">
      <c r="A309" s="246" t="str">
        <f t="shared" si="27"/>
        <v/>
      </c>
      <c r="B309" s="247"/>
      <c r="C309" s="247"/>
      <c r="D309" s="248"/>
      <c r="E309" s="249"/>
      <c r="F309" s="250"/>
      <c r="G309" s="251">
        <f t="shared" si="28"/>
        <v>0</v>
      </c>
      <c r="H309" s="247"/>
      <c r="K309" s="232">
        <f t="shared" si="24"/>
        <v>0</v>
      </c>
      <c r="L309" s="232"/>
      <c r="M309" s="232"/>
      <c r="N309" s="232"/>
      <c r="O309" s="232"/>
      <c r="P309" s="232"/>
      <c r="Q309" s="232"/>
    </row>
    <row r="310" spans="1:17" ht="39.75" customHeight="1" x14ac:dyDescent="0.2">
      <c r="A310" s="246" t="str">
        <f t="shared" si="27"/>
        <v/>
      </c>
      <c r="B310" s="247"/>
      <c r="C310" s="247"/>
      <c r="D310" s="248"/>
      <c r="E310" s="249"/>
      <c r="F310" s="250"/>
      <c r="G310" s="251">
        <f t="shared" si="28"/>
        <v>0</v>
      </c>
      <c r="H310" s="247"/>
      <c r="K310" s="232">
        <f t="shared" si="24"/>
        <v>0</v>
      </c>
      <c r="L310" s="232"/>
      <c r="M310" s="232"/>
      <c r="N310" s="232"/>
      <c r="O310" s="232"/>
      <c r="P310" s="232"/>
      <c r="Q310" s="232"/>
    </row>
    <row r="311" spans="1:17" ht="39.75" customHeight="1" x14ac:dyDescent="0.2">
      <c r="A311" s="246" t="str">
        <f t="shared" si="27"/>
        <v/>
      </c>
      <c r="B311" s="247"/>
      <c r="C311" s="247"/>
      <c r="D311" s="248"/>
      <c r="E311" s="249"/>
      <c r="F311" s="250"/>
      <c r="G311" s="251">
        <f t="shared" si="28"/>
        <v>0</v>
      </c>
      <c r="H311" s="247"/>
      <c r="K311" s="232">
        <f t="shared" si="24"/>
        <v>0</v>
      </c>
      <c r="L311" s="232"/>
      <c r="M311" s="232"/>
      <c r="N311" s="232"/>
      <c r="O311" s="232"/>
      <c r="P311" s="232"/>
      <c r="Q311" s="232"/>
    </row>
    <row r="312" spans="1:17" ht="39.75" customHeight="1" x14ac:dyDescent="0.2">
      <c r="A312" s="246" t="str">
        <f t="shared" si="27"/>
        <v/>
      </c>
      <c r="B312" s="247"/>
      <c r="C312" s="247"/>
      <c r="D312" s="248"/>
      <c r="E312" s="249"/>
      <c r="F312" s="250"/>
      <c r="G312" s="251">
        <f t="shared" si="28"/>
        <v>0</v>
      </c>
      <c r="H312" s="247"/>
      <c r="K312" s="232">
        <f t="shared" si="24"/>
        <v>0</v>
      </c>
      <c r="L312" s="232"/>
      <c r="M312" s="232"/>
      <c r="N312" s="232"/>
      <c r="O312" s="232"/>
      <c r="P312" s="232"/>
      <c r="Q312" s="232"/>
    </row>
    <row r="313" spans="1:17" ht="39.75" customHeight="1" x14ac:dyDescent="0.2">
      <c r="A313" s="246" t="str">
        <f t="shared" si="27"/>
        <v/>
      </c>
      <c r="B313" s="247"/>
      <c r="C313" s="247"/>
      <c r="D313" s="248"/>
      <c r="E313" s="249"/>
      <c r="F313" s="250"/>
      <c r="G313" s="251">
        <f t="shared" si="28"/>
        <v>0</v>
      </c>
      <c r="H313" s="247"/>
      <c r="K313" s="232">
        <f t="shared" si="24"/>
        <v>0</v>
      </c>
      <c r="L313" s="232"/>
      <c r="M313" s="232"/>
      <c r="N313" s="232"/>
      <c r="O313" s="232"/>
      <c r="P313" s="232"/>
      <c r="Q313" s="232"/>
    </row>
    <row r="314" spans="1:17" ht="39.75" customHeight="1" x14ac:dyDescent="0.2">
      <c r="A314" s="246" t="str">
        <f>IF(D314="","",ROW()-14)</f>
        <v/>
      </c>
      <c r="B314" s="247"/>
      <c r="C314" s="247"/>
      <c r="D314" s="248"/>
      <c r="E314" s="249"/>
      <c r="F314" s="250"/>
      <c r="G314" s="251">
        <f t="shared" si="28"/>
        <v>0</v>
      </c>
      <c r="H314" s="247"/>
      <c r="K314" s="232">
        <f t="shared" si="24"/>
        <v>0</v>
      </c>
      <c r="L314" s="232"/>
      <c r="M314" s="232"/>
      <c r="N314" s="232"/>
      <c r="O314" s="232"/>
      <c r="P314" s="232"/>
      <c r="Q314" s="232"/>
    </row>
    <row r="315" spans="1:17" ht="39.75" customHeight="1" x14ac:dyDescent="0.2">
      <c r="A315" s="246" t="str">
        <f>IF(D315="","",ROW()-14)</f>
        <v/>
      </c>
      <c r="B315" s="252" t="s">
        <v>117</v>
      </c>
      <c r="C315" s="247"/>
      <c r="D315" s="248"/>
      <c r="E315" s="249"/>
      <c r="F315" s="250"/>
      <c r="G315" s="251">
        <f>SUM(G290:G314)</f>
        <v>0</v>
      </c>
      <c r="H315" s="247"/>
      <c r="K315" s="232">
        <f t="shared" si="24"/>
        <v>0</v>
      </c>
      <c r="L315" s="232"/>
      <c r="M315" s="232"/>
      <c r="N315" s="232"/>
      <c r="O315" s="232"/>
      <c r="P315" s="232"/>
      <c r="Q315" s="232"/>
    </row>
    <row r="316" spans="1:17" ht="39.75" customHeight="1" x14ac:dyDescent="0.2">
      <c r="A316" s="253"/>
      <c r="B316" s="252" t="s">
        <v>116</v>
      </c>
      <c r="C316" s="247"/>
      <c r="D316" s="248"/>
      <c r="E316" s="249"/>
      <c r="F316" s="250"/>
      <c r="G316" s="251">
        <f>G29+G55+G81+G107+G133+G159+G185+G211+G237+G263+G289+G315</f>
        <v>0</v>
      </c>
      <c r="H316" s="247"/>
      <c r="K316" s="232">
        <f t="shared" si="24"/>
        <v>0</v>
      </c>
      <c r="L316" s="232"/>
      <c r="M316" s="232"/>
      <c r="N316" s="232"/>
      <c r="O316" s="232"/>
      <c r="P316" s="232"/>
      <c r="Q316" s="232"/>
    </row>
    <row r="317" spans="1:17" ht="39.75" customHeight="1" x14ac:dyDescent="0.2"/>
    <row r="318" spans="1:17" ht="39.75" customHeight="1" x14ac:dyDescent="0.2"/>
    <row r="319" spans="1:17" ht="39.75" customHeight="1" x14ac:dyDescent="0.2"/>
    <row r="320" spans="1:17" ht="39.75" customHeight="1" x14ac:dyDescent="0.2"/>
    <row r="321" ht="39.75" customHeight="1" x14ac:dyDescent="0.2"/>
    <row r="322" ht="39.75" customHeight="1" x14ac:dyDescent="0.2"/>
    <row r="323" ht="39.75" customHeight="1" x14ac:dyDescent="0.2"/>
    <row r="324" ht="39.75" customHeight="1" x14ac:dyDescent="0.2"/>
    <row r="325" ht="39.75" customHeight="1" x14ac:dyDescent="0.2"/>
    <row r="326" ht="39.75" customHeight="1" x14ac:dyDescent="0.2"/>
    <row r="327" ht="39.75" customHeight="1" x14ac:dyDescent="0.2"/>
    <row r="328" ht="39.75" customHeight="1" x14ac:dyDescent="0.2"/>
    <row r="329" ht="39.75" customHeight="1" x14ac:dyDescent="0.2"/>
    <row r="330" ht="39.75" customHeight="1" x14ac:dyDescent="0.2"/>
    <row r="331" ht="39.75" customHeight="1" x14ac:dyDescent="0.2"/>
    <row r="332" ht="39.75" customHeight="1" x14ac:dyDescent="0.2"/>
    <row r="333" ht="39.75" customHeight="1" x14ac:dyDescent="0.2"/>
    <row r="334" ht="39.75" customHeight="1" x14ac:dyDescent="0.2"/>
    <row r="335" ht="39.75" customHeight="1" x14ac:dyDescent="0.2"/>
    <row r="336" ht="39.75" customHeight="1" x14ac:dyDescent="0.2"/>
    <row r="337" ht="39.75" customHeight="1" x14ac:dyDescent="0.2"/>
    <row r="338" ht="39.75" customHeight="1" x14ac:dyDescent="0.2"/>
    <row r="339" ht="39.75" customHeight="1" x14ac:dyDescent="0.2"/>
    <row r="340" ht="39.75" customHeight="1" x14ac:dyDescent="0.2"/>
    <row r="341" ht="39.75" customHeight="1" x14ac:dyDescent="0.2"/>
    <row r="342" ht="39.75" customHeight="1" x14ac:dyDescent="0.2"/>
    <row r="343" ht="39.75" customHeight="1" x14ac:dyDescent="0.2"/>
    <row r="344" ht="39.75" customHeight="1" x14ac:dyDescent="0.2"/>
    <row r="345" ht="39.75" customHeight="1" x14ac:dyDescent="0.2"/>
    <row r="346" ht="39.75" customHeight="1" x14ac:dyDescent="0.2"/>
    <row r="347" ht="39.75" customHeight="1" x14ac:dyDescent="0.2"/>
    <row r="348" ht="39.75" customHeight="1" x14ac:dyDescent="0.2"/>
    <row r="349" ht="39.75" customHeight="1" x14ac:dyDescent="0.2"/>
    <row r="350" ht="39.75" customHeight="1" x14ac:dyDescent="0.2"/>
    <row r="351" ht="39.75" customHeight="1" x14ac:dyDescent="0.2"/>
    <row r="352" ht="39.75" customHeight="1" x14ac:dyDescent="0.2"/>
    <row r="353" ht="39.75" customHeight="1" x14ac:dyDescent="0.2"/>
    <row r="354" ht="39.75" customHeight="1" x14ac:dyDescent="0.2"/>
    <row r="355" ht="39.75" customHeight="1" x14ac:dyDescent="0.2"/>
    <row r="356" ht="39.75" customHeight="1" x14ac:dyDescent="0.2"/>
    <row r="357" ht="39.75" customHeight="1" x14ac:dyDescent="0.2"/>
    <row r="358" ht="39.75" customHeight="1" x14ac:dyDescent="0.2"/>
    <row r="359" ht="39.75" customHeight="1" x14ac:dyDescent="0.2"/>
    <row r="360" ht="39.75" customHeight="1" x14ac:dyDescent="0.2"/>
    <row r="361" ht="39.75" customHeight="1" x14ac:dyDescent="0.2"/>
    <row r="362" ht="39.75" customHeight="1" x14ac:dyDescent="0.2"/>
    <row r="363" ht="39.75" customHeight="1" x14ac:dyDescent="0.2"/>
    <row r="364" ht="39.75" customHeight="1" x14ac:dyDescent="0.2"/>
    <row r="365" ht="39.75" customHeight="1" x14ac:dyDescent="0.2"/>
    <row r="366" ht="39.75" customHeight="1" x14ac:dyDescent="0.2"/>
    <row r="367" ht="39.75" customHeight="1" x14ac:dyDescent="0.2"/>
    <row r="368" ht="39.75" customHeight="1" x14ac:dyDescent="0.2"/>
    <row r="369" ht="39.75" customHeight="1" x14ac:dyDescent="0.2"/>
    <row r="370" ht="39.75" customHeight="1" x14ac:dyDescent="0.2"/>
    <row r="371" ht="39.75" customHeight="1" x14ac:dyDescent="0.2"/>
    <row r="372" ht="39.75" customHeight="1" x14ac:dyDescent="0.2"/>
    <row r="373" ht="39.75" customHeight="1" x14ac:dyDescent="0.2"/>
    <row r="374" ht="39.75" customHeight="1" x14ac:dyDescent="0.2"/>
    <row r="375" ht="39.75" customHeight="1" x14ac:dyDescent="0.2"/>
    <row r="376" ht="39.75" customHeight="1" x14ac:dyDescent="0.2"/>
    <row r="377" ht="39.75" customHeight="1" x14ac:dyDescent="0.2"/>
    <row r="378" ht="39.75" customHeight="1" x14ac:dyDescent="0.2"/>
    <row r="379" ht="39.75" customHeight="1" x14ac:dyDescent="0.2"/>
    <row r="380" ht="39.75" customHeight="1" x14ac:dyDescent="0.2"/>
    <row r="381" ht="39.75" customHeight="1" x14ac:dyDescent="0.2"/>
    <row r="382" ht="39.75" customHeight="1" x14ac:dyDescent="0.2"/>
    <row r="383" ht="39.75" customHeight="1" x14ac:dyDescent="0.2"/>
    <row r="384" ht="39.75" customHeight="1" x14ac:dyDescent="0.2"/>
    <row r="385" ht="39.75" customHeight="1" x14ac:dyDescent="0.2"/>
    <row r="386" ht="39.75" customHeight="1" x14ac:dyDescent="0.2"/>
    <row r="387" ht="39.75" customHeight="1" x14ac:dyDescent="0.2"/>
    <row r="388" ht="39.75" customHeight="1" x14ac:dyDescent="0.2"/>
    <row r="389" ht="39.75" customHeight="1" x14ac:dyDescent="0.2"/>
    <row r="390" ht="39.75" customHeight="1" x14ac:dyDescent="0.2"/>
    <row r="391" ht="39.75" customHeight="1" x14ac:dyDescent="0.2"/>
    <row r="392" ht="39.75" customHeight="1" x14ac:dyDescent="0.2"/>
    <row r="393" ht="39.75" customHeight="1" x14ac:dyDescent="0.2"/>
    <row r="394" ht="39.75" customHeight="1" x14ac:dyDescent="0.2"/>
    <row r="395" ht="39.75" customHeight="1" x14ac:dyDescent="0.2"/>
    <row r="396" ht="39.75" customHeight="1" x14ac:dyDescent="0.2"/>
    <row r="397" ht="39.75" customHeight="1" x14ac:dyDescent="0.2"/>
    <row r="398" ht="39.75" customHeight="1" x14ac:dyDescent="0.2"/>
    <row r="399" ht="39.75" customHeight="1" x14ac:dyDescent="0.2"/>
    <row r="400" ht="39.75" customHeight="1" x14ac:dyDescent="0.2"/>
    <row r="401" ht="39.75" customHeight="1" x14ac:dyDescent="0.2"/>
    <row r="402" ht="39.75" customHeight="1" x14ac:dyDescent="0.2"/>
    <row r="403" ht="39.75" customHeight="1" x14ac:dyDescent="0.2"/>
    <row r="404" ht="39.75" customHeight="1" x14ac:dyDescent="0.2"/>
    <row r="405" ht="39.75" customHeight="1" x14ac:dyDescent="0.2"/>
    <row r="406" ht="39.75" customHeight="1" x14ac:dyDescent="0.2"/>
    <row r="407" ht="39.75" customHeight="1" x14ac:dyDescent="0.2"/>
    <row r="408" ht="39.75" customHeight="1" x14ac:dyDescent="0.2"/>
    <row r="409" ht="39.75" customHeight="1" x14ac:dyDescent="0.2"/>
  </sheetData>
  <mergeCells count="2">
    <mergeCell ref="A1:H1"/>
    <mergeCell ref="A2:H2"/>
  </mergeCells>
  <phoneticPr fontId="30"/>
  <pageMargins left="1.1023622047244095" right="0" top="0.74803149606299213" bottom="0" header="0.31496062992125984" footer="0.31496062992125984"/>
  <pageSetup paperSize="9" scale="65" orientation="portrait" r:id="rId1"/>
  <rowBreaks count="11" manualBreakCount="11">
    <brk id="29" max="7" man="1"/>
    <brk id="55" max="7" man="1"/>
    <brk id="81" max="7" man="1"/>
    <brk id="107" max="7" man="1"/>
    <brk id="133" max="7" man="1"/>
    <brk id="159" max="7" man="1"/>
    <brk id="185" max="7" man="1"/>
    <brk id="211" max="7" man="1"/>
    <brk id="237" max="7" man="1"/>
    <brk id="263" max="7" man="1"/>
    <brk id="289"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AO32"/>
  <sheetViews>
    <sheetView view="pageBreakPreview" zoomScale="55" zoomScaleNormal="100" zoomScaleSheetLayoutView="55" workbookViewId="0">
      <selection activeCell="A46" sqref="A46:H46"/>
    </sheetView>
  </sheetViews>
  <sheetFormatPr defaultRowHeight="13.5" x14ac:dyDescent="0.15"/>
  <cols>
    <col min="1" max="1" width="4.5" style="24" customWidth="1"/>
    <col min="2" max="2" width="25" style="24" customWidth="1"/>
    <col min="3" max="3" width="29.625" style="24" customWidth="1"/>
    <col min="4" max="4" width="6.625" style="24" customWidth="1"/>
    <col min="5" max="5" width="11.5" style="24" customWidth="1"/>
    <col min="6" max="6" width="11.625" style="24" customWidth="1"/>
    <col min="7" max="7" width="12.75" style="24" customWidth="1"/>
    <col min="8" max="8" width="11.625" style="24" customWidth="1"/>
    <col min="9" max="10" width="9" style="24"/>
    <col min="11" max="11" width="4.5" style="24" customWidth="1"/>
    <col min="12" max="12" width="25" style="24" customWidth="1"/>
    <col min="13" max="13" width="29.625" style="24" customWidth="1"/>
    <col min="14" max="14" width="6.625" style="24" customWidth="1"/>
    <col min="15" max="16" width="11.625" style="24" customWidth="1"/>
    <col min="17" max="17" width="12.75" style="24" customWidth="1"/>
    <col min="18" max="18" width="11.625" style="24" customWidth="1"/>
    <col min="19" max="16384" width="9" style="24"/>
  </cols>
  <sheetData>
    <row r="1" spans="1:33" ht="20.25" customHeight="1" x14ac:dyDescent="0.15"/>
    <row r="2" spans="1:33" ht="49.5" customHeight="1" x14ac:dyDescent="0.25">
      <c r="A2" s="207" t="s">
        <v>25</v>
      </c>
      <c r="B2" s="207"/>
      <c r="C2" s="207"/>
      <c r="D2" s="207"/>
      <c r="E2" s="207"/>
      <c r="F2" s="207"/>
      <c r="G2" s="207"/>
      <c r="H2" s="207"/>
      <c r="K2" s="207" t="s">
        <v>25</v>
      </c>
      <c r="L2" s="207"/>
      <c r="M2" s="207"/>
      <c r="N2" s="207"/>
      <c r="O2" s="207"/>
      <c r="P2" s="207"/>
      <c r="Q2" s="207"/>
      <c r="R2" s="207"/>
    </row>
    <row r="3" spans="1:33" ht="49.5" customHeight="1" x14ac:dyDescent="0.25">
      <c r="A3" s="25"/>
      <c r="B3" s="25"/>
      <c r="C3" s="25"/>
      <c r="D3" s="25"/>
      <c r="E3" s="25"/>
      <c r="F3" s="25"/>
      <c r="G3" s="25"/>
      <c r="H3" s="25"/>
      <c r="K3" s="25"/>
      <c r="L3" s="25"/>
      <c r="M3" s="25"/>
      <c r="N3" s="25"/>
      <c r="O3" s="25"/>
      <c r="P3" s="25"/>
      <c r="Q3" s="25"/>
      <c r="R3" s="25"/>
    </row>
    <row r="4" spans="1:33" s="1" customFormat="1" ht="21" customHeight="1" x14ac:dyDescent="0.15">
      <c r="B4" s="262" t="str">
        <f>IF(見Ａ!B3="","","グループ")</f>
        <v/>
      </c>
      <c r="C4" s="263" t="str">
        <f>IF(見Ａ!B3="","","Ａ")</f>
        <v/>
      </c>
      <c r="D4" s="26"/>
      <c r="E4" s="26"/>
      <c r="F4" s="26"/>
      <c r="G4" s="26"/>
      <c r="H4" s="26"/>
      <c r="L4" s="182" t="str">
        <f>IF(見Ａ!B3="","","グループ")</f>
        <v/>
      </c>
      <c r="M4" s="183" t="str">
        <f>IF(見Ａ!B3="","","Ａ")</f>
        <v/>
      </c>
      <c r="N4" s="26"/>
      <c r="O4" s="26"/>
      <c r="P4" s="26"/>
      <c r="Q4" s="26"/>
      <c r="R4" s="26"/>
      <c r="AG4" s="1">
        <v>100</v>
      </c>
    </row>
    <row r="5" spans="1:33" s="1" customFormat="1" ht="21" customHeight="1" x14ac:dyDescent="0.15">
      <c r="B5" s="262"/>
      <c r="C5" s="263"/>
      <c r="D5" s="26"/>
      <c r="E5" s="26"/>
      <c r="F5" s="26"/>
      <c r="G5" s="26"/>
      <c r="H5" s="26"/>
      <c r="L5" s="182"/>
      <c r="M5" s="183"/>
      <c r="N5" s="26"/>
      <c r="O5" s="26"/>
      <c r="P5" s="26"/>
      <c r="Q5" s="26"/>
      <c r="R5" s="26"/>
    </row>
    <row r="6" spans="1:33" ht="56.25" customHeight="1" x14ac:dyDescent="0.15">
      <c r="A6" s="27"/>
      <c r="B6" s="28"/>
      <c r="C6" s="28"/>
      <c r="D6" s="29"/>
      <c r="E6" s="30"/>
      <c r="F6" s="30"/>
      <c r="G6" s="30"/>
      <c r="H6" s="29"/>
      <c r="K6" s="27"/>
      <c r="L6" s="28"/>
      <c r="M6" s="28"/>
      <c r="N6" s="29"/>
      <c r="O6" s="30"/>
      <c r="P6" s="30"/>
      <c r="Q6" s="30"/>
      <c r="R6" s="29"/>
    </row>
    <row r="7" spans="1:33" ht="45.95" customHeight="1" x14ac:dyDescent="0.15">
      <c r="A7" s="31" t="s">
        <v>21</v>
      </c>
      <c r="B7" s="31" t="s">
        <v>22</v>
      </c>
      <c r="C7" s="31" t="s">
        <v>23</v>
      </c>
      <c r="D7" s="31" t="s">
        <v>6</v>
      </c>
      <c r="E7" s="32" t="s">
        <v>24</v>
      </c>
      <c r="F7" s="33" t="s">
        <v>26</v>
      </c>
      <c r="G7" s="33" t="s">
        <v>27</v>
      </c>
      <c r="H7" s="31" t="s">
        <v>10</v>
      </c>
      <c r="K7" s="31" t="s">
        <v>21</v>
      </c>
      <c r="L7" s="31" t="s">
        <v>22</v>
      </c>
      <c r="M7" s="31" t="s">
        <v>23</v>
      </c>
      <c r="N7" s="31" t="s">
        <v>6</v>
      </c>
      <c r="O7" s="32" t="s">
        <v>24</v>
      </c>
      <c r="P7" s="33" t="s">
        <v>26</v>
      </c>
      <c r="Q7" s="33" t="s">
        <v>27</v>
      </c>
      <c r="R7" s="31" t="s">
        <v>10</v>
      </c>
    </row>
    <row r="8" spans="1:33" ht="45.95" customHeight="1" x14ac:dyDescent="0.15">
      <c r="A8" s="34">
        <v>1</v>
      </c>
      <c r="B8" s="259" t="s">
        <v>196</v>
      </c>
      <c r="C8" s="260"/>
      <c r="D8" s="260"/>
      <c r="E8" s="261"/>
      <c r="F8" s="111"/>
      <c r="G8" s="38"/>
      <c r="H8" s="106"/>
      <c r="K8" s="31"/>
      <c r="L8" s="202" t="e">
        <f>見Ａ!L9</f>
        <v>#REF!</v>
      </c>
      <c r="M8" s="203"/>
      <c r="N8" s="203"/>
      <c r="O8" s="204"/>
      <c r="P8" s="33"/>
      <c r="Q8" s="33"/>
      <c r="R8" s="31"/>
    </row>
    <row r="9" spans="1:33" ht="45.95" customHeight="1" x14ac:dyDescent="0.15">
      <c r="A9" s="34" t="str">
        <f t="shared" ref="A9:A16" si="0">IF(D9="","",ROW()-7)</f>
        <v/>
      </c>
      <c r="B9" s="116" t="str">
        <f>見Ａ!A10&amp;""</f>
        <v/>
      </c>
      <c r="C9" s="123" t="s">
        <v>109</v>
      </c>
      <c r="D9" s="121" t="str">
        <f>見Ａ!C10&amp;""</f>
        <v/>
      </c>
      <c r="E9" s="121" t="str">
        <f>見Ａ!D10&amp;""</f>
        <v/>
      </c>
      <c r="F9" s="37"/>
      <c r="G9" s="38"/>
      <c r="H9" s="106"/>
      <c r="K9" s="34"/>
      <c r="L9" s="40"/>
      <c r="M9" s="35" t="s">
        <v>35</v>
      </c>
      <c r="N9" s="36"/>
      <c r="O9" s="36"/>
      <c r="P9" s="37"/>
      <c r="Q9" s="37"/>
      <c r="R9" s="39"/>
    </row>
    <row r="10" spans="1:33" ht="45.95" customHeight="1" x14ac:dyDescent="0.15">
      <c r="A10" s="34" t="str">
        <f t="shared" si="0"/>
        <v/>
      </c>
      <c r="B10" s="116" t="str">
        <f>見Ａ!A11&amp;""</f>
        <v/>
      </c>
      <c r="C10" s="122" t="str">
        <f>見Ａ!B11&amp;""</f>
        <v/>
      </c>
      <c r="D10" s="121" t="str">
        <f>見Ａ!C11&amp;""</f>
        <v/>
      </c>
      <c r="E10" s="121" t="str">
        <f>見Ａ!D11&amp;""</f>
        <v/>
      </c>
      <c r="F10" s="41"/>
      <c r="G10" s="41"/>
      <c r="H10" s="106"/>
      <c r="K10" s="34" t="str">
        <f t="shared" ref="K10:K16" si="1">IF(N10="","",ROW()-7)</f>
        <v/>
      </c>
      <c r="L10" s="40"/>
      <c r="M10" s="35"/>
      <c r="N10" s="36"/>
      <c r="O10" s="36"/>
      <c r="P10" s="41"/>
      <c r="Q10" s="41"/>
      <c r="R10" s="39"/>
    </row>
    <row r="11" spans="1:33" ht="45.95" customHeight="1" x14ac:dyDescent="0.15">
      <c r="A11" s="34" t="str">
        <f t="shared" si="0"/>
        <v/>
      </c>
      <c r="B11" s="116" t="str">
        <f>見Ａ!A12&amp;""</f>
        <v/>
      </c>
      <c r="C11" s="123" t="str">
        <f>見Ａ!B12&amp;""</f>
        <v/>
      </c>
      <c r="D11" s="121" t="str">
        <f>見Ａ!C12&amp;""</f>
        <v/>
      </c>
      <c r="E11" s="121" t="str">
        <f>見Ａ!D12&amp;""</f>
        <v/>
      </c>
      <c r="F11" s="41"/>
      <c r="G11" s="41"/>
      <c r="H11" s="106"/>
      <c r="K11" s="34" t="str">
        <f t="shared" si="1"/>
        <v/>
      </c>
      <c r="L11" s="40"/>
      <c r="M11" s="35"/>
      <c r="N11" s="36"/>
      <c r="O11" s="36"/>
      <c r="P11" s="41"/>
      <c r="Q11" s="41"/>
      <c r="R11" s="42"/>
    </row>
    <row r="12" spans="1:33" ht="45.95" customHeight="1" x14ac:dyDescent="0.15">
      <c r="A12" s="34" t="str">
        <f t="shared" si="0"/>
        <v/>
      </c>
      <c r="B12" s="116" t="str">
        <f>見Ａ!A13&amp;""</f>
        <v/>
      </c>
      <c r="C12" s="122" t="str">
        <f>見Ａ!B13&amp;""</f>
        <v/>
      </c>
      <c r="D12" s="121" t="str">
        <f>見Ａ!C13&amp;""</f>
        <v/>
      </c>
      <c r="E12" s="121" t="str">
        <f>見Ａ!D13&amp;""</f>
        <v/>
      </c>
      <c r="F12" s="43"/>
      <c r="G12" s="41"/>
      <c r="H12" s="106"/>
      <c r="K12" s="34" t="str">
        <f t="shared" si="1"/>
        <v/>
      </c>
      <c r="L12" s="40"/>
      <c r="M12" s="36"/>
      <c r="N12" s="36"/>
      <c r="O12" s="36"/>
      <c r="P12" s="43"/>
      <c r="Q12" s="41"/>
      <c r="R12" s="42"/>
    </row>
    <row r="13" spans="1:33" ht="45.95" customHeight="1" x14ac:dyDescent="0.15">
      <c r="A13" s="34" t="str">
        <f t="shared" si="0"/>
        <v/>
      </c>
      <c r="B13" s="100" t="str">
        <f>見Ａ!A14&amp;""</f>
        <v/>
      </c>
      <c r="C13" s="133"/>
      <c r="D13" s="95" t="str">
        <f>見Ａ!C14&amp;""</f>
        <v/>
      </c>
      <c r="E13" s="95" t="str">
        <f>見Ａ!D14&amp;""</f>
        <v/>
      </c>
      <c r="F13" s="41"/>
      <c r="G13" s="41"/>
      <c r="H13" s="106"/>
      <c r="K13" s="34" t="str">
        <f t="shared" si="1"/>
        <v/>
      </c>
      <c r="L13" s="40"/>
      <c r="M13" s="36"/>
      <c r="N13" s="36"/>
      <c r="O13" s="36"/>
      <c r="P13" s="41"/>
      <c r="Q13" s="41"/>
      <c r="R13" s="42"/>
    </row>
    <row r="14" spans="1:33" ht="45.95" customHeight="1" x14ac:dyDescent="0.15">
      <c r="A14" s="34" t="str">
        <f t="shared" si="0"/>
        <v/>
      </c>
      <c r="B14" s="100" t="str">
        <f>見Ａ!A15&amp;""</f>
        <v/>
      </c>
      <c r="C14" s="101" t="str">
        <f>見Ａ!B15&amp;""</f>
        <v/>
      </c>
      <c r="D14" s="95" t="str">
        <f>見Ａ!C15&amp;""</f>
        <v/>
      </c>
      <c r="E14" s="95" t="str">
        <f>見Ａ!D15&amp;""</f>
        <v/>
      </c>
      <c r="F14" s="41"/>
      <c r="G14" s="41"/>
      <c r="H14" s="106"/>
      <c r="K14" s="34" t="str">
        <f t="shared" si="1"/>
        <v/>
      </c>
      <c r="L14" s="40"/>
      <c r="M14" s="36"/>
      <c r="N14" s="36"/>
      <c r="O14" s="36"/>
      <c r="P14" s="41"/>
      <c r="Q14" s="41"/>
      <c r="R14" s="42"/>
    </row>
    <row r="15" spans="1:33" ht="45.95" customHeight="1" x14ac:dyDescent="0.15">
      <c r="A15" s="34" t="str">
        <f t="shared" si="0"/>
        <v/>
      </c>
      <c r="B15" s="100" t="str">
        <f>見Ａ!A16&amp;""</f>
        <v/>
      </c>
      <c r="C15" s="102" t="str">
        <f>見Ａ!B16&amp;""</f>
        <v/>
      </c>
      <c r="D15" s="95" t="str">
        <f>見Ａ!C16&amp;""</f>
        <v/>
      </c>
      <c r="E15" s="95" t="str">
        <f>見Ａ!D16&amp;""</f>
        <v/>
      </c>
      <c r="F15" s="37"/>
      <c r="G15" s="41"/>
      <c r="H15" s="106"/>
      <c r="K15" s="34" t="str">
        <f t="shared" si="1"/>
        <v/>
      </c>
      <c r="L15" s="40"/>
      <c r="M15" s="36"/>
      <c r="N15" s="36"/>
      <c r="O15" s="36"/>
      <c r="P15" s="37"/>
      <c r="Q15" s="41"/>
      <c r="R15" s="44"/>
    </row>
    <row r="16" spans="1:33" ht="45.95" customHeight="1" x14ac:dyDescent="0.15">
      <c r="A16" s="34" t="str">
        <f t="shared" si="0"/>
        <v/>
      </c>
      <c r="B16" s="100" t="str">
        <f>見Ａ!A17&amp;""</f>
        <v/>
      </c>
      <c r="C16" s="102" t="str">
        <f>見Ａ!B17&amp;""</f>
        <v/>
      </c>
      <c r="D16" s="95" t="str">
        <f>見Ａ!C17&amp;""</f>
        <v/>
      </c>
      <c r="E16" s="95" t="str">
        <f>見Ａ!D17&amp;""</f>
        <v/>
      </c>
      <c r="F16" s="37"/>
      <c r="G16" s="37"/>
      <c r="H16" s="106"/>
      <c r="K16" s="34" t="str">
        <f t="shared" si="1"/>
        <v/>
      </c>
      <c r="L16" s="45"/>
      <c r="M16" s="45"/>
      <c r="N16" s="45"/>
      <c r="O16" s="45"/>
      <c r="P16" s="37"/>
      <c r="Q16" s="37"/>
      <c r="R16" s="44"/>
    </row>
    <row r="17" spans="1:41" ht="45.95" customHeight="1" x14ac:dyDescent="0.15">
      <c r="A17" s="34" t="str">
        <f t="shared" ref="A17" si="2">IF(D17="","",ROW()-4)</f>
        <v/>
      </c>
      <c r="B17" s="45" t="s">
        <v>28</v>
      </c>
      <c r="C17" s="46"/>
      <c r="D17" s="47"/>
      <c r="E17" s="48"/>
      <c r="F17" s="37"/>
      <c r="G17" s="37"/>
      <c r="H17" s="44"/>
      <c r="K17" s="34" t="str">
        <f t="shared" ref="K17" si="3">IF(N17="","",ROW()-4)</f>
        <v/>
      </c>
      <c r="L17" s="45" t="s">
        <v>28</v>
      </c>
      <c r="M17" s="46"/>
      <c r="N17" s="47"/>
      <c r="O17" s="48"/>
      <c r="P17" s="37"/>
      <c r="Q17" s="37"/>
      <c r="R17" s="44"/>
    </row>
    <row r="18" spans="1:41" ht="39.950000000000003" customHeight="1" x14ac:dyDescent="0.15">
      <c r="A18" s="208" t="s">
        <v>29</v>
      </c>
      <c r="B18" s="209"/>
      <c r="C18" s="49" t="s">
        <v>30</v>
      </c>
      <c r="D18" s="50"/>
      <c r="E18" s="51"/>
      <c r="F18" s="51"/>
      <c r="G18" s="51"/>
      <c r="H18" s="52"/>
      <c r="K18" s="208" t="s">
        <v>29</v>
      </c>
      <c r="L18" s="209"/>
      <c r="M18" s="49" t="s">
        <v>30</v>
      </c>
      <c r="N18" s="50"/>
      <c r="O18" s="51"/>
      <c r="P18" s="51"/>
      <c r="Q18" s="51"/>
      <c r="R18" s="52"/>
    </row>
    <row r="19" spans="1:41" ht="39.950000000000003" customHeight="1" x14ac:dyDescent="0.15">
      <c r="A19" s="210"/>
      <c r="B19" s="211"/>
      <c r="C19" s="53" t="s">
        <v>80</v>
      </c>
      <c r="D19" s="54"/>
      <c r="E19" s="55"/>
      <c r="F19" s="55"/>
      <c r="G19" s="55"/>
      <c r="H19" s="56"/>
      <c r="K19" s="210"/>
      <c r="L19" s="216"/>
      <c r="M19" s="53" t="s">
        <v>80</v>
      </c>
      <c r="N19" s="54"/>
      <c r="O19" s="55"/>
      <c r="P19" s="55"/>
      <c r="Q19" s="55"/>
      <c r="R19" s="56"/>
    </row>
    <row r="20" spans="1:41" ht="41.1" customHeight="1" x14ac:dyDescent="0.15">
      <c r="A20" s="212" t="s">
        <v>31</v>
      </c>
      <c r="B20" s="213"/>
      <c r="C20" s="57"/>
      <c r="D20" s="58"/>
      <c r="E20" s="59"/>
      <c r="F20" s="59"/>
      <c r="G20" s="59"/>
      <c r="H20" s="60"/>
      <c r="K20" s="212" t="s">
        <v>31</v>
      </c>
      <c r="L20" s="217"/>
      <c r="M20" s="57"/>
      <c r="N20" s="58"/>
      <c r="O20" s="59"/>
      <c r="P20" s="59"/>
      <c r="Q20" s="59"/>
      <c r="R20" s="60"/>
    </row>
    <row r="21" spans="1:41" ht="41.1" customHeight="1" x14ac:dyDescent="0.15">
      <c r="A21" s="61"/>
      <c r="B21" s="143"/>
      <c r="C21" s="62" t="s">
        <v>32</v>
      </c>
      <c r="D21" s="214"/>
      <c r="E21" s="214"/>
      <c r="F21" s="214"/>
      <c r="G21" s="214"/>
      <c r="H21" s="215"/>
      <c r="I21" s="63"/>
      <c r="J21" s="63"/>
      <c r="K21" s="64"/>
      <c r="L21" s="63"/>
      <c r="M21" s="62" t="s">
        <v>32</v>
      </c>
      <c r="N21" s="205"/>
      <c r="O21" s="205"/>
      <c r="P21" s="205"/>
      <c r="Q21" s="205"/>
      <c r="R21" s="206"/>
      <c r="AO21" s="24" t="e">
        <f>#REF!&amp;"他"&amp;#REF!&amp;"件"</f>
        <v>#REF!</v>
      </c>
    </row>
    <row r="22" spans="1:41" ht="41.1" customHeight="1" x14ac:dyDescent="0.15">
      <c r="A22" s="65"/>
      <c r="B22" s="66"/>
      <c r="C22" s="62" t="s">
        <v>33</v>
      </c>
      <c r="D22" s="205"/>
      <c r="E22" s="205"/>
      <c r="F22" s="205"/>
      <c r="G22" s="205"/>
      <c r="H22" s="206"/>
      <c r="K22" s="65"/>
      <c r="L22" s="66"/>
      <c r="M22" s="62" t="s">
        <v>33</v>
      </c>
      <c r="N22" s="205"/>
      <c r="O22" s="205"/>
      <c r="P22" s="205"/>
      <c r="Q22" s="205"/>
      <c r="R22" s="206"/>
    </row>
    <row r="23" spans="1:41" ht="41.1" customHeight="1" x14ac:dyDescent="0.15">
      <c r="A23" s="67"/>
      <c r="B23" s="68"/>
      <c r="C23" s="69" t="s">
        <v>34</v>
      </c>
      <c r="D23" s="199"/>
      <c r="E23" s="199"/>
      <c r="F23" s="199"/>
      <c r="G23" s="199"/>
      <c r="H23" s="200"/>
      <c r="K23" s="67"/>
      <c r="L23" s="68"/>
      <c r="M23" s="69" t="s">
        <v>34</v>
      </c>
      <c r="N23" s="199"/>
      <c r="O23" s="199"/>
      <c r="P23" s="199"/>
      <c r="Q23" s="199"/>
      <c r="R23" s="200"/>
    </row>
    <row r="24" spans="1:41" ht="27" customHeight="1" x14ac:dyDescent="0.15">
      <c r="B24" s="142">
        <v>46240</v>
      </c>
      <c r="C24" s="201" t="s">
        <v>96</v>
      </c>
      <c r="D24" s="201"/>
      <c r="E24" s="201"/>
      <c r="F24" s="201"/>
      <c r="G24" s="201"/>
      <c r="L24" s="2" t="str">
        <f>見Ａ!L24</f>
        <v>8.8.7　1300</v>
      </c>
      <c r="M24" s="201">
        <f>ＯＣ!N20</f>
        <v>0</v>
      </c>
      <c r="N24" s="201"/>
      <c r="O24" s="201"/>
      <c r="P24" s="201"/>
      <c r="Q24" s="201"/>
    </row>
    <row r="25" spans="1:41" x14ac:dyDescent="0.15">
      <c r="B25" s="144"/>
    </row>
    <row r="26" spans="1:41" x14ac:dyDescent="0.15">
      <c r="B26" s="144"/>
    </row>
    <row r="27" spans="1:41" x14ac:dyDescent="0.15">
      <c r="B27" s="144"/>
    </row>
    <row r="28" spans="1:41" x14ac:dyDescent="0.15">
      <c r="B28" s="144"/>
      <c r="C28" s="98"/>
      <c r="D28" s="98"/>
      <c r="E28" s="98"/>
      <c r="F28" s="98"/>
      <c r="G28" s="98"/>
      <c r="H28" s="98"/>
    </row>
    <row r="29" spans="1:41" x14ac:dyDescent="0.15">
      <c r="B29" s="144"/>
      <c r="C29" s="98"/>
      <c r="D29" s="98"/>
      <c r="E29" s="98"/>
      <c r="F29" s="98"/>
      <c r="G29" s="98"/>
      <c r="H29" s="98"/>
    </row>
    <row r="30" spans="1:41" x14ac:dyDescent="0.15">
      <c r="B30" s="144"/>
    </row>
    <row r="31" spans="1:41" x14ac:dyDescent="0.15">
      <c r="B31" s="144"/>
    </row>
    <row r="32" spans="1:41" x14ac:dyDescent="0.15">
      <c r="B32" s="144"/>
    </row>
  </sheetData>
  <mergeCells count="20">
    <mergeCell ref="K2:R2"/>
    <mergeCell ref="L4:L5"/>
    <mergeCell ref="M4:M5"/>
    <mergeCell ref="K18:L19"/>
    <mergeCell ref="K20:L20"/>
    <mergeCell ref="A2:H2"/>
    <mergeCell ref="A18:B19"/>
    <mergeCell ref="A20:B20"/>
    <mergeCell ref="D22:H22"/>
    <mergeCell ref="B4:B5"/>
    <mergeCell ref="C4:C5"/>
    <mergeCell ref="D21:H21"/>
    <mergeCell ref="B8:E8"/>
    <mergeCell ref="N23:R23"/>
    <mergeCell ref="M24:Q24"/>
    <mergeCell ref="C24:G24"/>
    <mergeCell ref="D23:H23"/>
    <mergeCell ref="L8:O8"/>
    <mergeCell ref="N21:R21"/>
    <mergeCell ref="N22:R22"/>
  </mergeCells>
  <phoneticPr fontId="30"/>
  <dataValidations count="1">
    <dataValidation imeMode="hiragana" allowBlank="1" showInputMessage="1" showErrorMessage="1" sqref="M16 N16:N17 O16 B17 L16:L17 D17" xr:uid="{00000000-0002-0000-0200-000000000000}"/>
  </dataValidations>
  <pageMargins left="0.7" right="0.7" top="0.75" bottom="0.75" header="0.3" footer="0.3"/>
  <pageSetup paperSize="9" scale="7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8678E-B9A2-4D36-8488-2AA79D045354}">
  <dimension ref="A1:Q409"/>
  <sheetViews>
    <sheetView showZeros="0" view="pageBreakPreview" topLeftCell="A4" zoomScale="70" zoomScaleNormal="100" zoomScaleSheetLayoutView="70" workbookViewId="0">
      <selection activeCell="A46" sqref="A46:H46"/>
    </sheetView>
  </sheetViews>
  <sheetFormatPr defaultRowHeight="17.25" x14ac:dyDescent="0.2"/>
  <cols>
    <col min="1" max="1" width="5.75" style="219" customWidth="1"/>
    <col min="2" max="2" width="29.625" style="219" customWidth="1"/>
    <col min="3" max="3" width="41.625" style="219" customWidth="1"/>
    <col min="4" max="4" width="8.875" style="219" customWidth="1"/>
    <col min="5" max="5" width="8.875" style="254" customWidth="1"/>
    <col min="6" max="6" width="10.875" style="219" customWidth="1"/>
    <col min="7" max="7" width="12.75" style="219" customWidth="1"/>
    <col min="8" max="10" width="9" style="219"/>
    <col min="11" max="16" width="11.75" style="219" bestFit="1" customWidth="1"/>
    <col min="17" max="16384" width="9" style="219"/>
  </cols>
  <sheetData>
    <row r="1" spans="1:17" ht="23.25" customHeight="1" x14ac:dyDescent="0.15">
      <c r="A1" s="218" t="s">
        <v>192</v>
      </c>
      <c r="B1" s="218"/>
      <c r="C1" s="218"/>
      <c r="D1" s="218"/>
      <c r="E1" s="218"/>
      <c r="F1" s="218"/>
      <c r="G1" s="218"/>
      <c r="H1" s="218"/>
    </row>
    <row r="2" spans="1:17" ht="48" customHeight="1" x14ac:dyDescent="0.15">
      <c r="A2" s="220" t="s">
        <v>110</v>
      </c>
      <c r="B2" s="220"/>
      <c r="C2" s="220"/>
      <c r="D2" s="220"/>
      <c r="E2" s="220"/>
      <c r="F2" s="220"/>
      <c r="G2" s="220"/>
      <c r="H2" s="220"/>
    </row>
    <row r="3" spans="1:17" ht="60" customHeight="1" x14ac:dyDescent="0.15">
      <c r="A3" s="221" t="s">
        <v>21</v>
      </c>
      <c r="B3" s="221" t="s">
        <v>22</v>
      </c>
      <c r="C3" s="221" t="s">
        <v>23</v>
      </c>
      <c r="D3" s="221" t="s">
        <v>6</v>
      </c>
      <c r="E3" s="222" t="s">
        <v>24</v>
      </c>
      <c r="F3" s="221" t="s">
        <v>8</v>
      </c>
      <c r="G3" s="221" t="s">
        <v>9</v>
      </c>
      <c r="H3" s="223" t="s">
        <v>10</v>
      </c>
      <c r="K3" s="219" t="s">
        <v>27</v>
      </c>
      <c r="L3" s="219" t="s">
        <v>111</v>
      </c>
      <c r="M3" s="219" t="s">
        <v>112</v>
      </c>
      <c r="N3" s="219" t="s">
        <v>113</v>
      </c>
      <c r="O3" s="219" t="s">
        <v>114</v>
      </c>
      <c r="P3" s="219" t="s">
        <v>115</v>
      </c>
    </row>
    <row r="4" spans="1:17" ht="39.75" customHeight="1" x14ac:dyDescent="0.2">
      <c r="A4" s="224">
        <f>IF(D4="","",ROW()-3)</f>
        <v>1</v>
      </c>
      <c r="B4" s="225" t="s">
        <v>118</v>
      </c>
      <c r="C4" s="226" t="s">
        <v>119</v>
      </c>
      <c r="D4" s="227" t="s">
        <v>120</v>
      </c>
      <c r="E4" s="228">
        <v>2</v>
      </c>
      <c r="F4" s="229"/>
      <c r="G4" s="230">
        <f>E4*F4</f>
        <v>0</v>
      </c>
      <c r="H4" s="231"/>
      <c r="K4" s="232">
        <f>E4*F4</f>
        <v>0</v>
      </c>
      <c r="L4" s="232">
        <f>SUM(K4:K316)</f>
        <v>0</v>
      </c>
      <c r="M4" s="232">
        <f>ROUNDDOWN(L4*0.1,0)</f>
        <v>0</v>
      </c>
      <c r="N4" s="232">
        <f>ROUNDDOWN(L4*0.08,0)</f>
        <v>0</v>
      </c>
      <c r="O4" s="232">
        <f>L4+M4</f>
        <v>0</v>
      </c>
      <c r="P4" s="232">
        <f>L4+N4</f>
        <v>0</v>
      </c>
      <c r="Q4" s="232"/>
    </row>
    <row r="5" spans="1:17" ht="39.75" customHeight="1" x14ac:dyDescent="0.2">
      <c r="A5" s="224">
        <f t="shared" ref="A5:A28" si="0">IF(D5="","",ROW()-3)</f>
        <v>2</v>
      </c>
      <c r="B5" s="225" t="s">
        <v>121</v>
      </c>
      <c r="C5" s="226" t="s">
        <v>122</v>
      </c>
      <c r="D5" s="227" t="s">
        <v>123</v>
      </c>
      <c r="E5" s="228">
        <v>10</v>
      </c>
      <c r="F5" s="229"/>
      <c r="G5" s="230">
        <f t="shared" ref="G5:G28" si="1">E5*F5</f>
        <v>0</v>
      </c>
      <c r="H5" s="231"/>
      <c r="K5" s="232">
        <f t="shared" ref="K5:K68" si="2">E5*F5</f>
        <v>0</v>
      </c>
      <c r="L5" s="232"/>
      <c r="M5" s="232"/>
      <c r="N5" s="232"/>
      <c r="O5" s="232"/>
      <c r="P5" s="232"/>
      <c r="Q5" s="232"/>
    </row>
    <row r="6" spans="1:17" ht="39.75" customHeight="1" x14ac:dyDescent="0.2">
      <c r="A6" s="224">
        <f t="shared" si="0"/>
        <v>3</v>
      </c>
      <c r="B6" s="225" t="s">
        <v>124</v>
      </c>
      <c r="C6" s="226" t="s">
        <v>122</v>
      </c>
      <c r="D6" s="227" t="s">
        <v>123</v>
      </c>
      <c r="E6" s="228">
        <v>5</v>
      </c>
      <c r="F6" s="229"/>
      <c r="G6" s="230">
        <f t="shared" si="1"/>
        <v>0</v>
      </c>
      <c r="H6" s="231"/>
      <c r="K6" s="232">
        <f t="shared" si="2"/>
        <v>0</v>
      </c>
      <c r="L6" s="232"/>
      <c r="M6" s="232"/>
      <c r="N6" s="232"/>
      <c r="O6" s="232"/>
      <c r="P6" s="232"/>
      <c r="Q6" s="232"/>
    </row>
    <row r="7" spans="1:17" ht="39.75" customHeight="1" x14ac:dyDescent="0.2">
      <c r="A7" s="224">
        <f t="shared" si="0"/>
        <v>4</v>
      </c>
      <c r="B7" s="225" t="s">
        <v>125</v>
      </c>
      <c r="C7" s="255" t="s">
        <v>126</v>
      </c>
      <c r="D7" s="227" t="s">
        <v>123</v>
      </c>
      <c r="E7" s="228">
        <v>5</v>
      </c>
      <c r="F7" s="229"/>
      <c r="G7" s="230">
        <f t="shared" si="1"/>
        <v>0</v>
      </c>
      <c r="H7" s="231"/>
      <c r="K7" s="232">
        <f t="shared" si="2"/>
        <v>0</v>
      </c>
      <c r="L7" s="232"/>
      <c r="M7" s="232"/>
      <c r="N7" s="232"/>
      <c r="O7" s="232"/>
      <c r="P7" s="232"/>
      <c r="Q7" s="232"/>
    </row>
    <row r="8" spans="1:17" ht="39.75" customHeight="1" x14ac:dyDescent="0.2">
      <c r="A8" s="224">
        <f t="shared" si="0"/>
        <v>5</v>
      </c>
      <c r="B8" s="225" t="s">
        <v>127</v>
      </c>
      <c r="C8" s="255" t="s">
        <v>128</v>
      </c>
      <c r="D8" s="227" t="s">
        <v>123</v>
      </c>
      <c r="E8" s="228">
        <v>5</v>
      </c>
      <c r="F8" s="229"/>
      <c r="G8" s="230">
        <f t="shared" si="1"/>
        <v>0</v>
      </c>
      <c r="H8" s="231"/>
      <c r="K8" s="232">
        <f t="shared" si="2"/>
        <v>0</v>
      </c>
      <c r="L8" s="232"/>
      <c r="M8" s="232"/>
      <c r="N8" s="232"/>
      <c r="O8" s="232"/>
      <c r="P8" s="232"/>
      <c r="Q8" s="232"/>
    </row>
    <row r="9" spans="1:17" ht="39.75" customHeight="1" x14ac:dyDescent="0.2">
      <c r="A9" s="224">
        <f t="shared" si="0"/>
        <v>6</v>
      </c>
      <c r="B9" s="225" t="s">
        <v>118</v>
      </c>
      <c r="C9" s="226" t="s">
        <v>129</v>
      </c>
      <c r="D9" s="227" t="s">
        <v>120</v>
      </c>
      <c r="E9" s="228">
        <v>1</v>
      </c>
      <c r="F9" s="229"/>
      <c r="G9" s="230">
        <f t="shared" si="1"/>
        <v>0</v>
      </c>
      <c r="H9" s="231"/>
      <c r="K9" s="232">
        <f t="shared" si="2"/>
        <v>0</v>
      </c>
      <c r="L9" s="232"/>
      <c r="M9" s="232"/>
      <c r="N9" s="232"/>
      <c r="O9" s="232"/>
      <c r="P9" s="232"/>
      <c r="Q9" s="232"/>
    </row>
    <row r="10" spans="1:17" ht="39.75" customHeight="1" x14ac:dyDescent="0.2">
      <c r="A10" s="224">
        <f t="shared" si="0"/>
        <v>7</v>
      </c>
      <c r="B10" s="233" t="s">
        <v>121</v>
      </c>
      <c r="C10" s="226" t="s">
        <v>130</v>
      </c>
      <c r="D10" s="227" t="s">
        <v>123</v>
      </c>
      <c r="E10" s="228">
        <v>5</v>
      </c>
      <c r="F10" s="229"/>
      <c r="G10" s="230">
        <f t="shared" si="1"/>
        <v>0</v>
      </c>
      <c r="H10" s="231"/>
      <c r="K10" s="232">
        <f t="shared" si="2"/>
        <v>0</v>
      </c>
      <c r="L10" s="232"/>
      <c r="M10" s="232"/>
      <c r="N10" s="232"/>
      <c r="O10" s="232"/>
      <c r="P10" s="232"/>
      <c r="Q10" s="232"/>
    </row>
    <row r="11" spans="1:17" ht="39.75" customHeight="1" x14ac:dyDescent="0.2">
      <c r="A11" s="224">
        <f t="shared" si="0"/>
        <v>8</v>
      </c>
      <c r="B11" s="234" t="s">
        <v>131</v>
      </c>
      <c r="C11" s="255" t="s">
        <v>132</v>
      </c>
      <c r="D11" s="227" t="s">
        <v>123</v>
      </c>
      <c r="E11" s="228">
        <v>2</v>
      </c>
      <c r="F11" s="229"/>
      <c r="G11" s="230">
        <f t="shared" si="1"/>
        <v>0</v>
      </c>
      <c r="H11" s="231"/>
      <c r="K11" s="232">
        <f t="shared" si="2"/>
        <v>0</v>
      </c>
      <c r="L11" s="232"/>
      <c r="M11" s="232"/>
      <c r="N11" s="232"/>
      <c r="O11" s="232"/>
      <c r="P11" s="232"/>
      <c r="Q11" s="232"/>
    </row>
    <row r="12" spans="1:17" ht="39.75" customHeight="1" x14ac:dyDescent="0.2">
      <c r="A12" s="224">
        <f t="shared" si="0"/>
        <v>9</v>
      </c>
      <c r="B12" s="233" t="s">
        <v>133</v>
      </c>
      <c r="C12" s="235" t="s">
        <v>134</v>
      </c>
      <c r="D12" s="227" t="s">
        <v>120</v>
      </c>
      <c r="E12" s="228">
        <v>3</v>
      </c>
      <c r="F12" s="229"/>
      <c r="G12" s="230">
        <f t="shared" si="1"/>
        <v>0</v>
      </c>
      <c r="H12" s="231"/>
      <c r="K12" s="232">
        <f t="shared" si="2"/>
        <v>0</v>
      </c>
      <c r="L12" s="232"/>
      <c r="M12" s="232"/>
      <c r="N12" s="232"/>
      <c r="O12" s="232"/>
      <c r="P12" s="232"/>
      <c r="Q12" s="232"/>
    </row>
    <row r="13" spans="1:17" ht="39.75" customHeight="1" x14ac:dyDescent="0.2">
      <c r="A13" s="224">
        <f t="shared" si="0"/>
        <v>10</v>
      </c>
      <c r="B13" s="233" t="s">
        <v>133</v>
      </c>
      <c r="C13" s="226" t="s">
        <v>135</v>
      </c>
      <c r="D13" s="227" t="s">
        <v>120</v>
      </c>
      <c r="E13" s="228">
        <v>1</v>
      </c>
      <c r="F13" s="229"/>
      <c r="G13" s="230">
        <f t="shared" si="1"/>
        <v>0</v>
      </c>
      <c r="H13" s="231"/>
      <c r="K13" s="232">
        <f t="shared" si="2"/>
        <v>0</v>
      </c>
      <c r="L13" s="232"/>
      <c r="M13" s="232"/>
      <c r="N13" s="232"/>
      <c r="O13" s="232"/>
      <c r="P13" s="232"/>
      <c r="Q13" s="232"/>
    </row>
    <row r="14" spans="1:17" ht="39.75" customHeight="1" x14ac:dyDescent="0.2">
      <c r="A14" s="224">
        <f t="shared" si="0"/>
        <v>11</v>
      </c>
      <c r="B14" s="236" t="s">
        <v>136</v>
      </c>
      <c r="C14" s="235" t="s">
        <v>137</v>
      </c>
      <c r="D14" s="227" t="s">
        <v>123</v>
      </c>
      <c r="E14" s="228">
        <v>10</v>
      </c>
      <c r="F14" s="229"/>
      <c r="G14" s="230">
        <f t="shared" si="1"/>
        <v>0</v>
      </c>
      <c r="H14" s="231"/>
      <c r="K14" s="232">
        <f t="shared" si="2"/>
        <v>0</v>
      </c>
      <c r="L14" s="232"/>
      <c r="M14" s="232"/>
      <c r="N14" s="232"/>
      <c r="O14" s="232"/>
      <c r="P14" s="232"/>
      <c r="Q14" s="232"/>
    </row>
    <row r="15" spans="1:17" ht="39.75" customHeight="1" x14ac:dyDescent="0.2">
      <c r="A15" s="237">
        <f t="shared" si="0"/>
        <v>12</v>
      </c>
      <c r="B15" s="231" t="s">
        <v>136</v>
      </c>
      <c r="C15" s="235" t="s">
        <v>138</v>
      </c>
      <c r="D15" s="238" t="s">
        <v>123</v>
      </c>
      <c r="E15" s="228">
        <v>10</v>
      </c>
      <c r="F15" s="229"/>
      <c r="G15" s="230">
        <f t="shared" si="1"/>
        <v>0</v>
      </c>
      <c r="H15" s="231"/>
      <c r="K15" s="232">
        <f t="shared" si="2"/>
        <v>0</v>
      </c>
      <c r="L15" s="232"/>
      <c r="M15" s="232"/>
      <c r="N15" s="232"/>
      <c r="O15" s="232"/>
      <c r="P15" s="232"/>
      <c r="Q15" s="232"/>
    </row>
    <row r="16" spans="1:17" ht="39.75" customHeight="1" x14ac:dyDescent="0.2">
      <c r="A16" s="237">
        <f t="shared" si="0"/>
        <v>13</v>
      </c>
      <c r="B16" s="231" t="s">
        <v>139</v>
      </c>
      <c r="C16" s="235" t="s">
        <v>140</v>
      </c>
      <c r="D16" s="238" t="s">
        <v>123</v>
      </c>
      <c r="E16" s="239">
        <v>3</v>
      </c>
      <c r="F16" s="229"/>
      <c r="G16" s="230">
        <f t="shared" si="1"/>
        <v>0</v>
      </c>
      <c r="H16" s="231"/>
      <c r="K16" s="232">
        <f t="shared" si="2"/>
        <v>0</v>
      </c>
      <c r="L16" s="232"/>
      <c r="M16" s="232"/>
      <c r="N16" s="232"/>
      <c r="O16" s="232"/>
      <c r="P16" s="232"/>
      <c r="Q16" s="232"/>
    </row>
    <row r="17" spans="1:17" ht="39.75" customHeight="1" x14ac:dyDescent="0.2">
      <c r="A17" s="237">
        <f t="shared" si="0"/>
        <v>14</v>
      </c>
      <c r="B17" s="231" t="s">
        <v>139</v>
      </c>
      <c r="C17" s="235" t="s">
        <v>141</v>
      </c>
      <c r="D17" s="238" t="s">
        <v>123</v>
      </c>
      <c r="E17" s="239">
        <v>5</v>
      </c>
      <c r="F17" s="229"/>
      <c r="G17" s="230">
        <f t="shared" si="1"/>
        <v>0</v>
      </c>
      <c r="H17" s="231"/>
      <c r="K17" s="232">
        <f t="shared" si="2"/>
        <v>0</v>
      </c>
      <c r="L17" s="232"/>
      <c r="M17" s="232"/>
      <c r="N17" s="232"/>
      <c r="O17" s="232"/>
      <c r="P17" s="232"/>
      <c r="Q17" s="232"/>
    </row>
    <row r="18" spans="1:17" ht="39.75" customHeight="1" x14ac:dyDescent="0.2">
      <c r="A18" s="237">
        <f t="shared" si="0"/>
        <v>15</v>
      </c>
      <c r="B18" s="231" t="s">
        <v>142</v>
      </c>
      <c r="C18" s="235" t="s">
        <v>143</v>
      </c>
      <c r="D18" s="238" t="s">
        <v>123</v>
      </c>
      <c r="E18" s="240">
        <v>3</v>
      </c>
      <c r="F18" s="229"/>
      <c r="G18" s="230">
        <f t="shared" si="1"/>
        <v>0</v>
      </c>
      <c r="H18" s="231"/>
      <c r="K18" s="232">
        <f t="shared" si="2"/>
        <v>0</v>
      </c>
      <c r="L18" s="232"/>
      <c r="M18" s="232"/>
      <c r="N18" s="232"/>
      <c r="O18" s="232"/>
      <c r="P18" s="232"/>
      <c r="Q18" s="232"/>
    </row>
    <row r="19" spans="1:17" ht="39.75" customHeight="1" x14ac:dyDescent="0.2">
      <c r="A19" s="237">
        <f t="shared" si="0"/>
        <v>16</v>
      </c>
      <c r="B19" s="231" t="s">
        <v>144</v>
      </c>
      <c r="C19" s="235" t="s">
        <v>145</v>
      </c>
      <c r="D19" s="238" t="s">
        <v>123</v>
      </c>
      <c r="E19" s="239">
        <v>3</v>
      </c>
      <c r="F19" s="229"/>
      <c r="G19" s="230">
        <f t="shared" si="1"/>
        <v>0</v>
      </c>
      <c r="H19" s="231"/>
      <c r="K19" s="232">
        <f t="shared" si="2"/>
        <v>0</v>
      </c>
      <c r="L19" s="232"/>
      <c r="M19" s="232"/>
      <c r="N19" s="232"/>
      <c r="O19" s="232"/>
      <c r="P19" s="232"/>
      <c r="Q19" s="232"/>
    </row>
    <row r="20" spans="1:17" ht="39.75" customHeight="1" x14ac:dyDescent="0.2">
      <c r="A20" s="237">
        <f t="shared" si="0"/>
        <v>17</v>
      </c>
      <c r="B20" s="231" t="s">
        <v>146</v>
      </c>
      <c r="C20" s="241" t="s">
        <v>147</v>
      </c>
      <c r="D20" s="238" t="s">
        <v>120</v>
      </c>
      <c r="E20" s="239">
        <v>3</v>
      </c>
      <c r="F20" s="229"/>
      <c r="G20" s="230">
        <f t="shared" si="1"/>
        <v>0</v>
      </c>
      <c r="H20" s="223"/>
      <c r="K20" s="232">
        <f t="shared" si="2"/>
        <v>0</v>
      </c>
      <c r="L20" s="232"/>
      <c r="M20" s="232"/>
      <c r="N20" s="232"/>
      <c r="O20" s="232"/>
      <c r="P20" s="232"/>
      <c r="Q20" s="232"/>
    </row>
    <row r="21" spans="1:17" ht="39.75" customHeight="1" x14ac:dyDescent="0.2">
      <c r="A21" s="237">
        <f t="shared" si="0"/>
        <v>18</v>
      </c>
      <c r="B21" s="231" t="s">
        <v>148</v>
      </c>
      <c r="C21" s="242" t="s">
        <v>149</v>
      </c>
      <c r="D21" s="238" t="s">
        <v>123</v>
      </c>
      <c r="E21" s="239">
        <v>3</v>
      </c>
      <c r="F21" s="229"/>
      <c r="G21" s="230">
        <f t="shared" si="1"/>
        <v>0</v>
      </c>
      <c r="H21" s="231"/>
      <c r="K21" s="232">
        <f t="shared" si="2"/>
        <v>0</v>
      </c>
      <c r="L21" s="232"/>
      <c r="M21" s="232"/>
      <c r="N21" s="232"/>
      <c r="O21" s="232"/>
      <c r="P21" s="232"/>
      <c r="Q21" s="232"/>
    </row>
    <row r="22" spans="1:17" ht="39.75" customHeight="1" x14ac:dyDescent="0.2">
      <c r="A22" s="237">
        <f t="shared" si="0"/>
        <v>19</v>
      </c>
      <c r="B22" s="231" t="s">
        <v>150</v>
      </c>
      <c r="C22" s="219" t="s">
        <v>151</v>
      </c>
      <c r="D22" s="238" t="s">
        <v>123</v>
      </c>
      <c r="E22" s="239">
        <v>5</v>
      </c>
      <c r="F22" s="229"/>
      <c r="G22" s="230">
        <f t="shared" si="1"/>
        <v>0</v>
      </c>
      <c r="H22" s="231"/>
      <c r="K22" s="232">
        <f t="shared" si="2"/>
        <v>0</v>
      </c>
      <c r="L22" s="232"/>
      <c r="M22" s="232"/>
      <c r="N22" s="232"/>
      <c r="O22" s="232"/>
      <c r="P22" s="232"/>
      <c r="Q22" s="232"/>
    </row>
    <row r="23" spans="1:17" ht="39.75" customHeight="1" x14ac:dyDescent="0.2">
      <c r="A23" s="237">
        <f t="shared" si="0"/>
        <v>20</v>
      </c>
      <c r="B23" s="231" t="s">
        <v>152</v>
      </c>
      <c r="C23" s="242" t="s">
        <v>153</v>
      </c>
      <c r="D23" s="238" t="s">
        <v>154</v>
      </c>
      <c r="E23" s="239">
        <v>2</v>
      </c>
      <c r="F23" s="229"/>
      <c r="G23" s="230">
        <f t="shared" si="1"/>
        <v>0</v>
      </c>
      <c r="H23" s="231"/>
      <c r="K23" s="232">
        <f t="shared" si="2"/>
        <v>0</v>
      </c>
      <c r="L23" s="232"/>
      <c r="M23" s="232"/>
      <c r="N23" s="232"/>
      <c r="O23" s="232"/>
      <c r="P23" s="232"/>
      <c r="Q23" s="232"/>
    </row>
    <row r="24" spans="1:17" ht="39.75" customHeight="1" x14ac:dyDescent="0.2">
      <c r="A24" s="237">
        <f t="shared" si="0"/>
        <v>21</v>
      </c>
      <c r="B24" s="231" t="s">
        <v>155</v>
      </c>
      <c r="C24" s="242" t="s">
        <v>156</v>
      </c>
      <c r="D24" s="238" t="s">
        <v>123</v>
      </c>
      <c r="E24" s="239">
        <v>1</v>
      </c>
      <c r="F24" s="229"/>
      <c r="G24" s="230">
        <f t="shared" si="1"/>
        <v>0</v>
      </c>
      <c r="H24" s="231"/>
      <c r="K24" s="232">
        <f t="shared" si="2"/>
        <v>0</v>
      </c>
      <c r="L24" s="232"/>
      <c r="M24" s="232"/>
      <c r="N24" s="232"/>
      <c r="O24" s="232"/>
      <c r="P24" s="232"/>
      <c r="Q24" s="232"/>
    </row>
    <row r="25" spans="1:17" ht="39.75" customHeight="1" x14ac:dyDescent="0.2">
      <c r="A25" s="237">
        <f t="shared" si="0"/>
        <v>22</v>
      </c>
      <c r="B25" s="231" t="s">
        <v>157</v>
      </c>
      <c r="C25" s="242" t="s">
        <v>158</v>
      </c>
      <c r="D25" s="238" t="s">
        <v>123</v>
      </c>
      <c r="E25" s="239">
        <v>1</v>
      </c>
      <c r="F25" s="229"/>
      <c r="G25" s="230">
        <f t="shared" si="1"/>
        <v>0</v>
      </c>
      <c r="H25" s="231"/>
      <c r="K25" s="232">
        <f t="shared" si="2"/>
        <v>0</v>
      </c>
      <c r="L25" s="232"/>
      <c r="M25" s="232"/>
      <c r="N25" s="232"/>
      <c r="O25" s="232"/>
      <c r="P25" s="232"/>
      <c r="Q25" s="232"/>
    </row>
    <row r="26" spans="1:17" ht="39.75" customHeight="1" x14ac:dyDescent="0.2">
      <c r="A26" s="237">
        <f t="shared" si="0"/>
        <v>23</v>
      </c>
      <c r="B26" s="231" t="s">
        <v>159</v>
      </c>
      <c r="C26" s="243" t="s">
        <v>160</v>
      </c>
      <c r="D26" s="238" t="s">
        <v>123</v>
      </c>
      <c r="E26" s="239">
        <v>2</v>
      </c>
      <c r="F26" s="229"/>
      <c r="G26" s="230">
        <f t="shared" si="1"/>
        <v>0</v>
      </c>
      <c r="H26" s="231"/>
      <c r="K26" s="232">
        <f t="shared" si="2"/>
        <v>0</v>
      </c>
      <c r="L26" s="232"/>
      <c r="M26" s="232"/>
      <c r="N26" s="232"/>
      <c r="O26" s="232"/>
      <c r="P26" s="232"/>
      <c r="Q26" s="232"/>
    </row>
    <row r="27" spans="1:17" ht="39.75" customHeight="1" x14ac:dyDescent="0.2">
      <c r="A27" s="237">
        <f t="shared" si="0"/>
        <v>24</v>
      </c>
      <c r="B27" s="231" t="s">
        <v>161</v>
      </c>
      <c r="C27" s="243" t="s">
        <v>162</v>
      </c>
      <c r="D27" s="238" t="s">
        <v>123</v>
      </c>
      <c r="E27" s="239">
        <v>2</v>
      </c>
      <c r="F27" s="229"/>
      <c r="G27" s="230">
        <f t="shared" si="1"/>
        <v>0</v>
      </c>
      <c r="H27" s="231"/>
      <c r="K27" s="232">
        <f t="shared" si="2"/>
        <v>0</v>
      </c>
      <c r="L27" s="232"/>
      <c r="M27" s="232"/>
      <c r="N27" s="232"/>
      <c r="O27" s="232"/>
      <c r="P27" s="232"/>
      <c r="Q27" s="232"/>
    </row>
    <row r="28" spans="1:17" ht="39.75" customHeight="1" x14ac:dyDescent="0.2">
      <c r="A28" s="237">
        <f t="shared" si="0"/>
        <v>25</v>
      </c>
      <c r="B28" s="244" t="s">
        <v>163</v>
      </c>
      <c r="C28" s="243" t="s">
        <v>164</v>
      </c>
      <c r="D28" s="238" t="s">
        <v>123</v>
      </c>
      <c r="E28" s="239">
        <v>2</v>
      </c>
      <c r="F28" s="229"/>
      <c r="G28" s="230">
        <f t="shared" si="1"/>
        <v>0</v>
      </c>
      <c r="H28" s="231"/>
      <c r="K28" s="232">
        <f t="shared" si="2"/>
        <v>0</v>
      </c>
      <c r="L28" s="232"/>
      <c r="M28" s="232"/>
      <c r="N28" s="232"/>
      <c r="O28" s="232"/>
      <c r="P28" s="232"/>
      <c r="Q28" s="232"/>
    </row>
    <row r="29" spans="1:17" ht="39.75" customHeight="1" x14ac:dyDescent="0.2">
      <c r="A29" s="242"/>
      <c r="B29" s="223" t="s">
        <v>117</v>
      </c>
      <c r="C29" s="243"/>
      <c r="D29" s="239"/>
      <c r="E29" s="239"/>
      <c r="F29" s="229"/>
      <c r="G29" s="230">
        <f>SUM(G4:G28)</f>
        <v>0</v>
      </c>
      <c r="H29" s="231"/>
      <c r="K29" s="232">
        <f t="shared" si="2"/>
        <v>0</v>
      </c>
      <c r="L29" s="232"/>
      <c r="M29" s="232"/>
      <c r="N29" s="232"/>
      <c r="O29" s="232"/>
      <c r="P29" s="232"/>
      <c r="Q29" s="232"/>
    </row>
    <row r="30" spans="1:17" ht="39.75" customHeight="1" x14ac:dyDescent="0.2">
      <c r="A30" s="237">
        <f>IF(D30="","",ROW()-4)</f>
        <v>26</v>
      </c>
      <c r="B30" s="231" t="s">
        <v>165</v>
      </c>
      <c r="C30" s="242" t="s">
        <v>166</v>
      </c>
      <c r="D30" s="239" t="s">
        <v>123</v>
      </c>
      <c r="E30" s="239">
        <v>4</v>
      </c>
      <c r="F30" s="229"/>
      <c r="G30" s="230">
        <f>E30*F30</f>
        <v>0</v>
      </c>
      <c r="H30" s="231"/>
      <c r="K30" s="232">
        <f t="shared" si="2"/>
        <v>0</v>
      </c>
      <c r="L30" s="232"/>
      <c r="M30" s="232"/>
      <c r="N30" s="232"/>
      <c r="O30" s="232"/>
      <c r="P30" s="232"/>
      <c r="Q30" s="232"/>
    </row>
    <row r="31" spans="1:17" ht="39.75" customHeight="1" x14ac:dyDescent="0.2">
      <c r="A31" s="237">
        <f t="shared" ref="A31:A54" si="3">IF(D31="","",ROW()-4)</f>
        <v>27</v>
      </c>
      <c r="B31" s="231" t="s">
        <v>167</v>
      </c>
      <c r="C31" s="242" t="s">
        <v>168</v>
      </c>
      <c r="D31" s="239" t="s">
        <v>123</v>
      </c>
      <c r="E31" s="239">
        <v>6</v>
      </c>
      <c r="F31" s="229"/>
      <c r="G31" s="230">
        <f t="shared" ref="G31:G54" si="4">E31*F31</f>
        <v>0</v>
      </c>
      <c r="H31" s="231"/>
      <c r="K31" s="232">
        <f t="shared" si="2"/>
        <v>0</v>
      </c>
      <c r="L31" s="232"/>
      <c r="M31" s="232"/>
      <c r="N31" s="232"/>
      <c r="O31" s="232"/>
      <c r="P31" s="232"/>
      <c r="Q31" s="232"/>
    </row>
    <row r="32" spans="1:17" ht="39.75" customHeight="1" x14ac:dyDescent="0.2">
      <c r="A32" s="237">
        <f t="shared" si="3"/>
        <v>28</v>
      </c>
      <c r="B32" s="231" t="s">
        <v>169</v>
      </c>
      <c r="C32" s="242" t="s">
        <v>170</v>
      </c>
      <c r="D32" s="239" t="s">
        <v>123</v>
      </c>
      <c r="E32" s="239">
        <v>20</v>
      </c>
      <c r="F32" s="229"/>
      <c r="G32" s="230">
        <f t="shared" si="4"/>
        <v>0</v>
      </c>
      <c r="H32" s="231"/>
      <c r="K32" s="232">
        <f t="shared" si="2"/>
        <v>0</v>
      </c>
      <c r="L32" s="232"/>
      <c r="M32" s="232"/>
      <c r="N32" s="232"/>
      <c r="O32" s="232"/>
      <c r="P32" s="232"/>
      <c r="Q32" s="232"/>
    </row>
    <row r="33" spans="1:17" ht="39.75" customHeight="1" x14ac:dyDescent="0.2">
      <c r="A33" s="237">
        <f t="shared" si="3"/>
        <v>29</v>
      </c>
      <c r="B33" s="231" t="s">
        <v>171</v>
      </c>
      <c r="C33" s="242" t="s">
        <v>172</v>
      </c>
      <c r="D33" s="239" t="s">
        <v>123</v>
      </c>
      <c r="E33" s="239">
        <v>3</v>
      </c>
      <c r="F33" s="229"/>
      <c r="G33" s="230">
        <f t="shared" si="4"/>
        <v>0</v>
      </c>
      <c r="H33" s="231"/>
      <c r="K33" s="232">
        <f t="shared" si="2"/>
        <v>0</v>
      </c>
      <c r="L33" s="232"/>
      <c r="M33" s="232"/>
      <c r="N33" s="232"/>
      <c r="O33" s="232"/>
      <c r="P33" s="232"/>
      <c r="Q33" s="232"/>
    </row>
    <row r="34" spans="1:17" ht="39.75" customHeight="1" x14ac:dyDescent="0.2">
      <c r="A34" s="237">
        <f t="shared" si="3"/>
        <v>30</v>
      </c>
      <c r="B34" s="231" t="s">
        <v>173</v>
      </c>
      <c r="C34" s="242" t="s">
        <v>174</v>
      </c>
      <c r="D34" s="239" t="s">
        <v>123</v>
      </c>
      <c r="E34" s="239">
        <v>5</v>
      </c>
      <c r="F34" s="229"/>
      <c r="G34" s="230">
        <f t="shared" si="4"/>
        <v>0</v>
      </c>
      <c r="H34" s="231"/>
      <c r="K34" s="232">
        <f t="shared" si="2"/>
        <v>0</v>
      </c>
      <c r="L34" s="232"/>
      <c r="M34" s="232"/>
      <c r="N34" s="232"/>
      <c r="O34" s="232"/>
      <c r="P34" s="232"/>
      <c r="Q34" s="232"/>
    </row>
    <row r="35" spans="1:17" ht="39.75" customHeight="1" x14ac:dyDescent="0.2">
      <c r="A35" s="237">
        <f t="shared" si="3"/>
        <v>31</v>
      </c>
      <c r="B35" s="231" t="s">
        <v>175</v>
      </c>
      <c r="C35" s="242" t="s">
        <v>176</v>
      </c>
      <c r="D35" s="239" t="s">
        <v>123</v>
      </c>
      <c r="E35" s="239">
        <v>2</v>
      </c>
      <c r="F35" s="229"/>
      <c r="G35" s="230">
        <f t="shared" si="4"/>
        <v>0</v>
      </c>
      <c r="H35" s="231"/>
      <c r="K35" s="232">
        <f t="shared" si="2"/>
        <v>0</v>
      </c>
      <c r="L35" s="232"/>
      <c r="M35" s="232"/>
      <c r="N35" s="232"/>
      <c r="O35" s="232"/>
      <c r="P35" s="232"/>
      <c r="Q35" s="232"/>
    </row>
    <row r="36" spans="1:17" ht="39.75" customHeight="1" x14ac:dyDescent="0.2">
      <c r="A36" s="237">
        <f t="shared" si="3"/>
        <v>32</v>
      </c>
      <c r="B36" s="231" t="s">
        <v>177</v>
      </c>
      <c r="C36" s="242" t="s">
        <v>178</v>
      </c>
      <c r="D36" s="239" t="s">
        <v>123</v>
      </c>
      <c r="E36" s="239">
        <v>2</v>
      </c>
      <c r="F36" s="229"/>
      <c r="G36" s="230">
        <f t="shared" si="4"/>
        <v>0</v>
      </c>
      <c r="H36" s="231"/>
      <c r="K36" s="232">
        <f t="shared" si="2"/>
        <v>0</v>
      </c>
      <c r="L36" s="232"/>
      <c r="M36" s="232"/>
      <c r="N36" s="232"/>
      <c r="O36" s="232"/>
      <c r="P36" s="232"/>
      <c r="Q36" s="232"/>
    </row>
    <row r="37" spans="1:17" ht="39.75" customHeight="1" x14ac:dyDescent="0.2">
      <c r="A37" s="237">
        <f t="shared" si="3"/>
        <v>33</v>
      </c>
      <c r="B37" s="231" t="s">
        <v>179</v>
      </c>
      <c r="C37" s="242" t="s">
        <v>180</v>
      </c>
      <c r="D37" s="239" t="s">
        <v>123</v>
      </c>
      <c r="E37" s="239">
        <v>2</v>
      </c>
      <c r="F37" s="229"/>
      <c r="G37" s="230">
        <f t="shared" si="4"/>
        <v>0</v>
      </c>
      <c r="H37" s="231"/>
      <c r="K37" s="232">
        <f t="shared" si="2"/>
        <v>0</v>
      </c>
      <c r="L37" s="232"/>
      <c r="M37" s="232"/>
      <c r="N37" s="232"/>
      <c r="O37" s="232"/>
      <c r="P37" s="232"/>
      <c r="Q37" s="232"/>
    </row>
    <row r="38" spans="1:17" ht="39.75" customHeight="1" x14ac:dyDescent="0.2">
      <c r="A38" s="237">
        <f t="shared" si="3"/>
        <v>34</v>
      </c>
      <c r="B38" s="231" t="s">
        <v>181</v>
      </c>
      <c r="C38" s="242" t="s">
        <v>182</v>
      </c>
      <c r="D38" s="239" t="s">
        <v>123</v>
      </c>
      <c r="E38" s="239">
        <v>1</v>
      </c>
      <c r="F38" s="229"/>
      <c r="G38" s="230">
        <f t="shared" si="4"/>
        <v>0</v>
      </c>
      <c r="H38" s="231"/>
      <c r="K38" s="232">
        <f t="shared" si="2"/>
        <v>0</v>
      </c>
      <c r="L38" s="232"/>
      <c r="M38" s="232"/>
      <c r="N38" s="232"/>
      <c r="O38" s="232"/>
      <c r="P38" s="232"/>
      <c r="Q38" s="232"/>
    </row>
    <row r="39" spans="1:17" ht="39.75" customHeight="1" x14ac:dyDescent="0.2">
      <c r="A39" s="237">
        <f t="shared" si="3"/>
        <v>35</v>
      </c>
      <c r="B39" s="231" t="s">
        <v>183</v>
      </c>
      <c r="C39" s="242" t="s">
        <v>184</v>
      </c>
      <c r="D39" s="239" t="s">
        <v>185</v>
      </c>
      <c r="E39" s="239">
        <v>1</v>
      </c>
      <c r="F39" s="229"/>
      <c r="G39" s="230">
        <f t="shared" si="4"/>
        <v>0</v>
      </c>
      <c r="H39" s="231"/>
      <c r="K39" s="232">
        <f t="shared" si="2"/>
        <v>0</v>
      </c>
      <c r="L39" s="232"/>
      <c r="M39" s="232"/>
      <c r="N39" s="232"/>
      <c r="O39" s="232"/>
      <c r="P39" s="232"/>
      <c r="Q39" s="232"/>
    </row>
    <row r="40" spans="1:17" ht="39.75" customHeight="1" x14ac:dyDescent="0.2">
      <c r="A40" s="237">
        <f t="shared" si="3"/>
        <v>36</v>
      </c>
      <c r="B40" s="231" t="s">
        <v>186</v>
      </c>
      <c r="C40" s="242" t="s">
        <v>187</v>
      </c>
      <c r="D40" s="239" t="s">
        <v>123</v>
      </c>
      <c r="E40" s="239">
        <v>1</v>
      </c>
      <c r="F40" s="229"/>
      <c r="G40" s="230">
        <f t="shared" si="4"/>
        <v>0</v>
      </c>
      <c r="H40" s="231"/>
      <c r="K40" s="232">
        <f t="shared" si="2"/>
        <v>0</v>
      </c>
      <c r="L40" s="232"/>
      <c r="M40" s="232"/>
      <c r="N40" s="232"/>
      <c r="O40" s="232"/>
      <c r="P40" s="232"/>
      <c r="Q40" s="232"/>
    </row>
    <row r="41" spans="1:17" ht="39.75" customHeight="1" x14ac:dyDescent="0.2">
      <c r="A41" s="237">
        <f t="shared" si="3"/>
        <v>37</v>
      </c>
      <c r="B41" s="231" t="s">
        <v>188</v>
      </c>
      <c r="C41" s="242" t="s">
        <v>189</v>
      </c>
      <c r="D41" s="239" t="s">
        <v>123</v>
      </c>
      <c r="E41" s="239">
        <v>1</v>
      </c>
      <c r="F41" s="229"/>
      <c r="G41" s="230">
        <f t="shared" si="4"/>
        <v>0</v>
      </c>
      <c r="H41" s="231"/>
      <c r="K41" s="232">
        <f t="shared" si="2"/>
        <v>0</v>
      </c>
      <c r="L41" s="232"/>
      <c r="M41" s="232"/>
      <c r="N41" s="232"/>
      <c r="O41" s="232"/>
      <c r="P41" s="232"/>
      <c r="Q41" s="232"/>
    </row>
    <row r="42" spans="1:17" ht="39.75" customHeight="1" x14ac:dyDescent="0.2">
      <c r="A42" s="237">
        <f t="shared" si="3"/>
        <v>38</v>
      </c>
      <c r="B42" s="231" t="s">
        <v>190</v>
      </c>
      <c r="C42" s="242" t="s">
        <v>191</v>
      </c>
      <c r="D42" s="239" t="s">
        <v>123</v>
      </c>
      <c r="E42" s="239">
        <v>1</v>
      </c>
      <c r="F42" s="229"/>
      <c r="G42" s="230">
        <f t="shared" si="4"/>
        <v>0</v>
      </c>
      <c r="H42" s="231"/>
      <c r="K42" s="232">
        <f t="shared" si="2"/>
        <v>0</v>
      </c>
      <c r="L42" s="232"/>
      <c r="M42" s="232"/>
      <c r="N42" s="232"/>
      <c r="O42" s="232"/>
      <c r="P42" s="232"/>
      <c r="Q42" s="232"/>
    </row>
    <row r="43" spans="1:17" ht="39.75" customHeight="1" x14ac:dyDescent="0.2">
      <c r="A43" s="237" t="str">
        <f t="shared" si="3"/>
        <v/>
      </c>
      <c r="B43" s="231"/>
      <c r="C43" s="242" t="s">
        <v>35</v>
      </c>
      <c r="D43" s="239"/>
      <c r="E43" s="239"/>
      <c r="F43" s="229"/>
      <c r="G43" s="230">
        <f t="shared" si="4"/>
        <v>0</v>
      </c>
      <c r="H43" s="231"/>
      <c r="K43" s="232">
        <f t="shared" si="2"/>
        <v>0</v>
      </c>
      <c r="L43" s="232"/>
      <c r="M43" s="232"/>
      <c r="N43" s="232"/>
      <c r="O43" s="232"/>
      <c r="P43" s="232"/>
      <c r="Q43" s="232"/>
    </row>
    <row r="44" spans="1:17" ht="39.75" customHeight="1" x14ac:dyDescent="0.2">
      <c r="A44" s="237" t="str">
        <f t="shared" si="3"/>
        <v/>
      </c>
      <c r="B44" s="231"/>
      <c r="C44" s="242"/>
      <c r="D44" s="239"/>
      <c r="E44" s="239"/>
      <c r="F44" s="229"/>
      <c r="G44" s="230">
        <f t="shared" si="4"/>
        <v>0</v>
      </c>
      <c r="H44" s="231"/>
      <c r="K44" s="232">
        <f t="shared" si="2"/>
        <v>0</v>
      </c>
      <c r="L44" s="232"/>
      <c r="M44" s="232"/>
      <c r="N44" s="232"/>
      <c r="O44" s="232"/>
      <c r="P44" s="232"/>
      <c r="Q44" s="232"/>
    </row>
    <row r="45" spans="1:17" ht="39.75" customHeight="1" x14ac:dyDescent="0.2">
      <c r="A45" s="237" t="str">
        <f t="shared" si="3"/>
        <v/>
      </c>
      <c r="B45" s="231"/>
      <c r="C45" s="242"/>
      <c r="D45" s="239"/>
      <c r="E45" s="239"/>
      <c r="F45" s="229"/>
      <c r="G45" s="230">
        <f t="shared" si="4"/>
        <v>0</v>
      </c>
      <c r="H45" s="231"/>
      <c r="K45" s="232">
        <f t="shared" si="2"/>
        <v>0</v>
      </c>
      <c r="L45" s="232"/>
      <c r="M45" s="232"/>
      <c r="N45" s="232"/>
      <c r="O45" s="232"/>
      <c r="P45" s="232"/>
      <c r="Q45" s="232"/>
    </row>
    <row r="46" spans="1:17" ht="39.75" customHeight="1" x14ac:dyDescent="0.2">
      <c r="A46" s="237" t="str">
        <f t="shared" si="3"/>
        <v/>
      </c>
      <c r="B46" s="231"/>
      <c r="C46" s="242"/>
      <c r="D46" s="239"/>
      <c r="E46" s="239"/>
      <c r="F46" s="229"/>
      <c r="G46" s="230">
        <f t="shared" si="4"/>
        <v>0</v>
      </c>
      <c r="H46" s="231"/>
      <c r="K46" s="232">
        <f t="shared" si="2"/>
        <v>0</v>
      </c>
      <c r="L46" s="232"/>
      <c r="M46" s="232"/>
      <c r="N46" s="232"/>
      <c r="O46" s="232"/>
      <c r="P46" s="232"/>
      <c r="Q46" s="232"/>
    </row>
    <row r="47" spans="1:17" ht="39.75" customHeight="1" x14ac:dyDescent="0.2">
      <c r="A47" s="237" t="str">
        <f t="shared" si="3"/>
        <v/>
      </c>
      <c r="B47" s="231"/>
      <c r="C47" s="242"/>
      <c r="D47" s="239"/>
      <c r="E47" s="239"/>
      <c r="F47" s="229"/>
      <c r="G47" s="230">
        <f t="shared" si="4"/>
        <v>0</v>
      </c>
      <c r="H47" s="231"/>
      <c r="K47" s="232">
        <f t="shared" si="2"/>
        <v>0</v>
      </c>
      <c r="L47" s="232"/>
      <c r="M47" s="232"/>
      <c r="N47" s="232"/>
      <c r="O47" s="232"/>
      <c r="P47" s="232"/>
      <c r="Q47" s="232"/>
    </row>
    <row r="48" spans="1:17" ht="39.75" customHeight="1" x14ac:dyDescent="0.2">
      <c r="A48" s="237" t="str">
        <f t="shared" si="3"/>
        <v/>
      </c>
      <c r="B48" s="231"/>
      <c r="C48" s="242"/>
      <c r="D48" s="239"/>
      <c r="E48" s="239"/>
      <c r="F48" s="229"/>
      <c r="G48" s="230">
        <f t="shared" si="4"/>
        <v>0</v>
      </c>
      <c r="H48" s="231"/>
      <c r="K48" s="232">
        <f t="shared" si="2"/>
        <v>0</v>
      </c>
      <c r="L48" s="232"/>
      <c r="M48" s="232"/>
      <c r="N48" s="232"/>
      <c r="O48" s="232"/>
      <c r="P48" s="232"/>
      <c r="Q48" s="232"/>
    </row>
    <row r="49" spans="1:17" ht="39.75" customHeight="1" x14ac:dyDescent="0.2">
      <c r="A49" s="237" t="str">
        <f t="shared" si="3"/>
        <v/>
      </c>
      <c r="B49" s="231"/>
      <c r="C49" s="242"/>
      <c r="D49" s="239"/>
      <c r="E49" s="239"/>
      <c r="F49" s="229"/>
      <c r="G49" s="230">
        <f t="shared" si="4"/>
        <v>0</v>
      </c>
      <c r="H49" s="231"/>
      <c r="K49" s="232">
        <f t="shared" si="2"/>
        <v>0</v>
      </c>
      <c r="L49" s="232"/>
      <c r="M49" s="232"/>
      <c r="N49" s="232"/>
      <c r="O49" s="232"/>
      <c r="P49" s="232"/>
      <c r="Q49" s="232"/>
    </row>
    <row r="50" spans="1:17" ht="39.75" customHeight="1" x14ac:dyDescent="0.2">
      <c r="A50" s="237" t="str">
        <f t="shared" si="3"/>
        <v/>
      </c>
      <c r="B50" s="231"/>
      <c r="C50" s="242"/>
      <c r="D50" s="239"/>
      <c r="E50" s="239"/>
      <c r="F50" s="229"/>
      <c r="G50" s="230">
        <f t="shared" si="4"/>
        <v>0</v>
      </c>
      <c r="H50" s="231"/>
      <c r="K50" s="232">
        <f t="shared" si="2"/>
        <v>0</v>
      </c>
      <c r="L50" s="232"/>
      <c r="M50" s="232"/>
      <c r="N50" s="232"/>
      <c r="O50" s="232"/>
      <c r="P50" s="232"/>
      <c r="Q50" s="232"/>
    </row>
    <row r="51" spans="1:17" ht="39.75" customHeight="1" x14ac:dyDescent="0.2">
      <c r="A51" s="237" t="str">
        <f t="shared" si="3"/>
        <v/>
      </c>
      <c r="B51" s="231"/>
      <c r="C51" s="242"/>
      <c r="D51" s="239"/>
      <c r="E51" s="239"/>
      <c r="F51" s="229"/>
      <c r="G51" s="230">
        <f t="shared" si="4"/>
        <v>0</v>
      </c>
      <c r="H51" s="231"/>
      <c r="K51" s="232">
        <f t="shared" si="2"/>
        <v>0</v>
      </c>
      <c r="L51" s="232"/>
      <c r="M51" s="232"/>
      <c r="N51" s="232"/>
      <c r="O51" s="232"/>
      <c r="P51" s="232"/>
      <c r="Q51" s="232"/>
    </row>
    <row r="52" spans="1:17" ht="39.75" customHeight="1" x14ac:dyDescent="0.2">
      <c r="A52" s="237" t="str">
        <f t="shared" si="3"/>
        <v/>
      </c>
      <c r="B52" s="231"/>
      <c r="C52" s="242"/>
      <c r="D52" s="239"/>
      <c r="E52" s="239"/>
      <c r="F52" s="229"/>
      <c r="G52" s="230">
        <f t="shared" si="4"/>
        <v>0</v>
      </c>
      <c r="H52" s="231"/>
      <c r="K52" s="232">
        <f t="shared" si="2"/>
        <v>0</v>
      </c>
      <c r="L52" s="232"/>
      <c r="M52" s="232"/>
      <c r="N52" s="232"/>
      <c r="O52" s="232"/>
      <c r="P52" s="232"/>
      <c r="Q52" s="232"/>
    </row>
    <row r="53" spans="1:17" ht="39.75" customHeight="1" x14ac:dyDescent="0.2">
      <c r="A53" s="237" t="str">
        <f t="shared" si="3"/>
        <v/>
      </c>
      <c r="B53" s="231"/>
      <c r="C53" s="242"/>
      <c r="D53" s="239"/>
      <c r="E53" s="239"/>
      <c r="F53" s="229"/>
      <c r="G53" s="230">
        <f t="shared" si="4"/>
        <v>0</v>
      </c>
      <c r="H53" s="231"/>
      <c r="K53" s="232">
        <f t="shared" si="2"/>
        <v>0</v>
      </c>
      <c r="L53" s="232"/>
      <c r="M53" s="232"/>
      <c r="N53" s="232"/>
      <c r="O53" s="232"/>
      <c r="P53" s="232"/>
      <c r="Q53" s="232"/>
    </row>
    <row r="54" spans="1:17" ht="39.75" customHeight="1" x14ac:dyDescent="0.2">
      <c r="A54" s="237" t="str">
        <f t="shared" si="3"/>
        <v/>
      </c>
      <c r="B54" s="223" t="s">
        <v>117</v>
      </c>
      <c r="C54" s="242"/>
      <c r="D54" s="239"/>
      <c r="E54" s="239"/>
      <c r="F54" s="229"/>
      <c r="G54" s="230">
        <f t="shared" si="4"/>
        <v>0</v>
      </c>
      <c r="H54" s="231"/>
      <c r="K54" s="232">
        <f t="shared" si="2"/>
        <v>0</v>
      </c>
      <c r="L54" s="232"/>
      <c r="M54" s="232"/>
      <c r="N54" s="232"/>
      <c r="O54" s="232"/>
      <c r="P54" s="232"/>
      <c r="Q54" s="232"/>
    </row>
    <row r="55" spans="1:17" ht="39.75" customHeight="1" x14ac:dyDescent="0.2">
      <c r="A55" s="242"/>
      <c r="B55" s="223" t="s">
        <v>116</v>
      </c>
      <c r="C55" s="242"/>
      <c r="D55" s="239"/>
      <c r="E55" s="239"/>
      <c r="F55" s="229"/>
      <c r="G55" s="230">
        <f>SUM(G30:G54)</f>
        <v>0</v>
      </c>
      <c r="H55" s="231"/>
      <c r="K55" s="232">
        <f t="shared" si="2"/>
        <v>0</v>
      </c>
      <c r="L55" s="232"/>
      <c r="M55" s="232"/>
      <c r="N55" s="232"/>
      <c r="O55" s="232"/>
      <c r="P55" s="232"/>
      <c r="Q55" s="232"/>
    </row>
    <row r="56" spans="1:17" ht="39.75" customHeight="1" x14ac:dyDescent="0.2">
      <c r="A56" s="237" t="str">
        <f>IF(D56="","",ROW()-5)</f>
        <v/>
      </c>
      <c r="B56" s="231"/>
      <c r="C56" s="242"/>
      <c r="D56" s="239"/>
      <c r="E56" s="239"/>
      <c r="F56" s="229"/>
      <c r="G56" s="230">
        <f>E56*F56</f>
        <v>0</v>
      </c>
      <c r="H56" s="231"/>
      <c r="K56" s="232">
        <f t="shared" si="2"/>
        <v>0</v>
      </c>
      <c r="L56" s="232"/>
      <c r="M56" s="232"/>
      <c r="N56" s="232"/>
      <c r="O56" s="232"/>
      <c r="P56" s="232"/>
      <c r="Q56" s="232"/>
    </row>
    <row r="57" spans="1:17" ht="39.75" customHeight="1" x14ac:dyDescent="0.2">
      <c r="A57" s="237" t="str">
        <f t="shared" ref="A57:A80" si="5">IF(D57="","",ROW()-5)</f>
        <v/>
      </c>
      <c r="B57" s="231"/>
      <c r="C57" s="242"/>
      <c r="D57" s="239"/>
      <c r="E57" s="239"/>
      <c r="F57" s="229"/>
      <c r="G57" s="230">
        <f t="shared" ref="G57:G79" si="6">E57*F57</f>
        <v>0</v>
      </c>
      <c r="H57" s="231"/>
      <c r="K57" s="232">
        <f t="shared" si="2"/>
        <v>0</v>
      </c>
      <c r="L57" s="232"/>
      <c r="M57" s="232"/>
      <c r="N57" s="232"/>
      <c r="O57" s="232"/>
      <c r="P57" s="232"/>
      <c r="Q57" s="232"/>
    </row>
    <row r="58" spans="1:17" ht="39.75" customHeight="1" x14ac:dyDescent="0.2">
      <c r="A58" s="237" t="str">
        <f t="shared" si="5"/>
        <v/>
      </c>
      <c r="B58" s="231"/>
      <c r="C58" s="242"/>
      <c r="D58" s="239"/>
      <c r="E58" s="239"/>
      <c r="F58" s="229"/>
      <c r="G58" s="230">
        <f t="shared" si="6"/>
        <v>0</v>
      </c>
      <c r="H58" s="231"/>
      <c r="K58" s="232">
        <f t="shared" si="2"/>
        <v>0</v>
      </c>
      <c r="L58" s="232"/>
      <c r="M58" s="232"/>
      <c r="N58" s="232"/>
      <c r="O58" s="232"/>
      <c r="P58" s="232"/>
      <c r="Q58" s="232"/>
    </row>
    <row r="59" spans="1:17" ht="39.75" customHeight="1" x14ac:dyDescent="0.2">
      <c r="A59" s="237" t="str">
        <f t="shared" si="5"/>
        <v/>
      </c>
      <c r="B59" s="231"/>
      <c r="C59" s="242"/>
      <c r="D59" s="239"/>
      <c r="E59" s="239"/>
      <c r="F59" s="229"/>
      <c r="G59" s="230">
        <f t="shared" si="6"/>
        <v>0</v>
      </c>
      <c r="H59" s="231"/>
      <c r="K59" s="232">
        <f t="shared" si="2"/>
        <v>0</v>
      </c>
      <c r="L59" s="232"/>
      <c r="M59" s="232"/>
      <c r="N59" s="232"/>
      <c r="O59" s="232"/>
      <c r="P59" s="232"/>
      <c r="Q59" s="232"/>
    </row>
    <row r="60" spans="1:17" ht="39.75" customHeight="1" x14ac:dyDescent="0.2">
      <c r="A60" s="237" t="str">
        <f t="shared" si="5"/>
        <v/>
      </c>
      <c r="B60" s="231"/>
      <c r="C60" s="242"/>
      <c r="D60" s="239"/>
      <c r="E60" s="239"/>
      <c r="F60" s="229"/>
      <c r="G60" s="230">
        <f t="shared" si="6"/>
        <v>0</v>
      </c>
      <c r="H60" s="231"/>
      <c r="K60" s="232">
        <f t="shared" si="2"/>
        <v>0</v>
      </c>
      <c r="L60" s="232"/>
      <c r="M60" s="232"/>
      <c r="N60" s="232"/>
      <c r="O60" s="232"/>
      <c r="P60" s="232"/>
      <c r="Q60" s="232"/>
    </row>
    <row r="61" spans="1:17" ht="39.75" customHeight="1" x14ac:dyDescent="0.2">
      <c r="A61" s="237" t="str">
        <f t="shared" si="5"/>
        <v/>
      </c>
      <c r="B61" s="231"/>
      <c r="C61" s="242"/>
      <c r="D61" s="239"/>
      <c r="E61" s="239"/>
      <c r="F61" s="229"/>
      <c r="G61" s="230">
        <f t="shared" si="6"/>
        <v>0</v>
      </c>
      <c r="H61" s="231"/>
      <c r="K61" s="232">
        <f t="shared" si="2"/>
        <v>0</v>
      </c>
      <c r="L61" s="232"/>
      <c r="M61" s="232"/>
      <c r="N61" s="232"/>
      <c r="O61" s="232"/>
      <c r="P61" s="232"/>
      <c r="Q61" s="232"/>
    </row>
    <row r="62" spans="1:17" ht="39.75" customHeight="1" x14ac:dyDescent="0.2">
      <c r="A62" s="237" t="str">
        <f t="shared" si="5"/>
        <v/>
      </c>
      <c r="B62" s="231"/>
      <c r="C62" s="242"/>
      <c r="D62" s="239"/>
      <c r="E62" s="239"/>
      <c r="F62" s="229"/>
      <c r="G62" s="230">
        <f t="shared" si="6"/>
        <v>0</v>
      </c>
      <c r="H62" s="231"/>
      <c r="K62" s="232">
        <f t="shared" si="2"/>
        <v>0</v>
      </c>
      <c r="L62" s="232"/>
      <c r="M62" s="232"/>
      <c r="N62" s="232"/>
      <c r="O62" s="232"/>
      <c r="P62" s="232"/>
      <c r="Q62" s="232"/>
    </row>
    <row r="63" spans="1:17" ht="39.75" customHeight="1" x14ac:dyDescent="0.2">
      <c r="A63" s="237" t="str">
        <f t="shared" si="5"/>
        <v/>
      </c>
      <c r="B63" s="231"/>
      <c r="C63" s="242"/>
      <c r="D63" s="239"/>
      <c r="E63" s="239"/>
      <c r="F63" s="229"/>
      <c r="G63" s="230">
        <f t="shared" si="6"/>
        <v>0</v>
      </c>
      <c r="H63" s="231"/>
      <c r="K63" s="232">
        <f t="shared" si="2"/>
        <v>0</v>
      </c>
      <c r="L63" s="232"/>
      <c r="M63" s="232"/>
      <c r="N63" s="232"/>
      <c r="O63" s="232"/>
      <c r="P63" s="232"/>
      <c r="Q63" s="232"/>
    </row>
    <row r="64" spans="1:17" ht="39.75" customHeight="1" x14ac:dyDescent="0.2">
      <c r="A64" s="237" t="str">
        <f t="shared" si="5"/>
        <v/>
      </c>
      <c r="B64" s="231"/>
      <c r="C64" s="242"/>
      <c r="D64" s="239"/>
      <c r="E64" s="239"/>
      <c r="F64" s="229"/>
      <c r="G64" s="230">
        <f t="shared" si="6"/>
        <v>0</v>
      </c>
      <c r="H64" s="231"/>
      <c r="K64" s="232">
        <f t="shared" si="2"/>
        <v>0</v>
      </c>
      <c r="L64" s="232"/>
      <c r="M64" s="232"/>
      <c r="N64" s="232"/>
      <c r="O64" s="232"/>
      <c r="P64" s="232"/>
      <c r="Q64" s="232"/>
    </row>
    <row r="65" spans="1:17" ht="39.75" customHeight="1" x14ac:dyDescent="0.2">
      <c r="A65" s="237" t="str">
        <f t="shared" si="5"/>
        <v/>
      </c>
      <c r="B65" s="231"/>
      <c r="C65" s="242"/>
      <c r="D65" s="239"/>
      <c r="E65" s="239"/>
      <c r="F65" s="229"/>
      <c r="G65" s="230">
        <f t="shared" si="6"/>
        <v>0</v>
      </c>
      <c r="H65" s="231"/>
      <c r="K65" s="232">
        <f t="shared" si="2"/>
        <v>0</v>
      </c>
      <c r="L65" s="232"/>
      <c r="M65" s="232"/>
      <c r="N65" s="232"/>
      <c r="O65" s="232"/>
      <c r="P65" s="232"/>
      <c r="Q65" s="232"/>
    </row>
    <row r="66" spans="1:17" ht="39.75" customHeight="1" x14ac:dyDescent="0.2">
      <c r="A66" s="237" t="str">
        <f t="shared" si="5"/>
        <v/>
      </c>
      <c r="B66" s="231"/>
      <c r="C66" s="242"/>
      <c r="D66" s="239"/>
      <c r="E66" s="239"/>
      <c r="F66" s="229"/>
      <c r="G66" s="230">
        <f t="shared" si="6"/>
        <v>0</v>
      </c>
      <c r="H66" s="231"/>
      <c r="K66" s="232">
        <f t="shared" si="2"/>
        <v>0</v>
      </c>
      <c r="L66" s="232"/>
      <c r="M66" s="232"/>
      <c r="N66" s="232"/>
      <c r="O66" s="232"/>
      <c r="P66" s="232"/>
      <c r="Q66" s="232"/>
    </row>
    <row r="67" spans="1:17" ht="39.75" customHeight="1" x14ac:dyDescent="0.2">
      <c r="A67" s="237" t="str">
        <f t="shared" si="5"/>
        <v/>
      </c>
      <c r="B67" s="231"/>
      <c r="C67" s="242"/>
      <c r="D67" s="239"/>
      <c r="E67" s="239"/>
      <c r="F67" s="229"/>
      <c r="G67" s="230">
        <f t="shared" si="6"/>
        <v>0</v>
      </c>
      <c r="H67" s="231"/>
      <c r="K67" s="232">
        <f t="shared" si="2"/>
        <v>0</v>
      </c>
      <c r="L67" s="232"/>
      <c r="M67" s="232"/>
      <c r="N67" s="232"/>
      <c r="O67" s="232"/>
      <c r="P67" s="232"/>
      <c r="Q67" s="232"/>
    </row>
    <row r="68" spans="1:17" ht="39.75" customHeight="1" x14ac:dyDescent="0.2">
      <c r="A68" s="237" t="str">
        <f t="shared" si="5"/>
        <v/>
      </c>
      <c r="B68" s="231"/>
      <c r="C68" s="242"/>
      <c r="D68" s="239"/>
      <c r="E68" s="239"/>
      <c r="F68" s="229"/>
      <c r="G68" s="230">
        <f t="shared" si="6"/>
        <v>0</v>
      </c>
      <c r="H68" s="231"/>
      <c r="K68" s="232">
        <f t="shared" si="2"/>
        <v>0</v>
      </c>
      <c r="L68" s="232"/>
      <c r="M68" s="232"/>
      <c r="N68" s="232"/>
      <c r="O68" s="232"/>
      <c r="P68" s="232"/>
      <c r="Q68" s="232"/>
    </row>
    <row r="69" spans="1:17" ht="39.75" customHeight="1" x14ac:dyDescent="0.2">
      <c r="A69" s="237" t="str">
        <f t="shared" si="5"/>
        <v/>
      </c>
      <c r="B69" s="231"/>
      <c r="C69" s="242"/>
      <c r="D69" s="239"/>
      <c r="E69" s="239"/>
      <c r="F69" s="229"/>
      <c r="G69" s="230">
        <f t="shared" si="6"/>
        <v>0</v>
      </c>
      <c r="H69" s="231"/>
      <c r="K69" s="232">
        <f t="shared" ref="K69:K132" si="7">E69*F69</f>
        <v>0</v>
      </c>
      <c r="L69" s="232"/>
      <c r="M69" s="232"/>
      <c r="N69" s="232"/>
      <c r="O69" s="232"/>
      <c r="P69" s="232"/>
      <c r="Q69" s="232"/>
    </row>
    <row r="70" spans="1:17" ht="39.75" customHeight="1" x14ac:dyDescent="0.2">
      <c r="A70" s="237" t="str">
        <f t="shared" si="5"/>
        <v/>
      </c>
      <c r="B70" s="231"/>
      <c r="C70" s="242"/>
      <c r="D70" s="239"/>
      <c r="E70" s="239"/>
      <c r="F70" s="229"/>
      <c r="G70" s="230">
        <f t="shared" si="6"/>
        <v>0</v>
      </c>
      <c r="H70" s="231"/>
      <c r="K70" s="232">
        <f t="shared" si="7"/>
        <v>0</v>
      </c>
      <c r="L70" s="232"/>
      <c r="M70" s="232"/>
      <c r="N70" s="232"/>
      <c r="O70" s="232"/>
      <c r="P70" s="232"/>
      <c r="Q70" s="232"/>
    </row>
    <row r="71" spans="1:17" ht="39.75" customHeight="1" x14ac:dyDescent="0.2">
      <c r="A71" s="237" t="str">
        <f t="shared" si="5"/>
        <v/>
      </c>
      <c r="B71" s="231"/>
      <c r="C71" s="242"/>
      <c r="D71" s="239"/>
      <c r="E71" s="239"/>
      <c r="F71" s="229"/>
      <c r="G71" s="230">
        <f t="shared" si="6"/>
        <v>0</v>
      </c>
      <c r="H71" s="231"/>
      <c r="K71" s="232">
        <f t="shared" si="7"/>
        <v>0</v>
      </c>
      <c r="L71" s="232"/>
      <c r="M71" s="232"/>
      <c r="N71" s="232"/>
      <c r="O71" s="232"/>
      <c r="P71" s="232"/>
      <c r="Q71" s="232"/>
    </row>
    <row r="72" spans="1:17" ht="39.75" customHeight="1" x14ac:dyDescent="0.2">
      <c r="A72" s="237" t="str">
        <f t="shared" si="5"/>
        <v/>
      </c>
      <c r="B72" s="231"/>
      <c r="C72" s="242"/>
      <c r="D72" s="239"/>
      <c r="E72" s="239"/>
      <c r="F72" s="229"/>
      <c r="G72" s="230">
        <f t="shared" si="6"/>
        <v>0</v>
      </c>
      <c r="H72" s="231"/>
      <c r="K72" s="232">
        <f t="shared" si="7"/>
        <v>0</v>
      </c>
      <c r="L72" s="232"/>
      <c r="M72" s="232"/>
      <c r="N72" s="232"/>
      <c r="O72" s="232"/>
      <c r="P72" s="232"/>
      <c r="Q72" s="232"/>
    </row>
    <row r="73" spans="1:17" ht="39.75" customHeight="1" x14ac:dyDescent="0.2">
      <c r="A73" s="237" t="str">
        <f t="shared" si="5"/>
        <v/>
      </c>
      <c r="B73" s="231"/>
      <c r="C73" s="242"/>
      <c r="D73" s="239"/>
      <c r="E73" s="239"/>
      <c r="F73" s="229"/>
      <c r="G73" s="230">
        <f t="shared" si="6"/>
        <v>0</v>
      </c>
      <c r="H73" s="231"/>
      <c r="K73" s="232">
        <f t="shared" si="7"/>
        <v>0</v>
      </c>
      <c r="L73" s="232"/>
      <c r="M73" s="232"/>
      <c r="N73" s="232"/>
      <c r="O73" s="232"/>
      <c r="P73" s="232"/>
      <c r="Q73" s="232"/>
    </row>
    <row r="74" spans="1:17" ht="39.75" customHeight="1" x14ac:dyDescent="0.2">
      <c r="A74" s="237" t="str">
        <f t="shared" si="5"/>
        <v/>
      </c>
      <c r="B74" s="231"/>
      <c r="C74" s="242"/>
      <c r="D74" s="239"/>
      <c r="E74" s="239"/>
      <c r="F74" s="229"/>
      <c r="G74" s="230">
        <f t="shared" si="6"/>
        <v>0</v>
      </c>
      <c r="H74" s="231"/>
      <c r="K74" s="232">
        <f t="shared" si="7"/>
        <v>0</v>
      </c>
      <c r="L74" s="232"/>
      <c r="M74" s="232"/>
      <c r="N74" s="232"/>
      <c r="O74" s="232"/>
      <c r="P74" s="232"/>
      <c r="Q74" s="232"/>
    </row>
    <row r="75" spans="1:17" ht="39.75" customHeight="1" x14ac:dyDescent="0.2">
      <c r="A75" s="237" t="str">
        <f t="shared" si="5"/>
        <v/>
      </c>
      <c r="B75" s="231"/>
      <c r="C75" s="242"/>
      <c r="D75" s="239"/>
      <c r="E75" s="239"/>
      <c r="F75" s="229"/>
      <c r="G75" s="230">
        <f t="shared" si="6"/>
        <v>0</v>
      </c>
      <c r="H75" s="231"/>
      <c r="K75" s="232">
        <f t="shared" si="7"/>
        <v>0</v>
      </c>
      <c r="L75" s="232"/>
      <c r="M75" s="232"/>
      <c r="N75" s="232"/>
      <c r="O75" s="232"/>
      <c r="P75" s="232"/>
      <c r="Q75" s="232"/>
    </row>
    <row r="76" spans="1:17" ht="39.75" customHeight="1" x14ac:dyDescent="0.2">
      <c r="A76" s="237" t="str">
        <f t="shared" si="5"/>
        <v/>
      </c>
      <c r="B76" s="231"/>
      <c r="C76" s="242"/>
      <c r="D76" s="239"/>
      <c r="E76" s="239"/>
      <c r="F76" s="229"/>
      <c r="G76" s="230">
        <f t="shared" si="6"/>
        <v>0</v>
      </c>
      <c r="H76" s="231"/>
      <c r="K76" s="232">
        <f t="shared" si="7"/>
        <v>0</v>
      </c>
      <c r="L76" s="232"/>
      <c r="M76" s="232"/>
      <c r="N76" s="232"/>
      <c r="O76" s="232"/>
      <c r="P76" s="232"/>
      <c r="Q76" s="232"/>
    </row>
    <row r="77" spans="1:17" ht="39.75" customHeight="1" x14ac:dyDescent="0.2">
      <c r="A77" s="237" t="str">
        <f t="shared" si="5"/>
        <v/>
      </c>
      <c r="B77" s="231"/>
      <c r="C77" s="242"/>
      <c r="D77" s="239"/>
      <c r="E77" s="239"/>
      <c r="F77" s="229"/>
      <c r="G77" s="230">
        <f t="shared" si="6"/>
        <v>0</v>
      </c>
      <c r="H77" s="231"/>
      <c r="K77" s="232">
        <f t="shared" si="7"/>
        <v>0</v>
      </c>
      <c r="L77" s="232"/>
      <c r="M77" s="232"/>
      <c r="N77" s="232"/>
      <c r="O77" s="232"/>
      <c r="P77" s="232"/>
      <c r="Q77" s="232"/>
    </row>
    <row r="78" spans="1:17" ht="39.75" customHeight="1" x14ac:dyDescent="0.2">
      <c r="A78" s="237" t="str">
        <f t="shared" si="5"/>
        <v/>
      </c>
      <c r="B78" s="231"/>
      <c r="C78" s="242"/>
      <c r="D78" s="239"/>
      <c r="E78" s="239"/>
      <c r="F78" s="229"/>
      <c r="G78" s="230">
        <f t="shared" si="6"/>
        <v>0</v>
      </c>
      <c r="H78" s="231"/>
      <c r="K78" s="232">
        <f t="shared" si="7"/>
        <v>0</v>
      </c>
      <c r="L78" s="232"/>
      <c r="M78" s="232"/>
      <c r="N78" s="232"/>
      <c r="O78" s="232"/>
      <c r="P78" s="232"/>
      <c r="Q78" s="232"/>
    </row>
    <row r="79" spans="1:17" ht="39.75" customHeight="1" x14ac:dyDescent="0.2">
      <c r="A79" s="237" t="str">
        <f t="shared" si="5"/>
        <v/>
      </c>
      <c r="B79" s="231"/>
      <c r="C79" s="242"/>
      <c r="D79" s="239"/>
      <c r="E79" s="239"/>
      <c r="F79" s="229"/>
      <c r="G79" s="230">
        <f t="shared" si="6"/>
        <v>0</v>
      </c>
      <c r="H79" s="231"/>
      <c r="K79" s="232">
        <f t="shared" si="7"/>
        <v>0</v>
      </c>
      <c r="L79" s="232"/>
      <c r="M79" s="232"/>
      <c r="N79" s="232"/>
      <c r="O79" s="232"/>
      <c r="P79" s="232"/>
      <c r="Q79" s="232"/>
    </row>
    <row r="80" spans="1:17" ht="39.75" customHeight="1" x14ac:dyDescent="0.2">
      <c r="A80" s="237" t="str">
        <f t="shared" si="5"/>
        <v/>
      </c>
      <c r="B80" s="231"/>
      <c r="C80" s="242"/>
      <c r="D80" s="239"/>
      <c r="E80" s="239"/>
      <c r="F80" s="229"/>
      <c r="G80" s="230">
        <f>SUM(G56:G79)</f>
        <v>0</v>
      </c>
      <c r="H80" s="231"/>
      <c r="K80" s="232">
        <f t="shared" si="7"/>
        <v>0</v>
      </c>
      <c r="L80" s="232"/>
      <c r="M80" s="232"/>
      <c r="N80" s="232"/>
      <c r="O80" s="232"/>
      <c r="P80" s="232"/>
      <c r="Q80" s="232"/>
    </row>
    <row r="81" spans="1:17" ht="39.75" customHeight="1" x14ac:dyDescent="0.2">
      <c r="A81" s="242"/>
      <c r="B81" s="223" t="s">
        <v>117</v>
      </c>
      <c r="C81" s="242"/>
      <c r="D81" s="239"/>
      <c r="E81" s="239"/>
      <c r="F81" s="229"/>
      <c r="G81" s="230">
        <f>G80+G55+G29</f>
        <v>0</v>
      </c>
      <c r="H81" s="231"/>
      <c r="K81" s="232">
        <f t="shared" si="7"/>
        <v>0</v>
      </c>
      <c r="L81" s="232"/>
      <c r="M81" s="232"/>
      <c r="N81" s="232"/>
      <c r="O81" s="232"/>
      <c r="P81" s="232"/>
      <c r="Q81" s="232"/>
    </row>
    <row r="82" spans="1:17" ht="39.75" customHeight="1" x14ac:dyDescent="0.2">
      <c r="A82" s="237" t="str">
        <f>IF(D82="","",ROW()-6)</f>
        <v/>
      </c>
      <c r="B82" s="231"/>
      <c r="C82" s="242"/>
      <c r="D82" s="239"/>
      <c r="E82" s="239"/>
      <c r="F82" s="229"/>
      <c r="G82" s="230">
        <f>E82*F82</f>
        <v>0</v>
      </c>
      <c r="H82" s="231"/>
      <c r="K82" s="232">
        <f t="shared" si="7"/>
        <v>0</v>
      </c>
      <c r="L82" s="232"/>
      <c r="M82" s="232"/>
      <c r="N82" s="232"/>
      <c r="O82" s="232"/>
      <c r="P82" s="232"/>
      <c r="Q82" s="232"/>
    </row>
    <row r="83" spans="1:17" ht="39.75" customHeight="1" x14ac:dyDescent="0.2">
      <c r="A83" s="237" t="str">
        <f t="shared" ref="A83:A106" si="8">IF(D83="","",ROW()-6)</f>
        <v/>
      </c>
      <c r="B83" s="231"/>
      <c r="C83" s="242"/>
      <c r="D83" s="239"/>
      <c r="E83" s="239"/>
      <c r="F83" s="229"/>
      <c r="G83" s="230">
        <f t="shared" ref="G83:G105" si="9">E83*F83</f>
        <v>0</v>
      </c>
      <c r="H83" s="231"/>
      <c r="K83" s="232">
        <f t="shared" si="7"/>
        <v>0</v>
      </c>
      <c r="L83" s="232"/>
      <c r="M83" s="232"/>
      <c r="N83" s="232"/>
      <c r="O83" s="232"/>
      <c r="P83" s="232"/>
      <c r="Q83" s="232"/>
    </row>
    <row r="84" spans="1:17" ht="39.75" customHeight="1" x14ac:dyDescent="0.2">
      <c r="A84" s="237" t="str">
        <f t="shared" si="8"/>
        <v/>
      </c>
      <c r="B84" s="231"/>
      <c r="C84" s="242"/>
      <c r="D84" s="239"/>
      <c r="E84" s="239"/>
      <c r="F84" s="229"/>
      <c r="G84" s="230">
        <f t="shared" si="9"/>
        <v>0</v>
      </c>
      <c r="H84" s="231"/>
      <c r="K84" s="232">
        <f t="shared" si="7"/>
        <v>0</v>
      </c>
      <c r="L84" s="232"/>
      <c r="M84" s="232"/>
      <c r="N84" s="232"/>
      <c r="O84" s="232"/>
      <c r="P84" s="232"/>
      <c r="Q84" s="232"/>
    </row>
    <row r="85" spans="1:17" ht="39.75" customHeight="1" x14ac:dyDescent="0.2">
      <c r="A85" s="237" t="str">
        <f t="shared" si="8"/>
        <v/>
      </c>
      <c r="B85" s="231"/>
      <c r="C85" s="242"/>
      <c r="D85" s="239"/>
      <c r="E85" s="239"/>
      <c r="F85" s="229"/>
      <c r="G85" s="230">
        <f t="shared" si="9"/>
        <v>0</v>
      </c>
      <c r="H85" s="231"/>
      <c r="K85" s="232">
        <f t="shared" si="7"/>
        <v>0</v>
      </c>
      <c r="L85" s="232"/>
      <c r="M85" s="232"/>
      <c r="N85" s="232"/>
      <c r="O85" s="232"/>
      <c r="P85" s="232"/>
      <c r="Q85" s="232"/>
    </row>
    <row r="86" spans="1:17" ht="39.75" customHeight="1" x14ac:dyDescent="0.2">
      <c r="A86" s="237" t="str">
        <f t="shared" si="8"/>
        <v/>
      </c>
      <c r="B86" s="231"/>
      <c r="C86" s="242"/>
      <c r="D86" s="239"/>
      <c r="E86" s="239"/>
      <c r="F86" s="229"/>
      <c r="G86" s="230">
        <f t="shared" si="9"/>
        <v>0</v>
      </c>
      <c r="H86" s="231"/>
      <c r="K86" s="232">
        <f t="shared" si="7"/>
        <v>0</v>
      </c>
      <c r="L86" s="232"/>
      <c r="M86" s="232"/>
      <c r="N86" s="232"/>
      <c r="O86" s="232"/>
      <c r="P86" s="232"/>
      <c r="Q86" s="232"/>
    </row>
    <row r="87" spans="1:17" ht="39.75" customHeight="1" x14ac:dyDescent="0.2">
      <c r="A87" s="237" t="str">
        <f t="shared" si="8"/>
        <v/>
      </c>
      <c r="B87" s="231"/>
      <c r="C87" s="242"/>
      <c r="D87" s="239"/>
      <c r="E87" s="239"/>
      <c r="F87" s="229"/>
      <c r="G87" s="230">
        <f t="shared" si="9"/>
        <v>0</v>
      </c>
      <c r="H87" s="231"/>
      <c r="K87" s="232">
        <f t="shared" si="7"/>
        <v>0</v>
      </c>
      <c r="L87" s="232"/>
      <c r="M87" s="232"/>
      <c r="N87" s="232"/>
      <c r="O87" s="232"/>
      <c r="P87" s="232"/>
      <c r="Q87" s="232"/>
    </row>
    <row r="88" spans="1:17" ht="39.75" customHeight="1" x14ac:dyDescent="0.2">
      <c r="A88" s="237" t="str">
        <f t="shared" si="8"/>
        <v/>
      </c>
      <c r="B88" s="231"/>
      <c r="C88" s="242"/>
      <c r="D88" s="239"/>
      <c r="E88" s="239"/>
      <c r="F88" s="229"/>
      <c r="G88" s="230">
        <f t="shared" si="9"/>
        <v>0</v>
      </c>
      <c r="H88" s="231"/>
      <c r="K88" s="232">
        <f t="shared" si="7"/>
        <v>0</v>
      </c>
      <c r="L88" s="232"/>
      <c r="M88" s="232"/>
      <c r="N88" s="232"/>
      <c r="O88" s="232"/>
      <c r="P88" s="232"/>
      <c r="Q88" s="232"/>
    </row>
    <row r="89" spans="1:17" ht="39.75" customHeight="1" x14ac:dyDescent="0.2">
      <c r="A89" s="237" t="str">
        <f t="shared" si="8"/>
        <v/>
      </c>
      <c r="B89" s="231"/>
      <c r="C89" s="242"/>
      <c r="D89" s="239"/>
      <c r="E89" s="239"/>
      <c r="F89" s="229"/>
      <c r="G89" s="230">
        <f t="shared" si="9"/>
        <v>0</v>
      </c>
      <c r="H89" s="231"/>
      <c r="K89" s="232">
        <f t="shared" si="7"/>
        <v>0</v>
      </c>
      <c r="L89" s="232"/>
      <c r="M89" s="232"/>
      <c r="N89" s="232"/>
      <c r="O89" s="232"/>
      <c r="P89" s="232"/>
      <c r="Q89" s="232"/>
    </row>
    <row r="90" spans="1:17" ht="39.75" customHeight="1" x14ac:dyDescent="0.2">
      <c r="A90" s="237" t="str">
        <f t="shared" si="8"/>
        <v/>
      </c>
      <c r="B90" s="231"/>
      <c r="C90" s="242"/>
      <c r="D90" s="239"/>
      <c r="E90" s="239"/>
      <c r="F90" s="229"/>
      <c r="G90" s="230">
        <f t="shared" si="9"/>
        <v>0</v>
      </c>
      <c r="H90" s="231"/>
      <c r="K90" s="232">
        <f t="shared" si="7"/>
        <v>0</v>
      </c>
      <c r="L90" s="232"/>
      <c r="M90" s="232"/>
      <c r="N90" s="232"/>
      <c r="O90" s="232"/>
      <c r="P90" s="232"/>
      <c r="Q90" s="232"/>
    </row>
    <row r="91" spans="1:17" ht="39.75" customHeight="1" x14ac:dyDescent="0.2">
      <c r="A91" s="237" t="str">
        <f t="shared" si="8"/>
        <v/>
      </c>
      <c r="B91" s="231"/>
      <c r="C91" s="242"/>
      <c r="D91" s="239"/>
      <c r="E91" s="239"/>
      <c r="F91" s="229"/>
      <c r="G91" s="230">
        <f t="shared" si="9"/>
        <v>0</v>
      </c>
      <c r="H91" s="231"/>
      <c r="K91" s="232">
        <f t="shared" si="7"/>
        <v>0</v>
      </c>
      <c r="L91" s="232"/>
      <c r="M91" s="232"/>
      <c r="N91" s="232"/>
      <c r="O91" s="232"/>
      <c r="P91" s="232"/>
      <c r="Q91" s="232"/>
    </row>
    <row r="92" spans="1:17" ht="39.75" customHeight="1" x14ac:dyDescent="0.2">
      <c r="A92" s="237" t="str">
        <f t="shared" si="8"/>
        <v/>
      </c>
      <c r="B92" s="231"/>
      <c r="C92" s="242"/>
      <c r="D92" s="239"/>
      <c r="E92" s="239"/>
      <c r="F92" s="229"/>
      <c r="G92" s="230">
        <f t="shared" si="9"/>
        <v>0</v>
      </c>
      <c r="H92" s="231"/>
      <c r="K92" s="232">
        <f t="shared" si="7"/>
        <v>0</v>
      </c>
      <c r="L92" s="232"/>
      <c r="M92" s="232"/>
      <c r="N92" s="232"/>
      <c r="O92" s="232"/>
      <c r="P92" s="232"/>
      <c r="Q92" s="232"/>
    </row>
    <row r="93" spans="1:17" ht="39.75" customHeight="1" x14ac:dyDescent="0.2">
      <c r="A93" s="237" t="str">
        <f t="shared" si="8"/>
        <v/>
      </c>
      <c r="B93" s="231"/>
      <c r="C93" s="242"/>
      <c r="D93" s="239"/>
      <c r="E93" s="239"/>
      <c r="F93" s="229"/>
      <c r="G93" s="230">
        <f t="shared" si="9"/>
        <v>0</v>
      </c>
      <c r="H93" s="231"/>
      <c r="K93" s="232">
        <f t="shared" si="7"/>
        <v>0</v>
      </c>
      <c r="L93" s="232"/>
      <c r="M93" s="232"/>
      <c r="N93" s="232"/>
      <c r="O93" s="232"/>
      <c r="P93" s="232"/>
      <c r="Q93" s="232"/>
    </row>
    <row r="94" spans="1:17" ht="39.75" customHeight="1" x14ac:dyDescent="0.2">
      <c r="A94" s="237" t="str">
        <f t="shared" si="8"/>
        <v/>
      </c>
      <c r="B94" s="231"/>
      <c r="C94" s="242"/>
      <c r="D94" s="239"/>
      <c r="E94" s="239"/>
      <c r="F94" s="229"/>
      <c r="G94" s="230">
        <f t="shared" si="9"/>
        <v>0</v>
      </c>
      <c r="H94" s="231"/>
      <c r="K94" s="232">
        <f t="shared" si="7"/>
        <v>0</v>
      </c>
      <c r="L94" s="232"/>
      <c r="M94" s="232"/>
      <c r="N94" s="232"/>
      <c r="O94" s="232"/>
      <c r="P94" s="232"/>
      <c r="Q94" s="232"/>
    </row>
    <row r="95" spans="1:17" ht="39.75" customHeight="1" x14ac:dyDescent="0.2">
      <c r="A95" s="237" t="str">
        <f t="shared" si="8"/>
        <v/>
      </c>
      <c r="B95" s="231"/>
      <c r="C95" s="242" t="s">
        <v>35</v>
      </c>
      <c r="D95" s="239"/>
      <c r="E95" s="239"/>
      <c r="F95" s="229"/>
      <c r="G95" s="230">
        <f t="shared" si="9"/>
        <v>0</v>
      </c>
      <c r="H95" s="231"/>
      <c r="K95" s="232">
        <f t="shared" si="7"/>
        <v>0</v>
      </c>
      <c r="L95" s="232"/>
      <c r="M95" s="232"/>
      <c r="N95" s="232"/>
      <c r="O95" s="232"/>
      <c r="P95" s="232"/>
      <c r="Q95" s="232"/>
    </row>
    <row r="96" spans="1:17" ht="39.75" customHeight="1" x14ac:dyDescent="0.2">
      <c r="A96" s="237" t="str">
        <f t="shared" si="8"/>
        <v/>
      </c>
      <c r="B96" s="231"/>
      <c r="C96" s="231"/>
      <c r="D96" s="239"/>
      <c r="E96" s="239"/>
      <c r="F96" s="229"/>
      <c r="G96" s="230">
        <f t="shared" si="9"/>
        <v>0</v>
      </c>
      <c r="H96" s="231"/>
      <c r="K96" s="232">
        <f t="shared" si="7"/>
        <v>0</v>
      </c>
      <c r="L96" s="232"/>
      <c r="M96" s="232"/>
      <c r="N96" s="232"/>
      <c r="O96" s="232"/>
      <c r="P96" s="232"/>
      <c r="Q96" s="232"/>
    </row>
    <row r="97" spans="1:17" ht="39.75" customHeight="1" x14ac:dyDescent="0.2">
      <c r="A97" s="237" t="str">
        <f t="shared" si="8"/>
        <v/>
      </c>
      <c r="B97" s="231"/>
      <c r="C97" s="231"/>
      <c r="D97" s="239"/>
      <c r="E97" s="239"/>
      <c r="F97" s="229"/>
      <c r="G97" s="230">
        <f t="shared" si="9"/>
        <v>0</v>
      </c>
      <c r="H97" s="231"/>
      <c r="K97" s="232">
        <f t="shared" si="7"/>
        <v>0</v>
      </c>
      <c r="L97" s="232"/>
      <c r="M97" s="232"/>
      <c r="N97" s="232"/>
      <c r="O97" s="232"/>
      <c r="P97" s="232"/>
      <c r="Q97" s="232"/>
    </row>
    <row r="98" spans="1:17" ht="39.75" customHeight="1" x14ac:dyDescent="0.2">
      <c r="A98" s="237" t="str">
        <f t="shared" si="8"/>
        <v/>
      </c>
      <c r="B98" s="231"/>
      <c r="C98" s="231"/>
      <c r="D98" s="239"/>
      <c r="E98" s="239"/>
      <c r="F98" s="229"/>
      <c r="G98" s="230">
        <f t="shared" si="9"/>
        <v>0</v>
      </c>
      <c r="H98" s="231"/>
      <c r="K98" s="232">
        <f t="shared" si="7"/>
        <v>0</v>
      </c>
      <c r="L98" s="232"/>
      <c r="M98" s="232"/>
      <c r="N98" s="232"/>
      <c r="O98" s="232"/>
      <c r="P98" s="232"/>
      <c r="Q98" s="232"/>
    </row>
    <row r="99" spans="1:17" ht="39.75" customHeight="1" x14ac:dyDescent="0.2">
      <c r="A99" s="237" t="str">
        <f t="shared" si="8"/>
        <v/>
      </c>
      <c r="B99" s="231"/>
      <c r="C99" s="231"/>
      <c r="D99" s="245"/>
      <c r="E99" s="239"/>
      <c r="F99" s="229"/>
      <c r="G99" s="230">
        <f t="shared" si="9"/>
        <v>0</v>
      </c>
      <c r="H99" s="231"/>
      <c r="K99" s="232">
        <f t="shared" si="7"/>
        <v>0</v>
      </c>
      <c r="L99" s="232"/>
      <c r="M99" s="232"/>
      <c r="N99" s="232"/>
      <c r="O99" s="232"/>
      <c r="P99" s="232"/>
      <c r="Q99" s="232"/>
    </row>
    <row r="100" spans="1:17" ht="39.75" customHeight="1" x14ac:dyDescent="0.2">
      <c r="A100" s="237" t="str">
        <f t="shared" si="8"/>
        <v/>
      </c>
      <c r="B100" s="231"/>
      <c r="C100" s="231"/>
      <c r="D100" s="245"/>
      <c r="E100" s="239"/>
      <c r="F100" s="229"/>
      <c r="G100" s="230">
        <f t="shared" si="9"/>
        <v>0</v>
      </c>
      <c r="H100" s="231"/>
      <c r="K100" s="232">
        <f t="shared" si="7"/>
        <v>0</v>
      </c>
      <c r="L100" s="232"/>
      <c r="M100" s="232"/>
      <c r="N100" s="232"/>
      <c r="O100" s="232"/>
      <c r="P100" s="232"/>
      <c r="Q100" s="232"/>
    </row>
    <row r="101" spans="1:17" ht="39.75" customHeight="1" x14ac:dyDescent="0.2">
      <c r="A101" s="237" t="str">
        <f t="shared" si="8"/>
        <v/>
      </c>
      <c r="B101" s="231"/>
      <c r="C101" s="231"/>
      <c r="D101" s="245"/>
      <c r="E101" s="239"/>
      <c r="F101" s="229"/>
      <c r="G101" s="230">
        <f t="shared" si="9"/>
        <v>0</v>
      </c>
      <c r="H101" s="231"/>
      <c r="K101" s="232">
        <f t="shared" si="7"/>
        <v>0</v>
      </c>
      <c r="L101" s="232"/>
      <c r="M101" s="232"/>
      <c r="N101" s="232"/>
      <c r="O101" s="232"/>
      <c r="P101" s="232"/>
      <c r="Q101" s="232"/>
    </row>
    <row r="102" spans="1:17" ht="39.75" customHeight="1" x14ac:dyDescent="0.2">
      <c r="A102" s="237" t="str">
        <f t="shared" si="8"/>
        <v/>
      </c>
      <c r="B102" s="231"/>
      <c r="C102" s="231"/>
      <c r="D102" s="245"/>
      <c r="E102" s="239"/>
      <c r="F102" s="229"/>
      <c r="G102" s="230">
        <f t="shared" si="9"/>
        <v>0</v>
      </c>
      <c r="H102" s="231"/>
      <c r="K102" s="232">
        <f t="shared" si="7"/>
        <v>0</v>
      </c>
      <c r="L102" s="232"/>
      <c r="M102" s="232"/>
      <c r="N102" s="232"/>
      <c r="O102" s="232"/>
      <c r="P102" s="232"/>
      <c r="Q102" s="232"/>
    </row>
    <row r="103" spans="1:17" ht="39.75" customHeight="1" x14ac:dyDescent="0.2">
      <c r="A103" s="237" t="str">
        <f t="shared" si="8"/>
        <v/>
      </c>
      <c r="B103" s="231"/>
      <c r="C103" s="231"/>
      <c r="D103" s="245"/>
      <c r="E103" s="239"/>
      <c r="F103" s="229"/>
      <c r="G103" s="230">
        <f t="shared" si="9"/>
        <v>0</v>
      </c>
      <c r="H103" s="231"/>
      <c r="K103" s="232">
        <f t="shared" si="7"/>
        <v>0</v>
      </c>
      <c r="L103" s="232"/>
      <c r="M103" s="232"/>
      <c r="N103" s="232"/>
      <c r="O103" s="232"/>
      <c r="P103" s="232"/>
      <c r="Q103" s="232"/>
    </row>
    <row r="104" spans="1:17" ht="39.75" customHeight="1" x14ac:dyDescent="0.2">
      <c r="A104" s="237" t="str">
        <f t="shared" si="8"/>
        <v/>
      </c>
      <c r="B104" s="231"/>
      <c r="C104" s="231"/>
      <c r="D104" s="245"/>
      <c r="E104" s="239"/>
      <c r="F104" s="229"/>
      <c r="G104" s="230">
        <f t="shared" si="9"/>
        <v>0</v>
      </c>
      <c r="H104" s="231"/>
      <c r="K104" s="232">
        <f t="shared" si="7"/>
        <v>0</v>
      </c>
      <c r="L104" s="232"/>
      <c r="M104" s="232"/>
      <c r="N104" s="232"/>
      <c r="O104" s="232"/>
      <c r="P104" s="232"/>
      <c r="Q104" s="232"/>
    </row>
    <row r="105" spans="1:17" ht="39.75" customHeight="1" x14ac:dyDescent="0.2">
      <c r="A105" s="237" t="str">
        <f t="shared" si="8"/>
        <v/>
      </c>
      <c r="B105" s="231"/>
      <c r="C105" s="231"/>
      <c r="D105" s="245"/>
      <c r="E105" s="239"/>
      <c r="F105" s="229"/>
      <c r="G105" s="230">
        <f t="shared" si="9"/>
        <v>0</v>
      </c>
      <c r="H105" s="231"/>
      <c r="K105" s="232">
        <f t="shared" si="7"/>
        <v>0</v>
      </c>
      <c r="L105" s="232"/>
      <c r="M105" s="232"/>
      <c r="N105" s="232"/>
      <c r="O105" s="232"/>
      <c r="P105" s="232"/>
      <c r="Q105" s="232"/>
    </row>
    <row r="106" spans="1:17" ht="39.75" customHeight="1" x14ac:dyDescent="0.2">
      <c r="A106" s="237" t="str">
        <f t="shared" si="8"/>
        <v/>
      </c>
      <c r="B106" s="223" t="s">
        <v>117</v>
      </c>
      <c r="C106" s="231"/>
      <c r="D106" s="245"/>
      <c r="E106" s="239"/>
      <c r="F106" s="229"/>
      <c r="G106" s="230">
        <f>SUM(G82:G105)</f>
        <v>0</v>
      </c>
      <c r="H106" s="231"/>
      <c r="K106" s="232">
        <f t="shared" si="7"/>
        <v>0</v>
      </c>
      <c r="L106" s="232"/>
      <c r="M106" s="232"/>
      <c r="N106" s="232"/>
      <c r="O106" s="232"/>
      <c r="P106" s="232"/>
      <c r="Q106" s="232"/>
    </row>
    <row r="107" spans="1:17" ht="39.75" customHeight="1" x14ac:dyDescent="0.2">
      <c r="A107" s="242"/>
      <c r="B107" s="223" t="s">
        <v>116</v>
      </c>
      <c r="C107" s="231"/>
      <c r="D107" s="245"/>
      <c r="E107" s="239"/>
      <c r="F107" s="229"/>
      <c r="G107" s="230">
        <f>G29+G55+G81+G106</f>
        <v>0</v>
      </c>
      <c r="H107" s="231"/>
      <c r="K107" s="232">
        <f t="shared" si="7"/>
        <v>0</v>
      </c>
      <c r="L107" s="232"/>
      <c r="M107" s="232"/>
      <c r="N107" s="232"/>
      <c r="O107" s="232"/>
      <c r="P107" s="232"/>
      <c r="Q107" s="232"/>
    </row>
    <row r="108" spans="1:17" ht="39.75" customHeight="1" x14ac:dyDescent="0.2">
      <c r="A108" s="237" t="str">
        <f>IF(D108="","",ROW()-7)</f>
        <v/>
      </c>
      <c r="B108" s="231"/>
      <c r="C108" s="231"/>
      <c r="D108" s="245"/>
      <c r="E108" s="239"/>
      <c r="F108" s="229"/>
      <c r="G108" s="230">
        <f>E108*F108</f>
        <v>0</v>
      </c>
      <c r="H108" s="231"/>
      <c r="K108" s="232">
        <f t="shared" si="7"/>
        <v>0</v>
      </c>
      <c r="L108" s="232"/>
      <c r="M108" s="232"/>
      <c r="N108" s="232"/>
      <c r="O108" s="232"/>
      <c r="P108" s="232"/>
      <c r="Q108" s="232"/>
    </row>
    <row r="109" spans="1:17" ht="39.75" customHeight="1" x14ac:dyDescent="0.2">
      <c r="A109" s="246" t="str">
        <f t="shared" ref="A109:A132" si="10">IF(D109="","",ROW()-7)</f>
        <v/>
      </c>
      <c r="B109" s="247"/>
      <c r="C109" s="247"/>
      <c r="D109" s="248"/>
      <c r="E109" s="249"/>
      <c r="F109" s="250"/>
      <c r="G109" s="251">
        <f t="shared" ref="G109:G132" si="11">E109*F109</f>
        <v>0</v>
      </c>
      <c r="H109" s="247"/>
      <c r="K109" s="232">
        <f t="shared" si="7"/>
        <v>0</v>
      </c>
      <c r="L109" s="232"/>
      <c r="M109" s="232"/>
      <c r="N109" s="232"/>
      <c r="O109" s="232"/>
      <c r="P109" s="232"/>
      <c r="Q109" s="232"/>
    </row>
    <row r="110" spans="1:17" ht="39.75" customHeight="1" x14ac:dyDescent="0.2">
      <c r="A110" s="246" t="str">
        <f t="shared" si="10"/>
        <v/>
      </c>
      <c r="B110" s="247"/>
      <c r="C110" s="247"/>
      <c r="D110" s="248"/>
      <c r="E110" s="249"/>
      <c r="F110" s="250"/>
      <c r="G110" s="251">
        <f t="shared" si="11"/>
        <v>0</v>
      </c>
      <c r="H110" s="247"/>
      <c r="K110" s="232">
        <f t="shared" si="7"/>
        <v>0</v>
      </c>
      <c r="L110" s="232"/>
      <c r="M110" s="232"/>
      <c r="N110" s="232"/>
      <c r="O110" s="232"/>
      <c r="P110" s="232"/>
      <c r="Q110" s="232"/>
    </row>
    <row r="111" spans="1:17" ht="39.75" customHeight="1" x14ac:dyDescent="0.2">
      <c r="A111" s="246" t="str">
        <f t="shared" si="10"/>
        <v/>
      </c>
      <c r="B111" s="247"/>
      <c r="C111" s="247"/>
      <c r="D111" s="248"/>
      <c r="E111" s="249"/>
      <c r="F111" s="250"/>
      <c r="G111" s="251">
        <f t="shared" si="11"/>
        <v>0</v>
      </c>
      <c r="H111" s="247"/>
      <c r="K111" s="232">
        <f t="shared" si="7"/>
        <v>0</v>
      </c>
      <c r="L111" s="232"/>
      <c r="M111" s="232"/>
      <c r="N111" s="232"/>
      <c r="O111" s="232"/>
      <c r="P111" s="232"/>
      <c r="Q111" s="232"/>
    </row>
    <row r="112" spans="1:17" ht="39.75" customHeight="1" x14ac:dyDescent="0.2">
      <c r="A112" s="246" t="str">
        <f t="shared" si="10"/>
        <v/>
      </c>
      <c r="B112" s="247"/>
      <c r="C112" s="247"/>
      <c r="D112" s="248"/>
      <c r="E112" s="249"/>
      <c r="F112" s="250"/>
      <c r="G112" s="251">
        <f t="shared" si="11"/>
        <v>0</v>
      </c>
      <c r="H112" s="247"/>
      <c r="K112" s="232">
        <f t="shared" si="7"/>
        <v>0</v>
      </c>
      <c r="L112" s="232"/>
      <c r="M112" s="232"/>
      <c r="N112" s="232"/>
      <c r="O112" s="232"/>
      <c r="P112" s="232"/>
      <c r="Q112" s="232"/>
    </row>
    <row r="113" spans="1:17" ht="39.75" customHeight="1" x14ac:dyDescent="0.2">
      <c r="A113" s="246" t="str">
        <f t="shared" si="10"/>
        <v/>
      </c>
      <c r="B113" s="247"/>
      <c r="C113" s="247"/>
      <c r="D113" s="248"/>
      <c r="E113" s="249"/>
      <c r="F113" s="250"/>
      <c r="G113" s="251">
        <f t="shared" si="11"/>
        <v>0</v>
      </c>
      <c r="H113" s="247"/>
      <c r="K113" s="232">
        <f t="shared" si="7"/>
        <v>0</v>
      </c>
      <c r="L113" s="232"/>
      <c r="M113" s="232"/>
      <c r="N113" s="232"/>
      <c r="O113" s="232"/>
      <c r="P113" s="232"/>
      <c r="Q113" s="232"/>
    </row>
    <row r="114" spans="1:17" ht="39.75" customHeight="1" x14ac:dyDescent="0.2">
      <c r="A114" s="246" t="str">
        <f t="shared" si="10"/>
        <v/>
      </c>
      <c r="B114" s="247"/>
      <c r="C114" s="247"/>
      <c r="D114" s="248"/>
      <c r="E114" s="249"/>
      <c r="F114" s="250"/>
      <c r="G114" s="251">
        <f t="shared" si="11"/>
        <v>0</v>
      </c>
      <c r="H114" s="247"/>
      <c r="K114" s="232">
        <f t="shared" si="7"/>
        <v>0</v>
      </c>
      <c r="L114" s="232"/>
      <c r="M114" s="232"/>
      <c r="N114" s="232"/>
      <c r="O114" s="232"/>
      <c r="P114" s="232"/>
      <c r="Q114" s="232"/>
    </row>
    <row r="115" spans="1:17" ht="39.75" customHeight="1" x14ac:dyDescent="0.2">
      <c r="A115" s="246" t="str">
        <f t="shared" si="10"/>
        <v/>
      </c>
      <c r="B115" s="247"/>
      <c r="C115" s="247"/>
      <c r="D115" s="248"/>
      <c r="E115" s="249"/>
      <c r="F115" s="250"/>
      <c r="G115" s="251">
        <f t="shared" si="11"/>
        <v>0</v>
      </c>
      <c r="H115" s="247"/>
      <c r="K115" s="232">
        <f t="shared" si="7"/>
        <v>0</v>
      </c>
      <c r="L115" s="232"/>
      <c r="M115" s="232"/>
      <c r="N115" s="232"/>
      <c r="O115" s="232"/>
      <c r="P115" s="232"/>
      <c r="Q115" s="232"/>
    </row>
    <row r="116" spans="1:17" ht="39.75" customHeight="1" x14ac:dyDescent="0.2">
      <c r="A116" s="246" t="str">
        <f t="shared" si="10"/>
        <v/>
      </c>
      <c r="B116" s="247"/>
      <c r="C116" s="247"/>
      <c r="D116" s="248"/>
      <c r="E116" s="249"/>
      <c r="F116" s="250"/>
      <c r="G116" s="251">
        <f t="shared" si="11"/>
        <v>0</v>
      </c>
      <c r="H116" s="247"/>
      <c r="K116" s="232">
        <f t="shared" si="7"/>
        <v>0</v>
      </c>
      <c r="L116" s="232"/>
      <c r="M116" s="232"/>
      <c r="N116" s="232"/>
      <c r="O116" s="232"/>
      <c r="P116" s="232"/>
      <c r="Q116" s="232"/>
    </row>
    <row r="117" spans="1:17" ht="39.75" customHeight="1" x14ac:dyDescent="0.2">
      <c r="A117" s="246" t="str">
        <f t="shared" si="10"/>
        <v/>
      </c>
      <c r="B117" s="252"/>
      <c r="C117" s="247"/>
      <c r="D117" s="248"/>
      <c r="E117" s="249"/>
      <c r="F117" s="250"/>
      <c r="G117" s="251">
        <f t="shared" si="11"/>
        <v>0</v>
      </c>
      <c r="H117" s="247"/>
      <c r="K117" s="232">
        <f t="shared" si="7"/>
        <v>0</v>
      </c>
      <c r="L117" s="232"/>
      <c r="M117" s="232"/>
      <c r="N117" s="232"/>
      <c r="O117" s="232"/>
      <c r="P117" s="232"/>
      <c r="Q117" s="232"/>
    </row>
    <row r="118" spans="1:17" ht="39.75" customHeight="1" x14ac:dyDescent="0.2">
      <c r="A118" s="246" t="str">
        <f t="shared" si="10"/>
        <v/>
      </c>
      <c r="B118" s="247"/>
      <c r="C118" s="247"/>
      <c r="D118" s="248"/>
      <c r="E118" s="249"/>
      <c r="F118" s="250"/>
      <c r="G118" s="251">
        <f t="shared" si="11"/>
        <v>0</v>
      </c>
      <c r="H118" s="247"/>
      <c r="K118" s="232">
        <f t="shared" si="7"/>
        <v>0</v>
      </c>
      <c r="L118" s="232"/>
      <c r="M118" s="232"/>
      <c r="N118" s="232"/>
      <c r="O118" s="232"/>
      <c r="P118" s="232"/>
      <c r="Q118" s="232"/>
    </row>
    <row r="119" spans="1:17" ht="39.75" customHeight="1" x14ac:dyDescent="0.2">
      <c r="A119" s="246" t="str">
        <f t="shared" si="10"/>
        <v/>
      </c>
      <c r="B119" s="247"/>
      <c r="C119" s="247"/>
      <c r="D119" s="248"/>
      <c r="E119" s="249"/>
      <c r="F119" s="250"/>
      <c r="G119" s="251">
        <f t="shared" si="11"/>
        <v>0</v>
      </c>
      <c r="H119" s="247"/>
      <c r="K119" s="232">
        <f t="shared" si="7"/>
        <v>0</v>
      </c>
      <c r="L119" s="232"/>
      <c r="M119" s="232"/>
      <c r="N119" s="232"/>
      <c r="O119" s="232"/>
      <c r="P119" s="232"/>
      <c r="Q119" s="232"/>
    </row>
    <row r="120" spans="1:17" ht="39.75" customHeight="1" x14ac:dyDescent="0.2">
      <c r="A120" s="246" t="str">
        <f t="shared" si="10"/>
        <v/>
      </c>
      <c r="B120" s="247"/>
      <c r="C120" s="247"/>
      <c r="D120" s="248"/>
      <c r="E120" s="249"/>
      <c r="F120" s="250"/>
      <c r="G120" s="251">
        <f t="shared" si="11"/>
        <v>0</v>
      </c>
      <c r="H120" s="247"/>
      <c r="K120" s="232">
        <f t="shared" si="7"/>
        <v>0</v>
      </c>
      <c r="L120" s="232"/>
      <c r="M120" s="232"/>
      <c r="N120" s="232"/>
      <c r="O120" s="232"/>
      <c r="P120" s="232"/>
      <c r="Q120" s="232"/>
    </row>
    <row r="121" spans="1:17" ht="39.75" customHeight="1" x14ac:dyDescent="0.2">
      <c r="A121" s="246" t="str">
        <f t="shared" si="10"/>
        <v/>
      </c>
      <c r="B121" s="247"/>
      <c r="C121" s="247"/>
      <c r="D121" s="248"/>
      <c r="E121" s="249"/>
      <c r="F121" s="250"/>
      <c r="G121" s="251">
        <f t="shared" si="11"/>
        <v>0</v>
      </c>
      <c r="H121" s="247"/>
      <c r="K121" s="232">
        <f t="shared" si="7"/>
        <v>0</v>
      </c>
      <c r="L121" s="232"/>
      <c r="M121" s="232"/>
      <c r="N121" s="232"/>
      <c r="O121" s="232"/>
      <c r="P121" s="232"/>
      <c r="Q121" s="232"/>
    </row>
    <row r="122" spans="1:17" ht="39.75" customHeight="1" x14ac:dyDescent="0.2">
      <c r="A122" s="246" t="str">
        <f t="shared" si="10"/>
        <v/>
      </c>
      <c r="B122" s="247"/>
      <c r="C122" s="247"/>
      <c r="D122" s="248"/>
      <c r="E122" s="249"/>
      <c r="F122" s="250"/>
      <c r="G122" s="251">
        <f t="shared" si="11"/>
        <v>0</v>
      </c>
      <c r="H122" s="247"/>
      <c r="K122" s="232">
        <f t="shared" si="7"/>
        <v>0</v>
      </c>
      <c r="L122" s="232"/>
      <c r="M122" s="232"/>
      <c r="N122" s="232"/>
      <c r="O122" s="232"/>
      <c r="P122" s="232"/>
      <c r="Q122" s="232"/>
    </row>
    <row r="123" spans="1:17" ht="39.75" customHeight="1" x14ac:dyDescent="0.2">
      <c r="A123" s="246" t="str">
        <f t="shared" si="10"/>
        <v/>
      </c>
      <c r="B123" s="247"/>
      <c r="C123" s="247"/>
      <c r="D123" s="248"/>
      <c r="E123" s="249"/>
      <c r="F123" s="250"/>
      <c r="G123" s="251">
        <f t="shared" si="11"/>
        <v>0</v>
      </c>
      <c r="H123" s="247"/>
      <c r="K123" s="232">
        <f t="shared" si="7"/>
        <v>0</v>
      </c>
      <c r="L123" s="232"/>
      <c r="M123" s="232"/>
      <c r="N123" s="232"/>
      <c r="O123" s="232"/>
      <c r="P123" s="232"/>
      <c r="Q123" s="232"/>
    </row>
    <row r="124" spans="1:17" ht="39.75" customHeight="1" x14ac:dyDescent="0.2">
      <c r="A124" s="246" t="str">
        <f t="shared" si="10"/>
        <v/>
      </c>
      <c r="B124" s="247"/>
      <c r="C124" s="247"/>
      <c r="D124" s="248"/>
      <c r="E124" s="249"/>
      <c r="F124" s="250"/>
      <c r="G124" s="251">
        <f t="shared" si="11"/>
        <v>0</v>
      </c>
      <c r="H124" s="247"/>
      <c r="K124" s="232">
        <f t="shared" si="7"/>
        <v>0</v>
      </c>
      <c r="L124" s="232"/>
      <c r="M124" s="232"/>
      <c r="N124" s="232"/>
      <c r="O124" s="232"/>
      <c r="P124" s="232"/>
      <c r="Q124" s="232"/>
    </row>
    <row r="125" spans="1:17" ht="39.75" customHeight="1" x14ac:dyDescent="0.2">
      <c r="A125" s="246" t="str">
        <f t="shared" si="10"/>
        <v/>
      </c>
      <c r="B125" s="247"/>
      <c r="C125" s="247"/>
      <c r="D125" s="248"/>
      <c r="E125" s="249"/>
      <c r="F125" s="250"/>
      <c r="G125" s="251">
        <f t="shared" si="11"/>
        <v>0</v>
      </c>
      <c r="H125" s="247"/>
      <c r="K125" s="232">
        <f t="shared" si="7"/>
        <v>0</v>
      </c>
      <c r="L125" s="232"/>
      <c r="M125" s="232"/>
      <c r="N125" s="232"/>
      <c r="O125" s="232"/>
      <c r="P125" s="232"/>
      <c r="Q125" s="232"/>
    </row>
    <row r="126" spans="1:17" ht="39.75" customHeight="1" x14ac:dyDescent="0.2">
      <c r="A126" s="246" t="str">
        <f t="shared" si="10"/>
        <v/>
      </c>
      <c r="B126" s="247"/>
      <c r="C126" s="247"/>
      <c r="D126" s="248"/>
      <c r="E126" s="249"/>
      <c r="F126" s="250"/>
      <c r="G126" s="251">
        <f t="shared" si="11"/>
        <v>0</v>
      </c>
      <c r="H126" s="247"/>
      <c r="K126" s="232">
        <f t="shared" si="7"/>
        <v>0</v>
      </c>
      <c r="L126" s="232"/>
      <c r="M126" s="232"/>
      <c r="N126" s="232"/>
      <c r="O126" s="232"/>
      <c r="P126" s="232"/>
      <c r="Q126" s="232"/>
    </row>
    <row r="127" spans="1:17" ht="39.75" customHeight="1" x14ac:dyDescent="0.2">
      <c r="A127" s="246" t="str">
        <f t="shared" si="10"/>
        <v/>
      </c>
      <c r="B127" s="247"/>
      <c r="C127" s="247"/>
      <c r="D127" s="248"/>
      <c r="E127" s="249"/>
      <c r="F127" s="250"/>
      <c r="G127" s="251">
        <f t="shared" si="11"/>
        <v>0</v>
      </c>
      <c r="H127" s="247"/>
      <c r="K127" s="232">
        <f t="shared" si="7"/>
        <v>0</v>
      </c>
      <c r="L127" s="232"/>
      <c r="M127" s="232"/>
      <c r="N127" s="232"/>
      <c r="O127" s="232"/>
      <c r="P127" s="232"/>
      <c r="Q127" s="232"/>
    </row>
    <row r="128" spans="1:17" ht="39.75" customHeight="1" x14ac:dyDescent="0.2">
      <c r="A128" s="246" t="str">
        <f t="shared" si="10"/>
        <v/>
      </c>
      <c r="B128" s="247"/>
      <c r="C128" s="247"/>
      <c r="D128" s="248"/>
      <c r="E128" s="249"/>
      <c r="F128" s="250"/>
      <c r="G128" s="251">
        <f t="shared" si="11"/>
        <v>0</v>
      </c>
      <c r="H128" s="247"/>
      <c r="K128" s="232">
        <f t="shared" si="7"/>
        <v>0</v>
      </c>
      <c r="L128" s="232"/>
      <c r="M128" s="232"/>
      <c r="N128" s="232"/>
      <c r="O128" s="232"/>
      <c r="P128" s="232"/>
      <c r="Q128" s="232"/>
    </row>
    <row r="129" spans="1:17" ht="39.75" customHeight="1" x14ac:dyDescent="0.2">
      <c r="A129" s="246" t="str">
        <f t="shared" si="10"/>
        <v/>
      </c>
      <c r="B129" s="247"/>
      <c r="C129" s="247"/>
      <c r="D129" s="248"/>
      <c r="E129" s="249"/>
      <c r="F129" s="250"/>
      <c r="G129" s="251">
        <f t="shared" si="11"/>
        <v>0</v>
      </c>
      <c r="H129" s="247"/>
      <c r="K129" s="232">
        <f t="shared" si="7"/>
        <v>0</v>
      </c>
      <c r="L129" s="232"/>
      <c r="M129" s="232"/>
      <c r="N129" s="232"/>
      <c r="O129" s="232"/>
      <c r="P129" s="232"/>
      <c r="Q129" s="232"/>
    </row>
    <row r="130" spans="1:17" ht="39.75" customHeight="1" x14ac:dyDescent="0.2">
      <c r="A130" s="246" t="str">
        <f t="shared" si="10"/>
        <v/>
      </c>
      <c r="B130" s="247"/>
      <c r="C130" s="247"/>
      <c r="D130" s="248"/>
      <c r="E130" s="249"/>
      <c r="F130" s="250"/>
      <c r="G130" s="251">
        <f t="shared" si="11"/>
        <v>0</v>
      </c>
      <c r="H130" s="247"/>
      <c r="K130" s="232">
        <f t="shared" si="7"/>
        <v>0</v>
      </c>
      <c r="L130" s="232"/>
      <c r="M130" s="232"/>
      <c r="N130" s="232"/>
      <c r="O130" s="232"/>
      <c r="P130" s="232"/>
      <c r="Q130" s="232"/>
    </row>
    <row r="131" spans="1:17" ht="39.75" customHeight="1" x14ac:dyDescent="0.2">
      <c r="A131" s="246" t="str">
        <f t="shared" si="10"/>
        <v/>
      </c>
      <c r="B131" s="247"/>
      <c r="C131" s="247"/>
      <c r="D131" s="248"/>
      <c r="E131" s="249"/>
      <c r="F131" s="250"/>
      <c r="G131" s="251">
        <f t="shared" si="11"/>
        <v>0</v>
      </c>
      <c r="H131" s="247"/>
      <c r="K131" s="232">
        <f t="shared" si="7"/>
        <v>0</v>
      </c>
      <c r="L131" s="232"/>
      <c r="M131" s="232"/>
      <c r="N131" s="232"/>
      <c r="O131" s="232"/>
      <c r="P131" s="232"/>
      <c r="Q131" s="232"/>
    </row>
    <row r="132" spans="1:17" ht="39.75" customHeight="1" x14ac:dyDescent="0.2">
      <c r="A132" s="246" t="str">
        <f t="shared" si="10"/>
        <v/>
      </c>
      <c r="B132" s="247"/>
      <c r="C132" s="247"/>
      <c r="D132" s="248"/>
      <c r="E132" s="249"/>
      <c r="F132" s="250"/>
      <c r="G132" s="251">
        <f t="shared" si="11"/>
        <v>0</v>
      </c>
      <c r="H132" s="247"/>
      <c r="K132" s="232">
        <f t="shared" si="7"/>
        <v>0</v>
      </c>
      <c r="L132" s="232"/>
      <c r="M132" s="232"/>
      <c r="N132" s="232"/>
      <c r="O132" s="232"/>
      <c r="P132" s="232"/>
      <c r="Q132" s="232"/>
    </row>
    <row r="133" spans="1:17" ht="39.75" customHeight="1" x14ac:dyDescent="0.2">
      <c r="A133" s="253"/>
      <c r="B133" s="252" t="s">
        <v>117</v>
      </c>
      <c r="C133" s="247"/>
      <c r="D133" s="248"/>
      <c r="E133" s="249"/>
      <c r="F133" s="250"/>
      <c r="G133" s="251">
        <f>SUM(G108:G132)</f>
        <v>0</v>
      </c>
      <c r="H133" s="247"/>
      <c r="K133" s="232">
        <f t="shared" ref="K133:K196" si="12">E133*F133</f>
        <v>0</v>
      </c>
      <c r="L133" s="232"/>
      <c r="M133" s="232"/>
      <c r="N133" s="232"/>
      <c r="O133" s="232"/>
      <c r="P133" s="232"/>
      <c r="Q133" s="232"/>
    </row>
    <row r="134" spans="1:17" ht="39.75" customHeight="1" x14ac:dyDescent="0.2">
      <c r="A134" s="246" t="str">
        <f>IF(D134="","",ROW()-8)</f>
        <v/>
      </c>
      <c r="B134" s="247"/>
      <c r="C134" s="247"/>
      <c r="D134" s="248"/>
      <c r="E134" s="249"/>
      <c r="F134" s="250"/>
      <c r="G134" s="251">
        <f>E134*F134</f>
        <v>0</v>
      </c>
      <c r="H134" s="247"/>
      <c r="K134" s="232">
        <f t="shared" si="12"/>
        <v>0</v>
      </c>
      <c r="L134" s="232"/>
      <c r="M134" s="232"/>
      <c r="N134" s="232"/>
      <c r="O134" s="232"/>
      <c r="P134" s="232"/>
      <c r="Q134" s="232"/>
    </row>
    <row r="135" spans="1:17" ht="39.75" customHeight="1" x14ac:dyDescent="0.2">
      <c r="A135" s="246" t="str">
        <f t="shared" ref="A135:A158" si="13">IF(D135="","",ROW()-8)</f>
        <v/>
      </c>
      <c r="B135" s="247"/>
      <c r="C135" s="247"/>
      <c r="D135" s="248"/>
      <c r="E135" s="249"/>
      <c r="F135" s="250"/>
      <c r="G135" s="251">
        <f t="shared" ref="G135:G158" si="14">E135*F135</f>
        <v>0</v>
      </c>
      <c r="H135" s="247"/>
      <c r="K135" s="232">
        <f t="shared" si="12"/>
        <v>0</v>
      </c>
      <c r="L135" s="232"/>
      <c r="M135" s="232"/>
      <c r="N135" s="232"/>
      <c r="O135" s="232"/>
      <c r="P135" s="232"/>
      <c r="Q135" s="232"/>
    </row>
    <row r="136" spans="1:17" ht="39.75" customHeight="1" x14ac:dyDescent="0.2">
      <c r="A136" s="246" t="str">
        <f t="shared" si="13"/>
        <v/>
      </c>
      <c r="B136" s="247"/>
      <c r="C136" s="247"/>
      <c r="D136" s="248"/>
      <c r="E136" s="249"/>
      <c r="F136" s="250"/>
      <c r="G136" s="251">
        <f t="shared" si="14"/>
        <v>0</v>
      </c>
      <c r="H136" s="247"/>
      <c r="K136" s="232">
        <f t="shared" si="12"/>
        <v>0</v>
      </c>
      <c r="L136" s="232"/>
      <c r="M136" s="232"/>
      <c r="N136" s="232"/>
      <c r="O136" s="232"/>
      <c r="P136" s="232"/>
      <c r="Q136" s="232"/>
    </row>
    <row r="137" spans="1:17" ht="39.75" customHeight="1" x14ac:dyDescent="0.2">
      <c r="A137" s="246" t="str">
        <f t="shared" si="13"/>
        <v/>
      </c>
      <c r="B137" s="247"/>
      <c r="C137" s="247"/>
      <c r="D137" s="248"/>
      <c r="E137" s="249"/>
      <c r="F137" s="250"/>
      <c r="G137" s="251">
        <f t="shared" si="14"/>
        <v>0</v>
      </c>
      <c r="H137" s="247"/>
      <c r="K137" s="232">
        <f t="shared" si="12"/>
        <v>0</v>
      </c>
      <c r="L137" s="232"/>
      <c r="M137" s="232"/>
      <c r="N137" s="232"/>
      <c r="O137" s="232"/>
      <c r="P137" s="232"/>
      <c r="Q137" s="232"/>
    </row>
    <row r="138" spans="1:17" ht="39.75" customHeight="1" x14ac:dyDescent="0.2">
      <c r="A138" s="246" t="str">
        <f t="shared" si="13"/>
        <v/>
      </c>
      <c r="B138" s="247"/>
      <c r="C138" s="247"/>
      <c r="D138" s="248"/>
      <c r="E138" s="249"/>
      <c r="F138" s="250"/>
      <c r="G138" s="251">
        <f t="shared" si="14"/>
        <v>0</v>
      </c>
      <c r="H138" s="247"/>
      <c r="K138" s="232">
        <f t="shared" si="12"/>
        <v>0</v>
      </c>
      <c r="L138" s="232"/>
      <c r="M138" s="232"/>
      <c r="N138" s="232"/>
      <c r="O138" s="232"/>
      <c r="P138" s="232"/>
      <c r="Q138" s="232"/>
    </row>
    <row r="139" spans="1:17" ht="39.75" customHeight="1" x14ac:dyDescent="0.2">
      <c r="A139" s="246" t="str">
        <f t="shared" si="13"/>
        <v/>
      </c>
      <c r="B139" s="247"/>
      <c r="C139" s="247"/>
      <c r="D139" s="248"/>
      <c r="E139" s="249"/>
      <c r="F139" s="250"/>
      <c r="G139" s="251">
        <f t="shared" si="14"/>
        <v>0</v>
      </c>
      <c r="H139" s="247"/>
      <c r="K139" s="232">
        <f t="shared" si="12"/>
        <v>0</v>
      </c>
      <c r="L139" s="232"/>
      <c r="M139" s="232"/>
      <c r="N139" s="232"/>
      <c r="O139" s="232"/>
      <c r="P139" s="232"/>
      <c r="Q139" s="232"/>
    </row>
    <row r="140" spans="1:17" ht="39.75" customHeight="1" x14ac:dyDescent="0.2">
      <c r="A140" s="246" t="str">
        <f t="shared" si="13"/>
        <v/>
      </c>
      <c r="B140" s="247"/>
      <c r="C140" s="247"/>
      <c r="D140" s="248"/>
      <c r="E140" s="249"/>
      <c r="F140" s="250"/>
      <c r="G140" s="251">
        <f t="shared" si="14"/>
        <v>0</v>
      </c>
      <c r="H140" s="247"/>
      <c r="K140" s="232">
        <f t="shared" si="12"/>
        <v>0</v>
      </c>
      <c r="L140" s="232"/>
      <c r="M140" s="232"/>
      <c r="N140" s="232"/>
      <c r="O140" s="232"/>
      <c r="P140" s="232"/>
      <c r="Q140" s="232"/>
    </row>
    <row r="141" spans="1:17" ht="39.75" customHeight="1" x14ac:dyDescent="0.2">
      <c r="A141" s="246" t="str">
        <f t="shared" si="13"/>
        <v/>
      </c>
      <c r="B141" s="247"/>
      <c r="C141" s="247"/>
      <c r="D141" s="248"/>
      <c r="E141" s="249"/>
      <c r="F141" s="250"/>
      <c r="G141" s="251">
        <f t="shared" si="14"/>
        <v>0</v>
      </c>
      <c r="H141" s="247"/>
      <c r="K141" s="232">
        <f t="shared" si="12"/>
        <v>0</v>
      </c>
      <c r="L141" s="232"/>
      <c r="M141" s="232"/>
      <c r="N141" s="232"/>
      <c r="O141" s="232"/>
      <c r="P141" s="232"/>
      <c r="Q141" s="232"/>
    </row>
    <row r="142" spans="1:17" ht="39.75" customHeight="1" x14ac:dyDescent="0.2">
      <c r="A142" s="246" t="str">
        <f t="shared" si="13"/>
        <v/>
      </c>
      <c r="B142" s="247"/>
      <c r="C142" s="247"/>
      <c r="D142" s="248"/>
      <c r="E142" s="249"/>
      <c r="F142" s="250"/>
      <c r="G142" s="251">
        <f t="shared" si="14"/>
        <v>0</v>
      </c>
      <c r="H142" s="247"/>
      <c r="K142" s="232">
        <f t="shared" si="12"/>
        <v>0</v>
      </c>
      <c r="L142" s="232"/>
      <c r="M142" s="232"/>
      <c r="N142" s="232"/>
      <c r="O142" s="232"/>
      <c r="P142" s="232"/>
      <c r="Q142" s="232"/>
    </row>
    <row r="143" spans="1:17" ht="39.75" customHeight="1" x14ac:dyDescent="0.2">
      <c r="A143" s="246" t="str">
        <f t="shared" si="13"/>
        <v/>
      </c>
      <c r="B143" s="247"/>
      <c r="C143" s="247"/>
      <c r="D143" s="248"/>
      <c r="E143" s="249"/>
      <c r="F143" s="250"/>
      <c r="G143" s="251">
        <f t="shared" si="14"/>
        <v>0</v>
      </c>
      <c r="H143" s="247"/>
      <c r="K143" s="232">
        <f t="shared" si="12"/>
        <v>0</v>
      </c>
      <c r="L143" s="232"/>
      <c r="M143" s="232"/>
      <c r="N143" s="232"/>
      <c r="O143" s="232"/>
      <c r="P143" s="232"/>
      <c r="Q143" s="232"/>
    </row>
    <row r="144" spans="1:17" ht="39.75" customHeight="1" x14ac:dyDescent="0.2">
      <c r="A144" s="246" t="str">
        <f t="shared" si="13"/>
        <v/>
      </c>
      <c r="B144" s="247"/>
      <c r="C144" s="247"/>
      <c r="D144" s="248"/>
      <c r="E144" s="249"/>
      <c r="F144" s="250"/>
      <c r="G144" s="251">
        <f t="shared" si="14"/>
        <v>0</v>
      </c>
      <c r="H144" s="247"/>
      <c r="K144" s="232">
        <f t="shared" si="12"/>
        <v>0</v>
      </c>
      <c r="L144" s="232"/>
      <c r="M144" s="232"/>
      <c r="N144" s="232"/>
      <c r="O144" s="232"/>
      <c r="P144" s="232"/>
      <c r="Q144" s="232"/>
    </row>
    <row r="145" spans="1:17" ht="39.75" customHeight="1" x14ac:dyDescent="0.2">
      <c r="A145" s="246" t="str">
        <f t="shared" si="13"/>
        <v/>
      </c>
      <c r="B145" s="247"/>
      <c r="C145" s="247"/>
      <c r="D145" s="248"/>
      <c r="E145" s="249"/>
      <c r="F145" s="250"/>
      <c r="G145" s="251">
        <f t="shared" si="14"/>
        <v>0</v>
      </c>
      <c r="H145" s="247"/>
      <c r="K145" s="232">
        <f t="shared" si="12"/>
        <v>0</v>
      </c>
      <c r="L145" s="232"/>
      <c r="M145" s="232"/>
      <c r="N145" s="232"/>
      <c r="O145" s="232"/>
      <c r="P145" s="232"/>
      <c r="Q145" s="232"/>
    </row>
    <row r="146" spans="1:17" ht="39.75" customHeight="1" x14ac:dyDescent="0.2">
      <c r="A146" s="246" t="str">
        <f t="shared" si="13"/>
        <v/>
      </c>
      <c r="B146" s="247"/>
      <c r="C146" s="247"/>
      <c r="D146" s="248"/>
      <c r="E146" s="249"/>
      <c r="F146" s="250"/>
      <c r="G146" s="251">
        <f t="shared" si="14"/>
        <v>0</v>
      </c>
      <c r="H146" s="247"/>
      <c r="K146" s="232">
        <f t="shared" si="12"/>
        <v>0</v>
      </c>
      <c r="L146" s="232"/>
      <c r="M146" s="232"/>
      <c r="N146" s="232"/>
      <c r="O146" s="232"/>
      <c r="P146" s="232"/>
      <c r="Q146" s="232"/>
    </row>
    <row r="147" spans="1:17" ht="39.75" customHeight="1" x14ac:dyDescent="0.2">
      <c r="A147" s="246" t="str">
        <f t="shared" si="13"/>
        <v/>
      </c>
      <c r="B147" s="247"/>
      <c r="C147" s="247"/>
      <c r="D147" s="248"/>
      <c r="E147" s="249"/>
      <c r="F147" s="250"/>
      <c r="G147" s="251">
        <f t="shared" si="14"/>
        <v>0</v>
      </c>
      <c r="H147" s="247"/>
      <c r="K147" s="232">
        <f t="shared" si="12"/>
        <v>0</v>
      </c>
      <c r="L147" s="232"/>
      <c r="M147" s="232"/>
      <c r="N147" s="232"/>
      <c r="O147" s="232"/>
      <c r="P147" s="232"/>
      <c r="Q147" s="232"/>
    </row>
    <row r="148" spans="1:17" ht="39.75" customHeight="1" x14ac:dyDescent="0.2">
      <c r="A148" s="246" t="str">
        <f t="shared" si="13"/>
        <v/>
      </c>
      <c r="B148" s="247"/>
      <c r="C148" s="247"/>
      <c r="D148" s="248"/>
      <c r="E148" s="249"/>
      <c r="F148" s="250"/>
      <c r="G148" s="251">
        <f t="shared" si="14"/>
        <v>0</v>
      </c>
      <c r="H148" s="247"/>
      <c r="K148" s="232">
        <f t="shared" si="12"/>
        <v>0</v>
      </c>
      <c r="L148" s="232"/>
      <c r="M148" s="232"/>
      <c r="N148" s="232"/>
      <c r="O148" s="232"/>
      <c r="P148" s="232"/>
      <c r="Q148" s="232"/>
    </row>
    <row r="149" spans="1:17" ht="39.75" customHeight="1" x14ac:dyDescent="0.2">
      <c r="A149" s="246" t="str">
        <f t="shared" si="13"/>
        <v/>
      </c>
      <c r="B149" s="247"/>
      <c r="C149" s="247"/>
      <c r="D149" s="248"/>
      <c r="E149" s="249"/>
      <c r="F149" s="250"/>
      <c r="G149" s="251">
        <f t="shared" si="14"/>
        <v>0</v>
      </c>
      <c r="H149" s="247"/>
      <c r="K149" s="232">
        <f t="shared" si="12"/>
        <v>0</v>
      </c>
      <c r="L149" s="232"/>
      <c r="M149" s="232"/>
      <c r="N149" s="232"/>
      <c r="O149" s="232"/>
      <c r="P149" s="232"/>
      <c r="Q149" s="232"/>
    </row>
    <row r="150" spans="1:17" ht="39.75" customHeight="1" x14ac:dyDescent="0.2">
      <c r="A150" s="246" t="str">
        <f t="shared" si="13"/>
        <v/>
      </c>
      <c r="B150" s="247"/>
      <c r="C150" s="247"/>
      <c r="D150" s="248"/>
      <c r="E150" s="249"/>
      <c r="F150" s="250"/>
      <c r="G150" s="251">
        <f t="shared" si="14"/>
        <v>0</v>
      </c>
      <c r="H150" s="247"/>
      <c r="K150" s="232">
        <f t="shared" si="12"/>
        <v>0</v>
      </c>
      <c r="L150" s="232"/>
      <c r="M150" s="232"/>
      <c r="N150" s="232"/>
      <c r="O150" s="232"/>
      <c r="P150" s="232"/>
      <c r="Q150" s="232"/>
    </row>
    <row r="151" spans="1:17" ht="39.75" customHeight="1" x14ac:dyDescent="0.2">
      <c r="A151" s="246" t="str">
        <f t="shared" si="13"/>
        <v/>
      </c>
      <c r="B151" s="247"/>
      <c r="C151" s="247"/>
      <c r="D151" s="248"/>
      <c r="E151" s="249"/>
      <c r="F151" s="250"/>
      <c r="G151" s="251">
        <f t="shared" si="14"/>
        <v>0</v>
      </c>
      <c r="H151" s="247"/>
      <c r="K151" s="232">
        <f t="shared" si="12"/>
        <v>0</v>
      </c>
      <c r="L151" s="232"/>
      <c r="M151" s="232"/>
      <c r="N151" s="232"/>
      <c r="O151" s="232"/>
      <c r="P151" s="232"/>
      <c r="Q151" s="232"/>
    </row>
    <row r="152" spans="1:17" ht="39.75" customHeight="1" x14ac:dyDescent="0.2">
      <c r="A152" s="246" t="str">
        <f t="shared" si="13"/>
        <v/>
      </c>
      <c r="B152" s="247"/>
      <c r="C152" s="247"/>
      <c r="D152" s="248"/>
      <c r="E152" s="249"/>
      <c r="F152" s="250"/>
      <c r="G152" s="251">
        <f t="shared" si="14"/>
        <v>0</v>
      </c>
      <c r="H152" s="247"/>
      <c r="K152" s="232">
        <f t="shared" si="12"/>
        <v>0</v>
      </c>
      <c r="L152" s="232"/>
      <c r="M152" s="232"/>
      <c r="N152" s="232"/>
      <c r="O152" s="232"/>
      <c r="P152" s="232"/>
      <c r="Q152" s="232"/>
    </row>
    <row r="153" spans="1:17" ht="39.75" customHeight="1" x14ac:dyDescent="0.2">
      <c r="A153" s="246" t="str">
        <f t="shared" si="13"/>
        <v/>
      </c>
      <c r="B153" s="247"/>
      <c r="C153" s="247"/>
      <c r="D153" s="248"/>
      <c r="E153" s="249"/>
      <c r="F153" s="250"/>
      <c r="G153" s="251">
        <f t="shared" si="14"/>
        <v>0</v>
      </c>
      <c r="H153" s="247"/>
      <c r="K153" s="232">
        <f t="shared" si="12"/>
        <v>0</v>
      </c>
      <c r="L153" s="232"/>
      <c r="M153" s="232"/>
      <c r="N153" s="232"/>
      <c r="O153" s="232"/>
      <c r="P153" s="232"/>
      <c r="Q153" s="232"/>
    </row>
    <row r="154" spans="1:17" ht="39.75" customHeight="1" x14ac:dyDescent="0.2">
      <c r="A154" s="246" t="str">
        <f t="shared" si="13"/>
        <v/>
      </c>
      <c r="B154" s="247"/>
      <c r="C154" s="247"/>
      <c r="D154" s="248"/>
      <c r="E154" s="249"/>
      <c r="F154" s="250"/>
      <c r="G154" s="251">
        <f t="shared" si="14"/>
        <v>0</v>
      </c>
      <c r="H154" s="247"/>
      <c r="K154" s="232">
        <f t="shared" si="12"/>
        <v>0</v>
      </c>
      <c r="L154" s="232"/>
      <c r="M154" s="232"/>
      <c r="N154" s="232"/>
      <c r="O154" s="232"/>
      <c r="P154" s="232"/>
      <c r="Q154" s="232"/>
    </row>
    <row r="155" spans="1:17" ht="39.75" customHeight="1" x14ac:dyDescent="0.2">
      <c r="A155" s="246" t="str">
        <f t="shared" si="13"/>
        <v/>
      </c>
      <c r="B155" s="247"/>
      <c r="C155" s="247"/>
      <c r="D155" s="248"/>
      <c r="E155" s="249"/>
      <c r="F155" s="250"/>
      <c r="G155" s="251">
        <f t="shared" si="14"/>
        <v>0</v>
      </c>
      <c r="H155" s="247"/>
      <c r="K155" s="232">
        <f t="shared" si="12"/>
        <v>0</v>
      </c>
      <c r="L155" s="232"/>
      <c r="M155" s="232"/>
      <c r="N155" s="232"/>
      <c r="O155" s="232"/>
      <c r="P155" s="232"/>
      <c r="Q155" s="232"/>
    </row>
    <row r="156" spans="1:17" ht="39.75" customHeight="1" x14ac:dyDescent="0.2">
      <c r="A156" s="246" t="str">
        <f t="shared" si="13"/>
        <v/>
      </c>
      <c r="B156" s="247"/>
      <c r="C156" s="247"/>
      <c r="D156" s="248"/>
      <c r="E156" s="249"/>
      <c r="F156" s="250"/>
      <c r="G156" s="251">
        <f t="shared" si="14"/>
        <v>0</v>
      </c>
      <c r="H156" s="247"/>
      <c r="K156" s="232">
        <f t="shared" si="12"/>
        <v>0</v>
      </c>
      <c r="L156" s="232"/>
      <c r="M156" s="232"/>
      <c r="N156" s="232"/>
      <c r="O156" s="232"/>
      <c r="P156" s="232"/>
      <c r="Q156" s="232"/>
    </row>
    <row r="157" spans="1:17" ht="39.75" customHeight="1" x14ac:dyDescent="0.2">
      <c r="A157" s="246" t="str">
        <f t="shared" si="13"/>
        <v/>
      </c>
      <c r="B157" s="247"/>
      <c r="C157" s="247"/>
      <c r="D157" s="248"/>
      <c r="E157" s="249"/>
      <c r="F157" s="250"/>
      <c r="G157" s="251">
        <f t="shared" si="14"/>
        <v>0</v>
      </c>
      <c r="H157" s="247"/>
      <c r="K157" s="232">
        <f t="shared" si="12"/>
        <v>0</v>
      </c>
      <c r="L157" s="232"/>
      <c r="M157" s="232"/>
      <c r="N157" s="232"/>
      <c r="O157" s="232"/>
      <c r="P157" s="232"/>
      <c r="Q157" s="232"/>
    </row>
    <row r="158" spans="1:17" ht="39.75" customHeight="1" x14ac:dyDescent="0.2">
      <c r="A158" s="246" t="str">
        <f t="shared" si="13"/>
        <v/>
      </c>
      <c r="B158" s="247"/>
      <c r="C158" s="247"/>
      <c r="D158" s="248"/>
      <c r="E158" s="249"/>
      <c r="F158" s="250"/>
      <c r="G158" s="251">
        <f t="shared" si="14"/>
        <v>0</v>
      </c>
      <c r="H158" s="247"/>
      <c r="K158" s="232">
        <f t="shared" si="12"/>
        <v>0</v>
      </c>
      <c r="L158" s="232"/>
      <c r="M158" s="232"/>
      <c r="N158" s="232"/>
      <c r="O158" s="232"/>
      <c r="P158" s="232"/>
      <c r="Q158" s="232"/>
    </row>
    <row r="159" spans="1:17" ht="39.75" customHeight="1" x14ac:dyDescent="0.2">
      <c r="A159" s="253"/>
      <c r="B159" s="252" t="s">
        <v>117</v>
      </c>
      <c r="C159" s="247"/>
      <c r="D159" s="248"/>
      <c r="E159" s="249"/>
      <c r="F159" s="250"/>
      <c r="G159" s="251">
        <f>SUM(G134:G158)</f>
        <v>0</v>
      </c>
      <c r="H159" s="247"/>
      <c r="K159" s="232">
        <f t="shared" si="12"/>
        <v>0</v>
      </c>
      <c r="L159" s="232"/>
      <c r="M159" s="232"/>
      <c r="N159" s="232"/>
      <c r="O159" s="232"/>
      <c r="P159" s="232"/>
      <c r="Q159" s="232"/>
    </row>
    <row r="160" spans="1:17" ht="39.75" customHeight="1" x14ac:dyDescent="0.2">
      <c r="A160" s="246" t="str">
        <f>IF(D160="","",ROW()-9)</f>
        <v/>
      </c>
      <c r="B160" s="247"/>
      <c r="C160" s="247"/>
      <c r="D160" s="248"/>
      <c r="E160" s="249"/>
      <c r="F160" s="250"/>
      <c r="G160" s="251">
        <f>E160*F160</f>
        <v>0</v>
      </c>
      <c r="H160" s="247"/>
      <c r="K160" s="232">
        <f t="shared" si="12"/>
        <v>0</v>
      </c>
      <c r="L160" s="232"/>
      <c r="M160" s="232"/>
      <c r="N160" s="232"/>
      <c r="O160" s="232"/>
      <c r="P160" s="232"/>
      <c r="Q160" s="232"/>
    </row>
    <row r="161" spans="1:17" ht="39.75" customHeight="1" x14ac:dyDescent="0.2">
      <c r="A161" s="246" t="str">
        <f t="shared" ref="A161:A184" si="15">IF(D161="","",ROW()-9)</f>
        <v/>
      </c>
      <c r="B161" s="247"/>
      <c r="C161" s="247"/>
      <c r="D161" s="248"/>
      <c r="E161" s="249"/>
      <c r="F161" s="250"/>
      <c r="G161" s="251">
        <f t="shared" ref="G161:G184" si="16">E161*F161</f>
        <v>0</v>
      </c>
      <c r="H161" s="247"/>
      <c r="K161" s="232">
        <f t="shared" si="12"/>
        <v>0</v>
      </c>
      <c r="L161" s="232"/>
      <c r="M161" s="232"/>
      <c r="N161" s="232"/>
      <c r="O161" s="232"/>
      <c r="P161" s="232"/>
      <c r="Q161" s="232"/>
    </row>
    <row r="162" spans="1:17" ht="39.75" customHeight="1" x14ac:dyDescent="0.2">
      <c r="A162" s="246" t="str">
        <f t="shared" si="15"/>
        <v/>
      </c>
      <c r="B162" s="247"/>
      <c r="C162" s="247"/>
      <c r="D162" s="248"/>
      <c r="E162" s="249"/>
      <c r="F162" s="250"/>
      <c r="G162" s="251">
        <f t="shared" si="16"/>
        <v>0</v>
      </c>
      <c r="H162" s="247"/>
      <c r="K162" s="232">
        <f t="shared" si="12"/>
        <v>0</v>
      </c>
      <c r="L162" s="232"/>
      <c r="M162" s="232"/>
      <c r="N162" s="232"/>
      <c r="O162" s="232"/>
      <c r="P162" s="232"/>
      <c r="Q162" s="232"/>
    </row>
    <row r="163" spans="1:17" ht="39.75" customHeight="1" x14ac:dyDescent="0.2">
      <c r="A163" s="246" t="str">
        <f t="shared" si="15"/>
        <v/>
      </c>
      <c r="B163" s="247"/>
      <c r="C163" s="247"/>
      <c r="D163" s="248"/>
      <c r="E163" s="249"/>
      <c r="F163" s="250"/>
      <c r="G163" s="251">
        <f t="shared" si="16"/>
        <v>0</v>
      </c>
      <c r="H163" s="247"/>
      <c r="K163" s="232">
        <f t="shared" si="12"/>
        <v>0</v>
      </c>
      <c r="L163" s="232"/>
      <c r="M163" s="232"/>
      <c r="N163" s="232"/>
      <c r="O163" s="232"/>
      <c r="P163" s="232"/>
      <c r="Q163" s="232"/>
    </row>
    <row r="164" spans="1:17" ht="39.75" customHeight="1" x14ac:dyDescent="0.2">
      <c r="A164" s="246" t="str">
        <f t="shared" si="15"/>
        <v/>
      </c>
      <c r="B164" s="247"/>
      <c r="C164" s="247"/>
      <c r="D164" s="248"/>
      <c r="E164" s="249"/>
      <c r="F164" s="250"/>
      <c r="G164" s="251">
        <f t="shared" si="16"/>
        <v>0</v>
      </c>
      <c r="H164" s="247"/>
      <c r="K164" s="232">
        <f t="shared" si="12"/>
        <v>0</v>
      </c>
      <c r="L164" s="232"/>
      <c r="M164" s="232"/>
      <c r="N164" s="232"/>
      <c r="O164" s="232"/>
      <c r="P164" s="232"/>
      <c r="Q164" s="232"/>
    </row>
    <row r="165" spans="1:17" ht="39.75" customHeight="1" x14ac:dyDescent="0.2">
      <c r="A165" s="246" t="str">
        <f t="shared" si="15"/>
        <v/>
      </c>
      <c r="B165" s="247"/>
      <c r="C165" s="247"/>
      <c r="D165" s="248"/>
      <c r="E165" s="249"/>
      <c r="F165" s="250"/>
      <c r="G165" s="251">
        <f t="shared" si="16"/>
        <v>0</v>
      </c>
      <c r="H165" s="247"/>
      <c r="K165" s="232">
        <f t="shared" si="12"/>
        <v>0</v>
      </c>
      <c r="L165" s="232"/>
      <c r="M165" s="232"/>
      <c r="N165" s="232"/>
      <c r="O165" s="232"/>
      <c r="P165" s="232"/>
      <c r="Q165" s="232"/>
    </row>
    <row r="166" spans="1:17" ht="39.75" customHeight="1" x14ac:dyDescent="0.2">
      <c r="A166" s="246" t="str">
        <f t="shared" si="15"/>
        <v/>
      </c>
      <c r="B166" s="247"/>
      <c r="C166" s="247"/>
      <c r="D166" s="248"/>
      <c r="E166" s="249"/>
      <c r="F166" s="250"/>
      <c r="G166" s="251">
        <f t="shared" si="16"/>
        <v>0</v>
      </c>
      <c r="H166" s="247"/>
      <c r="K166" s="232">
        <f t="shared" si="12"/>
        <v>0</v>
      </c>
      <c r="L166" s="232"/>
      <c r="M166" s="232"/>
      <c r="N166" s="232"/>
      <c r="O166" s="232"/>
      <c r="P166" s="232"/>
      <c r="Q166" s="232"/>
    </row>
    <row r="167" spans="1:17" ht="39.75" customHeight="1" x14ac:dyDescent="0.2">
      <c r="A167" s="246" t="str">
        <f t="shared" si="15"/>
        <v/>
      </c>
      <c r="B167" s="247"/>
      <c r="C167" s="247"/>
      <c r="D167" s="248"/>
      <c r="E167" s="249"/>
      <c r="F167" s="250"/>
      <c r="G167" s="251">
        <f t="shared" si="16"/>
        <v>0</v>
      </c>
      <c r="H167" s="247"/>
      <c r="K167" s="232">
        <f t="shared" si="12"/>
        <v>0</v>
      </c>
      <c r="L167" s="232"/>
      <c r="M167" s="232"/>
      <c r="N167" s="232"/>
      <c r="O167" s="232"/>
      <c r="P167" s="232"/>
      <c r="Q167" s="232"/>
    </row>
    <row r="168" spans="1:17" ht="39.75" customHeight="1" x14ac:dyDescent="0.2">
      <c r="A168" s="246" t="str">
        <f t="shared" si="15"/>
        <v/>
      </c>
      <c r="B168" s="247"/>
      <c r="C168" s="247"/>
      <c r="D168" s="248"/>
      <c r="E168" s="249"/>
      <c r="F168" s="250"/>
      <c r="G168" s="251">
        <f t="shared" si="16"/>
        <v>0</v>
      </c>
      <c r="H168" s="247"/>
      <c r="K168" s="232">
        <f t="shared" si="12"/>
        <v>0</v>
      </c>
      <c r="L168" s="232"/>
      <c r="M168" s="232"/>
      <c r="N168" s="232"/>
      <c r="O168" s="232"/>
      <c r="P168" s="232"/>
      <c r="Q168" s="232"/>
    </row>
    <row r="169" spans="1:17" ht="39.75" customHeight="1" x14ac:dyDescent="0.2">
      <c r="A169" s="246" t="str">
        <f t="shared" si="15"/>
        <v/>
      </c>
      <c r="B169" s="247"/>
      <c r="C169" s="247"/>
      <c r="D169" s="248"/>
      <c r="E169" s="249"/>
      <c r="F169" s="250"/>
      <c r="G169" s="251">
        <f t="shared" si="16"/>
        <v>0</v>
      </c>
      <c r="H169" s="247"/>
      <c r="K169" s="232">
        <f t="shared" si="12"/>
        <v>0</v>
      </c>
      <c r="L169" s="232"/>
      <c r="M169" s="232"/>
      <c r="N169" s="232"/>
      <c r="O169" s="232"/>
      <c r="P169" s="232"/>
      <c r="Q169" s="232"/>
    </row>
    <row r="170" spans="1:17" ht="39.75" customHeight="1" x14ac:dyDescent="0.2">
      <c r="A170" s="246" t="str">
        <f t="shared" si="15"/>
        <v/>
      </c>
      <c r="B170" s="247"/>
      <c r="C170" s="247"/>
      <c r="D170" s="248"/>
      <c r="E170" s="249"/>
      <c r="F170" s="250"/>
      <c r="G170" s="251">
        <f t="shared" si="16"/>
        <v>0</v>
      </c>
      <c r="H170" s="247"/>
      <c r="K170" s="232">
        <f t="shared" si="12"/>
        <v>0</v>
      </c>
      <c r="L170" s="232"/>
      <c r="M170" s="232"/>
      <c r="N170" s="232"/>
      <c r="O170" s="232"/>
      <c r="P170" s="232"/>
      <c r="Q170" s="232"/>
    </row>
    <row r="171" spans="1:17" ht="39.75" customHeight="1" x14ac:dyDescent="0.2">
      <c r="A171" s="246" t="str">
        <f t="shared" si="15"/>
        <v/>
      </c>
      <c r="B171" s="247"/>
      <c r="C171" s="247"/>
      <c r="D171" s="248"/>
      <c r="E171" s="249"/>
      <c r="F171" s="250"/>
      <c r="G171" s="251">
        <f t="shared" si="16"/>
        <v>0</v>
      </c>
      <c r="H171" s="247"/>
      <c r="K171" s="232">
        <f t="shared" si="12"/>
        <v>0</v>
      </c>
      <c r="L171" s="232"/>
      <c r="M171" s="232"/>
      <c r="N171" s="232"/>
      <c r="O171" s="232"/>
      <c r="P171" s="232"/>
      <c r="Q171" s="232"/>
    </row>
    <row r="172" spans="1:17" ht="39.75" customHeight="1" x14ac:dyDescent="0.2">
      <c r="A172" s="246" t="str">
        <f t="shared" si="15"/>
        <v/>
      </c>
      <c r="B172" s="247"/>
      <c r="C172" s="247"/>
      <c r="D172" s="248"/>
      <c r="E172" s="249"/>
      <c r="F172" s="250"/>
      <c r="G172" s="251">
        <f t="shared" si="16"/>
        <v>0</v>
      </c>
      <c r="H172" s="247"/>
      <c r="K172" s="232">
        <f t="shared" si="12"/>
        <v>0</v>
      </c>
      <c r="L172" s="232"/>
      <c r="M172" s="232"/>
      <c r="N172" s="232"/>
      <c r="O172" s="232"/>
      <c r="P172" s="232"/>
      <c r="Q172" s="232"/>
    </row>
    <row r="173" spans="1:17" ht="39.75" customHeight="1" x14ac:dyDescent="0.2">
      <c r="A173" s="246" t="str">
        <f t="shared" si="15"/>
        <v/>
      </c>
      <c r="B173" s="247"/>
      <c r="C173" s="247"/>
      <c r="D173" s="248"/>
      <c r="E173" s="249"/>
      <c r="F173" s="250"/>
      <c r="G173" s="251">
        <f t="shared" si="16"/>
        <v>0</v>
      </c>
      <c r="H173" s="247"/>
      <c r="K173" s="232">
        <f t="shared" si="12"/>
        <v>0</v>
      </c>
      <c r="L173" s="232"/>
      <c r="M173" s="232"/>
      <c r="N173" s="232"/>
      <c r="O173" s="232"/>
      <c r="P173" s="232"/>
      <c r="Q173" s="232"/>
    </row>
    <row r="174" spans="1:17" ht="39.75" customHeight="1" x14ac:dyDescent="0.2">
      <c r="A174" s="246" t="str">
        <f t="shared" si="15"/>
        <v/>
      </c>
      <c r="B174" s="247"/>
      <c r="C174" s="247"/>
      <c r="D174" s="248"/>
      <c r="E174" s="249"/>
      <c r="F174" s="250"/>
      <c r="G174" s="251">
        <f t="shared" si="16"/>
        <v>0</v>
      </c>
      <c r="H174" s="247"/>
      <c r="K174" s="232">
        <f t="shared" si="12"/>
        <v>0</v>
      </c>
      <c r="L174" s="232"/>
      <c r="M174" s="232"/>
      <c r="N174" s="232"/>
      <c r="O174" s="232"/>
      <c r="P174" s="232"/>
      <c r="Q174" s="232"/>
    </row>
    <row r="175" spans="1:17" ht="39.75" customHeight="1" x14ac:dyDescent="0.2">
      <c r="A175" s="246" t="str">
        <f t="shared" si="15"/>
        <v/>
      </c>
      <c r="B175" s="247"/>
      <c r="C175" s="247"/>
      <c r="D175" s="248"/>
      <c r="E175" s="249"/>
      <c r="F175" s="250"/>
      <c r="G175" s="251">
        <f t="shared" si="16"/>
        <v>0</v>
      </c>
      <c r="H175" s="247"/>
      <c r="K175" s="232">
        <f t="shared" si="12"/>
        <v>0</v>
      </c>
      <c r="L175" s="232"/>
      <c r="M175" s="232"/>
      <c r="N175" s="232"/>
      <c r="O175" s="232"/>
      <c r="P175" s="232"/>
      <c r="Q175" s="232"/>
    </row>
    <row r="176" spans="1:17" ht="39.75" customHeight="1" x14ac:dyDescent="0.2">
      <c r="A176" s="246" t="str">
        <f t="shared" si="15"/>
        <v/>
      </c>
      <c r="B176" s="247"/>
      <c r="C176" s="247"/>
      <c r="D176" s="248"/>
      <c r="E176" s="249"/>
      <c r="F176" s="250"/>
      <c r="G176" s="251">
        <f t="shared" si="16"/>
        <v>0</v>
      </c>
      <c r="H176" s="247"/>
      <c r="K176" s="232">
        <f t="shared" si="12"/>
        <v>0</v>
      </c>
      <c r="L176" s="232"/>
      <c r="M176" s="232"/>
      <c r="N176" s="232"/>
      <c r="O176" s="232"/>
      <c r="P176" s="232"/>
      <c r="Q176" s="232"/>
    </row>
    <row r="177" spans="1:17" ht="39.75" customHeight="1" x14ac:dyDescent="0.2">
      <c r="A177" s="246" t="str">
        <f t="shared" si="15"/>
        <v/>
      </c>
      <c r="B177" s="247"/>
      <c r="C177" s="247"/>
      <c r="D177" s="248"/>
      <c r="E177" s="249"/>
      <c r="F177" s="250"/>
      <c r="G177" s="251">
        <f t="shared" si="16"/>
        <v>0</v>
      </c>
      <c r="H177" s="247"/>
      <c r="K177" s="232">
        <f t="shared" si="12"/>
        <v>0</v>
      </c>
      <c r="L177" s="232"/>
      <c r="M177" s="232"/>
      <c r="N177" s="232"/>
      <c r="O177" s="232"/>
      <c r="P177" s="232"/>
      <c r="Q177" s="232"/>
    </row>
    <row r="178" spans="1:17" ht="39.75" customHeight="1" x14ac:dyDescent="0.2">
      <c r="A178" s="246" t="str">
        <f t="shared" si="15"/>
        <v/>
      </c>
      <c r="B178" s="247"/>
      <c r="C178" s="247"/>
      <c r="D178" s="248"/>
      <c r="E178" s="249"/>
      <c r="F178" s="250"/>
      <c r="G178" s="251">
        <f t="shared" si="16"/>
        <v>0</v>
      </c>
      <c r="H178" s="247"/>
      <c r="K178" s="232">
        <f t="shared" si="12"/>
        <v>0</v>
      </c>
      <c r="L178" s="232"/>
      <c r="M178" s="232"/>
      <c r="N178" s="232"/>
      <c r="O178" s="232"/>
      <c r="P178" s="232"/>
      <c r="Q178" s="232"/>
    </row>
    <row r="179" spans="1:17" ht="39.75" customHeight="1" x14ac:dyDescent="0.2">
      <c r="A179" s="246" t="str">
        <f t="shared" si="15"/>
        <v/>
      </c>
      <c r="B179" s="247"/>
      <c r="C179" s="247"/>
      <c r="D179" s="248"/>
      <c r="E179" s="249"/>
      <c r="F179" s="250"/>
      <c r="G179" s="251">
        <f t="shared" si="16"/>
        <v>0</v>
      </c>
      <c r="H179" s="247"/>
      <c r="K179" s="232">
        <f t="shared" si="12"/>
        <v>0</v>
      </c>
      <c r="L179" s="232"/>
      <c r="M179" s="232"/>
      <c r="N179" s="232"/>
      <c r="O179" s="232"/>
      <c r="P179" s="232"/>
      <c r="Q179" s="232"/>
    </row>
    <row r="180" spans="1:17" ht="39.75" customHeight="1" x14ac:dyDescent="0.2">
      <c r="A180" s="246" t="str">
        <f t="shared" si="15"/>
        <v/>
      </c>
      <c r="B180" s="247"/>
      <c r="C180" s="247"/>
      <c r="D180" s="248"/>
      <c r="E180" s="249"/>
      <c r="F180" s="250"/>
      <c r="G180" s="251">
        <f t="shared" si="16"/>
        <v>0</v>
      </c>
      <c r="H180" s="247"/>
      <c r="K180" s="232">
        <f t="shared" si="12"/>
        <v>0</v>
      </c>
      <c r="L180" s="232"/>
      <c r="M180" s="232"/>
      <c r="N180" s="232"/>
      <c r="O180" s="232"/>
      <c r="P180" s="232"/>
      <c r="Q180" s="232"/>
    </row>
    <row r="181" spans="1:17" ht="39.75" customHeight="1" x14ac:dyDescent="0.2">
      <c r="A181" s="246" t="str">
        <f t="shared" si="15"/>
        <v/>
      </c>
      <c r="B181" s="247"/>
      <c r="C181" s="247"/>
      <c r="D181" s="248"/>
      <c r="E181" s="249"/>
      <c r="F181" s="250"/>
      <c r="G181" s="251">
        <f t="shared" si="16"/>
        <v>0</v>
      </c>
      <c r="H181" s="247"/>
      <c r="K181" s="232">
        <f t="shared" si="12"/>
        <v>0</v>
      </c>
      <c r="L181" s="232"/>
      <c r="M181" s="232"/>
      <c r="N181" s="232"/>
      <c r="O181" s="232"/>
      <c r="P181" s="232"/>
      <c r="Q181" s="232"/>
    </row>
    <row r="182" spans="1:17" ht="39.75" customHeight="1" x14ac:dyDescent="0.2">
      <c r="A182" s="246" t="str">
        <f t="shared" si="15"/>
        <v/>
      </c>
      <c r="B182" s="247"/>
      <c r="C182" s="247"/>
      <c r="D182" s="248"/>
      <c r="E182" s="249"/>
      <c r="F182" s="250"/>
      <c r="G182" s="251">
        <f t="shared" si="16"/>
        <v>0</v>
      </c>
      <c r="H182" s="247"/>
      <c r="K182" s="232">
        <f t="shared" si="12"/>
        <v>0</v>
      </c>
      <c r="L182" s="232"/>
      <c r="M182" s="232"/>
      <c r="N182" s="232"/>
      <c r="O182" s="232"/>
      <c r="P182" s="232"/>
      <c r="Q182" s="232"/>
    </row>
    <row r="183" spans="1:17" ht="39.75" customHeight="1" x14ac:dyDescent="0.2">
      <c r="A183" s="246" t="str">
        <f t="shared" si="15"/>
        <v/>
      </c>
      <c r="B183" s="247"/>
      <c r="C183" s="247"/>
      <c r="D183" s="248"/>
      <c r="E183" s="249"/>
      <c r="F183" s="250"/>
      <c r="G183" s="251">
        <f t="shared" si="16"/>
        <v>0</v>
      </c>
      <c r="H183" s="247"/>
      <c r="K183" s="232">
        <f t="shared" si="12"/>
        <v>0</v>
      </c>
      <c r="L183" s="232"/>
      <c r="M183" s="232"/>
      <c r="N183" s="232"/>
      <c r="O183" s="232"/>
      <c r="P183" s="232"/>
      <c r="Q183" s="232"/>
    </row>
    <row r="184" spans="1:17" ht="39.75" customHeight="1" x14ac:dyDescent="0.2">
      <c r="A184" s="246" t="str">
        <f t="shared" si="15"/>
        <v/>
      </c>
      <c r="B184" s="247"/>
      <c r="C184" s="247"/>
      <c r="D184" s="248"/>
      <c r="E184" s="249"/>
      <c r="F184" s="250"/>
      <c r="G184" s="251">
        <f t="shared" si="16"/>
        <v>0</v>
      </c>
      <c r="H184" s="247"/>
      <c r="K184" s="232">
        <f t="shared" si="12"/>
        <v>0</v>
      </c>
      <c r="L184" s="232"/>
      <c r="M184" s="232"/>
      <c r="N184" s="232"/>
      <c r="O184" s="232"/>
      <c r="P184" s="232"/>
      <c r="Q184" s="232"/>
    </row>
    <row r="185" spans="1:17" ht="39.75" customHeight="1" x14ac:dyDescent="0.2">
      <c r="A185" s="253"/>
      <c r="B185" s="252" t="s">
        <v>117</v>
      </c>
      <c r="C185" s="247"/>
      <c r="D185" s="248"/>
      <c r="E185" s="249"/>
      <c r="F185" s="250"/>
      <c r="G185" s="251">
        <f>SUM(G160:G184)</f>
        <v>0</v>
      </c>
      <c r="H185" s="247"/>
      <c r="K185" s="232">
        <f t="shared" si="12"/>
        <v>0</v>
      </c>
      <c r="L185" s="232"/>
      <c r="M185" s="232"/>
      <c r="N185" s="232"/>
      <c r="O185" s="232"/>
      <c r="P185" s="232"/>
      <c r="Q185" s="232"/>
    </row>
    <row r="186" spans="1:17" ht="39.75" customHeight="1" x14ac:dyDescent="0.2">
      <c r="A186" s="246" t="str">
        <f>IF(D186="","",ROW()-10)</f>
        <v/>
      </c>
      <c r="B186" s="247"/>
      <c r="C186" s="247"/>
      <c r="D186" s="248"/>
      <c r="E186" s="249"/>
      <c r="F186" s="250"/>
      <c r="G186" s="251">
        <f>E186*F186</f>
        <v>0</v>
      </c>
      <c r="H186" s="247"/>
      <c r="K186" s="232">
        <f t="shared" si="12"/>
        <v>0</v>
      </c>
      <c r="L186" s="232"/>
      <c r="M186" s="232"/>
      <c r="N186" s="232"/>
      <c r="O186" s="232"/>
      <c r="P186" s="232"/>
      <c r="Q186" s="232"/>
    </row>
    <row r="187" spans="1:17" ht="39.75" customHeight="1" x14ac:dyDescent="0.2">
      <c r="A187" s="246" t="str">
        <f t="shared" ref="A187:A210" si="17">IF(D187="","",ROW()-10)</f>
        <v/>
      </c>
      <c r="B187" s="247"/>
      <c r="C187" s="247"/>
      <c r="D187" s="248"/>
      <c r="E187" s="249"/>
      <c r="F187" s="250"/>
      <c r="G187" s="251">
        <f t="shared" ref="G187:G210" si="18">E187*F187</f>
        <v>0</v>
      </c>
      <c r="H187" s="247"/>
      <c r="K187" s="232">
        <f t="shared" si="12"/>
        <v>0</v>
      </c>
      <c r="L187" s="232"/>
      <c r="M187" s="232"/>
      <c r="N187" s="232"/>
      <c r="O187" s="232"/>
      <c r="P187" s="232"/>
      <c r="Q187" s="232"/>
    </row>
    <row r="188" spans="1:17" ht="39.75" customHeight="1" x14ac:dyDescent="0.2">
      <c r="A188" s="246" t="str">
        <f t="shared" si="17"/>
        <v/>
      </c>
      <c r="B188" s="247"/>
      <c r="C188" s="247"/>
      <c r="D188" s="248"/>
      <c r="E188" s="249"/>
      <c r="F188" s="250"/>
      <c r="G188" s="251">
        <f t="shared" si="18"/>
        <v>0</v>
      </c>
      <c r="H188" s="247"/>
      <c r="K188" s="232">
        <f t="shared" si="12"/>
        <v>0</v>
      </c>
      <c r="L188" s="232"/>
      <c r="M188" s="232"/>
      <c r="N188" s="232"/>
      <c r="O188" s="232"/>
      <c r="P188" s="232"/>
      <c r="Q188" s="232"/>
    </row>
    <row r="189" spans="1:17" ht="39.75" customHeight="1" x14ac:dyDescent="0.2">
      <c r="A189" s="246" t="str">
        <f t="shared" si="17"/>
        <v/>
      </c>
      <c r="B189" s="247"/>
      <c r="C189" s="247"/>
      <c r="D189" s="248"/>
      <c r="E189" s="249"/>
      <c r="F189" s="250"/>
      <c r="G189" s="251">
        <f t="shared" si="18"/>
        <v>0</v>
      </c>
      <c r="H189" s="247"/>
      <c r="K189" s="232">
        <f t="shared" si="12"/>
        <v>0</v>
      </c>
      <c r="L189" s="232"/>
      <c r="M189" s="232"/>
      <c r="N189" s="232"/>
      <c r="O189" s="232"/>
      <c r="P189" s="232"/>
      <c r="Q189" s="232"/>
    </row>
    <row r="190" spans="1:17" ht="39.75" customHeight="1" x14ac:dyDescent="0.2">
      <c r="A190" s="246" t="str">
        <f t="shared" si="17"/>
        <v/>
      </c>
      <c r="B190" s="247"/>
      <c r="C190" s="247"/>
      <c r="D190" s="248"/>
      <c r="E190" s="249"/>
      <c r="F190" s="250"/>
      <c r="G190" s="251">
        <f t="shared" si="18"/>
        <v>0</v>
      </c>
      <c r="H190" s="247"/>
      <c r="K190" s="232">
        <f t="shared" si="12"/>
        <v>0</v>
      </c>
      <c r="L190" s="232"/>
      <c r="M190" s="232"/>
      <c r="N190" s="232"/>
      <c r="O190" s="232"/>
      <c r="P190" s="232"/>
      <c r="Q190" s="232"/>
    </row>
    <row r="191" spans="1:17" ht="39.75" customHeight="1" x14ac:dyDescent="0.2">
      <c r="A191" s="246" t="str">
        <f t="shared" si="17"/>
        <v/>
      </c>
      <c r="B191" s="247"/>
      <c r="C191" s="247"/>
      <c r="D191" s="248"/>
      <c r="E191" s="249"/>
      <c r="F191" s="250"/>
      <c r="G191" s="251">
        <f t="shared" si="18"/>
        <v>0</v>
      </c>
      <c r="H191" s="247"/>
      <c r="K191" s="232">
        <f t="shared" si="12"/>
        <v>0</v>
      </c>
      <c r="L191" s="232"/>
      <c r="M191" s="232"/>
      <c r="N191" s="232"/>
      <c r="O191" s="232"/>
      <c r="P191" s="232"/>
      <c r="Q191" s="232"/>
    </row>
    <row r="192" spans="1:17" ht="39.75" customHeight="1" x14ac:dyDescent="0.2">
      <c r="A192" s="246" t="str">
        <f t="shared" si="17"/>
        <v/>
      </c>
      <c r="B192" s="247"/>
      <c r="C192" s="247"/>
      <c r="D192" s="248"/>
      <c r="E192" s="249"/>
      <c r="F192" s="250"/>
      <c r="G192" s="251">
        <f t="shared" si="18"/>
        <v>0</v>
      </c>
      <c r="H192" s="247"/>
      <c r="K192" s="232">
        <f t="shared" si="12"/>
        <v>0</v>
      </c>
      <c r="L192" s="232"/>
      <c r="M192" s="232"/>
      <c r="N192" s="232"/>
      <c r="O192" s="232"/>
      <c r="P192" s="232"/>
      <c r="Q192" s="232"/>
    </row>
    <row r="193" spans="1:17" ht="39.75" customHeight="1" x14ac:dyDescent="0.2">
      <c r="A193" s="246" t="str">
        <f t="shared" si="17"/>
        <v/>
      </c>
      <c r="B193" s="247"/>
      <c r="C193" s="247"/>
      <c r="D193" s="248"/>
      <c r="E193" s="249"/>
      <c r="F193" s="250"/>
      <c r="G193" s="251">
        <f t="shared" si="18"/>
        <v>0</v>
      </c>
      <c r="H193" s="247"/>
      <c r="K193" s="232">
        <f t="shared" si="12"/>
        <v>0</v>
      </c>
      <c r="L193" s="232"/>
      <c r="M193" s="232"/>
      <c r="N193" s="232"/>
      <c r="O193" s="232"/>
      <c r="P193" s="232"/>
      <c r="Q193" s="232"/>
    </row>
    <row r="194" spans="1:17" ht="39.75" customHeight="1" x14ac:dyDescent="0.2">
      <c r="A194" s="246" t="str">
        <f t="shared" si="17"/>
        <v/>
      </c>
      <c r="B194" s="247"/>
      <c r="C194" s="247"/>
      <c r="D194" s="248"/>
      <c r="E194" s="249"/>
      <c r="F194" s="250"/>
      <c r="G194" s="251">
        <f t="shared" si="18"/>
        <v>0</v>
      </c>
      <c r="H194" s="247"/>
      <c r="K194" s="232">
        <f t="shared" si="12"/>
        <v>0</v>
      </c>
      <c r="L194" s="232"/>
      <c r="M194" s="232"/>
      <c r="N194" s="232"/>
      <c r="O194" s="232"/>
      <c r="P194" s="232"/>
      <c r="Q194" s="232"/>
    </row>
    <row r="195" spans="1:17" ht="39.75" customHeight="1" x14ac:dyDescent="0.2">
      <c r="A195" s="246" t="str">
        <f t="shared" si="17"/>
        <v/>
      </c>
      <c r="B195" s="247"/>
      <c r="C195" s="247"/>
      <c r="D195" s="248"/>
      <c r="E195" s="249"/>
      <c r="F195" s="250"/>
      <c r="G195" s="251">
        <f t="shared" si="18"/>
        <v>0</v>
      </c>
      <c r="H195" s="247"/>
      <c r="K195" s="232">
        <f t="shared" si="12"/>
        <v>0</v>
      </c>
      <c r="L195" s="232"/>
      <c r="M195" s="232"/>
      <c r="N195" s="232"/>
      <c r="O195" s="232"/>
      <c r="P195" s="232"/>
      <c r="Q195" s="232"/>
    </row>
    <row r="196" spans="1:17" ht="39.75" customHeight="1" x14ac:dyDescent="0.2">
      <c r="A196" s="246" t="str">
        <f t="shared" si="17"/>
        <v/>
      </c>
      <c r="B196" s="247"/>
      <c r="C196" s="247"/>
      <c r="D196" s="248"/>
      <c r="E196" s="249"/>
      <c r="F196" s="250"/>
      <c r="G196" s="251">
        <f t="shared" si="18"/>
        <v>0</v>
      </c>
      <c r="H196" s="247"/>
      <c r="K196" s="232">
        <f t="shared" si="12"/>
        <v>0</v>
      </c>
      <c r="L196" s="232"/>
      <c r="M196" s="232"/>
      <c r="N196" s="232"/>
      <c r="O196" s="232"/>
      <c r="P196" s="232"/>
      <c r="Q196" s="232"/>
    </row>
    <row r="197" spans="1:17" ht="39.75" customHeight="1" x14ac:dyDescent="0.2">
      <c r="A197" s="246" t="str">
        <f t="shared" si="17"/>
        <v/>
      </c>
      <c r="B197" s="247"/>
      <c r="C197" s="247"/>
      <c r="D197" s="248"/>
      <c r="E197" s="249"/>
      <c r="F197" s="250"/>
      <c r="G197" s="251">
        <f t="shared" si="18"/>
        <v>0</v>
      </c>
      <c r="H197" s="247"/>
      <c r="K197" s="232">
        <f t="shared" ref="K197:K260" si="19">E197*F197</f>
        <v>0</v>
      </c>
      <c r="L197" s="232"/>
      <c r="M197" s="232"/>
      <c r="N197" s="232"/>
      <c r="O197" s="232"/>
      <c r="P197" s="232"/>
      <c r="Q197" s="232"/>
    </row>
    <row r="198" spans="1:17" ht="39.75" customHeight="1" x14ac:dyDescent="0.2">
      <c r="A198" s="246" t="str">
        <f t="shared" si="17"/>
        <v/>
      </c>
      <c r="B198" s="247"/>
      <c r="C198" s="247"/>
      <c r="D198" s="248"/>
      <c r="E198" s="249"/>
      <c r="F198" s="250"/>
      <c r="G198" s="251">
        <f t="shared" si="18"/>
        <v>0</v>
      </c>
      <c r="H198" s="247"/>
      <c r="K198" s="232">
        <f t="shared" si="19"/>
        <v>0</v>
      </c>
      <c r="L198" s="232"/>
      <c r="M198" s="232"/>
      <c r="N198" s="232"/>
      <c r="O198" s="232"/>
      <c r="P198" s="232"/>
      <c r="Q198" s="232"/>
    </row>
    <row r="199" spans="1:17" ht="39.75" customHeight="1" x14ac:dyDescent="0.2">
      <c r="A199" s="246" t="str">
        <f t="shared" si="17"/>
        <v/>
      </c>
      <c r="B199" s="247"/>
      <c r="C199" s="247"/>
      <c r="D199" s="248"/>
      <c r="E199" s="249"/>
      <c r="F199" s="250"/>
      <c r="G199" s="251">
        <f t="shared" si="18"/>
        <v>0</v>
      </c>
      <c r="H199" s="247"/>
      <c r="K199" s="232">
        <f t="shared" si="19"/>
        <v>0</v>
      </c>
      <c r="L199" s="232"/>
      <c r="M199" s="232"/>
      <c r="N199" s="232"/>
      <c r="O199" s="232"/>
      <c r="P199" s="232"/>
      <c r="Q199" s="232"/>
    </row>
    <row r="200" spans="1:17" ht="39.75" customHeight="1" x14ac:dyDescent="0.2">
      <c r="A200" s="246" t="str">
        <f t="shared" si="17"/>
        <v/>
      </c>
      <c r="B200" s="247"/>
      <c r="C200" s="247"/>
      <c r="D200" s="248"/>
      <c r="E200" s="249"/>
      <c r="F200" s="250"/>
      <c r="G200" s="251">
        <f t="shared" si="18"/>
        <v>0</v>
      </c>
      <c r="H200" s="247"/>
      <c r="K200" s="232">
        <f t="shared" si="19"/>
        <v>0</v>
      </c>
      <c r="L200" s="232"/>
      <c r="M200" s="232"/>
      <c r="N200" s="232"/>
      <c r="O200" s="232"/>
      <c r="P200" s="232"/>
      <c r="Q200" s="232"/>
    </row>
    <row r="201" spans="1:17" ht="39.75" customHeight="1" x14ac:dyDescent="0.2">
      <c r="A201" s="246" t="str">
        <f t="shared" si="17"/>
        <v/>
      </c>
      <c r="B201" s="247"/>
      <c r="C201" s="247"/>
      <c r="D201" s="248"/>
      <c r="E201" s="249"/>
      <c r="F201" s="250"/>
      <c r="G201" s="251">
        <f t="shared" si="18"/>
        <v>0</v>
      </c>
      <c r="H201" s="247"/>
      <c r="K201" s="232">
        <f t="shared" si="19"/>
        <v>0</v>
      </c>
      <c r="L201" s="232"/>
      <c r="M201" s="232"/>
      <c r="N201" s="232"/>
      <c r="O201" s="232"/>
      <c r="P201" s="232"/>
      <c r="Q201" s="232"/>
    </row>
    <row r="202" spans="1:17" ht="39.75" customHeight="1" x14ac:dyDescent="0.2">
      <c r="A202" s="246" t="str">
        <f t="shared" si="17"/>
        <v/>
      </c>
      <c r="B202" s="247"/>
      <c r="C202" s="247"/>
      <c r="D202" s="248"/>
      <c r="E202" s="249"/>
      <c r="F202" s="250"/>
      <c r="G202" s="251">
        <f t="shared" si="18"/>
        <v>0</v>
      </c>
      <c r="H202" s="247"/>
      <c r="K202" s="232">
        <f t="shared" si="19"/>
        <v>0</v>
      </c>
      <c r="L202" s="232"/>
      <c r="M202" s="232"/>
      <c r="N202" s="232"/>
      <c r="O202" s="232"/>
      <c r="P202" s="232"/>
      <c r="Q202" s="232"/>
    </row>
    <row r="203" spans="1:17" ht="39.75" customHeight="1" x14ac:dyDescent="0.2">
      <c r="A203" s="246" t="str">
        <f t="shared" si="17"/>
        <v/>
      </c>
      <c r="B203" s="247"/>
      <c r="C203" s="247"/>
      <c r="D203" s="248"/>
      <c r="E203" s="249"/>
      <c r="F203" s="250"/>
      <c r="G203" s="251">
        <f t="shared" si="18"/>
        <v>0</v>
      </c>
      <c r="H203" s="247"/>
      <c r="K203" s="232">
        <f t="shared" si="19"/>
        <v>0</v>
      </c>
      <c r="L203" s="232"/>
      <c r="M203" s="232"/>
      <c r="N203" s="232"/>
      <c r="O203" s="232"/>
      <c r="P203" s="232"/>
      <c r="Q203" s="232"/>
    </row>
    <row r="204" spans="1:17" ht="39.75" customHeight="1" x14ac:dyDescent="0.2">
      <c r="A204" s="246" t="str">
        <f t="shared" si="17"/>
        <v/>
      </c>
      <c r="B204" s="247"/>
      <c r="C204" s="247"/>
      <c r="D204" s="248"/>
      <c r="E204" s="249"/>
      <c r="F204" s="250"/>
      <c r="G204" s="251">
        <f t="shared" si="18"/>
        <v>0</v>
      </c>
      <c r="H204" s="247"/>
      <c r="K204" s="232">
        <f t="shared" si="19"/>
        <v>0</v>
      </c>
      <c r="L204" s="232"/>
      <c r="M204" s="232"/>
      <c r="N204" s="232"/>
      <c r="O204" s="232"/>
      <c r="P204" s="232"/>
      <c r="Q204" s="232"/>
    </row>
    <row r="205" spans="1:17" ht="39.75" customHeight="1" x14ac:dyDescent="0.2">
      <c r="A205" s="246" t="str">
        <f t="shared" si="17"/>
        <v/>
      </c>
      <c r="B205" s="247"/>
      <c r="C205" s="247"/>
      <c r="D205" s="248"/>
      <c r="E205" s="249"/>
      <c r="F205" s="250"/>
      <c r="G205" s="251">
        <f t="shared" si="18"/>
        <v>0</v>
      </c>
      <c r="H205" s="247"/>
      <c r="K205" s="232">
        <f t="shared" si="19"/>
        <v>0</v>
      </c>
      <c r="L205" s="232"/>
      <c r="M205" s="232"/>
      <c r="N205" s="232"/>
      <c r="O205" s="232"/>
      <c r="P205" s="232"/>
      <c r="Q205" s="232"/>
    </row>
    <row r="206" spans="1:17" ht="39.75" customHeight="1" x14ac:dyDescent="0.2">
      <c r="A206" s="246" t="str">
        <f t="shared" si="17"/>
        <v/>
      </c>
      <c r="B206" s="247"/>
      <c r="C206" s="247"/>
      <c r="D206" s="248"/>
      <c r="E206" s="249"/>
      <c r="F206" s="250"/>
      <c r="G206" s="251">
        <f t="shared" si="18"/>
        <v>0</v>
      </c>
      <c r="H206" s="247"/>
      <c r="K206" s="232">
        <f t="shared" si="19"/>
        <v>0</v>
      </c>
      <c r="L206" s="232"/>
      <c r="M206" s="232"/>
      <c r="N206" s="232"/>
      <c r="O206" s="232"/>
      <c r="P206" s="232"/>
      <c r="Q206" s="232"/>
    </row>
    <row r="207" spans="1:17" ht="39.75" customHeight="1" x14ac:dyDescent="0.2">
      <c r="A207" s="246" t="str">
        <f t="shared" si="17"/>
        <v/>
      </c>
      <c r="B207" s="247"/>
      <c r="C207" s="247"/>
      <c r="D207" s="248"/>
      <c r="E207" s="249"/>
      <c r="F207" s="250"/>
      <c r="G207" s="251">
        <f t="shared" si="18"/>
        <v>0</v>
      </c>
      <c r="H207" s="247"/>
      <c r="K207" s="232">
        <f t="shared" si="19"/>
        <v>0</v>
      </c>
      <c r="L207" s="232"/>
      <c r="M207" s="232"/>
      <c r="N207" s="232"/>
      <c r="O207" s="232"/>
      <c r="P207" s="232"/>
      <c r="Q207" s="232"/>
    </row>
    <row r="208" spans="1:17" ht="39.75" customHeight="1" x14ac:dyDescent="0.2">
      <c r="A208" s="246" t="str">
        <f t="shared" si="17"/>
        <v/>
      </c>
      <c r="B208" s="247"/>
      <c r="C208" s="247"/>
      <c r="D208" s="248"/>
      <c r="E208" s="249"/>
      <c r="F208" s="250"/>
      <c r="G208" s="251">
        <f t="shared" si="18"/>
        <v>0</v>
      </c>
      <c r="H208" s="247"/>
      <c r="K208" s="232">
        <f t="shared" si="19"/>
        <v>0</v>
      </c>
      <c r="L208" s="232"/>
      <c r="M208" s="232"/>
      <c r="N208" s="232"/>
      <c r="O208" s="232"/>
      <c r="P208" s="232"/>
      <c r="Q208" s="232"/>
    </row>
    <row r="209" spans="1:17" ht="39.75" customHeight="1" x14ac:dyDescent="0.2">
      <c r="A209" s="246" t="str">
        <f t="shared" si="17"/>
        <v/>
      </c>
      <c r="B209" s="247"/>
      <c r="C209" s="247"/>
      <c r="D209" s="248"/>
      <c r="E209" s="249"/>
      <c r="F209" s="250"/>
      <c r="G209" s="251">
        <f t="shared" si="18"/>
        <v>0</v>
      </c>
      <c r="H209" s="247"/>
      <c r="K209" s="232">
        <f t="shared" si="19"/>
        <v>0</v>
      </c>
      <c r="L209" s="232"/>
      <c r="M209" s="232"/>
      <c r="N209" s="232"/>
      <c r="O209" s="232"/>
      <c r="P209" s="232"/>
      <c r="Q209" s="232"/>
    </row>
    <row r="210" spans="1:17" ht="39.75" customHeight="1" x14ac:dyDescent="0.2">
      <c r="A210" s="246" t="str">
        <f t="shared" si="17"/>
        <v/>
      </c>
      <c r="B210" s="247"/>
      <c r="C210" s="247"/>
      <c r="D210" s="248"/>
      <c r="E210" s="249"/>
      <c r="F210" s="250"/>
      <c r="G210" s="251">
        <f t="shared" si="18"/>
        <v>0</v>
      </c>
      <c r="H210" s="247"/>
      <c r="K210" s="232">
        <f t="shared" si="19"/>
        <v>0</v>
      </c>
      <c r="L210" s="232"/>
      <c r="M210" s="232"/>
      <c r="N210" s="232"/>
      <c r="O210" s="232"/>
      <c r="P210" s="232"/>
      <c r="Q210" s="232"/>
    </row>
    <row r="211" spans="1:17" ht="39.75" customHeight="1" x14ac:dyDescent="0.2">
      <c r="A211" s="253"/>
      <c r="B211" s="252" t="s">
        <v>117</v>
      </c>
      <c r="C211" s="247"/>
      <c r="D211" s="248"/>
      <c r="E211" s="249"/>
      <c r="F211" s="250"/>
      <c r="G211" s="251">
        <f>SUM(G186:G210)</f>
        <v>0</v>
      </c>
      <c r="H211" s="247"/>
      <c r="K211" s="232">
        <f t="shared" si="19"/>
        <v>0</v>
      </c>
      <c r="L211" s="232"/>
      <c r="M211" s="232"/>
      <c r="N211" s="232"/>
      <c r="O211" s="232"/>
      <c r="P211" s="232"/>
      <c r="Q211" s="232"/>
    </row>
    <row r="212" spans="1:17" ht="39.75" customHeight="1" x14ac:dyDescent="0.2">
      <c r="A212" s="246" t="str">
        <f>IF(D212="","",ROW()-11)</f>
        <v/>
      </c>
      <c r="B212" s="247"/>
      <c r="C212" s="247"/>
      <c r="D212" s="248"/>
      <c r="E212" s="249"/>
      <c r="F212" s="250"/>
      <c r="G212" s="251">
        <f>E212*F212</f>
        <v>0</v>
      </c>
      <c r="H212" s="247"/>
      <c r="K212" s="232">
        <f t="shared" si="19"/>
        <v>0</v>
      </c>
      <c r="L212" s="232"/>
      <c r="M212" s="232"/>
      <c r="N212" s="232"/>
      <c r="O212" s="232"/>
      <c r="P212" s="232"/>
      <c r="Q212" s="232"/>
    </row>
    <row r="213" spans="1:17" ht="39.75" customHeight="1" x14ac:dyDescent="0.2">
      <c r="A213" s="246" t="str">
        <f t="shared" ref="A213:A235" si="20">IF(D213="","",ROW()-11)</f>
        <v/>
      </c>
      <c r="B213" s="247"/>
      <c r="C213" s="247"/>
      <c r="D213" s="248"/>
      <c r="E213" s="249"/>
      <c r="F213" s="250"/>
      <c r="G213" s="251">
        <f t="shared" ref="G213:G236" si="21">E213*F213</f>
        <v>0</v>
      </c>
      <c r="H213" s="247"/>
      <c r="K213" s="232">
        <f t="shared" si="19"/>
        <v>0</v>
      </c>
      <c r="L213" s="232"/>
      <c r="M213" s="232"/>
      <c r="N213" s="232"/>
      <c r="O213" s="232"/>
      <c r="P213" s="232"/>
      <c r="Q213" s="232"/>
    </row>
    <row r="214" spans="1:17" ht="39.75" customHeight="1" x14ac:dyDescent="0.2">
      <c r="A214" s="246" t="str">
        <f t="shared" si="20"/>
        <v/>
      </c>
      <c r="B214" s="247"/>
      <c r="C214" s="247"/>
      <c r="D214" s="248"/>
      <c r="E214" s="249"/>
      <c r="F214" s="250"/>
      <c r="G214" s="251">
        <f t="shared" si="21"/>
        <v>0</v>
      </c>
      <c r="H214" s="247"/>
      <c r="K214" s="232">
        <f t="shared" si="19"/>
        <v>0</v>
      </c>
      <c r="L214" s="232"/>
      <c r="M214" s="232"/>
      <c r="N214" s="232"/>
      <c r="O214" s="232"/>
      <c r="P214" s="232"/>
      <c r="Q214" s="232"/>
    </row>
    <row r="215" spans="1:17" ht="39.75" customHeight="1" x14ac:dyDescent="0.2">
      <c r="A215" s="246" t="str">
        <f t="shared" si="20"/>
        <v/>
      </c>
      <c r="B215" s="247"/>
      <c r="C215" s="247"/>
      <c r="D215" s="248"/>
      <c r="E215" s="249"/>
      <c r="F215" s="250"/>
      <c r="G215" s="251">
        <f t="shared" si="21"/>
        <v>0</v>
      </c>
      <c r="H215" s="247"/>
      <c r="K215" s="232">
        <f t="shared" si="19"/>
        <v>0</v>
      </c>
      <c r="L215" s="232"/>
      <c r="M215" s="232"/>
      <c r="N215" s="232"/>
      <c r="O215" s="232"/>
      <c r="P215" s="232"/>
      <c r="Q215" s="232"/>
    </row>
    <row r="216" spans="1:17" ht="39.75" customHeight="1" x14ac:dyDescent="0.2">
      <c r="A216" s="246" t="str">
        <f t="shared" si="20"/>
        <v/>
      </c>
      <c r="B216" s="247"/>
      <c r="C216" s="247"/>
      <c r="D216" s="248"/>
      <c r="E216" s="249"/>
      <c r="F216" s="250"/>
      <c r="G216" s="251">
        <f t="shared" si="21"/>
        <v>0</v>
      </c>
      <c r="H216" s="247"/>
      <c r="K216" s="232">
        <f t="shared" si="19"/>
        <v>0</v>
      </c>
      <c r="L216" s="232"/>
      <c r="M216" s="232"/>
      <c r="N216" s="232"/>
      <c r="O216" s="232"/>
      <c r="P216" s="232"/>
      <c r="Q216" s="232"/>
    </row>
    <row r="217" spans="1:17" ht="39.75" customHeight="1" x14ac:dyDescent="0.2">
      <c r="A217" s="246" t="str">
        <f t="shared" si="20"/>
        <v/>
      </c>
      <c r="B217" s="247"/>
      <c r="C217" s="247"/>
      <c r="D217" s="248"/>
      <c r="E217" s="249"/>
      <c r="F217" s="250"/>
      <c r="G217" s="251">
        <f t="shared" si="21"/>
        <v>0</v>
      </c>
      <c r="H217" s="247"/>
      <c r="K217" s="232">
        <f t="shared" si="19"/>
        <v>0</v>
      </c>
      <c r="L217" s="232"/>
      <c r="M217" s="232"/>
      <c r="N217" s="232"/>
      <c r="O217" s="232"/>
      <c r="P217" s="232"/>
      <c r="Q217" s="232"/>
    </row>
    <row r="218" spans="1:17" ht="39.75" customHeight="1" x14ac:dyDescent="0.2">
      <c r="A218" s="246" t="str">
        <f t="shared" si="20"/>
        <v/>
      </c>
      <c r="B218" s="247"/>
      <c r="C218" s="247"/>
      <c r="D218" s="248"/>
      <c r="E218" s="249"/>
      <c r="F218" s="250"/>
      <c r="G218" s="251">
        <f t="shared" si="21"/>
        <v>0</v>
      </c>
      <c r="H218" s="247"/>
      <c r="K218" s="232">
        <f t="shared" si="19"/>
        <v>0</v>
      </c>
      <c r="L218" s="232"/>
      <c r="M218" s="232"/>
      <c r="N218" s="232"/>
      <c r="O218" s="232"/>
      <c r="P218" s="232"/>
      <c r="Q218" s="232"/>
    </row>
    <row r="219" spans="1:17" ht="39.75" customHeight="1" x14ac:dyDescent="0.2">
      <c r="A219" s="246" t="str">
        <f t="shared" si="20"/>
        <v/>
      </c>
      <c r="B219" s="247"/>
      <c r="C219" s="247"/>
      <c r="D219" s="248"/>
      <c r="E219" s="249"/>
      <c r="F219" s="250"/>
      <c r="G219" s="251">
        <f t="shared" si="21"/>
        <v>0</v>
      </c>
      <c r="H219" s="247"/>
      <c r="K219" s="232">
        <f t="shared" si="19"/>
        <v>0</v>
      </c>
      <c r="L219" s="232"/>
      <c r="M219" s="232"/>
      <c r="N219" s="232"/>
      <c r="O219" s="232"/>
      <c r="P219" s="232"/>
      <c r="Q219" s="232"/>
    </row>
    <row r="220" spans="1:17" ht="39.75" customHeight="1" x14ac:dyDescent="0.2">
      <c r="A220" s="246" t="str">
        <f t="shared" si="20"/>
        <v/>
      </c>
      <c r="B220" s="247"/>
      <c r="C220" s="247"/>
      <c r="D220" s="248"/>
      <c r="E220" s="249"/>
      <c r="F220" s="250"/>
      <c r="G220" s="251">
        <f t="shared" si="21"/>
        <v>0</v>
      </c>
      <c r="H220" s="247"/>
      <c r="K220" s="232">
        <f t="shared" si="19"/>
        <v>0</v>
      </c>
      <c r="L220" s="232"/>
      <c r="M220" s="232"/>
      <c r="N220" s="232"/>
      <c r="O220" s="232"/>
      <c r="P220" s="232"/>
      <c r="Q220" s="232"/>
    </row>
    <row r="221" spans="1:17" ht="39.75" customHeight="1" x14ac:dyDescent="0.2">
      <c r="A221" s="246" t="str">
        <f t="shared" si="20"/>
        <v/>
      </c>
      <c r="B221" s="247"/>
      <c r="C221" s="247"/>
      <c r="D221" s="248"/>
      <c r="E221" s="249"/>
      <c r="F221" s="250"/>
      <c r="G221" s="251">
        <f t="shared" si="21"/>
        <v>0</v>
      </c>
      <c r="H221" s="247"/>
      <c r="K221" s="232">
        <f t="shared" si="19"/>
        <v>0</v>
      </c>
      <c r="L221" s="232"/>
      <c r="M221" s="232"/>
      <c r="N221" s="232"/>
      <c r="O221" s="232"/>
      <c r="P221" s="232"/>
      <c r="Q221" s="232"/>
    </row>
    <row r="222" spans="1:17" ht="39.75" customHeight="1" x14ac:dyDescent="0.2">
      <c r="A222" s="246" t="str">
        <f t="shared" si="20"/>
        <v/>
      </c>
      <c r="B222" s="247"/>
      <c r="C222" s="247"/>
      <c r="D222" s="248"/>
      <c r="E222" s="249"/>
      <c r="F222" s="250"/>
      <c r="G222" s="251">
        <f t="shared" si="21"/>
        <v>0</v>
      </c>
      <c r="H222" s="247"/>
      <c r="K222" s="232">
        <f t="shared" si="19"/>
        <v>0</v>
      </c>
      <c r="L222" s="232"/>
      <c r="M222" s="232"/>
      <c r="N222" s="232"/>
      <c r="O222" s="232"/>
      <c r="P222" s="232"/>
      <c r="Q222" s="232"/>
    </row>
    <row r="223" spans="1:17" ht="39.75" customHeight="1" x14ac:dyDescent="0.2">
      <c r="A223" s="246" t="str">
        <f t="shared" si="20"/>
        <v/>
      </c>
      <c r="B223" s="247"/>
      <c r="C223" s="247"/>
      <c r="D223" s="248"/>
      <c r="E223" s="249"/>
      <c r="F223" s="250"/>
      <c r="G223" s="251">
        <f t="shared" si="21"/>
        <v>0</v>
      </c>
      <c r="H223" s="247"/>
      <c r="K223" s="232">
        <f t="shared" si="19"/>
        <v>0</v>
      </c>
      <c r="L223" s="232"/>
      <c r="M223" s="232"/>
      <c r="N223" s="232"/>
      <c r="O223" s="232"/>
      <c r="P223" s="232"/>
      <c r="Q223" s="232"/>
    </row>
    <row r="224" spans="1:17" ht="39.75" customHeight="1" x14ac:dyDescent="0.2">
      <c r="A224" s="246" t="str">
        <f t="shared" si="20"/>
        <v/>
      </c>
      <c r="B224" s="247"/>
      <c r="C224" s="247"/>
      <c r="D224" s="248"/>
      <c r="E224" s="249"/>
      <c r="F224" s="250"/>
      <c r="G224" s="251">
        <f t="shared" si="21"/>
        <v>0</v>
      </c>
      <c r="H224" s="247"/>
      <c r="K224" s="232">
        <f t="shared" si="19"/>
        <v>0</v>
      </c>
      <c r="L224" s="232"/>
      <c r="M224" s="232"/>
      <c r="N224" s="232"/>
      <c r="O224" s="232"/>
      <c r="P224" s="232"/>
      <c r="Q224" s="232"/>
    </row>
    <row r="225" spans="1:17" ht="39.75" customHeight="1" x14ac:dyDescent="0.2">
      <c r="A225" s="246" t="str">
        <f t="shared" si="20"/>
        <v/>
      </c>
      <c r="B225" s="247"/>
      <c r="C225" s="247"/>
      <c r="D225" s="248"/>
      <c r="E225" s="249"/>
      <c r="F225" s="250"/>
      <c r="G225" s="251">
        <f t="shared" si="21"/>
        <v>0</v>
      </c>
      <c r="H225" s="247"/>
      <c r="K225" s="232">
        <f t="shared" si="19"/>
        <v>0</v>
      </c>
      <c r="L225" s="232"/>
      <c r="M225" s="232"/>
      <c r="N225" s="232"/>
      <c r="O225" s="232"/>
      <c r="P225" s="232"/>
      <c r="Q225" s="232"/>
    </row>
    <row r="226" spans="1:17" ht="39.75" customHeight="1" x14ac:dyDescent="0.2">
      <c r="A226" s="246" t="str">
        <f t="shared" si="20"/>
        <v/>
      </c>
      <c r="B226" s="247"/>
      <c r="C226" s="247"/>
      <c r="D226" s="248"/>
      <c r="E226" s="249"/>
      <c r="F226" s="250"/>
      <c r="G226" s="251">
        <f t="shared" si="21"/>
        <v>0</v>
      </c>
      <c r="H226" s="247"/>
      <c r="K226" s="232">
        <f t="shared" si="19"/>
        <v>0</v>
      </c>
      <c r="L226" s="232"/>
      <c r="M226" s="232"/>
      <c r="N226" s="232"/>
      <c r="O226" s="232"/>
      <c r="P226" s="232"/>
      <c r="Q226" s="232"/>
    </row>
    <row r="227" spans="1:17" ht="39.75" customHeight="1" x14ac:dyDescent="0.2">
      <c r="A227" s="246" t="str">
        <f t="shared" si="20"/>
        <v/>
      </c>
      <c r="B227" s="247"/>
      <c r="C227" s="247"/>
      <c r="D227" s="248"/>
      <c r="E227" s="249"/>
      <c r="F227" s="250"/>
      <c r="G227" s="251">
        <f t="shared" si="21"/>
        <v>0</v>
      </c>
      <c r="H227" s="247"/>
      <c r="K227" s="232">
        <f t="shared" si="19"/>
        <v>0</v>
      </c>
      <c r="L227" s="232"/>
      <c r="M227" s="232"/>
      <c r="N227" s="232"/>
      <c r="O227" s="232"/>
      <c r="P227" s="232"/>
      <c r="Q227" s="232"/>
    </row>
    <row r="228" spans="1:17" ht="39.75" customHeight="1" x14ac:dyDescent="0.2">
      <c r="A228" s="246" t="str">
        <f t="shared" si="20"/>
        <v/>
      </c>
      <c r="B228" s="247"/>
      <c r="C228" s="247"/>
      <c r="D228" s="248"/>
      <c r="E228" s="249"/>
      <c r="F228" s="250"/>
      <c r="G228" s="251">
        <f t="shared" si="21"/>
        <v>0</v>
      </c>
      <c r="H228" s="247"/>
      <c r="K228" s="232">
        <f t="shared" si="19"/>
        <v>0</v>
      </c>
      <c r="L228" s="232"/>
      <c r="M228" s="232"/>
      <c r="N228" s="232"/>
      <c r="O228" s="232"/>
      <c r="P228" s="232"/>
      <c r="Q228" s="232"/>
    </row>
    <row r="229" spans="1:17" ht="39.75" customHeight="1" x14ac:dyDescent="0.2">
      <c r="A229" s="246" t="str">
        <f t="shared" si="20"/>
        <v/>
      </c>
      <c r="B229" s="247"/>
      <c r="C229" s="247"/>
      <c r="D229" s="248"/>
      <c r="E229" s="249"/>
      <c r="F229" s="250"/>
      <c r="G229" s="251">
        <f t="shared" si="21"/>
        <v>0</v>
      </c>
      <c r="H229" s="247"/>
      <c r="K229" s="232">
        <f t="shared" si="19"/>
        <v>0</v>
      </c>
      <c r="L229" s="232"/>
      <c r="M229" s="232"/>
      <c r="N229" s="232"/>
      <c r="O229" s="232"/>
      <c r="P229" s="232"/>
      <c r="Q229" s="232"/>
    </row>
    <row r="230" spans="1:17" ht="39.75" customHeight="1" x14ac:dyDescent="0.2">
      <c r="A230" s="246" t="str">
        <f t="shared" si="20"/>
        <v/>
      </c>
      <c r="B230" s="247"/>
      <c r="C230" s="247"/>
      <c r="D230" s="248"/>
      <c r="E230" s="249"/>
      <c r="F230" s="250"/>
      <c r="G230" s="251">
        <f t="shared" si="21"/>
        <v>0</v>
      </c>
      <c r="H230" s="247"/>
      <c r="K230" s="232">
        <f t="shared" si="19"/>
        <v>0</v>
      </c>
      <c r="L230" s="232"/>
      <c r="M230" s="232"/>
      <c r="N230" s="232"/>
      <c r="O230" s="232"/>
      <c r="P230" s="232"/>
      <c r="Q230" s="232"/>
    </row>
    <row r="231" spans="1:17" ht="39.75" customHeight="1" x14ac:dyDescent="0.2">
      <c r="A231" s="246" t="str">
        <f t="shared" si="20"/>
        <v/>
      </c>
      <c r="B231" s="247"/>
      <c r="C231" s="247"/>
      <c r="D231" s="248"/>
      <c r="E231" s="249"/>
      <c r="F231" s="250"/>
      <c r="G231" s="251">
        <f t="shared" si="21"/>
        <v>0</v>
      </c>
      <c r="H231" s="247"/>
      <c r="K231" s="232">
        <f t="shared" si="19"/>
        <v>0</v>
      </c>
      <c r="L231" s="232"/>
      <c r="M231" s="232"/>
      <c r="N231" s="232"/>
      <c r="O231" s="232"/>
      <c r="P231" s="232"/>
      <c r="Q231" s="232"/>
    </row>
    <row r="232" spans="1:17" ht="39.75" customHeight="1" x14ac:dyDescent="0.2">
      <c r="A232" s="246" t="str">
        <f t="shared" si="20"/>
        <v/>
      </c>
      <c r="B232" s="247"/>
      <c r="C232" s="247"/>
      <c r="D232" s="248"/>
      <c r="E232" s="249"/>
      <c r="F232" s="250"/>
      <c r="G232" s="251">
        <f t="shared" si="21"/>
        <v>0</v>
      </c>
      <c r="H232" s="247"/>
      <c r="K232" s="232">
        <f t="shared" si="19"/>
        <v>0</v>
      </c>
      <c r="L232" s="232"/>
      <c r="M232" s="232"/>
      <c r="N232" s="232"/>
      <c r="O232" s="232"/>
      <c r="P232" s="232"/>
      <c r="Q232" s="232"/>
    </row>
    <row r="233" spans="1:17" ht="39.75" customHeight="1" x14ac:dyDescent="0.2">
      <c r="A233" s="246" t="str">
        <f t="shared" si="20"/>
        <v/>
      </c>
      <c r="B233" s="247"/>
      <c r="C233" s="247"/>
      <c r="D233" s="248"/>
      <c r="E233" s="249"/>
      <c r="F233" s="250"/>
      <c r="G233" s="251">
        <f t="shared" si="21"/>
        <v>0</v>
      </c>
      <c r="H233" s="247"/>
      <c r="K233" s="232">
        <f t="shared" si="19"/>
        <v>0</v>
      </c>
      <c r="L233" s="232"/>
      <c r="M233" s="232"/>
      <c r="N233" s="232"/>
      <c r="O233" s="232"/>
      <c r="P233" s="232"/>
      <c r="Q233" s="232"/>
    </row>
    <row r="234" spans="1:17" ht="39.75" customHeight="1" x14ac:dyDescent="0.2">
      <c r="A234" s="246" t="str">
        <f t="shared" si="20"/>
        <v/>
      </c>
      <c r="B234" s="247"/>
      <c r="C234" s="247"/>
      <c r="D234" s="248"/>
      <c r="E234" s="249"/>
      <c r="F234" s="250"/>
      <c r="G234" s="251">
        <f t="shared" si="21"/>
        <v>0</v>
      </c>
      <c r="H234" s="247"/>
      <c r="K234" s="232">
        <f t="shared" si="19"/>
        <v>0</v>
      </c>
      <c r="L234" s="232"/>
      <c r="M234" s="232"/>
      <c r="N234" s="232"/>
      <c r="O234" s="232"/>
      <c r="P234" s="232"/>
      <c r="Q234" s="232"/>
    </row>
    <row r="235" spans="1:17" ht="39.75" customHeight="1" x14ac:dyDescent="0.2">
      <c r="A235" s="246" t="str">
        <f t="shared" si="20"/>
        <v/>
      </c>
      <c r="B235" s="247"/>
      <c r="C235" s="247"/>
      <c r="D235" s="248"/>
      <c r="E235" s="249"/>
      <c r="F235" s="250"/>
      <c r="G235" s="251">
        <f t="shared" si="21"/>
        <v>0</v>
      </c>
      <c r="H235" s="247"/>
      <c r="K235" s="232">
        <f t="shared" si="19"/>
        <v>0</v>
      </c>
      <c r="L235" s="232"/>
      <c r="M235" s="232"/>
      <c r="N235" s="232"/>
      <c r="O235" s="232"/>
      <c r="P235" s="232"/>
      <c r="Q235" s="232"/>
    </row>
    <row r="236" spans="1:17" ht="39.75" customHeight="1" x14ac:dyDescent="0.2">
      <c r="A236" s="246" t="str">
        <f>IF(D236="","",ROW()-11)</f>
        <v/>
      </c>
      <c r="B236" s="247"/>
      <c r="C236" s="247"/>
      <c r="D236" s="248"/>
      <c r="E236" s="249"/>
      <c r="F236" s="250"/>
      <c r="G236" s="251">
        <f t="shared" si="21"/>
        <v>0</v>
      </c>
      <c r="H236" s="247"/>
      <c r="K236" s="232">
        <f t="shared" si="19"/>
        <v>0</v>
      </c>
      <c r="L236" s="232"/>
      <c r="M236" s="232"/>
      <c r="N236" s="232"/>
      <c r="O236" s="232"/>
      <c r="P236" s="232"/>
      <c r="Q236" s="232"/>
    </row>
    <row r="237" spans="1:17" ht="39.75" customHeight="1" x14ac:dyDescent="0.2">
      <c r="A237" s="253"/>
      <c r="B237" s="252" t="s">
        <v>117</v>
      </c>
      <c r="C237" s="247"/>
      <c r="D237" s="248"/>
      <c r="E237" s="249"/>
      <c r="F237" s="250"/>
      <c r="G237" s="251">
        <f>SUM(G212:G236)</f>
        <v>0</v>
      </c>
      <c r="H237" s="247"/>
      <c r="K237" s="232">
        <f t="shared" si="19"/>
        <v>0</v>
      </c>
      <c r="L237" s="232"/>
      <c r="M237" s="232"/>
      <c r="N237" s="232"/>
      <c r="O237" s="232"/>
      <c r="P237" s="232"/>
      <c r="Q237" s="232"/>
    </row>
    <row r="238" spans="1:17" ht="39.75" customHeight="1" x14ac:dyDescent="0.2">
      <c r="A238" s="246" t="str">
        <f>IF(D238="","",ROW()-12)</f>
        <v/>
      </c>
      <c r="B238" s="247"/>
      <c r="C238" s="247"/>
      <c r="D238" s="248"/>
      <c r="E238" s="249"/>
      <c r="F238" s="250"/>
      <c r="G238" s="251">
        <f>E238*F238</f>
        <v>0</v>
      </c>
      <c r="H238" s="247"/>
      <c r="K238" s="232">
        <f t="shared" si="19"/>
        <v>0</v>
      </c>
      <c r="L238" s="232"/>
      <c r="M238" s="232"/>
      <c r="N238" s="232"/>
      <c r="O238" s="232"/>
      <c r="P238" s="232"/>
      <c r="Q238" s="232"/>
    </row>
    <row r="239" spans="1:17" ht="39.75" customHeight="1" x14ac:dyDescent="0.2">
      <c r="A239" s="246" t="str">
        <f t="shared" ref="A239:A262" si="22">IF(D239="","",ROW()-12)</f>
        <v/>
      </c>
      <c r="B239" s="247"/>
      <c r="C239" s="247"/>
      <c r="D239" s="248"/>
      <c r="E239" s="249"/>
      <c r="F239" s="250"/>
      <c r="G239" s="251">
        <f t="shared" ref="G239:G262" si="23">E239*F239</f>
        <v>0</v>
      </c>
      <c r="H239" s="247"/>
      <c r="K239" s="232">
        <f t="shared" si="19"/>
        <v>0</v>
      </c>
      <c r="L239" s="232"/>
      <c r="M239" s="232"/>
      <c r="N239" s="232"/>
      <c r="O239" s="232"/>
      <c r="P239" s="232"/>
      <c r="Q239" s="232"/>
    </row>
    <row r="240" spans="1:17" ht="39.75" customHeight="1" x14ac:dyDescent="0.2">
      <c r="A240" s="246" t="str">
        <f t="shared" si="22"/>
        <v/>
      </c>
      <c r="B240" s="247"/>
      <c r="C240" s="247"/>
      <c r="D240" s="248"/>
      <c r="E240" s="249"/>
      <c r="F240" s="250"/>
      <c r="G240" s="251">
        <f t="shared" si="23"/>
        <v>0</v>
      </c>
      <c r="H240" s="247"/>
      <c r="K240" s="232">
        <f t="shared" si="19"/>
        <v>0</v>
      </c>
      <c r="L240" s="232"/>
      <c r="M240" s="232"/>
      <c r="N240" s="232"/>
      <c r="O240" s="232"/>
      <c r="P240" s="232"/>
      <c r="Q240" s="232"/>
    </row>
    <row r="241" spans="1:17" ht="39.75" customHeight="1" x14ac:dyDescent="0.2">
      <c r="A241" s="246" t="str">
        <f t="shared" si="22"/>
        <v/>
      </c>
      <c r="B241" s="247"/>
      <c r="C241" s="247"/>
      <c r="D241" s="248"/>
      <c r="E241" s="249"/>
      <c r="F241" s="250"/>
      <c r="G241" s="251">
        <f t="shared" si="23"/>
        <v>0</v>
      </c>
      <c r="H241" s="247"/>
      <c r="K241" s="232">
        <f t="shared" si="19"/>
        <v>0</v>
      </c>
      <c r="L241" s="232"/>
      <c r="M241" s="232"/>
      <c r="N241" s="232"/>
      <c r="O241" s="232"/>
      <c r="P241" s="232"/>
      <c r="Q241" s="232"/>
    </row>
    <row r="242" spans="1:17" ht="39.75" customHeight="1" x14ac:dyDescent="0.2">
      <c r="A242" s="246" t="str">
        <f t="shared" si="22"/>
        <v/>
      </c>
      <c r="B242" s="247"/>
      <c r="C242" s="247"/>
      <c r="D242" s="248"/>
      <c r="E242" s="249"/>
      <c r="F242" s="250"/>
      <c r="G242" s="251">
        <f t="shared" si="23"/>
        <v>0</v>
      </c>
      <c r="H242" s="247"/>
      <c r="K242" s="232">
        <f t="shared" si="19"/>
        <v>0</v>
      </c>
      <c r="L242" s="232"/>
      <c r="M242" s="232"/>
      <c r="N242" s="232"/>
      <c r="O242" s="232"/>
      <c r="P242" s="232"/>
      <c r="Q242" s="232"/>
    </row>
    <row r="243" spans="1:17" ht="39.75" customHeight="1" x14ac:dyDescent="0.2">
      <c r="A243" s="246" t="str">
        <f t="shared" si="22"/>
        <v/>
      </c>
      <c r="B243" s="247"/>
      <c r="C243" s="247"/>
      <c r="D243" s="248"/>
      <c r="E243" s="249"/>
      <c r="F243" s="250"/>
      <c r="G243" s="251">
        <f t="shared" si="23"/>
        <v>0</v>
      </c>
      <c r="H243" s="247"/>
      <c r="K243" s="232">
        <f t="shared" si="19"/>
        <v>0</v>
      </c>
      <c r="L243" s="232"/>
      <c r="M243" s="232"/>
      <c r="N243" s="232"/>
      <c r="O243" s="232"/>
      <c r="P243" s="232"/>
      <c r="Q243" s="232"/>
    </row>
    <row r="244" spans="1:17" ht="39.75" customHeight="1" x14ac:dyDescent="0.2">
      <c r="A244" s="246" t="str">
        <f t="shared" si="22"/>
        <v/>
      </c>
      <c r="B244" s="247"/>
      <c r="C244" s="247"/>
      <c r="D244" s="248"/>
      <c r="E244" s="249"/>
      <c r="F244" s="250"/>
      <c r="G244" s="251">
        <f t="shared" si="23"/>
        <v>0</v>
      </c>
      <c r="H244" s="247"/>
      <c r="K244" s="232">
        <f t="shared" si="19"/>
        <v>0</v>
      </c>
      <c r="L244" s="232"/>
      <c r="M244" s="232"/>
      <c r="N244" s="232"/>
      <c r="O244" s="232"/>
      <c r="P244" s="232"/>
      <c r="Q244" s="232"/>
    </row>
    <row r="245" spans="1:17" ht="39.75" customHeight="1" x14ac:dyDescent="0.2">
      <c r="A245" s="246" t="str">
        <f t="shared" si="22"/>
        <v/>
      </c>
      <c r="B245" s="247"/>
      <c r="C245" s="247"/>
      <c r="D245" s="248"/>
      <c r="E245" s="249"/>
      <c r="F245" s="250"/>
      <c r="G245" s="251">
        <f t="shared" si="23"/>
        <v>0</v>
      </c>
      <c r="H245" s="247"/>
      <c r="K245" s="232">
        <f t="shared" si="19"/>
        <v>0</v>
      </c>
      <c r="L245" s="232"/>
      <c r="M245" s="232"/>
      <c r="N245" s="232"/>
      <c r="O245" s="232"/>
      <c r="P245" s="232"/>
      <c r="Q245" s="232"/>
    </row>
    <row r="246" spans="1:17" ht="39.75" customHeight="1" x14ac:dyDescent="0.2">
      <c r="A246" s="246" t="str">
        <f t="shared" si="22"/>
        <v/>
      </c>
      <c r="B246" s="247"/>
      <c r="C246" s="247"/>
      <c r="D246" s="248"/>
      <c r="E246" s="249"/>
      <c r="F246" s="250"/>
      <c r="G246" s="251">
        <f t="shared" si="23"/>
        <v>0</v>
      </c>
      <c r="H246" s="247"/>
      <c r="K246" s="232">
        <f t="shared" si="19"/>
        <v>0</v>
      </c>
      <c r="L246" s="232"/>
      <c r="M246" s="232"/>
      <c r="N246" s="232"/>
      <c r="O246" s="232"/>
      <c r="P246" s="232"/>
      <c r="Q246" s="232"/>
    </row>
    <row r="247" spans="1:17" ht="39.75" customHeight="1" x14ac:dyDescent="0.2">
      <c r="A247" s="246" t="str">
        <f t="shared" si="22"/>
        <v/>
      </c>
      <c r="B247" s="247"/>
      <c r="C247" s="247"/>
      <c r="D247" s="248"/>
      <c r="E247" s="249"/>
      <c r="F247" s="250"/>
      <c r="G247" s="251">
        <f t="shared" si="23"/>
        <v>0</v>
      </c>
      <c r="H247" s="247"/>
      <c r="K247" s="232">
        <f t="shared" si="19"/>
        <v>0</v>
      </c>
      <c r="L247" s="232"/>
      <c r="M247" s="232"/>
      <c r="N247" s="232"/>
      <c r="O247" s="232"/>
      <c r="P247" s="232"/>
      <c r="Q247" s="232"/>
    </row>
    <row r="248" spans="1:17" ht="39.75" customHeight="1" x14ac:dyDescent="0.2">
      <c r="A248" s="246" t="str">
        <f t="shared" si="22"/>
        <v/>
      </c>
      <c r="B248" s="247"/>
      <c r="C248" s="247"/>
      <c r="D248" s="248"/>
      <c r="E248" s="249"/>
      <c r="F248" s="250"/>
      <c r="G248" s="251">
        <f t="shared" si="23"/>
        <v>0</v>
      </c>
      <c r="H248" s="247"/>
      <c r="K248" s="232">
        <f t="shared" si="19"/>
        <v>0</v>
      </c>
      <c r="L248" s="232"/>
      <c r="M248" s="232"/>
      <c r="N248" s="232"/>
      <c r="O248" s="232"/>
      <c r="P248" s="232"/>
      <c r="Q248" s="232"/>
    </row>
    <row r="249" spans="1:17" ht="39.75" customHeight="1" x14ac:dyDescent="0.2">
      <c r="A249" s="246" t="str">
        <f t="shared" si="22"/>
        <v/>
      </c>
      <c r="B249" s="247"/>
      <c r="C249" s="247"/>
      <c r="D249" s="248"/>
      <c r="E249" s="249"/>
      <c r="F249" s="250"/>
      <c r="G249" s="251">
        <f t="shared" si="23"/>
        <v>0</v>
      </c>
      <c r="H249" s="247"/>
      <c r="K249" s="232">
        <f t="shared" si="19"/>
        <v>0</v>
      </c>
      <c r="L249" s="232"/>
      <c r="M249" s="232"/>
      <c r="N249" s="232"/>
      <c r="O249" s="232"/>
      <c r="P249" s="232"/>
      <c r="Q249" s="232"/>
    </row>
    <row r="250" spans="1:17" ht="39.75" customHeight="1" x14ac:dyDescent="0.2">
      <c r="A250" s="246" t="str">
        <f t="shared" si="22"/>
        <v/>
      </c>
      <c r="B250" s="247"/>
      <c r="C250" s="247"/>
      <c r="D250" s="248"/>
      <c r="E250" s="249"/>
      <c r="F250" s="250"/>
      <c r="G250" s="251">
        <f t="shared" si="23"/>
        <v>0</v>
      </c>
      <c r="H250" s="247"/>
      <c r="K250" s="232">
        <f t="shared" si="19"/>
        <v>0</v>
      </c>
      <c r="L250" s="232"/>
      <c r="M250" s="232"/>
      <c r="N250" s="232"/>
      <c r="O250" s="232"/>
      <c r="P250" s="232"/>
      <c r="Q250" s="232"/>
    </row>
    <row r="251" spans="1:17" ht="39.75" customHeight="1" x14ac:dyDescent="0.2">
      <c r="A251" s="246" t="str">
        <f t="shared" si="22"/>
        <v/>
      </c>
      <c r="B251" s="247"/>
      <c r="C251" s="247"/>
      <c r="D251" s="248"/>
      <c r="E251" s="249"/>
      <c r="F251" s="250"/>
      <c r="G251" s="251">
        <f t="shared" si="23"/>
        <v>0</v>
      </c>
      <c r="H251" s="247"/>
      <c r="K251" s="232">
        <f t="shared" si="19"/>
        <v>0</v>
      </c>
      <c r="L251" s="232"/>
      <c r="M251" s="232"/>
      <c r="N251" s="232"/>
      <c r="O251" s="232"/>
      <c r="P251" s="232"/>
      <c r="Q251" s="232"/>
    </row>
    <row r="252" spans="1:17" ht="39.75" customHeight="1" x14ac:dyDescent="0.2">
      <c r="A252" s="246" t="str">
        <f t="shared" si="22"/>
        <v/>
      </c>
      <c r="B252" s="247"/>
      <c r="C252" s="247"/>
      <c r="D252" s="248"/>
      <c r="E252" s="249"/>
      <c r="F252" s="250"/>
      <c r="G252" s="251">
        <f t="shared" si="23"/>
        <v>0</v>
      </c>
      <c r="H252" s="247"/>
      <c r="K252" s="232">
        <f t="shared" si="19"/>
        <v>0</v>
      </c>
      <c r="L252" s="232"/>
      <c r="M252" s="232"/>
      <c r="N252" s="232"/>
      <c r="O252" s="232"/>
      <c r="P252" s="232"/>
      <c r="Q252" s="232"/>
    </row>
    <row r="253" spans="1:17" ht="39.75" customHeight="1" x14ac:dyDescent="0.2">
      <c r="A253" s="246" t="str">
        <f t="shared" si="22"/>
        <v/>
      </c>
      <c r="B253" s="247"/>
      <c r="C253" s="247"/>
      <c r="D253" s="248"/>
      <c r="E253" s="249"/>
      <c r="F253" s="250"/>
      <c r="G253" s="251">
        <f t="shared" si="23"/>
        <v>0</v>
      </c>
      <c r="H253" s="247"/>
      <c r="K253" s="232">
        <f t="shared" si="19"/>
        <v>0</v>
      </c>
      <c r="L253" s="232"/>
      <c r="M253" s="232"/>
      <c r="N253" s="232"/>
      <c r="O253" s="232"/>
      <c r="P253" s="232"/>
      <c r="Q253" s="232"/>
    </row>
    <row r="254" spans="1:17" ht="39.75" customHeight="1" x14ac:dyDescent="0.2">
      <c r="A254" s="246" t="str">
        <f t="shared" si="22"/>
        <v/>
      </c>
      <c r="B254" s="247"/>
      <c r="C254" s="247"/>
      <c r="D254" s="248"/>
      <c r="E254" s="249"/>
      <c r="F254" s="250"/>
      <c r="G254" s="251">
        <f t="shared" si="23"/>
        <v>0</v>
      </c>
      <c r="H254" s="247"/>
      <c r="K254" s="232">
        <f t="shared" si="19"/>
        <v>0</v>
      </c>
      <c r="L254" s="232"/>
      <c r="M254" s="232"/>
      <c r="N254" s="232"/>
      <c r="O254" s="232"/>
      <c r="P254" s="232"/>
      <c r="Q254" s="232"/>
    </row>
    <row r="255" spans="1:17" ht="39.75" customHeight="1" x14ac:dyDescent="0.2">
      <c r="A255" s="246" t="str">
        <f t="shared" si="22"/>
        <v/>
      </c>
      <c r="B255" s="247"/>
      <c r="C255" s="247"/>
      <c r="D255" s="248"/>
      <c r="E255" s="249"/>
      <c r="F255" s="250"/>
      <c r="G255" s="251">
        <f t="shared" si="23"/>
        <v>0</v>
      </c>
      <c r="H255" s="247"/>
      <c r="K255" s="232">
        <f t="shared" si="19"/>
        <v>0</v>
      </c>
      <c r="L255" s="232"/>
      <c r="M255" s="232"/>
      <c r="N255" s="232"/>
      <c r="O255" s="232"/>
      <c r="P255" s="232"/>
      <c r="Q255" s="232"/>
    </row>
    <row r="256" spans="1:17" ht="39.75" customHeight="1" x14ac:dyDescent="0.2">
      <c r="A256" s="246" t="str">
        <f t="shared" si="22"/>
        <v/>
      </c>
      <c r="B256" s="247"/>
      <c r="C256" s="247"/>
      <c r="D256" s="248"/>
      <c r="E256" s="249"/>
      <c r="F256" s="250"/>
      <c r="G256" s="251">
        <f t="shared" si="23"/>
        <v>0</v>
      </c>
      <c r="H256" s="247"/>
      <c r="K256" s="232">
        <f t="shared" si="19"/>
        <v>0</v>
      </c>
      <c r="L256" s="232"/>
      <c r="M256" s="232"/>
      <c r="N256" s="232"/>
      <c r="O256" s="232"/>
      <c r="P256" s="232"/>
      <c r="Q256" s="232"/>
    </row>
    <row r="257" spans="1:17" ht="39.75" customHeight="1" x14ac:dyDescent="0.2">
      <c r="A257" s="246" t="str">
        <f t="shared" si="22"/>
        <v/>
      </c>
      <c r="B257" s="247"/>
      <c r="C257" s="247"/>
      <c r="D257" s="248"/>
      <c r="E257" s="249"/>
      <c r="F257" s="250"/>
      <c r="G257" s="251">
        <f t="shared" si="23"/>
        <v>0</v>
      </c>
      <c r="H257" s="247"/>
      <c r="K257" s="232">
        <f t="shared" si="19"/>
        <v>0</v>
      </c>
      <c r="L257" s="232"/>
      <c r="M257" s="232"/>
      <c r="N257" s="232"/>
      <c r="O257" s="232"/>
      <c r="P257" s="232"/>
      <c r="Q257" s="232"/>
    </row>
    <row r="258" spans="1:17" ht="39.75" customHeight="1" x14ac:dyDescent="0.2">
      <c r="A258" s="246" t="str">
        <f t="shared" si="22"/>
        <v/>
      </c>
      <c r="B258" s="247"/>
      <c r="C258" s="247"/>
      <c r="D258" s="248"/>
      <c r="E258" s="249"/>
      <c r="F258" s="250"/>
      <c r="G258" s="251">
        <f t="shared" si="23"/>
        <v>0</v>
      </c>
      <c r="H258" s="247"/>
      <c r="K258" s="232">
        <f t="shared" si="19"/>
        <v>0</v>
      </c>
      <c r="L258" s="232"/>
      <c r="M258" s="232"/>
      <c r="N258" s="232"/>
      <c r="O258" s="232"/>
      <c r="P258" s="232"/>
      <c r="Q258" s="232"/>
    </row>
    <row r="259" spans="1:17" ht="39.75" customHeight="1" x14ac:dyDescent="0.2">
      <c r="A259" s="246" t="str">
        <f t="shared" si="22"/>
        <v/>
      </c>
      <c r="B259" s="247"/>
      <c r="C259" s="247"/>
      <c r="D259" s="248"/>
      <c r="E259" s="249"/>
      <c r="F259" s="250"/>
      <c r="G259" s="251">
        <f t="shared" si="23"/>
        <v>0</v>
      </c>
      <c r="H259" s="247"/>
      <c r="K259" s="232">
        <f t="shared" si="19"/>
        <v>0</v>
      </c>
      <c r="L259" s="232"/>
      <c r="M259" s="232"/>
      <c r="N259" s="232"/>
      <c r="O259" s="232"/>
      <c r="P259" s="232"/>
      <c r="Q259" s="232"/>
    </row>
    <row r="260" spans="1:17" ht="39.75" customHeight="1" x14ac:dyDescent="0.2">
      <c r="A260" s="246" t="str">
        <f t="shared" si="22"/>
        <v/>
      </c>
      <c r="B260" s="247"/>
      <c r="C260" s="247"/>
      <c r="D260" s="248"/>
      <c r="E260" s="249"/>
      <c r="F260" s="250"/>
      <c r="G260" s="251">
        <f t="shared" si="23"/>
        <v>0</v>
      </c>
      <c r="H260" s="247"/>
      <c r="K260" s="232">
        <f t="shared" si="19"/>
        <v>0</v>
      </c>
      <c r="L260" s="232"/>
      <c r="M260" s="232"/>
      <c r="N260" s="232"/>
      <c r="O260" s="232"/>
      <c r="P260" s="232"/>
      <c r="Q260" s="232"/>
    </row>
    <row r="261" spans="1:17" ht="39.75" customHeight="1" x14ac:dyDescent="0.2">
      <c r="A261" s="246" t="str">
        <f t="shared" si="22"/>
        <v/>
      </c>
      <c r="B261" s="247"/>
      <c r="C261" s="247"/>
      <c r="D261" s="248"/>
      <c r="E261" s="249"/>
      <c r="F261" s="250"/>
      <c r="G261" s="251">
        <f t="shared" si="23"/>
        <v>0</v>
      </c>
      <c r="H261" s="247"/>
      <c r="K261" s="232">
        <f t="shared" ref="K261:K316" si="24">E261*F261</f>
        <v>0</v>
      </c>
      <c r="L261" s="232"/>
      <c r="M261" s="232"/>
      <c r="N261" s="232"/>
      <c r="O261" s="232"/>
      <c r="P261" s="232"/>
      <c r="Q261" s="232"/>
    </row>
    <row r="262" spans="1:17" ht="39.75" customHeight="1" x14ac:dyDescent="0.2">
      <c r="A262" s="246" t="str">
        <f t="shared" si="22"/>
        <v/>
      </c>
      <c r="B262" s="247"/>
      <c r="C262" s="247"/>
      <c r="D262" s="248"/>
      <c r="E262" s="249"/>
      <c r="F262" s="250"/>
      <c r="G262" s="251">
        <f t="shared" si="23"/>
        <v>0</v>
      </c>
      <c r="H262" s="247"/>
      <c r="K262" s="232">
        <f t="shared" si="24"/>
        <v>0</v>
      </c>
      <c r="L262" s="232"/>
      <c r="M262" s="232"/>
      <c r="N262" s="232"/>
      <c r="O262" s="232"/>
      <c r="P262" s="232"/>
      <c r="Q262" s="232"/>
    </row>
    <row r="263" spans="1:17" ht="39.75" customHeight="1" x14ac:dyDescent="0.2">
      <c r="A263" s="253"/>
      <c r="B263" s="252" t="s">
        <v>117</v>
      </c>
      <c r="C263" s="247"/>
      <c r="D263" s="248"/>
      <c r="E263" s="249"/>
      <c r="F263" s="250"/>
      <c r="G263" s="251">
        <f>SUM(G238:G262)</f>
        <v>0</v>
      </c>
      <c r="H263" s="247"/>
      <c r="K263" s="232">
        <f t="shared" si="24"/>
        <v>0</v>
      </c>
      <c r="L263" s="232"/>
      <c r="M263" s="232"/>
      <c r="N263" s="232"/>
      <c r="O263" s="232"/>
      <c r="P263" s="232"/>
      <c r="Q263" s="232"/>
    </row>
    <row r="264" spans="1:17" ht="39.75" customHeight="1" x14ac:dyDescent="0.2">
      <c r="A264" s="246" t="str">
        <f>IF(D264="","",ROW()-13)</f>
        <v/>
      </c>
      <c r="B264" s="247"/>
      <c r="C264" s="247"/>
      <c r="D264" s="248"/>
      <c r="E264" s="249"/>
      <c r="F264" s="250"/>
      <c r="G264" s="251">
        <f>E264*F264</f>
        <v>0</v>
      </c>
      <c r="H264" s="247"/>
      <c r="K264" s="232">
        <f t="shared" si="24"/>
        <v>0</v>
      </c>
      <c r="L264" s="232"/>
      <c r="M264" s="232"/>
      <c r="N264" s="232"/>
      <c r="O264" s="232"/>
      <c r="P264" s="232"/>
      <c r="Q264" s="232"/>
    </row>
    <row r="265" spans="1:17" ht="39.75" customHeight="1" x14ac:dyDescent="0.2">
      <c r="A265" s="246" t="str">
        <f t="shared" ref="A265:A288" si="25">IF(D265="","",ROW()-13)</f>
        <v/>
      </c>
      <c r="B265" s="247"/>
      <c r="C265" s="247"/>
      <c r="D265" s="248"/>
      <c r="E265" s="249"/>
      <c r="F265" s="250"/>
      <c r="G265" s="251">
        <f t="shared" ref="G265:G288" si="26">E265*F265</f>
        <v>0</v>
      </c>
      <c r="H265" s="247"/>
      <c r="K265" s="232">
        <f t="shared" si="24"/>
        <v>0</v>
      </c>
      <c r="L265" s="232"/>
      <c r="M265" s="232"/>
      <c r="N265" s="232"/>
      <c r="O265" s="232"/>
      <c r="P265" s="232"/>
      <c r="Q265" s="232"/>
    </row>
    <row r="266" spans="1:17" ht="39.75" customHeight="1" x14ac:dyDescent="0.2">
      <c r="A266" s="246" t="str">
        <f t="shared" si="25"/>
        <v/>
      </c>
      <c r="B266" s="247"/>
      <c r="C266" s="247"/>
      <c r="D266" s="248"/>
      <c r="E266" s="249"/>
      <c r="F266" s="250"/>
      <c r="G266" s="251">
        <f t="shared" si="26"/>
        <v>0</v>
      </c>
      <c r="H266" s="247"/>
      <c r="K266" s="232">
        <f t="shared" si="24"/>
        <v>0</v>
      </c>
      <c r="L266" s="232"/>
      <c r="M266" s="232"/>
      <c r="N266" s="232"/>
      <c r="O266" s="232"/>
      <c r="P266" s="232"/>
      <c r="Q266" s="232"/>
    </row>
    <row r="267" spans="1:17" ht="39.75" customHeight="1" x14ac:dyDescent="0.2">
      <c r="A267" s="246" t="str">
        <f t="shared" si="25"/>
        <v/>
      </c>
      <c r="B267" s="247"/>
      <c r="C267" s="247"/>
      <c r="D267" s="248"/>
      <c r="E267" s="249"/>
      <c r="F267" s="250"/>
      <c r="G267" s="251">
        <f t="shared" si="26"/>
        <v>0</v>
      </c>
      <c r="H267" s="247"/>
      <c r="K267" s="232">
        <f t="shared" si="24"/>
        <v>0</v>
      </c>
      <c r="L267" s="232"/>
      <c r="M267" s="232"/>
      <c r="N267" s="232"/>
      <c r="O267" s="232"/>
      <c r="P267" s="232"/>
      <c r="Q267" s="232"/>
    </row>
    <row r="268" spans="1:17" ht="39.75" customHeight="1" x14ac:dyDescent="0.2">
      <c r="A268" s="246" t="str">
        <f t="shared" si="25"/>
        <v/>
      </c>
      <c r="B268" s="247"/>
      <c r="C268" s="247"/>
      <c r="D268" s="248"/>
      <c r="E268" s="249"/>
      <c r="F268" s="250"/>
      <c r="G268" s="251">
        <f t="shared" si="26"/>
        <v>0</v>
      </c>
      <c r="H268" s="247"/>
      <c r="K268" s="232">
        <f t="shared" si="24"/>
        <v>0</v>
      </c>
      <c r="L268" s="232"/>
      <c r="M268" s="232"/>
      <c r="N268" s="232"/>
      <c r="O268" s="232"/>
      <c r="P268" s="232"/>
      <c r="Q268" s="232"/>
    </row>
    <row r="269" spans="1:17" ht="39.75" customHeight="1" x14ac:dyDescent="0.2">
      <c r="A269" s="246" t="str">
        <f t="shared" si="25"/>
        <v/>
      </c>
      <c r="B269" s="247"/>
      <c r="C269" s="247"/>
      <c r="D269" s="248"/>
      <c r="E269" s="249"/>
      <c r="F269" s="250"/>
      <c r="G269" s="251">
        <f t="shared" si="26"/>
        <v>0</v>
      </c>
      <c r="H269" s="247"/>
      <c r="K269" s="232">
        <f t="shared" si="24"/>
        <v>0</v>
      </c>
      <c r="L269" s="232"/>
      <c r="M269" s="232"/>
      <c r="N269" s="232"/>
      <c r="O269" s="232"/>
      <c r="P269" s="232"/>
      <c r="Q269" s="232"/>
    </row>
    <row r="270" spans="1:17" ht="39.75" customHeight="1" x14ac:dyDescent="0.2">
      <c r="A270" s="246" t="str">
        <f t="shared" si="25"/>
        <v/>
      </c>
      <c r="B270" s="247"/>
      <c r="C270" s="247"/>
      <c r="D270" s="248"/>
      <c r="E270" s="249"/>
      <c r="F270" s="250"/>
      <c r="G270" s="251">
        <f t="shared" si="26"/>
        <v>0</v>
      </c>
      <c r="H270" s="247"/>
      <c r="K270" s="232">
        <f t="shared" si="24"/>
        <v>0</v>
      </c>
      <c r="L270" s="232"/>
      <c r="M270" s="232"/>
      <c r="N270" s="232"/>
      <c r="O270" s="232"/>
      <c r="P270" s="232"/>
      <c r="Q270" s="232"/>
    </row>
    <row r="271" spans="1:17" ht="39.75" customHeight="1" x14ac:dyDescent="0.2">
      <c r="A271" s="246" t="str">
        <f t="shared" si="25"/>
        <v/>
      </c>
      <c r="B271" s="247"/>
      <c r="C271" s="247"/>
      <c r="D271" s="248"/>
      <c r="E271" s="249"/>
      <c r="F271" s="250"/>
      <c r="G271" s="251">
        <f t="shared" si="26"/>
        <v>0</v>
      </c>
      <c r="H271" s="247"/>
      <c r="K271" s="232">
        <f t="shared" si="24"/>
        <v>0</v>
      </c>
      <c r="L271" s="232"/>
      <c r="M271" s="232"/>
      <c r="N271" s="232"/>
      <c r="O271" s="232"/>
      <c r="P271" s="232"/>
      <c r="Q271" s="232"/>
    </row>
    <row r="272" spans="1:17" ht="39.75" customHeight="1" x14ac:dyDescent="0.2">
      <c r="A272" s="246" t="str">
        <f t="shared" si="25"/>
        <v/>
      </c>
      <c r="B272" s="247"/>
      <c r="C272" s="247"/>
      <c r="D272" s="248"/>
      <c r="E272" s="249"/>
      <c r="F272" s="250"/>
      <c r="G272" s="251">
        <f t="shared" si="26"/>
        <v>0</v>
      </c>
      <c r="H272" s="247"/>
      <c r="K272" s="232">
        <f t="shared" si="24"/>
        <v>0</v>
      </c>
      <c r="L272" s="232"/>
      <c r="M272" s="232"/>
      <c r="N272" s="232"/>
      <c r="O272" s="232"/>
      <c r="P272" s="232"/>
      <c r="Q272" s="232"/>
    </row>
    <row r="273" spans="1:17" ht="39.75" customHeight="1" x14ac:dyDescent="0.2">
      <c r="A273" s="246" t="str">
        <f t="shared" si="25"/>
        <v/>
      </c>
      <c r="B273" s="247"/>
      <c r="C273" s="247"/>
      <c r="D273" s="248"/>
      <c r="E273" s="249"/>
      <c r="F273" s="250"/>
      <c r="G273" s="251">
        <f t="shared" si="26"/>
        <v>0</v>
      </c>
      <c r="H273" s="247"/>
      <c r="K273" s="232">
        <f t="shared" si="24"/>
        <v>0</v>
      </c>
      <c r="L273" s="232"/>
      <c r="M273" s="232"/>
      <c r="N273" s="232"/>
      <c r="O273" s="232"/>
      <c r="P273" s="232"/>
      <c r="Q273" s="232"/>
    </row>
    <row r="274" spans="1:17" ht="39.75" customHeight="1" x14ac:dyDescent="0.2">
      <c r="A274" s="246" t="str">
        <f t="shared" si="25"/>
        <v/>
      </c>
      <c r="B274" s="247"/>
      <c r="C274" s="247"/>
      <c r="D274" s="248"/>
      <c r="E274" s="249"/>
      <c r="F274" s="250"/>
      <c r="G274" s="251">
        <f t="shared" si="26"/>
        <v>0</v>
      </c>
      <c r="H274" s="247"/>
      <c r="K274" s="232">
        <f t="shared" si="24"/>
        <v>0</v>
      </c>
      <c r="L274" s="232"/>
      <c r="M274" s="232"/>
      <c r="N274" s="232"/>
      <c r="O274" s="232"/>
      <c r="P274" s="232"/>
      <c r="Q274" s="232"/>
    </row>
    <row r="275" spans="1:17" ht="39.75" customHeight="1" x14ac:dyDescent="0.2">
      <c r="A275" s="246" t="str">
        <f t="shared" si="25"/>
        <v/>
      </c>
      <c r="B275" s="247"/>
      <c r="C275" s="247"/>
      <c r="D275" s="248"/>
      <c r="E275" s="249"/>
      <c r="F275" s="250"/>
      <c r="G275" s="251">
        <f t="shared" si="26"/>
        <v>0</v>
      </c>
      <c r="H275" s="247"/>
      <c r="K275" s="232">
        <f t="shared" si="24"/>
        <v>0</v>
      </c>
      <c r="L275" s="232"/>
      <c r="M275" s="232"/>
      <c r="N275" s="232"/>
      <c r="O275" s="232"/>
      <c r="P275" s="232"/>
      <c r="Q275" s="232"/>
    </row>
    <row r="276" spans="1:17" ht="39.75" customHeight="1" x14ac:dyDescent="0.2">
      <c r="A276" s="246" t="str">
        <f t="shared" si="25"/>
        <v/>
      </c>
      <c r="B276" s="247"/>
      <c r="C276" s="247"/>
      <c r="D276" s="248"/>
      <c r="E276" s="249"/>
      <c r="F276" s="250"/>
      <c r="G276" s="251">
        <f t="shared" si="26"/>
        <v>0</v>
      </c>
      <c r="H276" s="247"/>
      <c r="K276" s="232">
        <f t="shared" si="24"/>
        <v>0</v>
      </c>
      <c r="L276" s="232"/>
      <c r="M276" s="232"/>
      <c r="N276" s="232"/>
      <c r="O276" s="232"/>
      <c r="P276" s="232"/>
      <c r="Q276" s="232"/>
    </row>
    <row r="277" spans="1:17" ht="39.75" customHeight="1" x14ac:dyDescent="0.2">
      <c r="A277" s="246" t="str">
        <f t="shared" si="25"/>
        <v/>
      </c>
      <c r="B277" s="247"/>
      <c r="C277" s="247"/>
      <c r="D277" s="248"/>
      <c r="E277" s="249"/>
      <c r="F277" s="250"/>
      <c r="G277" s="251">
        <f t="shared" si="26"/>
        <v>0</v>
      </c>
      <c r="H277" s="247"/>
      <c r="K277" s="232">
        <f t="shared" si="24"/>
        <v>0</v>
      </c>
      <c r="L277" s="232"/>
      <c r="M277" s="232"/>
      <c r="N277" s="232"/>
      <c r="O277" s="232"/>
      <c r="P277" s="232"/>
      <c r="Q277" s="232"/>
    </row>
    <row r="278" spans="1:17" ht="39.75" customHeight="1" x14ac:dyDescent="0.2">
      <c r="A278" s="246" t="str">
        <f t="shared" si="25"/>
        <v/>
      </c>
      <c r="B278" s="247"/>
      <c r="C278" s="247"/>
      <c r="D278" s="248"/>
      <c r="E278" s="249"/>
      <c r="F278" s="250"/>
      <c r="G278" s="251">
        <f t="shared" si="26"/>
        <v>0</v>
      </c>
      <c r="H278" s="247"/>
      <c r="K278" s="232">
        <f t="shared" si="24"/>
        <v>0</v>
      </c>
      <c r="L278" s="232"/>
      <c r="M278" s="232"/>
      <c r="N278" s="232"/>
      <c r="O278" s="232"/>
      <c r="P278" s="232"/>
      <c r="Q278" s="232"/>
    </row>
    <row r="279" spans="1:17" ht="39.75" customHeight="1" x14ac:dyDescent="0.2">
      <c r="A279" s="246" t="str">
        <f t="shared" si="25"/>
        <v/>
      </c>
      <c r="B279" s="247"/>
      <c r="C279" s="247"/>
      <c r="D279" s="248"/>
      <c r="E279" s="249"/>
      <c r="F279" s="250"/>
      <c r="G279" s="251">
        <f t="shared" si="26"/>
        <v>0</v>
      </c>
      <c r="H279" s="247"/>
      <c r="K279" s="232">
        <f t="shared" si="24"/>
        <v>0</v>
      </c>
      <c r="L279" s="232"/>
      <c r="M279" s="232"/>
      <c r="N279" s="232"/>
      <c r="O279" s="232"/>
      <c r="P279" s="232"/>
      <c r="Q279" s="232"/>
    </row>
    <row r="280" spans="1:17" ht="39.75" customHeight="1" x14ac:dyDescent="0.2">
      <c r="A280" s="246" t="str">
        <f t="shared" si="25"/>
        <v/>
      </c>
      <c r="B280" s="247"/>
      <c r="C280" s="247"/>
      <c r="D280" s="248"/>
      <c r="E280" s="249"/>
      <c r="F280" s="250"/>
      <c r="G280" s="251">
        <f t="shared" si="26"/>
        <v>0</v>
      </c>
      <c r="H280" s="247"/>
      <c r="K280" s="232">
        <f t="shared" si="24"/>
        <v>0</v>
      </c>
      <c r="L280" s="232"/>
      <c r="M280" s="232"/>
      <c r="N280" s="232"/>
      <c r="O280" s="232"/>
      <c r="P280" s="232"/>
      <c r="Q280" s="232"/>
    </row>
    <row r="281" spans="1:17" ht="39.75" customHeight="1" x14ac:dyDescent="0.2">
      <c r="A281" s="246" t="str">
        <f t="shared" si="25"/>
        <v/>
      </c>
      <c r="B281" s="247"/>
      <c r="C281" s="247"/>
      <c r="D281" s="248"/>
      <c r="E281" s="249"/>
      <c r="F281" s="250"/>
      <c r="G281" s="251">
        <f t="shared" si="26"/>
        <v>0</v>
      </c>
      <c r="H281" s="247"/>
      <c r="K281" s="232">
        <f t="shared" si="24"/>
        <v>0</v>
      </c>
      <c r="L281" s="232"/>
      <c r="M281" s="232"/>
      <c r="N281" s="232"/>
      <c r="O281" s="232"/>
      <c r="P281" s="232"/>
      <c r="Q281" s="232"/>
    </row>
    <row r="282" spans="1:17" ht="39.75" customHeight="1" x14ac:dyDescent="0.2">
      <c r="A282" s="246" t="str">
        <f t="shared" si="25"/>
        <v/>
      </c>
      <c r="B282" s="247"/>
      <c r="C282" s="247"/>
      <c r="D282" s="248"/>
      <c r="E282" s="249"/>
      <c r="F282" s="250"/>
      <c r="G282" s="251">
        <f t="shared" si="26"/>
        <v>0</v>
      </c>
      <c r="H282" s="247"/>
      <c r="K282" s="232">
        <f t="shared" si="24"/>
        <v>0</v>
      </c>
      <c r="L282" s="232"/>
      <c r="M282" s="232"/>
      <c r="N282" s="232"/>
      <c r="O282" s="232"/>
      <c r="P282" s="232"/>
      <c r="Q282" s="232"/>
    </row>
    <row r="283" spans="1:17" ht="39.75" customHeight="1" x14ac:dyDescent="0.2">
      <c r="A283" s="246" t="str">
        <f t="shared" si="25"/>
        <v/>
      </c>
      <c r="B283" s="247"/>
      <c r="C283" s="247"/>
      <c r="D283" s="248"/>
      <c r="E283" s="249"/>
      <c r="F283" s="250"/>
      <c r="G283" s="251">
        <f t="shared" si="26"/>
        <v>0</v>
      </c>
      <c r="H283" s="247"/>
      <c r="K283" s="232">
        <f t="shared" si="24"/>
        <v>0</v>
      </c>
      <c r="L283" s="232"/>
      <c r="M283" s="232"/>
      <c r="N283" s="232"/>
      <c r="O283" s="232"/>
      <c r="P283" s="232"/>
      <c r="Q283" s="232"/>
    </row>
    <row r="284" spans="1:17" ht="39.75" customHeight="1" x14ac:dyDescent="0.2">
      <c r="A284" s="246" t="str">
        <f t="shared" si="25"/>
        <v/>
      </c>
      <c r="B284" s="247"/>
      <c r="C284" s="247"/>
      <c r="D284" s="248"/>
      <c r="E284" s="249"/>
      <c r="F284" s="250"/>
      <c r="G284" s="251">
        <f t="shared" si="26"/>
        <v>0</v>
      </c>
      <c r="H284" s="247"/>
      <c r="K284" s="232">
        <f t="shared" si="24"/>
        <v>0</v>
      </c>
      <c r="L284" s="232"/>
      <c r="M284" s="232"/>
      <c r="N284" s="232"/>
      <c r="O284" s="232"/>
      <c r="P284" s="232"/>
      <c r="Q284" s="232"/>
    </row>
    <row r="285" spans="1:17" ht="39.75" customHeight="1" x14ac:dyDescent="0.2">
      <c r="A285" s="246" t="str">
        <f t="shared" si="25"/>
        <v/>
      </c>
      <c r="B285" s="247"/>
      <c r="C285" s="247"/>
      <c r="D285" s="248"/>
      <c r="E285" s="249"/>
      <c r="F285" s="250"/>
      <c r="G285" s="251">
        <f t="shared" si="26"/>
        <v>0</v>
      </c>
      <c r="H285" s="247"/>
      <c r="K285" s="232">
        <f t="shared" si="24"/>
        <v>0</v>
      </c>
      <c r="L285" s="232"/>
      <c r="M285" s="232"/>
      <c r="N285" s="232"/>
      <c r="O285" s="232"/>
      <c r="P285" s="232"/>
      <c r="Q285" s="232"/>
    </row>
    <row r="286" spans="1:17" ht="39.75" customHeight="1" x14ac:dyDescent="0.2">
      <c r="A286" s="246" t="str">
        <f t="shared" si="25"/>
        <v/>
      </c>
      <c r="B286" s="247"/>
      <c r="C286" s="247"/>
      <c r="D286" s="248"/>
      <c r="E286" s="249"/>
      <c r="F286" s="250"/>
      <c r="G286" s="251">
        <f t="shared" si="26"/>
        <v>0</v>
      </c>
      <c r="H286" s="247"/>
      <c r="K286" s="232">
        <f t="shared" si="24"/>
        <v>0</v>
      </c>
      <c r="L286" s="232"/>
      <c r="M286" s="232"/>
      <c r="N286" s="232"/>
      <c r="O286" s="232"/>
      <c r="P286" s="232"/>
      <c r="Q286" s="232"/>
    </row>
    <row r="287" spans="1:17" ht="39.75" customHeight="1" x14ac:dyDescent="0.2">
      <c r="A287" s="246" t="str">
        <f t="shared" si="25"/>
        <v/>
      </c>
      <c r="B287" s="247"/>
      <c r="C287" s="247"/>
      <c r="D287" s="248"/>
      <c r="E287" s="249"/>
      <c r="F287" s="250"/>
      <c r="G287" s="251">
        <f t="shared" si="26"/>
        <v>0</v>
      </c>
      <c r="H287" s="247"/>
      <c r="K287" s="232">
        <f t="shared" si="24"/>
        <v>0</v>
      </c>
      <c r="L287" s="232"/>
      <c r="M287" s="232"/>
      <c r="N287" s="232"/>
      <c r="O287" s="232"/>
      <c r="P287" s="232"/>
      <c r="Q287" s="232"/>
    </row>
    <row r="288" spans="1:17" ht="39.75" customHeight="1" x14ac:dyDescent="0.2">
      <c r="A288" s="246" t="str">
        <f t="shared" si="25"/>
        <v/>
      </c>
      <c r="B288" s="247"/>
      <c r="C288" s="247"/>
      <c r="D288" s="248"/>
      <c r="E288" s="249"/>
      <c r="F288" s="250"/>
      <c r="G288" s="251">
        <f t="shared" si="26"/>
        <v>0</v>
      </c>
      <c r="H288" s="247"/>
      <c r="K288" s="232">
        <f t="shared" si="24"/>
        <v>0</v>
      </c>
      <c r="L288" s="232"/>
      <c r="M288" s="232"/>
      <c r="N288" s="232"/>
      <c r="O288" s="232"/>
      <c r="P288" s="232"/>
      <c r="Q288" s="232"/>
    </row>
    <row r="289" spans="1:17" ht="39.75" customHeight="1" x14ac:dyDescent="0.2">
      <c r="A289" s="253"/>
      <c r="B289" s="252" t="s">
        <v>117</v>
      </c>
      <c r="C289" s="247"/>
      <c r="D289" s="248"/>
      <c r="E289" s="249"/>
      <c r="F289" s="250"/>
      <c r="G289" s="251">
        <f>SUM(G238:G262)</f>
        <v>0</v>
      </c>
      <c r="H289" s="247"/>
      <c r="K289" s="232">
        <f t="shared" si="24"/>
        <v>0</v>
      </c>
      <c r="L289" s="232"/>
      <c r="M289" s="232"/>
      <c r="N289" s="232"/>
      <c r="O289" s="232"/>
      <c r="P289" s="232"/>
      <c r="Q289" s="232"/>
    </row>
    <row r="290" spans="1:17" ht="39.75" customHeight="1" x14ac:dyDescent="0.2">
      <c r="A290" s="246" t="str">
        <f>IF(D290="","",ROW()-14)</f>
        <v/>
      </c>
      <c r="B290" s="247"/>
      <c r="C290" s="247"/>
      <c r="D290" s="248"/>
      <c r="E290" s="249"/>
      <c r="F290" s="250"/>
      <c r="G290" s="251">
        <f>E290*F290</f>
        <v>0</v>
      </c>
      <c r="H290" s="247"/>
      <c r="K290" s="232">
        <f t="shared" si="24"/>
        <v>0</v>
      </c>
      <c r="L290" s="232"/>
      <c r="M290" s="232"/>
      <c r="N290" s="232"/>
      <c r="O290" s="232"/>
      <c r="P290" s="232"/>
      <c r="Q290" s="232"/>
    </row>
    <row r="291" spans="1:17" ht="39.75" customHeight="1" x14ac:dyDescent="0.2">
      <c r="A291" s="246" t="str">
        <f t="shared" ref="A291:A313" si="27">IF(D291="","",ROW()-14)</f>
        <v/>
      </c>
      <c r="B291" s="247"/>
      <c r="C291" s="247"/>
      <c r="D291" s="248"/>
      <c r="E291" s="249"/>
      <c r="F291" s="250"/>
      <c r="G291" s="251">
        <f t="shared" ref="G291:G314" si="28">E291*F291</f>
        <v>0</v>
      </c>
      <c r="H291" s="247"/>
      <c r="K291" s="232">
        <f t="shared" si="24"/>
        <v>0</v>
      </c>
      <c r="L291" s="232"/>
      <c r="M291" s="232"/>
      <c r="N291" s="232"/>
      <c r="O291" s="232"/>
      <c r="P291" s="232"/>
      <c r="Q291" s="232"/>
    </row>
    <row r="292" spans="1:17" ht="39.75" customHeight="1" x14ac:dyDescent="0.2">
      <c r="A292" s="246" t="str">
        <f t="shared" si="27"/>
        <v/>
      </c>
      <c r="B292" s="247"/>
      <c r="C292" s="247"/>
      <c r="D292" s="248"/>
      <c r="E292" s="249"/>
      <c r="F292" s="250"/>
      <c r="G292" s="251">
        <f t="shared" si="28"/>
        <v>0</v>
      </c>
      <c r="H292" s="247"/>
      <c r="K292" s="232">
        <f t="shared" si="24"/>
        <v>0</v>
      </c>
      <c r="L292" s="232"/>
      <c r="M292" s="232"/>
      <c r="N292" s="232"/>
      <c r="O292" s="232"/>
      <c r="P292" s="232"/>
      <c r="Q292" s="232"/>
    </row>
    <row r="293" spans="1:17" ht="39.75" customHeight="1" x14ac:dyDescent="0.2">
      <c r="A293" s="246" t="str">
        <f t="shared" si="27"/>
        <v/>
      </c>
      <c r="B293" s="247"/>
      <c r="C293" s="247"/>
      <c r="D293" s="248"/>
      <c r="E293" s="249"/>
      <c r="F293" s="250"/>
      <c r="G293" s="251">
        <f t="shared" si="28"/>
        <v>0</v>
      </c>
      <c r="H293" s="247"/>
      <c r="K293" s="232">
        <f t="shared" si="24"/>
        <v>0</v>
      </c>
      <c r="L293" s="232"/>
      <c r="M293" s="232"/>
      <c r="N293" s="232"/>
      <c r="O293" s="232"/>
      <c r="P293" s="232"/>
      <c r="Q293" s="232"/>
    </row>
    <row r="294" spans="1:17" ht="39.75" customHeight="1" x14ac:dyDescent="0.2">
      <c r="A294" s="246" t="str">
        <f t="shared" si="27"/>
        <v/>
      </c>
      <c r="B294" s="247"/>
      <c r="C294" s="247"/>
      <c r="D294" s="248"/>
      <c r="E294" s="249"/>
      <c r="F294" s="250"/>
      <c r="G294" s="251">
        <f t="shared" si="28"/>
        <v>0</v>
      </c>
      <c r="H294" s="247"/>
      <c r="K294" s="232">
        <f t="shared" si="24"/>
        <v>0</v>
      </c>
      <c r="L294" s="232"/>
      <c r="M294" s="232"/>
      <c r="N294" s="232"/>
      <c r="O294" s="232"/>
      <c r="P294" s="232"/>
      <c r="Q294" s="232"/>
    </row>
    <row r="295" spans="1:17" ht="39.75" customHeight="1" x14ac:dyDescent="0.2">
      <c r="A295" s="246" t="str">
        <f t="shared" si="27"/>
        <v/>
      </c>
      <c r="B295" s="247"/>
      <c r="C295" s="247"/>
      <c r="D295" s="248"/>
      <c r="E295" s="249"/>
      <c r="F295" s="250"/>
      <c r="G295" s="251">
        <f t="shared" si="28"/>
        <v>0</v>
      </c>
      <c r="H295" s="247"/>
      <c r="K295" s="232">
        <f t="shared" si="24"/>
        <v>0</v>
      </c>
      <c r="L295" s="232"/>
      <c r="M295" s="232"/>
      <c r="N295" s="232"/>
      <c r="O295" s="232"/>
      <c r="P295" s="232"/>
      <c r="Q295" s="232"/>
    </row>
    <row r="296" spans="1:17" ht="39.75" customHeight="1" x14ac:dyDescent="0.2">
      <c r="A296" s="246" t="str">
        <f t="shared" si="27"/>
        <v/>
      </c>
      <c r="B296" s="247"/>
      <c r="C296" s="247"/>
      <c r="D296" s="248"/>
      <c r="E296" s="249"/>
      <c r="F296" s="250"/>
      <c r="G296" s="251">
        <f t="shared" si="28"/>
        <v>0</v>
      </c>
      <c r="H296" s="247"/>
      <c r="K296" s="232">
        <f t="shared" si="24"/>
        <v>0</v>
      </c>
      <c r="L296" s="232"/>
      <c r="M296" s="232"/>
      <c r="N296" s="232"/>
      <c r="O296" s="232"/>
      <c r="P296" s="232"/>
      <c r="Q296" s="232"/>
    </row>
    <row r="297" spans="1:17" ht="39.75" customHeight="1" x14ac:dyDescent="0.2">
      <c r="A297" s="246" t="str">
        <f t="shared" si="27"/>
        <v/>
      </c>
      <c r="B297" s="247"/>
      <c r="C297" s="247"/>
      <c r="D297" s="248"/>
      <c r="E297" s="249"/>
      <c r="F297" s="250"/>
      <c r="G297" s="251">
        <f t="shared" si="28"/>
        <v>0</v>
      </c>
      <c r="H297" s="247"/>
      <c r="K297" s="232">
        <f t="shared" si="24"/>
        <v>0</v>
      </c>
      <c r="L297" s="232"/>
      <c r="M297" s="232"/>
      <c r="N297" s="232"/>
      <c r="O297" s="232"/>
      <c r="P297" s="232"/>
      <c r="Q297" s="232"/>
    </row>
    <row r="298" spans="1:17" ht="39.75" customHeight="1" x14ac:dyDescent="0.2">
      <c r="A298" s="246" t="str">
        <f t="shared" si="27"/>
        <v/>
      </c>
      <c r="B298" s="247"/>
      <c r="C298" s="247"/>
      <c r="D298" s="248"/>
      <c r="E298" s="249"/>
      <c r="F298" s="250"/>
      <c r="G298" s="251">
        <f t="shared" si="28"/>
        <v>0</v>
      </c>
      <c r="H298" s="247"/>
      <c r="K298" s="232">
        <f t="shared" si="24"/>
        <v>0</v>
      </c>
      <c r="L298" s="232"/>
      <c r="M298" s="232"/>
      <c r="N298" s="232"/>
      <c r="O298" s="232"/>
      <c r="P298" s="232"/>
      <c r="Q298" s="232"/>
    </row>
    <row r="299" spans="1:17" ht="39.75" customHeight="1" x14ac:dyDescent="0.2">
      <c r="A299" s="246" t="str">
        <f t="shared" si="27"/>
        <v/>
      </c>
      <c r="B299" s="247"/>
      <c r="C299" s="247"/>
      <c r="D299" s="248"/>
      <c r="E299" s="249"/>
      <c r="F299" s="250"/>
      <c r="G299" s="251">
        <f t="shared" si="28"/>
        <v>0</v>
      </c>
      <c r="H299" s="247"/>
      <c r="K299" s="232">
        <f t="shared" si="24"/>
        <v>0</v>
      </c>
      <c r="L299" s="232"/>
      <c r="M299" s="232"/>
      <c r="N299" s="232"/>
      <c r="O299" s="232"/>
      <c r="P299" s="232"/>
      <c r="Q299" s="232"/>
    </row>
    <row r="300" spans="1:17" ht="39.75" customHeight="1" x14ac:dyDescent="0.2">
      <c r="A300" s="246" t="str">
        <f t="shared" si="27"/>
        <v/>
      </c>
      <c r="B300" s="247"/>
      <c r="C300" s="247"/>
      <c r="D300" s="248"/>
      <c r="E300" s="249"/>
      <c r="F300" s="250"/>
      <c r="G300" s="251">
        <f t="shared" si="28"/>
        <v>0</v>
      </c>
      <c r="H300" s="247"/>
      <c r="K300" s="232">
        <f t="shared" si="24"/>
        <v>0</v>
      </c>
      <c r="L300" s="232"/>
      <c r="M300" s="232"/>
      <c r="N300" s="232"/>
      <c r="O300" s="232"/>
      <c r="P300" s="232"/>
      <c r="Q300" s="232"/>
    </row>
    <row r="301" spans="1:17" ht="39.75" customHeight="1" x14ac:dyDescent="0.2">
      <c r="A301" s="246" t="str">
        <f t="shared" si="27"/>
        <v/>
      </c>
      <c r="B301" s="247"/>
      <c r="C301" s="247"/>
      <c r="D301" s="248"/>
      <c r="E301" s="249"/>
      <c r="F301" s="250"/>
      <c r="G301" s="251">
        <f t="shared" si="28"/>
        <v>0</v>
      </c>
      <c r="H301" s="247"/>
      <c r="K301" s="232">
        <f t="shared" si="24"/>
        <v>0</v>
      </c>
      <c r="L301" s="232"/>
      <c r="M301" s="232"/>
      <c r="N301" s="232"/>
      <c r="O301" s="232"/>
      <c r="P301" s="232"/>
      <c r="Q301" s="232"/>
    </row>
    <row r="302" spans="1:17" ht="39.75" customHeight="1" x14ac:dyDescent="0.2">
      <c r="A302" s="246" t="str">
        <f t="shared" si="27"/>
        <v/>
      </c>
      <c r="B302" s="247"/>
      <c r="C302" s="247"/>
      <c r="D302" s="248"/>
      <c r="E302" s="249"/>
      <c r="F302" s="250"/>
      <c r="G302" s="251">
        <f t="shared" si="28"/>
        <v>0</v>
      </c>
      <c r="H302" s="247"/>
      <c r="K302" s="232">
        <f t="shared" si="24"/>
        <v>0</v>
      </c>
      <c r="L302" s="232"/>
      <c r="M302" s="232"/>
      <c r="N302" s="232"/>
      <c r="O302" s="232"/>
      <c r="P302" s="232"/>
      <c r="Q302" s="232"/>
    </row>
    <row r="303" spans="1:17" ht="39.75" customHeight="1" x14ac:dyDescent="0.2">
      <c r="A303" s="246" t="str">
        <f t="shared" si="27"/>
        <v/>
      </c>
      <c r="B303" s="247"/>
      <c r="C303" s="247"/>
      <c r="D303" s="248"/>
      <c r="E303" s="249"/>
      <c r="F303" s="250"/>
      <c r="G303" s="251">
        <f t="shared" si="28"/>
        <v>0</v>
      </c>
      <c r="H303" s="247"/>
      <c r="K303" s="232">
        <f t="shared" si="24"/>
        <v>0</v>
      </c>
      <c r="L303" s="232"/>
      <c r="M303" s="232"/>
      <c r="N303" s="232"/>
      <c r="O303" s="232"/>
      <c r="P303" s="232"/>
      <c r="Q303" s="232"/>
    </row>
    <row r="304" spans="1:17" ht="39.75" customHeight="1" x14ac:dyDescent="0.2">
      <c r="A304" s="246" t="str">
        <f t="shared" si="27"/>
        <v/>
      </c>
      <c r="B304" s="247"/>
      <c r="C304" s="247"/>
      <c r="D304" s="248"/>
      <c r="E304" s="249"/>
      <c r="F304" s="250"/>
      <c r="G304" s="251">
        <f t="shared" si="28"/>
        <v>0</v>
      </c>
      <c r="H304" s="247"/>
      <c r="K304" s="232">
        <f t="shared" si="24"/>
        <v>0</v>
      </c>
      <c r="L304" s="232"/>
      <c r="M304" s="232"/>
      <c r="N304" s="232"/>
      <c r="O304" s="232"/>
      <c r="P304" s="232"/>
      <c r="Q304" s="232"/>
    </row>
    <row r="305" spans="1:17" ht="39.75" customHeight="1" x14ac:dyDescent="0.2">
      <c r="A305" s="246" t="str">
        <f t="shared" si="27"/>
        <v/>
      </c>
      <c r="B305" s="247"/>
      <c r="C305" s="247"/>
      <c r="D305" s="248"/>
      <c r="E305" s="249"/>
      <c r="F305" s="250"/>
      <c r="G305" s="251">
        <f t="shared" si="28"/>
        <v>0</v>
      </c>
      <c r="H305" s="247"/>
      <c r="K305" s="232">
        <f t="shared" si="24"/>
        <v>0</v>
      </c>
      <c r="L305" s="232"/>
      <c r="M305" s="232"/>
      <c r="N305" s="232"/>
      <c r="O305" s="232"/>
      <c r="P305" s="232"/>
      <c r="Q305" s="232"/>
    </row>
    <row r="306" spans="1:17" ht="39.75" customHeight="1" x14ac:dyDescent="0.2">
      <c r="A306" s="246" t="str">
        <f t="shared" si="27"/>
        <v/>
      </c>
      <c r="B306" s="247"/>
      <c r="C306" s="247"/>
      <c r="D306" s="248"/>
      <c r="E306" s="249"/>
      <c r="F306" s="250"/>
      <c r="G306" s="251">
        <f t="shared" si="28"/>
        <v>0</v>
      </c>
      <c r="H306" s="247"/>
      <c r="K306" s="232">
        <f t="shared" si="24"/>
        <v>0</v>
      </c>
      <c r="L306" s="232"/>
      <c r="M306" s="232"/>
      <c r="N306" s="232"/>
      <c r="O306" s="232"/>
      <c r="P306" s="232"/>
      <c r="Q306" s="232"/>
    </row>
    <row r="307" spans="1:17" ht="39.75" customHeight="1" x14ac:dyDescent="0.2">
      <c r="A307" s="246" t="str">
        <f t="shared" si="27"/>
        <v/>
      </c>
      <c r="B307" s="247"/>
      <c r="C307" s="247"/>
      <c r="D307" s="248"/>
      <c r="E307" s="249"/>
      <c r="F307" s="250"/>
      <c r="G307" s="251">
        <f t="shared" si="28"/>
        <v>0</v>
      </c>
      <c r="H307" s="247"/>
      <c r="K307" s="232">
        <f t="shared" si="24"/>
        <v>0</v>
      </c>
      <c r="L307" s="232"/>
      <c r="M307" s="232"/>
      <c r="N307" s="232"/>
      <c r="O307" s="232"/>
      <c r="P307" s="232"/>
      <c r="Q307" s="232"/>
    </row>
    <row r="308" spans="1:17" ht="39.75" customHeight="1" x14ac:dyDescent="0.2">
      <c r="A308" s="246" t="str">
        <f t="shared" si="27"/>
        <v/>
      </c>
      <c r="B308" s="247"/>
      <c r="C308" s="247"/>
      <c r="D308" s="248"/>
      <c r="E308" s="249"/>
      <c r="F308" s="250"/>
      <c r="G308" s="251">
        <f t="shared" si="28"/>
        <v>0</v>
      </c>
      <c r="H308" s="247"/>
      <c r="K308" s="232">
        <f t="shared" si="24"/>
        <v>0</v>
      </c>
      <c r="L308" s="232"/>
      <c r="M308" s="232"/>
      <c r="N308" s="232"/>
      <c r="O308" s="232"/>
      <c r="P308" s="232"/>
      <c r="Q308" s="232"/>
    </row>
    <row r="309" spans="1:17" ht="39.75" customHeight="1" x14ac:dyDescent="0.2">
      <c r="A309" s="246" t="str">
        <f t="shared" si="27"/>
        <v/>
      </c>
      <c r="B309" s="247"/>
      <c r="C309" s="247"/>
      <c r="D309" s="248"/>
      <c r="E309" s="249"/>
      <c r="F309" s="250"/>
      <c r="G309" s="251">
        <f t="shared" si="28"/>
        <v>0</v>
      </c>
      <c r="H309" s="247"/>
      <c r="K309" s="232">
        <f t="shared" si="24"/>
        <v>0</v>
      </c>
      <c r="L309" s="232"/>
      <c r="M309" s="232"/>
      <c r="N309" s="232"/>
      <c r="O309" s="232"/>
      <c r="P309" s="232"/>
      <c r="Q309" s="232"/>
    </row>
    <row r="310" spans="1:17" ht="39.75" customHeight="1" x14ac:dyDescent="0.2">
      <c r="A310" s="246" t="str">
        <f t="shared" si="27"/>
        <v/>
      </c>
      <c r="B310" s="247"/>
      <c r="C310" s="247"/>
      <c r="D310" s="248"/>
      <c r="E310" s="249"/>
      <c r="F310" s="250"/>
      <c r="G310" s="251">
        <f t="shared" si="28"/>
        <v>0</v>
      </c>
      <c r="H310" s="247"/>
      <c r="K310" s="232">
        <f t="shared" si="24"/>
        <v>0</v>
      </c>
      <c r="L310" s="232"/>
      <c r="M310" s="232"/>
      <c r="N310" s="232"/>
      <c r="O310" s="232"/>
      <c r="P310" s="232"/>
      <c r="Q310" s="232"/>
    </row>
    <row r="311" spans="1:17" ht="39.75" customHeight="1" x14ac:dyDescent="0.2">
      <c r="A311" s="246" t="str">
        <f t="shared" si="27"/>
        <v/>
      </c>
      <c r="B311" s="247"/>
      <c r="C311" s="247"/>
      <c r="D311" s="248"/>
      <c r="E311" s="249"/>
      <c r="F311" s="250"/>
      <c r="G311" s="251">
        <f t="shared" si="28"/>
        <v>0</v>
      </c>
      <c r="H311" s="247"/>
      <c r="K311" s="232">
        <f t="shared" si="24"/>
        <v>0</v>
      </c>
      <c r="L311" s="232"/>
      <c r="M311" s="232"/>
      <c r="N311" s="232"/>
      <c r="O311" s="232"/>
      <c r="P311" s="232"/>
      <c r="Q311" s="232"/>
    </row>
    <row r="312" spans="1:17" ht="39.75" customHeight="1" x14ac:dyDescent="0.2">
      <c r="A312" s="246" t="str">
        <f t="shared" si="27"/>
        <v/>
      </c>
      <c r="B312" s="247"/>
      <c r="C312" s="247"/>
      <c r="D312" s="248"/>
      <c r="E312" s="249"/>
      <c r="F312" s="250"/>
      <c r="G312" s="251">
        <f t="shared" si="28"/>
        <v>0</v>
      </c>
      <c r="H312" s="247"/>
      <c r="K312" s="232">
        <f t="shared" si="24"/>
        <v>0</v>
      </c>
      <c r="L312" s="232"/>
      <c r="M312" s="232"/>
      <c r="N312" s="232"/>
      <c r="O312" s="232"/>
      <c r="P312" s="232"/>
      <c r="Q312" s="232"/>
    </row>
    <row r="313" spans="1:17" ht="39.75" customHeight="1" x14ac:dyDescent="0.2">
      <c r="A313" s="246" t="str">
        <f t="shared" si="27"/>
        <v/>
      </c>
      <c r="B313" s="247"/>
      <c r="C313" s="247"/>
      <c r="D313" s="248"/>
      <c r="E313" s="249"/>
      <c r="F313" s="250"/>
      <c r="G313" s="251">
        <f t="shared" si="28"/>
        <v>0</v>
      </c>
      <c r="H313" s="247"/>
      <c r="K313" s="232">
        <f t="shared" si="24"/>
        <v>0</v>
      </c>
      <c r="L313" s="232"/>
      <c r="M313" s="232"/>
      <c r="N313" s="232"/>
      <c r="O313" s="232"/>
      <c r="P313" s="232"/>
      <c r="Q313" s="232"/>
    </row>
    <row r="314" spans="1:17" ht="39.75" customHeight="1" x14ac:dyDescent="0.2">
      <c r="A314" s="246" t="str">
        <f>IF(D314="","",ROW()-14)</f>
        <v/>
      </c>
      <c r="B314" s="247"/>
      <c r="C314" s="247"/>
      <c r="D314" s="248"/>
      <c r="E314" s="249"/>
      <c r="F314" s="250"/>
      <c r="G314" s="251">
        <f t="shared" si="28"/>
        <v>0</v>
      </c>
      <c r="H314" s="247"/>
      <c r="K314" s="232">
        <f t="shared" si="24"/>
        <v>0</v>
      </c>
      <c r="L314" s="232"/>
      <c r="M314" s="232"/>
      <c r="N314" s="232"/>
      <c r="O314" s="232"/>
      <c r="P314" s="232"/>
      <c r="Q314" s="232"/>
    </row>
    <row r="315" spans="1:17" ht="39.75" customHeight="1" x14ac:dyDescent="0.2">
      <c r="A315" s="246" t="str">
        <f>IF(D315="","",ROW()-14)</f>
        <v/>
      </c>
      <c r="B315" s="252" t="s">
        <v>117</v>
      </c>
      <c r="C315" s="247"/>
      <c r="D315" s="248"/>
      <c r="E315" s="249"/>
      <c r="F315" s="250"/>
      <c r="G315" s="251">
        <f>SUM(G290:G314)</f>
        <v>0</v>
      </c>
      <c r="H315" s="247"/>
      <c r="K315" s="232">
        <f t="shared" si="24"/>
        <v>0</v>
      </c>
      <c r="L315" s="232"/>
      <c r="M315" s="232"/>
      <c r="N315" s="232"/>
      <c r="O315" s="232"/>
      <c r="P315" s="232"/>
      <c r="Q315" s="232"/>
    </row>
    <row r="316" spans="1:17" ht="39.75" customHeight="1" x14ac:dyDescent="0.2">
      <c r="A316" s="253"/>
      <c r="B316" s="252" t="s">
        <v>116</v>
      </c>
      <c r="C316" s="247"/>
      <c r="D316" s="248"/>
      <c r="E316" s="249"/>
      <c r="F316" s="250"/>
      <c r="G316" s="251">
        <f>G29+G55+G81+G107+G133+G159+G185+G211+G237+G263+G289+G315</f>
        <v>0</v>
      </c>
      <c r="H316" s="247"/>
      <c r="K316" s="232">
        <f t="shared" si="24"/>
        <v>0</v>
      </c>
      <c r="L316" s="232"/>
      <c r="M316" s="232"/>
      <c r="N316" s="232"/>
      <c r="O316" s="232"/>
      <c r="P316" s="232"/>
      <c r="Q316" s="232"/>
    </row>
    <row r="317" spans="1:17" ht="39.75" customHeight="1" x14ac:dyDescent="0.2"/>
    <row r="318" spans="1:17" ht="39.75" customHeight="1" x14ac:dyDescent="0.2"/>
    <row r="319" spans="1:17" ht="39.75" customHeight="1" x14ac:dyDescent="0.2"/>
    <row r="320" spans="1:17" ht="39.75" customHeight="1" x14ac:dyDescent="0.2"/>
    <row r="321" ht="39.75" customHeight="1" x14ac:dyDescent="0.2"/>
    <row r="322" ht="39.75" customHeight="1" x14ac:dyDescent="0.2"/>
    <row r="323" ht="39.75" customHeight="1" x14ac:dyDescent="0.2"/>
    <row r="324" ht="39.75" customHeight="1" x14ac:dyDescent="0.2"/>
    <row r="325" ht="39.75" customHeight="1" x14ac:dyDescent="0.2"/>
    <row r="326" ht="39.75" customHeight="1" x14ac:dyDescent="0.2"/>
    <row r="327" ht="39.75" customHeight="1" x14ac:dyDescent="0.2"/>
    <row r="328" ht="39.75" customHeight="1" x14ac:dyDescent="0.2"/>
    <row r="329" ht="39.75" customHeight="1" x14ac:dyDescent="0.2"/>
    <row r="330" ht="39.75" customHeight="1" x14ac:dyDescent="0.2"/>
    <row r="331" ht="39.75" customHeight="1" x14ac:dyDescent="0.2"/>
    <row r="332" ht="39.75" customHeight="1" x14ac:dyDescent="0.2"/>
    <row r="333" ht="39.75" customHeight="1" x14ac:dyDescent="0.2"/>
    <row r="334" ht="39.75" customHeight="1" x14ac:dyDescent="0.2"/>
    <row r="335" ht="39.75" customHeight="1" x14ac:dyDescent="0.2"/>
    <row r="336" ht="39.75" customHeight="1" x14ac:dyDescent="0.2"/>
    <row r="337" ht="39.75" customHeight="1" x14ac:dyDescent="0.2"/>
    <row r="338" ht="39.75" customHeight="1" x14ac:dyDescent="0.2"/>
    <row r="339" ht="39.75" customHeight="1" x14ac:dyDescent="0.2"/>
    <row r="340" ht="39.75" customHeight="1" x14ac:dyDescent="0.2"/>
    <row r="341" ht="39.75" customHeight="1" x14ac:dyDescent="0.2"/>
    <row r="342" ht="39.75" customHeight="1" x14ac:dyDescent="0.2"/>
    <row r="343" ht="39.75" customHeight="1" x14ac:dyDescent="0.2"/>
    <row r="344" ht="39.75" customHeight="1" x14ac:dyDescent="0.2"/>
    <row r="345" ht="39.75" customHeight="1" x14ac:dyDescent="0.2"/>
    <row r="346" ht="39.75" customHeight="1" x14ac:dyDescent="0.2"/>
    <row r="347" ht="39.75" customHeight="1" x14ac:dyDescent="0.2"/>
    <row r="348" ht="39.75" customHeight="1" x14ac:dyDescent="0.2"/>
    <row r="349" ht="39.75" customHeight="1" x14ac:dyDescent="0.2"/>
    <row r="350" ht="39.75" customHeight="1" x14ac:dyDescent="0.2"/>
    <row r="351" ht="39.75" customHeight="1" x14ac:dyDescent="0.2"/>
    <row r="352" ht="39.75" customHeight="1" x14ac:dyDescent="0.2"/>
    <row r="353" ht="39.75" customHeight="1" x14ac:dyDescent="0.2"/>
    <row r="354" ht="39.75" customHeight="1" x14ac:dyDescent="0.2"/>
    <row r="355" ht="39.75" customHeight="1" x14ac:dyDescent="0.2"/>
    <row r="356" ht="39.75" customHeight="1" x14ac:dyDescent="0.2"/>
    <row r="357" ht="39.75" customHeight="1" x14ac:dyDescent="0.2"/>
    <row r="358" ht="39.75" customHeight="1" x14ac:dyDescent="0.2"/>
    <row r="359" ht="39.75" customHeight="1" x14ac:dyDescent="0.2"/>
    <row r="360" ht="39.75" customHeight="1" x14ac:dyDescent="0.2"/>
    <row r="361" ht="39.75" customHeight="1" x14ac:dyDescent="0.2"/>
    <row r="362" ht="39.75" customHeight="1" x14ac:dyDescent="0.2"/>
    <row r="363" ht="39.75" customHeight="1" x14ac:dyDescent="0.2"/>
    <row r="364" ht="39.75" customHeight="1" x14ac:dyDescent="0.2"/>
    <row r="365" ht="39.75" customHeight="1" x14ac:dyDescent="0.2"/>
    <row r="366" ht="39.75" customHeight="1" x14ac:dyDescent="0.2"/>
    <row r="367" ht="39.75" customHeight="1" x14ac:dyDescent="0.2"/>
    <row r="368" ht="39.75" customHeight="1" x14ac:dyDescent="0.2"/>
    <row r="369" ht="39.75" customHeight="1" x14ac:dyDescent="0.2"/>
    <row r="370" ht="39.75" customHeight="1" x14ac:dyDescent="0.2"/>
    <row r="371" ht="39.75" customHeight="1" x14ac:dyDescent="0.2"/>
    <row r="372" ht="39.75" customHeight="1" x14ac:dyDescent="0.2"/>
    <row r="373" ht="39.75" customHeight="1" x14ac:dyDescent="0.2"/>
    <row r="374" ht="39.75" customHeight="1" x14ac:dyDescent="0.2"/>
    <row r="375" ht="39.75" customHeight="1" x14ac:dyDescent="0.2"/>
    <row r="376" ht="39.75" customHeight="1" x14ac:dyDescent="0.2"/>
    <row r="377" ht="39.75" customHeight="1" x14ac:dyDescent="0.2"/>
    <row r="378" ht="39.75" customHeight="1" x14ac:dyDescent="0.2"/>
    <row r="379" ht="39.75" customHeight="1" x14ac:dyDescent="0.2"/>
    <row r="380" ht="39.75" customHeight="1" x14ac:dyDescent="0.2"/>
    <row r="381" ht="39.75" customHeight="1" x14ac:dyDescent="0.2"/>
    <row r="382" ht="39.75" customHeight="1" x14ac:dyDescent="0.2"/>
    <row r="383" ht="39.75" customHeight="1" x14ac:dyDescent="0.2"/>
    <row r="384" ht="39.75" customHeight="1" x14ac:dyDescent="0.2"/>
    <row r="385" ht="39.75" customHeight="1" x14ac:dyDescent="0.2"/>
    <row r="386" ht="39.75" customHeight="1" x14ac:dyDescent="0.2"/>
    <row r="387" ht="39.75" customHeight="1" x14ac:dyDescent="0.2"/>
    <row r="388" ht="39.75" customHeight="1" x14ac:dyDescent="0.2"/>
    <row r="389" ht="39.75" customHeight="1" x14ac:dyDescent="0.2"/>
    <row r="390" ht="39.75" customHeight="1" x14ac:dyDescent="0.2"/>
    <row r="391" ht="39.75" customHeight="1" x14ac:dyDescent="0.2"/>
    <row r="392" ht="39.75" customHeight="1" x14ac:dyDescent="0.2"/>
    <row r="393" ht="39.75" customHeight="1" x14ac:dyDescent="0.2"/>
    <row r="394" ht="39.75" customHeight="1" x14ac:dyDescent="0.2"/>
    <row r="395" ht="39.75" customHeight="1" x14ac:dyDescent="0.2"/>
    <row r="396" ht="39.75" customHeight="1" x14ac:dyDescent="0.2"/>
    <row r="397" ht="39.75" customHeight="1" x14ac:dyDescent="0.2"/>
    <row r="398" ht="39.75" customHeight="1" x14ac:dyDescent="0.2"/>
    <row r="399" ht="39.75" customHeight="1" x14ac:dyDescent="0.2"/>
    <row r="400" ht="39.75" customHeight="1" x14ac:dyDescent="0.2"/>
    <row r="401" ht="39.75" customHeight="1" x14ac:dyDescent="0.2"/>
    <row r="402" ht="39.75" customHeight="1" x14ac:dyDescent="0.2"/>
    <row r="403" ht="39.75" customHeight="1" x14ac:dyDescent="0.2"/>
    <row r="404" ht="39.75" customHeight="1" x14ac:dyDescent="0.2"/>
    <row r="405" ht="39.75" customHeight="1" x14ac:dyDescent="0.2"/>
    <row r="406" ht="39.75" customHeight="1" x14ac:dyDescent="0.2"/>
    <row r="407" ht="39.75" customHeight="1" x14ac:dyDescent="0.2"/>
    <row r="408" ht="39.75" customHeight="1" x14ac:dyDescent="0.2"/>
    <row r="409" ht="39.75" customHeight="1" x14ac:dyDescent="0.2"/>
  </sheetData>
  <mergeCells count="2">
    <mergeCell ref="A1:H1"/>
    <mergeCell ref="A2:H2"/>
  </mergeCells>
  <phoneticPr fontId="30"/>
  <pageMargins left="1.1023622047244095" right="0" top="0.74803149606299213" bottom="0" header="0.31496062992125984" footer="0.31496062992125984"/>
  <pageSetup paperSize="9" scale="65" orientation="portrait" r:id="rId1"/>
  <rowBreaks count="11" manualBreakCount="11">
    <brk id="29" max="7" man="1"/>
    <brk id="55" max="7" man="1"/>
    <brk id="81" max="7" man="1"/>
    <brk id="107" max="7" man="1"/>
    <brk id="133" max="7" man="1"/>
    <brk id="159" max="7" man="1"/>
    <brk id="185" max="7" man="1"/>
    <brk id="211" max="7" man="1"/>
    <brk id="237" max="7" man="1"/>
    <brk id="263" max="7" man="1"/>
    <brk id="289"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B6878673FD28D4B95CA5F05CA3AEDF1" ma:contentTypeVersion="1" ma:contentTypeDescription="新しいドキュメントを作成します。" ma:contentTypeScope="" ma:versionID="1f7b22af2153380e1937e4f6dc68d173">
  <xsd:schema xmlns:xsd="http://www.w3.org/2001/XMLSchema" xmlns:xs="http://www.w3.org/2001/XMLSchema" xmlns:p="http://schemas.microsoft.com/office/2006/metadata/properties" xmlns:ns2="86f00328-12a2-4886-999d-0f04c5d15dc7" targetNamespace="http://schemas.microsoft.com/office/2006/metadata/properties" ma:root="true" ma:fieldsID="9773d328ce9dafbc44020fb537656762" ns2:_="">
    <xsd:import namespace="86f00328-12a2-4886-999d-0f04c5d15dc7"/>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f00328-12a2-4886-999d-0f04c5d15dc7" elementFormDefault="qualified">
    <xsd:import namespace="http://schemas.microsoft.com/office/2006/documentManagement/types"/>
    <xsd:import namespace="http://schemas.microsoft.com/office/infopath/2007/PartnerControls"/>
    <xsd:element name="_dlc_DocId" ma:index="8" nillable="true" ma:displayName="ドキュメント ID 値" ma:description="このアイテムに割り当てられているドキュメント ID の値です。" ma:internalName="_dlc_DocId" ma:readOnly="true">
      <xsd:simpleType>
        <xsd:restriction base="dms:Text"/>
      </xsd:simpleType>
    </xsd:element>
    <xsd:element name="_dlc_DocIdUrl" ma:index="9" nillable="true" ma:displayName="ドキュメントID:" ma:description="このドキュメントへの常時接続リンクです。"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を保持" ma:description="追加時に ID を保持します。"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86f00328-12a2-4886-999d-0f04c5d15dc7">JJXFYSMUD6FE-1827920371-6645</_dlc_DocId>
    <_dlc_DocIdUrl xmlns="86f00328-12a2-4886-999d-0f04c5d15dc7">
      <Url>https://ea-n.gbase.gsdf.mod.go.jp/ea/ea_eafin_407u/keiyaku/_layouts/15/DocIdRedir.aspx?ID=JJXFYSMUD6FE-1827920371-6645</Url>
      <Description>JJXFYSMUD6FE-1827920371-6645</Description>
    </_dlc_DocIdUrl>
  </documentManagement>
</p:properties>
</file>

<file path=customXml/itemProps1.xml><?xml version="1.0" encoding="utf-8"?>
<ds:datastoreItem xmlns:ds="http://schemas.openxmlformats.org/officeDocument/2006/customXml" ds:itemID="{9218621E-5B9C-43BD-A429-BCA6E7A4986A}">
  <ds:schemaRefs>
    <ds:schemaRef ds:uri="http://schemas.microsoft.com/sharepoint/v3/contenttype/forms"/>
  </ds:schemaRefs>
</ds:datastoreItem>
</file>

<file path=customXml/itemProps2.xml><?xml version="1.0" encoding="utf-8"?>
<ds:datastoreItem xmlns:ds="http://schemas.openxmlformats.org/officeDocument/2006/customXml" ds:itemID="{C08925BB-ADD0-44AE-B72D-A10BE26E9E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f00328-12a2-4886-999d-0f04c5d15d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91A5AC-8658-4CEB-A416-94175B8662E0}">
  <ds:schemaRefs>
    <ds:schemaRef ds:uri="http://schemas.microsoft.com/sharepoint/events"/>
  </ds:schemaRefs>
</ds:datastoreItem>
</file>

<file path=customXml/itemProps4.xml><?xml version="1.0" encoding="utf-8"?>
<ds:datastoreItem xmlns:ds="http://schemas.openxmlformats.org/officeDocument/2006/customXml" ds:itemID="{9F54A7C5-7215-438F-8CC0-CAD4363C1467}">
  <ds:schemaRefs>
    <ds:schemaRef ds:uri="http://schemas.microsoft.com/office/2006/documentManagement/types"/>
    <ds:schemaRef ds:uri="http://purl.org/dc/terms/"/>
    <ds:schemaRef ds:uri="http://schemas.openxmlformats.org/package/2006/metadata/core-properties"/>
    <ds:schemaRef ds:uri="http://purl.org/dc/dcmitype/"/>
    <ds:schemaRef ds:uri="86f00328-12a2-4886-999d-0f04c5d15dc7"/>
    <ds:schemaRef ds:uri="http://purl.org/dc/elements/1.1/"/>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ＯＣ</vt:lpstr>
      <vt:lpstr>見Ａ</vt:lpstr>
      <vt:lpstr>見積書内訳</vt:lpstr>
      <vt:lpstr>市A</vt:lpstr>
      <vt:lpstr>市価書内訳 </vt:lpstr>
      <vt:lpstr>ＯＣ!Print_Area</vt:lpstr>
      <vt:lpstr>見Ａ!Print_Area</vt:lpstr>
      <vt:lpstr>見積書内訳!Print_Area</vt:lpstr>
      <vt:lpstr>市A!Print_Area</vt:lpstr>
      <vt:lpstr>'市価書内訳 '!Print_Area</vt:lpstr>
      <vt:lpstr>見積書内訳!Print_Titles</vt:lpstr>
      <vt:lpstr>'市価書内訳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村上　優樹</cp:lastModifiedBy>
  <cp:lastPrinted>2026-07-30T04:48:23Z</cp:lastPrinted>
  <dcterms:created xsi:type="dcterms:W3CDTF">2017-01-31T02:15:09Z</dcterms:created>
  <dcterms:modified xsi:type="dcterms:W3CDTF">2026-07-30T04:53:36Z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0x010100FB6878673FD28D4B95CA5F05CA3AEDF1</vt:lpwstr>
  </property>
  <property fmtid="{D5CDD505-2E9C-101B-9397-08002B2CF9AE}" pid="3" name="_dlc_DocIdItemGuid">
    <vt:lpwstr>23916ec2-0089-411f-9104-c4a663c1d85a</vt:lpwstr>
  </property>
</Properties>
</file>