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D:\Users\g1900303\Desktop\"/>
    </mc:Choice>
  </mc:AlternateContent>
  <xr:revisionPtr revIDLastSave="0" documentId="13_ncr:1_{D844AAA0-09C6-44FF-9154-9E4320C5F917}" xr6:coauthVersionLast="47" xr6:coauthVersionMax="47" xr10:uidLastSave="{00000000-0000-0000-0000-000000000000}"/>
  <bookViews>
    <workbookView xWindow="-120" yWindow="-120" windowWidth="20730" windowHeight="11040" xr2:uid="{00000000-000D-0000-FFFF-FFFF00000000}"/>
  </bookViews>
  <sheets>
    <sheet name="ＯＣ" sheetId="55" r:id="rId1"/>
    <sheet name="見Ａ" sheetId="16" r:id="rId2"/>
    <sheet name="市A" sheetId="19" r:id="rId3"/>
    <sheet name="見Ｂ" sheetId="34" r:id="rId4"/>
    <sheet name="市B" sheetId="35" r:id="rId5"/>
  </sheets>
  <externalReferences>
    <externalReference r:id="rId6"/>
    <externalReference r:id="rId7"/>
    <externalReference r:id="rId8"/>
    <externalReference r:id="rId9"/>
    <externalReference r:id="rId10"/>
  </externalReferences>
  <definedNames>
    <definedName name="_xlnm._FilterDatabase" localSheetId="0" hidden="1">ＯＣ!$B$19:$B$28</definedName>
    <definedName name="a">#REF!</definedName>
    <definedName name="ＥＡ">'[1]基本 (2)'!$AF$6</definedName>
    <definedName name="ＨＥＬＰ">#REF!</definedName>
    <definedName name="ko">#REF!</definedName>
    <definedName name="NO">'[1]基本 (2)'!$A$5</definedName>
    <definedName name="_xlnm.Print_Area" localSheetId="0">ＯＣ!$A$1:$I$61</definedName>
    <definedName name="_xlnm.Print_Area" localSheetId="1">見Ａ!$A$1:$G$31</definedName>
    <definedName name="_xlnm.Print_Area" localSheetId="3">見Ｂ!$A$1:$G$32</definedName>
    <definedName name="_xlnm.Print_Area" localSheetId="2">市A!$A$1:$H$26</definedName>
    <definedName name="_xlnm.Print_Area" localSheetId="4">市B!$A$1:$H$25</definedName>
    <definedName name="PRINT_AREA_MI">#REF!</definedName>
    <definedName name="q">#REF!</definedName>
    <definedName name="ｔ">#REF!</definedName>
    <definedName name="あ">#REF!</definedName>
    <definedName name="あああ">[2]ﾃﾞｰﾀ!$K$3:$K$100</definedName>
    <definedName name="い">#REF!</definedName>
    <definedName name="いいい">#REF!</definedName>
    <definedName name="う">#REF!</definedName>
    <definedName name="え">#REF!</definedName>
    <definedName name="お">#REF!</definedName>
    <definedName name="か">#REF!</definedName>
    <definedName name="き">#REF!</definedName>
    <definedName name="く">#REF!</definedName>
    <definedName name="グループ">#REF!</definedName>
    <definedName name="け">#REF!</definedName>
    <definedName name="こ">#REF!</definedName>
    <definedName name="さ">#REF!</definedName>
    <definedName name="し">#REF!</definedName>
    <definedName name="す">#REF!</definedName>
    <definedName name="せ">#REF!</definedName>
    <definedName name="そ">#REF!</definedName>
    <definedName name="た">#REF!</definedName>
    <definedName name="ち">#REF!</definedName>
    <definedName name="つ">#REF!</definedName>
    <definedName name="っっっｋ">#REF!</definedName>
    <definedName name="て">#REF!</definedName>
    <definedName name="と">#REF!</definedName>
    <definedName name="な">#REF!</definedName>
    <definedName name="に">#REF!</definedName>
    <definedName name="ぬ">#REF!</definedName>
    <definedName name="ね">#REF!</definedName>
    <definedName name="の">#REF!</definedName>
    <definedName name="は">#REF!</definedName>
    <definedName name="ひ">#REF!</definedName>
    <definedName name="ふ">#REF!</definedName>
    <definedName name="へ">#REF!</definedName>
    <definedName name="ほ">#REF!</definedName>
    <definedName name="一位" localSheetId="1">#REF!</definedName>
    <definedName name="一位" localSheetId="3">#REF!</definedName>
    <definedName name="一位" localSheetId="2">#REF!</definedName>
    <definedName name="一位" localSheetId="4">#REF!</definedName>
    <definedName name="一位">#REF!</definedName>
    <definedName name="一位代価" localSheetId="1">#REF!</definedName>
    <definedName name="一位代価" localSheetId="3">#REF!</definedName>
    <definedName name="一位代価" localSheetId="2">#REF!</definedName>
    <definedName name="一位代価" localSheetId="4">#REF!</definedName>
    <definedName name="一位代価">#REF!</definedName>
    <definedName name="一位代価００７">#REF!</definedName>
    <definedName name="一位代価①" localSheetId="1">#REF!</definedName>
    <definedName name="一位代価①" localSheetId="3">#REF!</definedName>
    <definedName name="一位代価①" localSheetId="2">#REF!</definedName>
    <definedName name="一位代価①" localSheetId="4">#REF!</definedName>
    <definedName name="一位代価①">#REF!</definedName>
    <definedName name="一位代価２" localSheetId="1">#REF!</definedName>
    <definedName name="一位代価２" localSheetId="3">#REF!</definedName>
    <definedName name="一位代価２" localSheetId="2">#REF!</definedName>
    <definedName name="一位代価２" localSheetId="4">#REF!</definedName>
    <definedName name="一位代価２">#REF!</definedName>
    <definedName name="一位代価３">[3]一位!$A:$F</definedName>
    <definedName name="一位代価４">[3]一位!$A:$F</definedName>
    <definedName name="一位代価計" localSheetId="1">#REF!</definedName>
    <definedName name="一位代価計" localSheetId="3">#REF!</definedName>
    <definedName name="一位代価計" localSheetId="2">#REF!</definedName>
    <definedName name="一位代価計" localSheetId="4">#REF!</definedName>
    <definedName name="一位代価計">#REF!</definedName>
    <definedName name="一位代価統計" localSheetId="1">#REF!</definedName>
    <definedName name="一位代価統計" localSheetId="3">#REF!</definedName>
    <definedName name="一位代価統計" localSheetId="2">#REF!</definedName>
    <definedName name="一位代価統計" localSheetId="4">#REF!</definedName>
    <definedName name="一位代価統計">#REF!</definedName>
    <definedName name="一位代価統計①" localSheetId="1">#REF!</definedName>
    <definedName name="一位代価統計①" localSheetId="3">#REF!</definedName>
    <definedName name="一位代価統計①" localSheetId="2">#REF!</definedName>
    <definedName name="一位代価統計①" localSheetId="4">#REF!</definedName>
    <definedName name="一位代価統計①">#REF!</definedName>
    <definedName name="一位代価統計２" localSheetId="1">#REF!</definedName>
    <definedName name="一位代価統計２" localSheetId="3">#REF!</definedName>
    <definedName name="一位代価統計２" localSheetId="2">#REF!</definedName>
    <definedName name="一位代価統計２" localSheetId="4">#REF!</definedName>
    <definedName name="一位代価統計２">#REF!</definedName>
    <definedName name="一位代価統計３" localSheetId="1">#REF!</definedName>
    <definedName name="一位代価統計３" localSheetId="3">#REF!</definedName>
    <definedName name="一位代価統計３" localSheetId="2">#REF!</definedName>
    <definedName name="一位代価統計３" localSheetId="4">#REF!</definedName>
    <definedName name="一位代価統計３">#REF!</definedName>
    <definedName name="一位代価統計４" localSheetId="1">#REF!</definedName>
    <definedName name="一位代価統計４" localSheetId="3">#REF!</definedName>
    <definedName name="一位代価統計４" localSheetId="2">#REF!</definedName>
    <definedName name="一位代価統計４" localSheetId="4">#REF!</definedName>
    <definedName name="一位代価統計４">#REF!</definedName>
    <definedName name="一師会">'[1]基本 (2)'!$AR$6</definedName>
    <definedName name="科目" localSheetId="1">#REF!</definedName>
    <definedName name="科目" localSheetId="3">#REF!</definedName>
    <definedName name="科目" localSheetId="2">#REF!</definedName>
    <definedName name="科目" localSheetId="4">#REF!</definedName>
    <definedName name="科目">#REF!</definedName>
    <definedName name="科目コード">'[1]基本 (2)'!$B$5</definedName>
    <definedName name="科目表">#REF!</definedName>
    <definedName name="会社名">#REF!</definedName>
    <definedName name="各付区分">#REF!</definedName>
    <definedName name="管理区分" localSheetId="1">#REF!</definedName>
    <definedName name="管理区分" localSheetId="3">#REF!</definedName>
    <definedName name="管理区分" localSheetId="2">#REF!</definedName>
    <definedName name="管理区分" localSheetId="4">#REF!</definedName>
    <definedName name="管理区分">#REF!</definedName>
    <definedName name="基礎数" localSheetId="1">#REF!</definedName>
    <definedName name="基礎数" localSheetId="3">#REF!</definedName>
    <definedName name="基礎数" localSheetId="2">#REF!</definedName>
    <definedName name="基礎数" localSheetId="4">#REF!</definedName>
    <definedName name="基礎数">#REF!</definedName>
    <definedName name="基礎数値" localSheetId="1">#REF!</definedName>
    <definedName name="基礎数値" localSheetId="3">#REF!</definedName>
    <definedName name="基礎数値" localSheetId="2">#REF!</definedName>
    <definedName name="基礎数値" localSheetId="4">#REF!</definedName>
    <definedName name="基礎数値">#REF!</definedName>
    <definedName name="基礎数値①" localSheetId="1">#REF!</definedName>
    <definedName name="基礎数値①" localSheetId="3">#REF!</definedName>
    <definedName name="基礎数値①" localSheetId="2">#REF!</definedName>
    <definedName name="基礎数値①" localSheetId="4">#REF!</definedName>
    <definedName name="基礎数値①">#REF!</definedName>
    <definedName name="基礎数値２">[4]基礎!$A:$F</definedName>
    <definedName name="基礎数値３" localSheetId="1">#REF!</definedName>
    <definedName name="基礎数値３" localSheetId="3">#REF!</definedName>
    <definedName name="基礎数値３" localSheetId="2">#REF!</definedName>
    <definedName name="基礎数値３" localSheetId="4">#REF!</definedName>
    <definedName name="基礎数値３">#REF!</definedName>
    <definedName name="基礎数値４" localSheetId="1">#REF!</definedName>
    <definedName name="基礎数値４" localSheetId="3">#REF!</definedName>
    <definedName name="基礎数値４" localSheetId="2">#REF!</definedName>
    <definedName name="基礎数値４" localSheetId="4">#REF!</definedName>
    <definedName name="基礎数値４">#REF!</definedName>
    <definedName name="基礎数値８">#REF!</definedName>
    <definedName name="機械経費">#REF!</definedName>
    <definedName name="給水ポンプレンタル">#REF!</definedName>
    <definedName name="業者一覧">#REF!</definedName>
    <definedName name="契約書">#REF!</definedName>
    <definedName name="契約方式">#REF!</definedName>
    <definedName name="経費率">#REF!</definedName>
    <definedName name="月日">'[1]基本 (2)'!$C$5</definedName>
    <definedName name="見積依頼書ｑｗｑ">#REF!</definedName>
    <definedName name="見積査定">#REF!</definedName>
    <definedName name="済通内訳">#REF!</definedName>
    <definedName name="材料数量">#REF!</definedName>
    <definedName name="材料単価">#REF!</definedName>
    <definedName name="算出根拠">#REF!</definedName>
    <definedName name="市価調査" localSheetId="1">#REF!</definedName>
    <definedName name="市価調査" localSheetId="3">#REF!</definedName>
    <definedName name="市価調査" localSheetId="2">#REF!</definedName>
    <definedName name="市価調査" localSheetId="4">#REF!</definedName>
    <definedName name="市価調査">#REF!</definedName>
    <definedName name="施設">'[1]基本 (2)'!$BF$6</definedName>
    <definedName name="説明会">#REF!</definedName>
    <definedName name="摘要">'[1]基本 (2)'!$D$5</definedName>
    <definedName name="頭">#REF!</definedName>
    <definedName name="二位">#REF!</definedName>
    <definedName name="二位代価">#REF!</definedName>
    <definedName name="入力" localSheetId="1">#REF!</definedName>
    <definedName name="入力" localSheetId="3">#REF!</definedName>
    <definedName name="入力" localSheetId="2">#REF!</definedName>
    <definedName name="入力" localSheetId="4">#REF!</definedName>
    <definedName name="入力">#REF!</definedName>
    <definedName name="納地">[5]ごみ処理手数料!$B$2:$C$5</definedName>
    <definedName name="部隊名">#REF!</definedName>
    <definedName name="予定価格" localSheetId="1">#REF!</definedName>
    <definedName name="予定価格" localSheetId="3">#REF!</definedName>
    <definedName name="予定価格" localSheetId="2">#REF!</definedName>
    <definedName name="予定価格" localSheetId="4">#REF!</definedName>
    <definedName name="予定価格">#REF!</definedName>
    <definedName name="累計">#REF!</definedName>
    <definedName name="労務単価" localSheetId="1">#REF!</definedName>
    <definedName name="労務単価" localSheetId="3">#REF!</definedName>
    <definedName name="労務単価" localSheetId="2">#REF!</definedName>
    <definedName name="労務単価" localSheetId="4">#REF!</definedName>
    <definedName name="労務単価">#REF!</definedName>
    <definedName name="労務単価表" localSheetId="1">#REF!</definedName>
    <definedName name="労務単価表" localSheetId="3">#REF!</definedName>
    <definedName name="労務単価表" localSheetId="2">#REF!</definedName>
    <definedName name="労務単価表" localSheetId="4">#REF!</definedName>
    <definedName name="労務単価表">#REF!</definedName>
    <definedName name="労務単価表①" localSheetId="1">#REF!</definedName>
    <definedName name="労務単価表①" localSheetId="3">#REF!</definedName>
    <definedName name="労務単価表①" localSheetId="2">#REF!</definedName>
    <definedName name="労務単価表①" localSheetId="4">#REF!</definedName>
    <definedName name="労務単価表①">#REF!</definedName>
    <definedName name="労務単価表２">[4]労務!$B$5:$C$77</definedName>
    <definedName name="労務単価表３" localSheetId="1">#REF!</definedName>
    <definedName name="労務単価表３" localSheetId="3">#REF!</definedName>
    <definedName name="労務単価表３" localSheetId="2">#REF!</definedName>
    <definedName name="労務単価表３" localSheetId="4">#REF!</definedName>
    <definedName name="労務単価表３">#REF!</definedName>
    <definedName name="労務単価表４" localSheetId="1">#REF!</definedName>
    <definedName name="労務単価表４" localSheetId="3">#REF!</definedName>
    <definedName name="労務単価表４" localSheetId="2">#REF!</definedName>
    <definedName name="労務単価表４" localSheetId="4">#REF!</definedName>
    <definedName name="労務単価表４">#REF!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1" i="55" l="1"/>
  <c r="P29" i="55"/>
  <c r="B20" i="34"/>
  <c r="G20" i="55" l="1"/>
  <c r="F19" i="34" l="1"/>
  <c r="B6" i="34" s="1"/>
  <c r="I19" i="55" l="1"/>
  <c r="B4" i="19" l="1"/>
  <c r="L4" i="19"/>
  <c r="M4" i="19"/>
  <c r="A3" i="16"/>
  <c r="L3" i="16"/>
  <c r="M3" i="16"/>
  <c r="C4" i="19"/>
  <c r="N19" i="55" l="1"/>
  <c r="Q20" i="16" l="1"/>
  <c r="F20" i="16"/>
  <c r="L24" i="16"/>
  <c r="G19" i="55"/>
  <c r="B20" i="16"/>
  <c r="N20" i="55"/>
  <c r="P27" i="55"/>
  <c r="P25" i="55"/>
  <c r="P23" i="55"/>
  <c r="L23" i="55" s="1"/>
  <c r="P21" i="55"/>
  <c r="L21" i="55" s="1"/>
  <c r="P19" i="55"/>
  <c r="L25" i="55" l="1"/>
  <c r="L29" i="55"/>
  <c r="L27" i="55"/>
  <c r="L31" i="55"/>
  <c r="L24" i="35"/>
  <c r="F20" i="34"/>
  <c r="M24" i="35"/>
  <c r="M24" i="19"/>
  <c r="M20" i="16"/>
  <c r="M20" i="34"/>
  <c r="Q20" i="34"/>
  <c r="L28" i="34" l="1"/>
  <c r="L27" i="34"/>
  <c r="L26" i="34"/>
  <c r="A28" i="34"/>
  <c r="A27" i="34"/>
  <c r="A26" i="34"/>
  <c r="L28" i="16"/>
  <c r="L26" i="16"/>
  <c r="L24" i="19" l="1"/>
  <c r="A24" i="34" l="1"/>
  <c r="I9" i="34"/>
  <c r="L9" i="34" s="1"/>
  <c r="I9" i="16"/>
  <c r="L9" i="16" s="1"/>
  <c r="AN21" i="16" l="1"/>
  <c r="AO21" i="19"/>
  <c r="M3" i="34"/>
  <c r="K17" i="19"/>
  <c r="K16" i="19"/>
  <c r="K15" i="19"/>
  <c r="K14" i="19"/>
  <c r="K13" i="19"/>
  <c r="K12" i="19"/>
  <c r="K11" i="19"/>
  <c r="K10" i="19"/>
  <c r="E16" i="19"/>
  <c r="D16" i="19"/>
  <c r="C16" i="19"/>
  <c r="B15" i="19"/>
  <c r="B16" i="19"/>
  <c r="A16" i="19" l="1"/>
  <c r="C4" i="35"/>
  <c r="M4" i="35" s="1"/>
  <c r="A10" i="35" l="1"/>
  <c r="D11" i="35"/>
  <c r="A11" i="35" s="1"/>
  <c r="D12" i="35"/>
  <c r="A12" i="35" s="1"/>
  <c r="D13" i="35"/>
  <c r="A13" i="35" s="1"/>
  <c r="D14" i="35"/>
  <c r="A14" i="35" s="1"/>
  <c r="D15" i="35"/>
  <c r="A15" i="35" s="1"/>
  <c r="D16" i="35"/>
  <c r="A16" i="35" s="1"/>
  <c r="C11" i="35"/>
  <c r="C12" i="35"/>
  <c r="C13" i="35"/>
  <c r="C14" i="35"/>
  <c r="C15" i="35"/>
  <c r="C16" i="35"/>
  <c r="B11" i="35"/>
  <c r="B12" i="35"/>
  <c r="B13" i="35"/>
  <c r="B14" i="35"/>
  <c r="B15" i="35"/>
  <c r="B16" i="35"/>
  <c r="A17" i="35"/>
  <c r="A9" i="35"/>
  <c r="L8" i="35"/>
  <c r="A17" i="19"/>
  <c r="E9" i="19"/>
  <c r="D10" i="19"/>
  <c r="A10" i="19" s="1"/>
  <c r="E10" i="19"/>
  <c r="C11" i="19"/>
  <c r="D11" i="19"/>
  <c r="A11" i="19" s="1"/>
  <c r="E11" i="19"/>
  <c r="C12" i="19"/>
  <c r="D12" i="19"/>
  <c r="A12" i="19" s="1"/>
  <c r="E12" i="19"/>
  <c r="D13" i="19"/>
  <c r="A13" i="19" s="1"/>
  <c r="E13" i="19"/>
  <c r="C14" i="19"/>
  <c r="D14" i="19"/>
  <c r="A14" i="19" s="1"/>
  <c r="E14" i="19"/>
  <c r="C15" i="19"/>
  <c r="D15" i="19"/>
  <c r="A15" i="19" s="1"/>
  <c r="E15" i="19"/>
  <c r="B10" i="19"/>
  <c r="B11" i="19"/>
  <c r="B12" i="19"/>
  <c r="B13" i="19"/>
  <c r="B14" i="19"/>
  <c r="D9" i="19"/>
  <c r="A9" i="19" s="1"/>
  <c r="C10" i="19"/>
  <c r="B9" i="19"/>
  <c r="G17" i="35" l="1"/>
  <c r="L8" i="19" l="1"/>
  <c r="L24" i="34" l="1"/>
</calcChain>
</file>

<file path=xl/sharedStrings.xml><?xml version="1.0" encoding="utf-8"?>
<sst xmlns="http://schemas.openxmlformats.org/spreadsheetml/2006/main" count="266" uniqueCount="130">
  <si>
    <t>陸上自衛隊武山駐屯地</t>
    <rPh sb="0" eb="2">
      <t>リクジョウ</t>
    </rPh>
    <rPh sb="2" eb="5">
      <t>ジエイタイ</t>
    </rPh>
    <rPh sb="5" eb="7">
      <t>タケヤマ</t>
    </rPh>
    <rPh sb="7" eb="10">
      <t>チュウトンチ</t>
    </rPh>
    <phoneticPr fontId="8"/>
  </si>
  <si>
    <t>履行期限</t>
    <rPh sb="0" eb="2">
      <t>リコウ</t>
    </rPh>
    <rPh sb="2" eb="4">
      <t>キゲン</t>
    </rPh>
    <phoneticPr fontId="8"/>
  </si>
  <si>
    <t>￥</t>
    <phoneticPr fontId="8"/>
  </si>
  <si>
    <t>(税抜き）</t>
    <rPh sb="1" eb="2">
      <t>ゼイ</t>
    </rPh>
    <rPh sb="2" eb="3">
      <t>ヌ</t>
    </rPh>
    <phoneticPr fontId="30"/>
  </si>
  <si>
    <t>品名</t>
    <rPh sb="0" eb="1">
      <t>シナ</t>
    </rPh>
    <rPh sb="1" eb="2">
      <t>メイ</t>
    </rPh>
    <phoneticPr fontId="8"/>
  </si>
  <si>
    <t>規格</t>
    <rPh sb="0" eb="1">
      <t>タダシ</t>
    </rPh>
    <rPh sb="1" eb="2">
      <t>カク</t>
    </rPh>
    <phoneticPr fontId="8"/>
  </si>
  <si>
    <t>単位</t>
    <rPh sb="0" eb="2">
      <t>タンイ</t>
    </rPh>
    <phoneticPr fontId="8"/>
  </si>
  <si>
    <t>数量</t>
    <rPh sb="0" eb="2">
      <t>スウリョウ</t>
    </rPh>
    <phoneticPr fontId="8"/>
  </si>
  <si>
    <t>単価</t>
    <rPh sb="0" eb="2">
      <t>タンカ</t>
    </rPh>
    <phoneticPr fontId="8"/>
  </si>
  <si>
    <t>金額</t>
    <rPh sb="0" eb="2">
      <t>キンガク</t>
    </rPh>
    <phoneticPr fontId="8"/>
  </si>
  <si>
    <t>備考</t>
    <rPh sb="0" eb="2">
      <t>ビコウ</t>
    </rPh>
    <phoneticPr fontId="8"/>
  </si>
  <si>
    <t>合計</t>
    <rPh sb="0" eb="2">
      <t>ゴウケイ</t>
    </rPh>
    <phoneticPr fontId="30"/>
  </si>
  <si>
    <t>履行場所</t>
    <rPh sb="0" eb="2">
      <t>リコウ</t>
    </rPh>
    <rPh sb="2" eb="4">
      <t>バショ</t>
    </rPh>
    <phoneticPr fontId="8"/>
  </si>
  <si>
    <t>入札（見積）有効期間</t>
    <rPh sb="0" eb="2">
      <t>ニュウサツ</t>
    </rPh>
    <rPh sb="3" eb="5">
      <t>ミツモリ</t>
    </rPh>
    <rPh sb="6" eb="8">
      <t>ユウコウ</t>
    </rPh>
    <rPh sb="8" eb="10">
      <t>キカン</t>
    </rPh>
    <phoneticPr fontId="8"/>
  </si>
  <si>
    <t>　公告に対して「入札及び契約心得」及び「標準契約書等」の契約条項を承諾のうえ入札いたします。また、当社（私（個人の場合）、当団体（団体の場合））は「入札及び契約心得」に示された暴力団排除に関する契約事項について誓約いたします。</t>
  </si>
  <si>
    <t>分任契約担当官</t>
    <rPh sb="0" eb="1">
      <t>ブン</t>
    </rPh>
    <rPh sb="1" eb="2">
      <t>ニン</t>
    </rPh>
    <rPh sb="2" eb="4">
      <t>ケイヤク</t>
    </rPh>
    <rPh sb="4" eb="6">
      <t>タントウ</t>
    </rPh>
    <rPh sb="6" eb="7">
      <t>カン</t>
    </rPh>
    <phoneticPr fontId="8"/>
  </si>
  <si>
    <t>住所</t>
    <rPh sb="0" eb="2">
      <t>ジュウショ</t>
    </rPh>
    <phoneticPr fontId="8"/>
  </si>
  <si>
    <t>会社名</t>
    <rPh sb="0" eb="3">
      <t>カイシャメイ</t>
    </rPh>
    <phoneticPr fontId="8"/>
  </si>
  <si>
    <t>代表者役職・氏名</t>
    <rPh sb="0" eb="3">
      <t>ダイヒョウシャ</t>
    </rPh>
    <rPh sb="3" eb="5">
      <t>ヤクショク</t>
    </rPh>
    <rPh sb="6" eb="8">
      <t>シメイ</t>
    </rPh>
    <phoneticPr fontId="8"/>
  </si>
  <si>
    <t>担当者</t>
    <rPh sb="0" eb="3">
      <t>タントウシャ</t>
    </rPh>
    <phoneticPr fontId="8"/>
  </si>
  <si>
    <t>連絡先</t>
    <rPh sb="0" eb="3">
      <t>レンラクサキ</t>
    </rPh>
    <phoneticPr fontId="30"/>
  </si>
  <si>
    <t>№</t>
    <phoneticPr fontId="8"/>
  </si>
  <si>
    <t>品　　　　　名</t>
    <rPh sb="0" eb="1">
      <t>シナ</t>
    </rPh>
    <rPh sb="6" eb="7">
      <t>メイ</t>
    </rPh>
    <phoneticPr fontId="8"/>
  </si>
  <si>
    <t>規　　　　　　格</t>
    <rPh sb="0" eb="1">
      <t>キ</t>
    </rPh>
    <rPh sb="7" eb="8">
      <t>カク</t>
    </rPh>
    <phoneticPr fontId="8"/>
  </si>
  <si>
    <t>数量</t>
    <rPh sb="0" eb="1">
      <t>カズ</t>
    </rPh>
    <rPh sb="1" eb="2">
      <t>リョウ</t>
    </rPh>
    <phoneticPr fontId="8"/>
  </si>
  <si>
    <t>市価調査票</t>
    <rPh sb="0" eb="2">
      <t>シカ</t>
    </rPh>
    <rPh sb="2" eb="5">
      <t>チョウサヒョウ</t>
    </rPh>
    <phoneticPr fontId="8"/>
  </si>
  <si>
    <t>単価</t>
    <rPh sb="0" eb="1">
      <t>タン</t>
    </rPh>
    <rPh sb="1" eb="2">
      <t>アタイ</t>
    </rPh>
    <phoneticPr fontId="8"/>
  </si>
  <si>
    <t>金額</t>
    <rPh sb="0" eb="2">
      <t>キンガク</t>
    </rPh>
    <phoneticPr fontId="30"/>
  </si>
  <si>
    <t>合　計　</t>
    <rPh sb="0" eb="1">
      <t>ゴウ</t>
    </rPh>
    <rPh sb="2" eb="3">
      <t>ケイ</t>
    </rPh>
    <phoneticPr fontId="30"/>
  </si>
  <si>
    <t>***製品情報***</t>
    <rPh sb="3" eb="5">
      <t>セイヒン</t>
    </rPh>
    <rPh sb="5" eb="7">
      <t>ジョウホウ</t>
    </rPh>
    <phoneticPr fontId="8"/>
  </si>
  <si>
    <t>製品の特性、流通形態に応じた金額の記載を願います。</t>
    <rPh sb="0" eb="2">
      <t>セイヒン</t>
    </rPh>
    <rPh sb="3" eb="5">
      <t>トクセイ</t>
    </rPh>
    <rPh sb="6" eb="8">
      <t>リュウツウ</t>
    </rPh>
    <rPh sb="8" eb="10">
      <t>ケイタイ</t>
    </rPh>
    <rPh sb="11" eb="12">
      <t>オウ</t>
    </rPh>
    <rPh sb="14" eb="16">
      <t>キンガク</t>
    </rPh>
    <rPh sb="17" eb="19">
      <t>キサイ</t>
    </rPh>
    <rPh sb="20" eb="21">
      <t>ネガ</t>
    </rPh>
    <phoneticPr fontId="8"/>
  </si>
  <si>
    <t>令和　　年　　月　　日</t>
    <rPh sb="0" eb="2">
      <t>レイワ</t>
    </rPh>
    <rPh sb="4" eb="5">
      <t>ネン</t>
    </rPh>
    <rPh sb="7" eb="8">
      <t>ガツ</t>
    </rPh>
    <rPh sb="10" eb="11">
      <t>ニチ</t>
    </rPh>
    <phoneticPr fontId="30"/>
  </si>
  <si>
    <t>住　　　　 所</t>
    <rPh sb="0" eb="1">
      <t>ジュウ</t>
    </rPh>
    <rPh sb="6" eb="7">
      <t>ショ</t>
    </rPh>
    <phoneticPr fontId="8"/>
  </si>
  <si>
    <t>会　 社　 名</t>
    <rPh sb="0" eb="1">
      <t>カイ</t>
    </rPh>
    <rPh sb="3" eb="4">
      <t>シャ</t>
    </rPh>
    <rPh sb="6" eb="7">
      <t>メイ</t>
    </rPh>
    <phoneticPr fontId="8"/>
  </si>
  <si>
    <t>代表者氏名</t>
    <rPh sb="0" eb="3">
      <t>ダイヒョウシャ</t>
    </rPh>
    <rPh sb="3" eb="5">
      <t>シメイ</t>
    </rPh>
    <phoneticPr fontId="8"/>
  </si>
  <si>
    <t>Ｂ</t>
    <phoneticPr fontId="30"/>
  </si>
  <si>
    <t>グループ</t>
    <phoneticPr fontId="30"/>
  </si>
  <si>
    <t>以下余白</t>
    <rPh sb="0" eb="4">
      <t>イカヨハク</t>
    </rPh>
    <phoneticPr fontId="30"/>
  </si>
  <si>
    <t>見　積　書</t>
    <rPh sb="0" eb="1">
      <t>ミ</t>
    </rPh>
    <rPh sb="2" eb="3">
      <t>セキ</t>
    </rPh>
    <rPh sb="4" eb="5">
      <t>ショ</t>
    </rPh>
    <phoneticPr fontId="8"/>
  </si>
  <si>
    <t>分任契約担当官代理</t>
    <rPh sb="0" eb="1">
      <t>ブン</t>
    </rPh>
    <rPh sb="1" eb="2">
      <t>ニン</t>
    </rPh>
    <rPh sb="2" eb="4">
      <t>ケイヤク</t>
    </rPh>
    <rPh sb="4" eb="6">
      <t>タントウ</t>
    </rPh>
    <rPh sb="6" eb="7">
      <t>カン</t>
    </rPh>
    <rPh sb="7" eb="9">
      <t>ダイリ</t>
    </rPh>
    <phoneticPr fontId="8"/>
  </si>
  <si>
    <t>第４０７会計隊　契約班長　　佐藤　桃花　　殿</t>
    <rPh sb="0" eb="1">
      <t>ダイ</t>
    </rPh>
    <rPh sb="4" eb="6">
      <t>カイケイ</t>
    </rPh>
    <rPh sb="6" eb="7">
      <t>タイ</t>
    </rPh>
    <rPh sb="8" eb="12">
      <t>ケイヤクハンチョウ</t>
    </rPh>
    <rPh sb="14" eb="16">
      <t>サトウ</t>
    </rPh>
    <rPh sb="17" eb="19">
      <t>モモカ</t>
    </rPh>
    <rPh sb="21" eb="22">
      <t>トノ</t>
    </rPh>
    <phoneticPr fontId="8"/>
  </si>
  <si>
    <t>第４０７会計隊長　　佐藤　誠　　殿</t>
    <rPh sb="0" eb="1">
      <t>ダイ</t>
    </rPh>
    <rPh sb="4" eb="6">
      <t>カイケイ</t>
    </rPh>
    <rPh sb="6" eb="7">
      <t>タイ</t>
    </rPh>
    <rPh sb="7" eb="8">
      <t>チョウ</t>
    </rPh>
    <rPh sb="10" eb="12">
      <t>サトウ</t>
    </rPh>
    <rPh sb="13" eb="14">
      <t>マコト</t>
    </rPh>
    <rPh sb="16" eb="17">
      <t>トノ</t>
    </rPh>
    <phoneticPr fontId="8"/>
  </si>
  <si>
    <t>会社名</t>
    <rPh sb="0" eb="2">
      <t>カイシャ</t>
    </rPh>
    <rPh sb="2" eb="3">
      <t>メイ</t>
    </rPh>
    <phoneticPr fontId="8"/>
  </si>
  <si>
    <t>氏名</t>
    <rPh sb="0" eb="2">
      <t>シメイ</t>
    </rPh>
    <phoneticPr fontId="8"/>
  </si>
  <si>
    <t>陸上自衛隊武山駐屯地におけるオープンカウンター方式による見積依頼について</t>
  </si>
  <si>
    <t>１　本リストは、オープンカウンター方式実施要項に基づく手続きが必要です。</t>
  </si>
  <si>
    <t>３　件名リスト</t>
  </si>
  <si>
    <t>件 名</t>
  </si>
  <si>
    <t>納期</t>
  </si>
  <si>
    <t>見積依頼書</t>
  </si>
  <si>
    <t>見積書</t>
  </si>
  <si>
    <t>見積合わせの日時</t>
  </si>
  <si>
    <t>防衛省競争参加資格</t>
  </si>
  <si>
    <t>備考</t>
  </si>
  <si>
    <t>場所</t>
  </si>
  <si>
    <t>（履行期限）</t>
  </si>
  <si>
    <t>公表日</t>
  </si>
  <si>
    <t>提出期限</t>
  </si>
  <si>
    <t>４　防衛省陸上自衛隊の東部方面会計隊オープンカウンター方式実施要領を示す場所</t>
  </si>
  <si>
    <t>　（httpｓ://www.mod.go.jp/gsdf/eae/kaikei/eafin/index.html）</t>
  </si>
  <si>
    <t>（２）　適用する契約条項</t>
    <phoneticPr fontId="43"/>
  </si>
  <si>
    <t>　　　　「談合等の不正行為に関する特約条項」</t>
  </si>
  <si>
    <t>　　　　「暴力団排除に関する特約条項」</t>
  </si>
  <si>
    <t>　〒２３８－０３１７</t>
  </si>
  <si>
    <t>　住所　神奈川県横須賀市御幸浜１－１</t>
  </si>
  <si>
    <t>1品目</t>
    <rPh sb="1" eb="3">
      <t>ヒンモク</t>
    </rPh>
    <phoneticPr fontId="30"/>
  </si>
  <si>
    <t>多品目</t>
    <rPh sb="0" eb="1">
      <t>オオ</t>
    </rPh>
    <rPh sb="1" eb="3">
      <t>ヒンモク</t>
    </rPh>
    <phoneticPr fontId="30"/>
  </si>
  <si>
    <t>納入(履行)</t>
    <phoneticPr fontId="30"/>
  </si>
  <si>
    <t>２　本方式は随意契約を前提とした見積依頼であり、有効な見積書をもって申し込みをした者のうち、予定価格の制限の
　範囲内で最低の価格の見積書をもって申し込みをした者を契約の相手方とします。</t>
    <phoneticPr fontId="30"/>
  </si>
  <si>
    <t>陸上自衛隊
武山駐屯地</t>
    <rPh sb="0" eb="2">
      <t>リクジョウ</t>
    </rPh>
    <rPh sb="2" eb="5">
      <t>ジエイタイ</t>
    </rPh>
    <rPh sb="6" eb="8">
      <t>タケヤマ</t>
    </rPh>
    <rPh sb="8" eb="11">
      <t>チュウトンチ</t>
    </rPh>
    <phoneticPr fontId="30"/>
  </si>
  <si>
    <t>仕様書No</t>
    <phoneticPr fontId="43"/>
  </si>
  <si>
    <t>分任契約担当官代理
陸上自衛隊武山駐屯地
第４０７会計隊契約班長　土村　さらら</t>
    <rPh sb="33" eb="35">
      <t>ツチムラ</t>
    </rPh>
    <phoneticPr fontId="30"/>
  </si>
  <si>
    <r>
      <t>７　決定方法は</t>
    </r>
    <r>
      <rPr>
        <b/>
        <sz val="11"/>
        <color theme="1"/>
        <rFont val="ＭＳ Ｐ明朝"/>
        <family val="1"/>
        <charset val="128"/>
      </rPr>
      <t>総品目総額</t>
    </r>
    <r>
      <rPr>
        <sz val="11"/>
        <color theme="1"/>
        <rFont val="ＭＳ Ｐ明朝"/>
        <family val="2"/>
        <charset val="128"/>
      </rPr>
      <t>により決定いたします。</t>
    </r>
    <rPh sb="7" eb="10">
      <t>ソウヒンモク</t>
    </rPh>
    <phoneticPr fontId="30"/>
  </si>
  <si>
    <r>
      <t>７　決定方法は</t>
    </r>
    <r>
      <rPr>
        <b/>
        <sz val="11"/>
        <color theme="1"/>
        <rFont val="ＭＳ Ｐ明朝"/>
        <family val="1"/>
        <charset val="128"/>
      </rPr>
      <t>品目別総額</t>
    </r>
    <r>
      <rPr>
        <sz val="11"/>
        <color theme="1"/>
        <rFont val="ＭＳ Ｐ明朝"/>
        <family val="2"/>
        <charset val="128"/>
      </rPr>
      <t>により決定いたします。</t>
    </r>
    <rPh sb="7" eb="9">
      <t>ヒンモク</t>
    </rPh>
    <rPh sb="9" eb="10">
      <t>ベツ</t>
    </rPh>
    <rPh sb="10" eb="12">
      <t>ソウガク</t>
    </rPh>
    <phoneticPr fontId="30"/>
  </si>
  <si>
    <t>グループ</t>
    <phoneticPr fontId="30"/>
  </si>
  <si>
    <t>A</t>
    <phoneticPr fontId="30"/>
  </si>
  <si>
    <t>B</t>
    <phoneticPr fontId="30"/>
  </si>
  <si>
    <t>C</t>
    <phoneticPr fontId="30"/>
  </si>
  <si>
    <t>D</t>
    <phoneticPr fontId="30"/>
  </si>
  <si>
    <t>E</t>
    <phoneticPr fontId="30"/>
  </si>
  <si>
    <t>※電子化の推進に伴い、ＦＡＸに代わりメール又は郵送での対応になります。
　メールをご利用の際は、上記番号にご連絡をお願いいたします。</t>
    <phoneticPr fontId="30"/>
  </si>
  <si>
    <t>A</t>
    <phoneticPr fontId="30"/>
  </si>
  <si>
    <r>
      <t>単価、金額</t>
    </r>
    <r>
      <rPr>
        <sz val="12"/>
        <color theme="1"/>
        <rFont val="ＭＳ Ｐ明朝"/>
        <family val="1"/>
        <charset val="128"/>
      </rPr>
      <t>について、</t>
    </r>
    <r>
      <rPr>
        <b/>
        <u/>
        <sz val="12"/>
        <color theme="1"/>
        <rFont val="ＭＳ Ｐ明朝"/>
        <family val="1"/>
        <charset val="128"/>
      </rPr>
      <t>諸経費込み（送料等）税抜き金額</t>
    </r>
    <r>
      <rPr>
        <sz val="12"/>
        <color theme="1"/>
        <rFont val="ＭＳ Ｐ明朝"/>
        <family val="1"/>
        <charset val="128"/>
      </rPr>
      <t>で記載をお願いします。</t>
    </r>
    <rPh sb="0" eb="2">
      <t>タンカ</t>
    </rPh>
    <rPh sb="3" eb="5">
      <t>キンガク</t>
    </rPh>
    <rPh sb="20" eb="21">
      <t>ゼイ</t>
    </rPh>
    <rPh sb="21" eb="22">
      <t>ヌ</t>
    </rPh>
    <rPh sb="23" eb="25">
      <t>キンガク</t>
    </rPh>
    <rPh sb="26" eb="28">
      <t>キサイ</t>
    </rPh>
    <rPh sb="30" eb="31">
      <t>ネガ</t>
    </rPh>
    <phoneticPr fontId="8"/>
  </si>
  <si>
    <t>５　代金については、契約履行後適法な請求書を受領してから、３０日以内のお支払いとなります。</t>
    <phoneticPr fontId="30"/>
  </si>
  <si>
    <r>
      <t>６　決定方法は</t>
    </r>
    <r>
      <rPr>
        <b/>
        <sz val="11"/>
        <color theme="1"/>
        <rFont val="ＭＳ Ｐ明朝"/>
        <family val="1"/>
        <charset val="128"/>
      </rPr>
      <t>グループ別総額</t>
    </r>
    <r>
      <rPr>
        <sz val="11"/>
        <color theme="1"/>
        <rFont val="ＭＳ Ｐ明朝"/>
        <family val="2"/>
        <charset val="128"/>
      </rPr>
      <t>により決定いたします。</t>
    </r>
    <rPh sb="11" eb="12">
      <t>ベツ</t>
    </rPh>
    <rPh sb="12" eb="14">
      <t>ソウガク</t>
    </rPh>
    <phoneticPr fontId="30"/>
  </si>
  <si>
    <t>７　契約書等の作成</t>
    <phoneticPr fontId="30"/>
  </si>
  <si>
    <t>８　同等品申請については、</t>
    <rPh sb="2" eb="7">
      <t>ドウトウヒンシンセイ</t>
    </rPh>
    <phoneticPr fontId="30"/>
  </si>
  <si>
    <t>グループ</t>
  </si>
  <si>
    <t>納入期限</t>
    <rPh sb="0" eb="2">
      <t>ノウニュウ</t>
    </rPh>
    <rPh sb="2" eb="4">
      <t>キゲン</t>
    </rPh>
    <phoneticPr fontId="8"/>
  </si>
  <si>
    <t>納入場所</t>
    <rPh sb="0" eb="2">
      <t>ノウニュウ</t>
    </rPh>
    <rPh sb="2" eb="4">
      <t>バショ</t>
    </rPh>
    <phoneticPr fontId="8"/>
  </si>
  <si>
    <t>分任契約担当官
陸上自衛隊武山駐屯地
第４０７会計隊長　渡邊　竜也</t>
    <rPh sb="28" eb="30">
      <t>ワタナベ</t>
    </rPh>
    <rPh sb="31" eb="33">
      <t>タツヤ</t>
    </rPh>
    <phoneticPr fontId="30"/>
  </si>
  <si>
    <t>（公印省略）</t>
    <rPh sb="1" eb="5">
      <t>コウインショウリャク</t>
    </rPh>
    <phoneticPr fontId="30"/>
  </si>
  <si>
    <t>（１）　落札者は落札決定後遅滞なく「陸上自衛隊標準契約書」の様式により契約書を作成し、提出するものとする。
　　 尚、契約金額が１００万円以上の場合は請書を、２５０万円以上の場合は契約書を作成する</t>
    <phoneticPr fontId="43"/>
  </si>
  <si>
    <t>９　市価調査票については、</t>
    <phoneticPr fontId="30"/>
  </si>
  <si>
    <t>１０　問合せ先及び提出先</t>
    <phoneticPr fontId="30"/>
  </si>
  <si>
    <t>Ａ</t>
    <phoneticPr fontId="30"/>
  </si>
  <si>
    <t>Ｂ</t>
    <phoneticPr fontId="30"/>
  </si>
  <si>
    <t>第４０７会計隊長　渡邊　竜也　殿</t>
    <rPh sb="0" eb="1">
      <t>ダイ</t>
    </rPh>
    <rPh sb="4" eb="8">
      <t>カイケイタイチョウ</t>
    </rPh>
    <rPh sb="9" eb="11">
      <t>ワタナベ</t>
    </rPh>
    <rPh sb="12" eb="14">
      <t>タツヤ</t>
    </rPh>
    <rPh sb="15" eb="16">
      <t>ドノ</t>
    </rPh>
    <phoneticPr fontId="30"/>
  </si>
  <si>
    <t>　陸上自衛隊武山駐屯地　第４０７会計隊　契約班（担当　村上）</t>
    <rPh sb="27" eb="29">
      <t>ムラカミ</t>
    </rPh>
    <phoneticPr fontId="30"/>
  </si>
  <si>
    <t>　電話番号（ＴＥＬ）０４６－８５６－１２９１　（内線３４８）</t>
    <phoneticPr fontId="30"/>
  </si>
  <si>
    <t>　陸上自衛隊武山駐屯地　第407会計隊　事務室及び東部方面会計隊ＨＰ　</t>
    <phoneticPr fontId="30"/>
  </si>
  <si>
    <t>16時00分までに下記の連絡先に申請すること。</t>
    <rPh sb="2" eb="3">
      <t>ジ</t>
    </rPh>
    <rPh sb="5" eb="6">
      <t>フン</t>
    </rPh>
    <phoneticPr fontId="30"/>
  </si>
  <si>
    <t>12時までに提出をお願いします（メール可）</t>
    <rPh sb="2" eb="3">
      <t>ジ</t>
    </rPh>
    <rPh sb="6" eb="8">
      <t>テイシュツ</t>
    </rPh>
    <rPh sb="10" eb="11">
      <t>ネガ</t>
    </rPh>
    <rPh sb="19" eb="20">
      <t>カ</t>
    </rPh>
    <phoneticPr fontId="30"/>
  </si>
  <si>
    <t>ご協力いただける場合には、12時00分までに</t>
    <rPh sb="1" eb="3">
      <t>キョウリョク</t>
    </rPh>
    <rPh sb="8" eb="10">
      <t>バアイ</t>
    </rPh>
    <rPh sb="15" eb="16">
      <t>ジ</t>
    </rPh>
    <rPh sb="18" eb="19">
      <t>フン</t>
    </rPh>
    <phoneticPr fontId="30"/>
  </si>
  <si>
    <t>12時までに提出をお願いします（メール加）</t>
    <rPh sb="2" eb="3">
      <t>ジ</t>
    </rPh>
    <rPh sb="6" eb="8">
      <t>テイシュツ</t>
    </rPh>
    <rPh sb="10" eb="11">
      <t>ネガ</t>
    </rPh>
    <rPh sb="19" eb="20">
      <t>カ</t>
    </rPh>
    <phoneticPr fontId="30"/>
  </si>
  <si>
    <t>Ｆ</t>
    <phoneticPr fontId="30"/>
  </si>
  <si>
    <t>Ｇ</t>
    <phoneticPr fontId="30"/>
  </si>
  <si>
    <t>Ｈ</t>
    <phoneticPr fontId="30"/>
  </si>
  <si>
    <t>Ｉ</t>
    <phoneticPr fontId="30"/>
  </si>
  <si>
    <t>Ｊ</t>
    <phoneticPr fontId="30"/>
  </si>
  <si>
    <t>Ｋ</t>
    <phoneticPr fontId="30"/>
  </si>
  <si>
    <t>Ｌ</t>
    <phoneticPr fontId="30"/>
  </si>
  <si>
    <t>Ｍ</t>
    <phoneticPr fontId="30"/>
  </si>
  <si>
    <t>Ｎ</t>
    <phoneticPr fontId="30"/>
  </si>
  <si>
    <t>下記の連絡先に送付してください。</t>
    <rPh sb="7" eb="9">
      <t>ソウフ</t>
    </rPh>
    <phoneticPr fontId="30"/>
  </si>
  <si>
    <t>以下余白</t>
    <rPh sb="0" eb="4">
      <t>イカヨハク</t>
    </rPh>
    <phoneticPr fontId="30"/>
  </si>
  <si>
    <t>8.12.1～8.12.17</t>
    <phoneticPr fontId="30"/>
  </si>
  <si>
    <t>8.7.30</t>
    <phoneticPr fontId="30"/>
  </si>
  <si>
    <t>8.8.7　1200</t>
    <phoneticPr fontId="30"/>
  </si>
  <si>
    <t>非常用自家発電設備保守点検</t>
    <rPh sb="0" eb="3">
      <t>ヒジョウヨウ</t>
    </rPh>
    <rPh sb="3" eb="7">
      <t>ジカハツデン</t>
    </rPh>
    <rPh sb="7" eb="9">
      <t>セツビ</t>
    </rPh>
    <rPh sb="9" eb="11">
      <t>ホシュ</t>
    </rPh>
    <rPh sb="11" eb="13">
      <t>テンケン</t>
    </rPh>
    <phoneticPr fontId="30"/>
  </si>
  <si>
    <t>仕様書のとおり</t>
    <rPh sb="0" eb="3">
      <t>シヨウショ</t>
    </rPh>
    <phoneticPr fontId="30"/>
  </si>
  <si>
    <t>ST</t>
    <phoneticPr fontId="30"/>
  </si>
  <si>
    <t>点検整備費</t>
    <rPh sb="0" eb="2">
      <t>テンケン</t>
    </rPh>
    <rPh sb="2" eb="5">
      <t>セイビヒ</t>
    </rPh>
    <phoneticPr fontId="30"/>
  </si>
  <si>
    <t>（以下内訳を詳しく下記に記載）</t>
    <rPh sb="1" eb="3">
      <t>イカ</t>
    </rPh>
    <rPh sb="3" eb="5">
      <t>ウチワケ</t>
    </rPh>
    <rPh sb="6" eb="7">
      <t>クワ</t>
    </rPh>
    <rPh sb="9" eb="11">
      <t>カキ</t>
    </rPh>
    <rPh sb="12" eb="14">
      <t>キサイ</t>
    </rPh>
    <phoneticPr fontId="30"/>
  </si>
  <si>
    <t>非常用自家発電設備保守点検</t>
    <rPh sb="0" eb="3">
      <t>ヒジョウヨウ</t>
    </rPh>
    <rPh sb="3" eb="7">
      <t>ジカハツデン</t>
    </rPh>
    <rPh sb="7" eb="9">
      <t>セツビ</t>
    </rPh>
    <rPh sb="9" eb="11">
      <t>ホシュ</t>
    </rPh>
    <rPh sb="11" eb="13">
      <t>テンケン</t>
    </rPh>
    <phoneticPr fontId="30"/>
  </si>
  <si>
    <t>ＡＩ・ロボティクスに係る講師派遣</t>
    <rPh sb="10" eb="11">
      <t>カカワ</t>
    </rPh>
    <rPh sb="12" eb="14">
      <t>コウシ</t>
    </rPh>
    <rPh sb="14" eb="16">
      <t>ハケン</t>
    </rPh>
    <phoneticPr fontId="30"/>
  </si>
  <si>
    <t>ＡＩ・ロボティクスに係る講師派遣</t>
    <phoneticPr fontId="30"/>
  </si>
  <si>
    <t>ＡＩ・ロボティクスに係る講師派遣</t>
    <phoneticPr fontId="30"/>
  </si>
  <si>
    <t>（人件費等内訳を詳しく下記に記載）</t>
    <rPh sb="1" eb="4">
      <t>ジンケンヒ</t>
    </rPh>
    <rPh sb="4" eb="5">
      <t>トウ</t>
    </rPh>
    <phoneticPr fontId="30"/>
  </si>
  <si>
    <t>　　　　「役務請負契約条項」</t>
    <rPh sb="5" eb="7">
      <t>エキム</t>
    </rPh>
    <rPh sb="7" eb="9">
      <t>ウケオイ</t>
    </rPh>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</si>
</sst>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quot;-&quot;"/>
    <numFmt numFmtId="177" formatCode="#,#00\-"/>
    <numFmt numFmtId="178" formatCode="#,##0;&quot;△ &quot;#,##0"/>
    <numFmt numFmtId="179" formatCode="[$-411]ggge&quot;年&quot;m&quot;月&quot;d&quot;日&quot;;@"/>
    <numFmt numFmtId="180" formatCode="#,##0.00;&quot;△ &quot;#,##0.00"/>
    <numFmt numFmtId="181" formatCode="e&quot;.&quot;m&quot;.&quot;d&quot;&quot;;@"/>
    <numFmt numFmtId="182" formatCode="&quot;第　&quot;#&quot;　号&quot;"/>
    <numFmt numFmtId="183" formatCode="h&quot;時&quot;mm&quot;分までに提出をお願いします（メール可）&quot;;@"/>
    <numFmt numFmtId="184" formatCode="[$-411]ggge&quot;年&quot;m&quot;月&quot;d&quot;日&quot;\(aaa\)"/>
  </numFmts>
  <fonts count="62" x14ac:knownFonts="1">
    <font>
      <sz val="11"/>
      <color theme="1"/>
      <name val="ＭＳ Ｐゴシック"/>
      <family val="2"/>
      <charset val="128"/>
      <scheme val="minor"/>
    </font>
    <font>
      <sz val="11"/>
      <color theme="1"/>
      <name val="ＭＳ Ｐ明朝"/>
      <family val="2"/>
      <charset val="128"/>
    </font>
    <font>
      <sz val="11"/>
      <color theme="1"/>
      <name val="ＭＳ Ｐ明朝"/>
      <family val="2"/>
      <charset val="128"/>
    </font>
    <font>
      <sz val="11"/>
      <color theme="1"/>
      <name val="ＭＳ Ｐ明朝"/>
      <family val="2"/>
      <charset val="128"/>
    </font>
    <font>
      <sz val="11"/>
      <color theme="1"/>
      <name val="ＭＳ Ｐ明朝"/>
      <family val="2"/>
      <charset val="128"/>
    </font>
    <font>
      <sz val="11"/>
      <color theme="1"/>
      <name val="ＭＳ Ｐ明朝"/>
      <family val="2"/>
      <charset val="128"/>
    </font>
    <font>
      <sz val="11"/>
      <color theme="1"/>
      <name val="ＭＳ Ｐ明朝"/>
      <family val="2"/>
      <charset val="128"/>
    </font>
    <font>
      <sz val="11"/>
      <name val="ＭＳ Ｐゴシック"/>
      <family val="3"/>
      <charset val="128"/>
    </font>
    <font>
      <sz val="6"/>
      <name val="ＭＳ Ｐゴシック"/>
      <family val="3"/>
      <charset val="128"/>
    </font>
    <font>
      <sz val="11"/>
      <color indexed="10"/>
      <name val="ＭＳ Ｐゴシック"/>
      <family val="3"/>
      <charset val="128"/>
    </font>
    <font>
      <sz val="10"/>
      <color indexed="8"/>
      <name val="Arial"/>
      <family val="2"/>
    </font>
    <font>
      <b/>
      <sz val="12"/>
      <name val="Arial"/>
      <family val="2"/>
    </font>
    <font>
      <sz val="10"/>
      <name val="Arial"/>
      <family val="2"/>
    </font>
    <font>
      <sz val="12"/>
      <name val="ＭＳ Ｐゴシック"/>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2"/>
      <charset val="128"/>
      <scheme val="minor"/>
    </font>
    <font>
      <sz val="11"/>
      <color theme="1"/>
      <name val="ＭＳ Ｐゴシック"/>
      <family val="2"/>
      <charset val="128"/>
      <scheme val="minor"/>
    </font>
    <font>
      <sz val="11"/>
      <color theme="1"/>
      <name val="ＭＳ Ｐ明朝"/>
      <family val="1"/>
      <charset val="128"/>
    </font>
    <font>
      <sz val="11"/>
      <color theme="1"/>
      <name val="ＭＳ Ｐゴシック"/>
      <family val="3"/>
      <charset val="128"/>
      <scheme val="minor"/>
    </font>
    <font>
      <sz val="12"/>
      <color theme="1"/>
      <name val="ＭＳ Ｐ明朝"/>
      <family val="1"/>
      <charset val="128"/>
    </font>
    <font>
      <sz val="10"/>
      <color theme="1"/>
      <name val="ＭＳ Ｐ明朝"/>
      <family val="1"/>
      <charset val="128"/>
    </font>
    <font>
      <sz val="10"/>
      <color theme="1"/>
      <name val="ＭＳ Ｐゴシック"/>
      <family val="3"/>
      <charset val="128"/>
    </font>
    <font>
      <sz val="14"/>
      <color theme="1"/>
      <name val="ＭＳ Ｐゴシック"/>
      <family val="2"/>
      <charset val="128"/>
      <scheme val="minor"/>
    </font>
    <font>
      <sz val="11"/>
      <name val="ＭＳ 明朝"/>
      <family val="1"/>
      <charset val="128"/>
    </font>
    <font>
      <sz val="12"/>
      <name val="ＭＳ 明朝"/>
      <family val="1"/>
      <charset val="128"/>
    </font>
    <font>
      <sz val="12"/>
      <color theme="1"/>
      <name val="ＭＳ Ｐゴシック"/>
      <family val="3"/>
      <charset val="128"/>
    </font>
    <font>
      <sz val="12"/>
      <color rgb="FF000000"/>
      <name val="ＭＳ 明朝"/>
      <family val="1"/>
      <charset val="128"/>
    </font>
    <font>
      <sz val="10.5"/>
      <color rgb="FF000000"/>
      <name val="ＭＳ 明朝"/>
      <family val="1"/>
      <charset val="128"/>
    </font>
    <font>
      <sz val="6"/>
      <name val="ＭＳ Ｐ明朝"/>
      <family val="2"/>
      <charset val="128"/>
    </font>
    <font>
      <b/>
      <sz val="12"/>
      <color rgb="FF000000"/>
      <name val="ＭＳ 明朝"/>
      <family val="1"/>
      <charset val="128"/>
    </font>
    <font>
      <sz val="9"/>
      <color rgb="FF000000"/>
      <name val="ＭＳ 明朝"/>
      <family val="1"/>
      <charset val="128"/>
    </font>
    <font>
      <sz val="9"/>
      <name val="ＭＳ 明朝"/>
      <family val="1"/>
      <charset val="128"/>
    </font>
    <font>
      <b/>
      <sz val="11"/>
      <color theme="1"/>
      <name val="ＭＳ Ｐ明朝"/>
      <family val="1"/>
      <charset val="128"/>
    </font>
    <font>
      <b/>
      <sz val="20"/>
      <color theme="1"/>
      <name val="ＭＳ Ｐ明朝"/>
      <family val="1"/>
      <charset val="128"/>
    </font>
    <font>
      <sz val="18"/>
      <color theme="1"/>
      <name val="ＭＳ Ｐ明朝"/>
      <family val="1"/>
      <charset val="128"/>
    </font>
    <font>
      <b/>
      <sz val="22"/>
      <color theme="1"/>
      <name val="ＭＳ Ｐ明朝"/>
      <family val="1"/>
      <charset val="128"/>
    </font>
    <font>
      <sz val="8"/>
      <color theme="1"/>
      <name val="ＭＳ Ｐ明朝"/>
      <family val="1"/>
      <charset val="128"/>
    </font>
    <font>
      <sz val="14"/>
      <color theme="1"/>
      <name val="ＭＳ Ｐゴシック"/>
      <family val="3"/>
      <charset val="128"/>
    </font>
    <font>
      <sz val="14"/>
      <color theme="1"/>
      <name val="ＭＳ Ｐ明朝"/>
      <family val="1"/>
      <charset val="128"/>
    </font>
    <font>
      <b/>
      <u/>
      <sz val="12"/>
      <color theme="1"/>
      <name val="ＭＳ Ｐ明朝"/>
      <family val="1"/>
      <charset val="128"/>
    </font>
    <font>
      <sz val="22"/>
      <color theme="1"/>
      <name val="ＭＳ Ｐ明朝"/>
      <family val="1"/>
      <charset val="128"/>
    </font>
    <font>
      <sz val="12"/>
      <color theme="1"/>
      <name val="ＭＳ 明朝"/>
      <family val="1"/>
      <charset val="128"/>
    </font>
    <font>
      <sz val="12"/>
      <color theme="1"/>
      <name val="ＭＳ Ｐゴシック"/>
      <family val="2"/>
      <charset val="128"/>
      <scheme val="minor"/>
    </font>
    <font>
      <sz val="10"/>
      <color rgb="FF000000"/>
      <name val="ＭＳ 明朝"/>
      <family val="1"/>
      <charset val="128"/>
    </font>
    <font>
      <sz val="10.5"/>
      <name val="ＭＳ 明朝"/>
      <family val="1"/>
      <charset val="128"/>
    </font>
    <font>
      <sz val="11"/>
      <name val="ＭＳ Ｐ明朝"/>
      <family val="2"/>
      <charset val="128"/>
    </font>
    <font>
      <sz val="9"/>
      <color theme="1"/>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FF"/>
        <bgColor auto="1"/>
      </patternFill>
    </fill>
  </fills>
  <borders count="66">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diagonal/>
    </border>
    <border>
      <left/>
      <right/>
      <top style="medium">
        <color indexed="64"/>
      </top>
      <bottom style="thin">
        <color auto="1"/>
      </bottom>
      <diagonal/>
    </border>
    <border>
      <left/>
      <right style="thin">
        <color auto="1"/>
      </right>
      <top style="medium">
        <color indexed="64"/>
      </top>
      <bottom style="thin">
        <color auto="1"/>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auto="1"/>
      </left>
      <right style="thin">
        <color auto="1"/>
      </right>
      <top style="thin">
        <color auto="1"/>
      </top>
      <bottom style="thin">
        <color auto="1"/>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diagonalUp="1">
      <left style="thin">
        <color indexed="64"/>
      </left>
      <right style="thin">
        <color indexed="64"/>
      </right>
      <top style="thin">
        <color indexed="64"/>
      </top>
      <bottom/>
      <diagonal style="thin">
        <color indexed="64"/>
      </diagonal>
    </border>
    <border>
      <left style="thin">
        <color indexed="64"/>
      </left>
      <right style="thin">
        <color indexed="64"/>
      </right>
      <top/>
      <bottom/>
      <diagonal/>
    </border>
    <border diagonalUp="1">
      <left style="thin">
        <color indexed="64"/>
      </left>
      <right style="thin">
        <color indexed="64"/>
      </right>
      <top/>
      <bottom style="thin">
        <color indexed="64"/>
      </bottom>
      <diagonal style="thin">
        <color indexed="64"/>
      </diagonal>
    </border>
  </borders>
  <cellStyleXfs count="241">
    <xf numFmtId="0" fontId="0" fillId="0" borderId="0">
      <alignment vertical="center"/>
    </xf>
    <xf numFmtId="0" fontId="7" fillId="0" borderId="0"/>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176" fontId="10" fillId="0" borderId="0" applyFill="0" applyBorder="0" applyAlignment="0"/>
    <xf numFmtId="0" fontId="11" fillId="0" borderId="1" applyNumberFormat="0" applyAlignment="0" applyProtection="0">
      <alignment horizontal="left" vertical="center"/>
    </xf>
    <xf numFmtId="0" fontId="11" fillId="0" borderId="2">
      <alignment horizontal="left" vertical="center"/>
    </xf>
    <xf numFmtId="0" fontId="12" fillId="0" borderId="0"/>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3" applyNumberFormat="0" applyAlignment="0" applyProtection="0">
      <alignment vertical="center"/>
    </xf>
    <xf numFmtId="0" fontId="18" fillId="21" borderId="0" applyNumberFormat="0" applyBorder="0" applyAlignment="0" applyProtection="0">
      <alignment vertical="center"/>
    </xf>
    <xf numFmtId="0" fontId="7" fillId="22" borderId="4" applyNumberFormat="0" applyFont="0" applyAlignment="0" applyProtection="0">
      <alignment vertical="center"/>
    </xf>
    <xf numFmtId="0" fontId="19" fillId="0" borderId="5" applyNumberFormat="0" applyFill="0" applyAlignment="0" applyProtection="0">
      <alignment vertical="center"/>
    </xf>
    <xf numFmtId="0" fontId="20" fillId="3" borderId="0" applyNumberFormat="0" applyBorder="0" applyAlignment="0" applyProtection="0">
      <alignment vertical="center"/>
    </xf>
    <xf numFmtId="0" fontId="21" fillId="23" borderId="6" applyNumberFormat="0" applyAlignment="0" applyProtection="0">
      <alignment vertical="center"/>
    </xf>
    <xf numFmtId="0" fontId="9" fillId="0" borderId="0" applyNumberFormat="0" applyFill="0" applyBorder="0" applyAlignment="0" applyProtection="0">
      <alignment vertical="center"/>
    </xf>
    <xf numFmtId="38" fontId="7" fillId="0" borderId="0" applyFont="0" applyFill="0" applyBorder="0" applyAlignment="0" applyProtection="0"/>
    <xf numFmtId="38" fontId="7" fillId="0" borderId="0" applyFont="0" applyFill="0" applyBorder="0" applyAlignment="0" applyProtection="0"/>
    <xf numFmtId="0" fontId="22" fillId="0" borderId="7" applyNumberFormat="0" applyFill="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4" fillId="0" borderId="0" applyNumberFormat="0" applyFill="0" applyBorder="0" applyAlignment="0" applyProtection="0">
      <alignment vertical="center"/>
    </xf>
    <xf numFmtId="0" fontId="25" fillId="0" borderId="10" applyNumberFormat="0" applyFill="0" applyAlignment="0" applyProtection="0">
      <alignment vertical="center"/>
    </xf>
    <xf numFmtId="0" fontId="26" fillId="23" borderId="11" applyNumberFormat="0" applyAlignment="0" applyProtection="0">
      <alignment vertical="center"/>
    </xf>
    <xf numFmtId="0" fontId="27" fillId="0" borderId="0" applyNumberFormat="0" applyFill="0" applyBorder="0" applyAlignment="0" applyProtection="0">
      <alignment vertical="center"/>
    </xf>
    <xf numFmtId="0" fontId="28" fillId="7" borderId="6" applyNumberFormat="0" applyAlignment="0" applyProtection="0">
      <alignment vertical="center"/>
    </xf>
    <xf numFmtId="0" fontId="7" fillId="0" borderId="0"/>
    <xf numFmtId="0" fontId="13"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38" fontId="7" fillId="0" borderId="0" applyFont="0" applyFill="0" applyBorder="0" applyAlignment="0" applyProtection="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1" fillId="0" borderId="12">
      <alignment horizontal="left" vertical="center"/>
    </xf>
    <xf numFmtId="0" fontId="7" fillId="22" borderId="13" applyNumberFormat="0" applyFont="0" applyAlignment="0" applyProtection="0">
      <alignment vertical="center"/>
    </xf>
    <xf numFmtId="0" fontId="21" fillId="23" borderId="14" applyNumberFormat="0" applyAlignment="0" applyProtection="0">
      <alignment vertical="center"/>
    </xf>
    <xf numFmtId="0" fontId="25" fillId="0" borderId="15" applyNumberFormat="0" applyFill="0" applyAlignment="0" applyProtection="0">
      <alignment vertical="center"/>
    </xf>
    <xf numFmtId="0" fontId="26" fillId="23" borderId="16" applyNumberFormat="0" applyAlignment="0" applyProtection="0">
      <alignment vertical="center"/>
    </xf>
    <xf numFmtId="0" fontId="28" fillId="7" borderId="14" applyNumberFormat="0" applyAlignment="0" applyProtection="0">
      <alignment vertical="center"/>
    </xf>
    <xf numFmtId="38" fontId="33" fillId="0" borderId="0" applyFont="0" applyFill="0" applyBorder="0" applyAlignment="0" applyProtection="0">
      <alignment vertical="center"/>
    </xf>
    <xf numFmtId="0" fontId="31" fillId="0" borderId="0">
      <alignment vertical="center"/>
    </xf>
    <xf numFmtId="0" fontId="31" fillId="0" borderId="0">
      <alignment vertical="center"/>
    </xf>
    <xf numFmtId="0" fontId="7" fillId="0" borderId="0">
      <alignment vertical="center"/>
    </xf>
    <xf numFmtId="0" fontId="6" fillId="0" borderId="0">
      <alignment vertical="center"/>
    </xf>
    <xf numFmtId="0" fontId="2" fillId="0" borderId="0">
      <alignment vertical="center"/>
    </xf>
  </cellStyleXfs>
  <cellXfs count="246">
    <xf numFmtId="0" fontId="0" fillId="0" borderId="0" xfId="0">
      <alignment vertical="center"/>
    </xf>
    <xf numFmtId="0" fontId="34" fillId="0" borderId="0" xfId="0" applyFont="1">
      <alignment vertical="center"/>
    </xf>
    <xf numFmtId="58" fontId="37" fillId="0" borderId="0" xfId="0" applyNumberFormat="1" applyFont="1">
      <alignment vertical="center"/>
    </xf>
    <xf numFmtId="0" fontId="34" fillId="0" borderId="53" xfId="0" applyFont="1" applyBorder="1">
      <alignment vertical="center"/>
    </xf>
    <xf numFmtId="0" fontId="34" fillId="0" borderId="54" xfId="0" applyFont="1" applyBorder="1">
      <alignment vertical="center"/>
    </xf>
    <xf numFmtId="0" fontId="6" fillId="0" borderId="0" xfId="239">
      <alignment vertical="center"/>
    </xf>
    <xf numFmtId="0" fontId="41" fillId="0" borderId="0" xfId="239" applyFont="1" applyAlignment="1">
      <alignment horizontal="justify" vertical="center"/>
    </xf>
    <xf numFmtId="0" fontId="41" fillId="0" borderId="0" xfId="239" applyFont="1" applyAlignment="1">
      <alignment horizontal="center" vertical="center"/>
    </xf>
    <xf numFmtId="0" fontId="41" fillId="0" borderId="0" xfId="239" applyFont="1" applyAlignment="1">
      <alignment horizontal="left" vertical="center"/>
    </xf>
    <xf numFmtId="0" fontId="6" fillId="0" borderId="0" xfId="239" applyAlignment="1">
      <alignment horizontal="left" vertical="center"/>
    </xf>
    <xf numFmtId="0" fontId="45" fillId="0" borderId="0" xfId="239" applyFont="1" applyBorder="1" applyAlignment="1">
      <alignment horizontal="center" vertical="center" wrapText="1"/>
    </xf>
    <xf numFmtId="32" fontId="6" fillId="0" borderId="0" xfId="239" applyNumberFormat="1">
      <alignment vertical="center"/>
    </xf>
    <xf numFmtId="0" fontId="41" fillId="0" borderId="0" xfId="239" applyFont="1" applyAlignment="1">
      <alignment horizontal="left" vertical="center" wrapText="1"/>
    </xf>
    <xf numFmtId="0" fontId="42" fillId="0" borderId="33" xfId="239" applyFont="1" applyBorder="1" applyAlignment="1">
      <alignment horizontal="center" vertical="center" wrapText="1"/>
    </xf>
    <xf numFmtId="0" fontId="42" fillId="0" borderId="37" xfId="239" applyFont="1" applyBorder="1" applyAlignment="1">
      <alignment horizontal="center" vertical="center" wrapText="1"/>
    </xf>
    <xf numFmtId="0" fontId="42" fillId="0" borderId="57" xfId="239" applyFont="1" applyBorder="1" applyAlignment="1">
      <alignment horizontal="center" vertical="center" wrapText="1"/>
    </xf>
    <xf numFmtId="0" fontId="42" fillId="0" borderId="22" xfId="239" applyFont="1" applyBorder="1" applyAlignment="1">
      <alignment horizontal="center" vertical="center" wrapText="1"/>
    </xf>
    <xf numFmtId="0" fontId="42" fillId="0" borderId="32" xfId="239" applyFont="1" applyBorder="1" applyAlignment="1">
      <alignment horizontal="center" vertical="center" wrapText="1"/>
    </xf>
    <xf numFmtId="0" fontId="42" fillId="0" borderId="36" xfId="239" applyFont="1" applyBorder="1" applyAlignment="1">
      <alignment horizontal="center" vertical="center" wrapText="1"/>
    </xf>
    <xf numFmtId="0" fontId="42" fillId="0" borderId="57" xfId="0" applyFont="1" applyBorder="1" applyAlignment="1">
      <alignment horizontal="center" vertical="center" wrapText="1"/>
    </xf>
    <xf numFmtId="0" fontId="42" fillId="0" borderId="22" xfId="0" applyFont="1" applyBorder="1" applyAlignment="1">
      <alignment horizontal="center" vertical="center" wrapText="1"/>
    </xf>
    <xf numFmtId="181" fontId="6" fillId="0" borderId="0" xfId="239" applyNumberFormat="1">
      <alignment vertical="center"/>
    </xf>
    <xf numFmtId="0" fontId="4" fillId="0" borderId="0" xfId="239" applyFont="1">
      <alignment vertical="center"/>
    </xf>
    <xf numFmtId="0" fontId="4" fillId="0" borderId="0" xfId="239" applyFont="1" applyBorder="1">
      <alignment vertical="center"/>
    </xf>
    <xf numFmtId="0" fontId="0" fillId="0" borderId="0" xfId="0" applyFont="1">
      <alignment vertical="center"/>
    </xf>
    <xf numFmtId="0" fontId="48" fillId="0" borderId="0" xfId="0" applyFont="1" applyBorder="1" applyAlignment="1">
      <alignment horizontal="center"/>
    </xf>
    <xf numFmtId="38" fontId="34" fillId="0" borderId="0" xfId="39" applyFont="1" applyAlignment="1"/>
    <xf numFmtId="0" fontId="34" fillId="0" borderId="0" xfId="0" applyFont="1" applyAlignment="1">
      <alignment horizontal="right"/>
    </xf>
    <xf numFmtId="0" fontId="34" fillId="0" borderId="0" xfId="0" applyFont="1" applyAlignment="1">
      <alignment horizontal="left"/>
    </xf>
    <xf numFmtId="0" fontId="34" fillId="0" borderId="0" xfId="0" applyFont="1" applyAlignment="1"/>
    <xf numFmtId="178" fontId="34" fillId="0" borderId="0" xfId="0" applyNumberFormat="1" applyFont="1" applyAlignment="1">
      <alignment horizontal="right"/>
    </xf>
    <xf numFmtId="0" fontId="34" fillId="0" borderId="21" xfId="0" applyFont="1" applyBorder="1" applyAlignment="1">
      <alignment horizontal="center" vertical="center"/>
    </xf>
    <xf numFmtId="178" fontId="34" fillId="0" borderId="21" xfId="0" applyNumberFormat="1" applyFont="1" applyBorder="1" applyAlignment="1">
      <alignment horizontal="center" vertical="center" wrapText="1"/>
    </xf>
    <xf numFmtId="0" fontId="34" fillId="0" borderId="21" xfId="0" applyNumberFormat="1" applyFont="1" applyBorder="1" applyAlignment="1">
      <alignment horizontal="center" vertical="center" shrinkToFit="1"/>
    </xf>
    <xf numFmtId="0" fontId="34" fillId="0" borderId="21" xfId="0" applyFont="1" applyFill="1" applyBorder="1" applyAlignment="1">
      <alignment horizontal="center" vertical="center" wrapText="1" shrinkToFit="1"/>
    </xf>
    <xf numFmtId="0" fontId="0" fillId="0" borderId="44" xfId="0" applyFont="1" applyBorder="1" applyAlignment="1">
      <alignment horizontal="center" vertical="center" wrapText="1"/>
    </xf>
    <xf numFmtId="0" fontId="0" fillId="0" borderId="44" xfId="0" applyFont="1" applyBorder="1" applyAlignment="1">
      <alignment horizontal="center" vertical="center"/>
    </xf>
    <xf numFmtId="178" fontId="34" fillId="0" borderId="21" xfId="0" applyNumberFormat="1" applyFont="1" applyBorder="1" applyAlignment="1">
      <alignment horizontal="center" vertical="center"/>
    </xf>
    <xf numFmtId="178" fontId="34" fillId="0" borderId="21" xfId="0" applyNumberFormat="1" applyFont="1" applyBorder="1" applyAlignment="1">
      <alignment horizontal="right"/>
    </xf>
    <xf numFmtId="38" fontId="34" fillId="0" borderId="21" xfId="39" applyFont="1" applyBorder="1" applyAlignment="1">
      <alignment horizontal="right" wrapText="1"/>
    </xf>
    <xf numFmtId="0" fontId="0" fillId="0" borderId="44" xfId="0" applyFont="1" applyBorder="1">
      <alignment vertical="center"/>
    </xf>
    <xf numFmtId="178" fontId="34" fillId="0" borderId="21" xfId="0" applyNumberFormat="1" applyFont="1" applyBorder="1" applyAlignment="1"/>
    <xf numFmtId="0" fontId="51" fillId="0" borderId="21" xfId="0" applyFont="1" applyFill="1" applyBorder="1" applyAlignment="1">
      <alignment horizontal="left" vertical="center" wrapText="1" shrinkToFit="1"/>
    </xf>
    <xf numFmtId="180" fontId="34" fillId="0" borderId="21" xfId="0" applyNumberFormat="1" applyFont="1" applyBorder="1" applyAlignment="1"/>
    <xf numFmtId="0" fontId="32" fillId="0" borderId="21" xfId="0" applyFont="1" applyFill="1" applyBorder="1" applyAlignment="1">
      <alignment horizontal="center" vertical="center" wrapText="1" shrinkToFit="1"/>
    </xf>
    <xf numFmtId="0" fontId="34" fillId="24" borderId="21" xfId="62" applyNumberFormat="1" applyFont="1" applyFill="1" applyBorder="1" applyAlignment="1" applyProtection="1">
      <alignment horizontal="center" vertical="center" wrapText="1"/>
    </xf>
    <xf numFmtId="0" fontId="40" fillId="24" borderId="21" xfId="62" applyNumberFormat="1" applyFont="1" applyFill="1" applyBorder="1" applyAlignment="1" applyProtection="1">
      <alignment horizontal="left" vertical="center" wrapText="1"/>
    </xf>
    <xf numFmtId="0" fontId="36" fillId="24" borderId="21" xfId="56" applyNumberFormat="1" applyFont="1" applyFill="1" applyBorder="1" applyAlignment="1" applyProtection="1">
      <alignment horizontal="center" vertical="center"/>
    </xf>
    <xf numFmtId="0" fontId="52" fillId="24" borderId="21" xfId="54" applyNumberFormat="1" applyFont="1" applyFill="1" applyBorder="1" applyAlignment="1" applyProtection="1">
      <alignment horizontal="right" vertical="center"/>
    </xf>
    <xf numFmtId="0" fontId="53" fillId="0" borderId="34" xfId="0" applyFont="1" applyBorder="1" applyAlignment="1">
      <alignment horizontal="left" vertical="center"/>
    </xf>
    <xf numFmtId="0" fontId="34" fillId="0" borderId="0" xfId="0" applyFont="1" applyBorder="1" applyAlignment="1">
      <alignment horizontal="center" wrapText="1" shrinkToFit="1"/>
    </xf>
    <xf numFmtId="178" fontId="34" fillId="0" borderId="0" xfId="0" applyNumberFormat="1" applyFont="1" applyBorder="1" applyAlignment="1">
      <alignment horizontal="right" wrapText="1"/>
    </xf>
    <xf numFmtId="0" fontId="34" fillId="0" borderId="35" xfId="0" applyFont="1" applyBorder="1" applyAlignment="1">
      <alignment horizontal="center" wrapText="1" shrinkToFit="1"/>
    </xf>
    <xf numFmtId="0" fontId="54" fillId="0" borderId="36" xfId="0" applyFont="1" applyBorder="1" applyAlignment="1">
      <alignment horizontal="left" vertical="center"/>
    </xf>
    <xf numFmtId="0" fontId="34" fillId="0" borderId="31" xfId="0" applyFont="1" applyBorder="1" applyAlignment="1">
      <alignment horizontal="center"/>
    </xf>
    <xf numFmtId="178" fontId="34" fillId="0" borderId="31" xfId="0" applyNumberFormat="1" applyFont="1" applyBorder="1" applyAlignment="1">
      <alignment horizontal="right"/>
    </xf>
    <xf numFmtId="0" fontId="34" fillId="0" borderId="37" xfId="0" applyFont="1" applyBorder="1" applyAlignment="1">
      <alignment horizontal="center"/>
    </xf>
    <xf numFmtId="0" fontId="34" fillId="0" borderId="42" xfId="0" applyFont="1" applyBorder="1" applyAlignment="1">
      <alignment horizontal="left"/>
    </xf>
    <xf numFmtId="0" fontId="34" fillId="0" borderId="42" xfId="0" applyFont="1" applyBorder="1" applyAlignment="1">
      <alignment horizontal="center"/>
    </xf>
    <xf numFmtId="178" fontId="34" fillId="0" borderId="42" xfId="0" applyNumberFormat="1" applyFont="1" applyBorder="1" applyAlignment="1">
      <alignment horizontal="right"/>
    </xf>
    <xf numFmtId="0" fontId="34" fillId="0" borderId="33" xfId="0" applyFont="1" applyBorder="1" applyAlignment="1">
      <alignment horizontal="center"/>
    </xf>
    <xf numFmtId="0" fontId="34" fillId="0" borderId="34" xfId="0" applyFont="1" applyBorder="1" applyAlignment="1">
      <alignment horizontal="center" wrapText="1" shrinkToFit="1"/>
    </xf>
    <xf numFmtId="178" fontId="53" fillId="0" borderId="0" xfId="0" applyNumberFormat="1" applyFont="1" applyBorder="1" applyAlignment="1">
      <alignment horizontal="left" vertical="center" wrapText="1"/>
    </xf>
    <xf numFmtId="178" fontId="53" fillId="0" borderId="0" xfId="0" applyNumberFormat="1" applyFont="1" applyBorder="1" applyAlignment="1">
      <alignment vertical="center" wrapText="1"/>
    </xf>
    <xf numFmtId="178" fontId="53" fillId="0" borderId="34" xfId="0" applyNumberFormat="1" applyFont="1" applyBorder="1" applyAlignment="1">
      <alignment vertical="center" wrapText="1"/>
    </xf>
    <xf numFmtId="0" fontId="34" fillId="0" borderId="34" xfId="0" applyFont="1" applyBorder="1" applyAlignment="1">
      <alignment horizontal="right" wrapText="1" shrinkToFit="1"/>
    </xf>
    <xf numFmtId="0" fontId="34" fillId="0" borderId="0" xfId="0" applyFont="1" applyBorder="1" applyAlignment="1">
      <alignment horizontal="left" wrapText="1"/>
    </xf>
    <xf numFmtId="0" fontId="34" fillId="0" borderId="36" xfId="0" applyFont="1" applyBorder="1" applyAlignment="1">
      <alignment horizontal="right" wrapText="1" shrinkToFit="1"/>
    </xf>
    <xf numFmtId="0" fontId="34" fillId="0" borderId="31" xfId="0" applyFont="1" applyBorder="1" applyAlignment="1">
      <alignment horizontal="left" wrapText="1"/>
    </xf>
    <xf numFmtId="178" fontId="53" fillId="0" borderId="31" xfId="0" applyNumberFormat="1" applyFont="1" applyBorder="1" applyAlignment="1">
      <alignment horizontal="left" vertical="center" wrapText="1"/>
    </xf>
    <xf numFmtId="38" fontId="55" fillId="0" borderId="0" xfId="39" applyFont="1" applyAlignment="1">
      <alignment horizontal="right"/>
    </xf>
    <xf numFmtId="38" fontId="49" fillId="0" borderId="17" xfId="39" applyFont="1" applyBorder="1" applyAlignment="1"/>
    <xf numFmtId="38" fontId="34" fillId="0" borderId="18" xfId="39" applyFont="1" applyBorder="1" applyAlignment="1">
      <alignment horizontal="distributed" justifyLastLine="1"/>
    </xf>
    <xf numFmtId="38" fontId="34" fillId="0" borderId="19" xfId="39" applyFont="1" applyBorder="1" applyAlignment="1">
      <alignment horizontal="distributed" justifyLastLine="1"/>
    </xf>
    <xf numFmtId="38" fontId="34" fillId="0" borderId="52" xfId="39" applyFont="1" applyBorder="1" applyAlignment="1">
      <alignment horizontal="distributed" justifyLastLine="1"/>
    </xf>
    <xf numFmtId="38" fontId="34" fillId="0" borderId="50" xfId="39" applyFont="1" applyBorder="1" applyAlignment="1">
      <alignment horizontal="distributed" justifyLastLine="1"/>
    </xf>
    <xf numFmtId="38" fontId="34" fillId="0" borderId="51" xfId="39" applyFont="1" applyBorder="1" applyAlignment="1">
      <alignment horizontal="distributed" justifyLastLine="1"/>
    </xf>
    <xf numFmtId="38" fontId="34" fillId="0" borderId="22" xfId="39" applyFont="1" applyBorder="1" applyAlignment="1">
      <alignment horizontal="right"/>
    </xf>
    <xf numFmtId="0" fontId="34" fillId="0" borderId="24" xfId="0" applyFont="1" applyBorder="1" applyAlignment="1">
      <alignment horizontal="center" wrapText="1" shrinkToFit="1"/>
    </xf>
    <xf numFmtId="0" fontId="32" fillId="0" borderId="44" xfId="0" applyFont="1" applyBorder="1" applyAlignment="1">
      <alignment horizontal="center" wrapText="1" shrinkToFit="1"/>
    </xf>
    <xf numFmtId="0" fontId="34" fillId="0" borderId="44" xfId="0" applyFont="1" applyBorder="1" applyAlignment="1">
      <alignment horizontal="center" shrinkToFit="1"/>
    </xf>
    <xf numFmtId="178" fontId="34" fillId="0" borderId="44" xfId="39" applyNumberFormat="1" applyFont="1" applyBorder="1" applyAlignment="1">
      <alignment horizontal="center" shrinkToFit="1"/>
    </xf>
    <xf numFmtId="38" fontId="34" fillId="0" borderId="44" xfId="39" applyFont="1" applyBorder="1" applyAlignment="1">
      <alignment horizontal="right"/>
    </xf>
    <xf numFmtId="0" fontId="34" fillId="0" borderId="24" xfId="0" applyFont="1" applyBorder="1" applyAlignment="1">
      <alignment horizontal="center" shrinkToFit="1"/>
    </xf>
    <xf numFmtId="38" fontId="34" fillId="0" borderId="25" xfId="39" applyFont="1" applyBorder="1" applyAlignment="1">
      <alignment horizontal="right" wrapText="1"/>
    </xf>
    <xf numFmtId="38" fontId="34" fillId="0" borderId="25" xfId="39" applyFont="1" applyBorder="1" applyAlignment="1">
      <alignment horizontal="right"/>
    </xf>
    <xf numFmtId="38" fontId="34" fillId="0" borderId="47" xfId="39" applyFont="1" applyBorder="1" applyAlignment="1">
      <alignment horizontal="distributed" justifyLastLine="1"/>
    </xf>
    <xf numFmtId="38" fontId="34" fillId="0" borderId="48" xfId="39" applyFont="1" applyBorder="1" applyAlignment="1">
      <alignment horizontal="center"/>
    </xf>
    <xf numFmtId="38" fontId="34" fillId="0" borderId="48" xfId="39" applyFont="1" applyBorder="1" applyAlignment="1">
      <alignment horizontal="right"/>
    </xf>
    <xf numFmtId="38" fontId="34" fillId="0" borderId="49" xfId="39" applyFont="1" applyBorder="1" applyAlignment="1">
      <alignment horizontal="right"/>
    </xf>
    <xf numFmtId="38" fontId="34" fillId="0" borderId="27" xfId="39" applyFont="1" applyBorder="1" applyAlignment="1">
      <alignment horizontal="distributed" justifyLastLine="1"/>
    </xf>
    <xf numFmtId="38" fontId="34" fillId="0" borderId="0" xfId="39" applyFont="1" applyBorder="1" applyAlignment="1"/>
    <xf numFmtId="179" fontId="34" fillId="0" borderId="0" xfId="39" applyNumberFormat="1" applyFont="1" applyAlignment="1">
      <alignment horizontal="left"/>
    </xf>
    <xf numFmtId="38" fontId="34" fillId="0" borderId="0" xfId="39" applyFont="1" applyAlignment="1">
      <alignment horizontal="left"/>
    </xf>
    <xf numFmtId="0" fontId="34" fillId="0" borderId="26" xfId="0" applyFont="1" applyBorder="1" applyAlignment="1">
      <alignment horizontal="center" wrapText="1" shrinkToFit="1"/>
    </xf>
    <xf numFmtId="0" fontId="34" fillId="0" borderId="26" xfId="0" applyFont="1" applyBorder="1" applyAlignment="1">
      <alignment horizontal="center" shrinkToFit="1"/>
    </xf>
    <xf numFmtId="0" fontId="0" fillId="0" borderId="44" xfId="0" applyFont="1" applyBorder="1" applyAlignment="1">
      <alignment horizontal="center"/>
    </xf>
    <xf numFmtId="0" fontId="34" fillId="24" borderId="21" xfId="62" applyNumberFormat="1" applyFont="1" applyFill="1" applyBorder="1" applyAlignment="1" applyProtection="1">
      <alignment horizontal="center" wrapText="1"/>
    </xf>
    <xf numFmtId="0" fontId="34" fillId="0" borderId="38" xfId="0" applyFont="1" applyBorder="1" applyAlignment="1">
      <alignment horizontal="left"/>
    </xf>
    <xf numFmtId="0" fontId="34" fillId="0" borderId="38" xfId="0" applyFont="1" applyBorder="1" applyAlignment="1">
      <alignment horizontal="center"/>
    </xf>
    <xf numFmtId="178" fontId="34" fillId="0" borderId="38" xfId="0" applyNumberFormat="1" applyFont="1" applyBorder="1" applyAlignment="1">
      <alignment horizontal="right"/>
    </xf>
    <xf numFmtId="0" fontId="3" fillId="0" borderId="0" xfId="239" applyFont="1">
      <alignment vertical="center"/>
    </xf>
    <xf numFmtId="0" fontId="35" fillId="0" borderId="44" xfId="0" applyFont="1" applyBorder="1" applyAlignment="1">
      <alignment horizontal="center" wrapText="1" shrinkToFit="1"/>
    </xf>
    <xf numFmtId="0" fontId="35" fillId="0" borderId="44" xfId="0" applyFont="1" applyBorder="1" applyAlignment="1">
      <alignment horizontal="center" shrinkToFit="1"/>
    </xf>
    <xf numFmtId="0" fontId="34" fillId="0" borderId="58" xfId="0" applyFont="1" applyFill="1" applyBorder="1" applyAlignment="1">
      <alignment horizontal="center" vertical="center" wrapText="1" shrinkToFit="1"/>
    </xf>
    <xf numFmtId="0" fontId="0" fillId="0" borderId="58" xfId="0" applyFont="1" applyBorder="1">
      <alignment vertical="center"/>
    </xf>
    <xf numFmtId="178" fontId="34" fillId="0" borderId="58" xfId="0" applyNumberFormat="1" applyFont="1" applyBorder="1" applyAlignment="1">
      <alignment horizontal="center" vertical="center"/>
    </xf>
    <xf numFmtId="178" fontId="34" fillId="0" borderId="58" xfId="0" applyNumberFormat="1" applyFont="1" applyBorder="1" applyAlignment="1"/>
    <xf numFmtId="0" fontId="41" fillId="0" borderId="0" xfId="239" applyFont="1" applyAlignment="1">
      <alignment horizontal="left" vertical="center"/>
    </xf>
    <xf numFmtId="0" fontId="0" fillId="0" borderId="44" xfId="0" applyFont="1" applyBorder="1" applyAlignment="1">
      <alignment horizontal="left" vertical="center" wrapText="1"/>
    </xf>
    <xf numFmtId="0" fontId="0" fillId="0" borderId="44" xfId="0" applyFont="1" applyBorder="1" applyAlignment="1">
      <alignment horizontal="left" vertical="center"/>
    </xf>
    <xf numFmtId="0" fontId="57" fillId="0" borderId="44" xfId="0" applyFont="1" applyBorder="1" applyAlignment="1">
      <alignment horizontal="center" wrapText="1"/>
    </xf>
    <xf numFmtId="0" fontId="57" fillId="0" borderId="44" xfId="0" applyFont="1" applyBorder="1" applyAlignment="1">
      <alignment horizontal="center"/>
    </xf>
    <xf numFmtId="0" fontId="41" fillId="0" borderId="0" xfId="239" applyFont="1" applyAlignment="1">
      <alignment vertical="center"/>
    </xf>
    <xf numFmtId="38" fontId="35" fillId="0" borderId="23" xfId="39" applyFont="1" applyBorder="1" applyAlignment="1">
      <alignment horizontal="center" wrapText="1"/>
    </xf>
    <xf numFmtId="38" fontId="34" fillId="0" borderId="49" xfId="39" applyFont="1" applyBorder="1" applyAlignment="1">
      <alignment horizontal="center"/>
    </xf>
    <xf numFmtId="38" fontId="35" fillId="0" borderId="21" xfId="39" applyFont="1" applyBorder="1" applyAlignment="1">
      <alignment horizontal="center" wrapText="1"/>
    </xf>
    <xf numFmtId="0" fontId="41" fillId="0" borderId="0" xfId="239" applyFont="1" applyAlignment="1">
      <alignment horizontal="left" vertical="center"/>
    </xf>
    <xf numFmtId="0" fontId="45" fillId="0" borderId="56" xfId="239" applyFont="1" applyBorder="1" applyAlignment="1">
      <alignment horizontal="center" vertical="center" wrapText="1"/>
    </xf>
    <xf numFmtId="0" fontId="45" fillId="0" borderId="27" xfId="239" applyFont="1" applyBorder="1" applyAlignment="1">
      <alignment horizontal="center" vertical="center" wrapText="1"/>
    </xf>
    <xf numFmtId="0" fontId="44" fillId="0" borderId="58" xfId="239" applyFont="1" applyBorder="1" applyAlignment="1">
      <alignment horizontal="center" vertical="center" wrapText="1"/>
    </xf>
    <xf numFmtId="0" fontId="0" fillId="0" borderId="58" xfId="0" applyFont="1" applyBorder="1" applyAlignment="1">
      <alignment vertical="center" wrapText="1"/>
    </xf>
    <xf numFmtId="0" fontId="59" fillId="0" borderId="57" xfId="239" applyFont="1" applyBorder="1" applyAlignment="1">
      <alignment horizontal="center" vertical="center" wrapText="1"/>
    </xf>
    <xf numFmtId="181" fontId="38" fillId="0" borderId="32" xfId="239" applyNumberFormat="1" applyFont="1" applyBorder="1" applyAlignment="1">
      <alignment horizontal="center" vertical="center" wrapText="1"/>
    </xf>
    <xf numFmtId="181" fontId="39" fillId="0" borderId="57" xfId="239" applyNumberFormat="1" applyFont="1" applyBorder="1" applyAlignment="1">
      <alignment horizontal="center" vertical="center" wrapText="1"/>
    </xf>
    <xf numFmtId="0" fontId="59" fillId="0" borderId="43" xfId="239" applyFont="1" applyBorder="1" applyAlignment="1">
      <alignment vertical="center" wrapText="1"/>
    </xf>
    <xf numFmtId="0" fontId="0" fillId="0" borderId="44" xfId="0" applyFont="1" applyBorder="1" applyAlignment="1">
      <alignment vertical="center" wrapText="1"/>
    </xf>
    <xf numFmtId="0" fontId="34" fillId="0" borderId="58" xfId="0" applyFont="1" applyBorder="1" applyAlignment="1">
      <alignment horizontal="center" vertical="center"/>
    </xf>
    <xf numFmtId="178" fontId="34" fillId="0" borderId="58" xfId="0" applyNumberFormat="1" applyFont="1" applyBorder="1" applyAlignment="1">
      <alignment horizontal="center" vertical="center" wrapText="1"/>
    </xf>
    <xf numFmtId="0" fontId="34" fillId="0" borderId="58" xfId="0" applyNumberFormat="1" applyFont="1" applyBorder="1" applyAlignment="1">
      <alignment horizontal="center" vertical="center" shrinkToFit="1"/>
    </xf>
    <xf numFmtId="178" fontId="34" fillId="0" borderId="58" xfId="0" applyNumberFormat="1" applyFont="1" applyBorder="1" applyAlignment="1">
      <alignment horizontal="right"/>
    </xf>
    <xf numFmtId="0" fontId="32" fillId="0" borderId="58" xfId="0" applyFont="1" applyBorder="1" applyAlignment="1">
      <alignment horizontal="left" vertical="center" wrapText="1"/>
    </xf>
    <xf numFmtId="0" fontId="32" fillId="0" borderId="24" xfId="0" applyFont="1" applyBorder="1" applyAlignment="1">
      <alignment horizontal="left" vertical="center" wrapText="1" shrinkToFit="1"/>
    </xf>
    <xf numFmtId="0" fontId="32" fillId="0" borderId="58" xfId="0" applyFont="1" applyBorder="1" applyAlignment="1">
      <alignment horizontal="right" vertical="center" wrapText="1"/>
    </xf>
    <xf numFmtId="0" fontId="32" fillId="0" borderId="44" xfId="0" applyFont="1" applyBorder="1" applyAlignment="1">
      <alignment horizontal="right" vertical="center" shrinkToFit="1"/>
    </xf>
    <xf numFmtId="178" fontId="32" fillId="0" borderId="44" xfId="39" applyNumberFormat="1" applyFont="1" applyBorder="1" applyAlignment="1">
      <alignment horizontal="right" vertical="center" shrinkToFit="1"/>
    </xf>
    <xf numFmtId="0" fontId="0" fillId="0" borderId="44" xfId="0" applyFont="1" applyBorder="1" applyAlignment="1">
      <alignment horizontal="right" vertical="center"/>
    </xf>
    <xf numFmtId="0" fontId="57" fillId="0" borderId="44" xfId="0" applyFont="1" applyBorder="1" applyAlignment="1">
      <alignment vertical="center" wrapText="1"/>
    </xf>
    <xf numFmtId="0" fontId="57" fillId="0" borderId="44" xfId="0" applyFont="1" applyBorder="1" applyAlignment="1">
      <alignment horizontal="center" vertical="center" wrapText="1"/>
    </xf>
    <xf numFmtId="0" fontId="32" fillId="0" borderId="58" xfId="0" applyFont="1" applyBorder="1" applyAlignment="1">
      <alignment vertical="center" wrapText="1"/>
    </xf>
    <xf numFmtId="0" fontId="59" fillId="0" borderId="58" xfId="239" applyFont="1" applyBorder="1" applyAlignment="1">
      <alignment horizontal="center" vertical="center" wrapText="1"/>
    </xf>
    <xf numFmtId="181" fontId="38" fillId="0" borderId="58" xfId="239" applyNumberFormat="1" applyFont="1" applyBorder="1" applyAlignment="1">
      <alignment horizontal="center" vertical="center" wrapText="1"/>
    </xf>
    <xf numFmtId="181" fontId="39" fillId="0" borderId="58" xfId="239" applyNumberFormat="1" applyFont="1" applyBorder="1" applyAlignment="1">
      <alignment horizontal="center" vertical="center" wrapText="1"/>
    </xf>
    <xf numFmtId="0" fontId="60" fillId="0" borderId="0" xfId="239" applyFont="1">
      <alignment vertical="center"/>
    </xf>
    <xf numFmtId="182" fontId="39" fillId="0" borderId="0" xfId="239" applyNumberFormat="1" applyFont="1" applyAlignment="1">
      <alignment horizontal="right" vertical="center"/>
    </xf>
    <xf numFmtId="0" fontId="45" fillId="0" borderId="56" xfId="239" applyFont="1" applyBorder="1" applyAlignment="1">
      <alignment horizontal="center" vertical="center" wrapText="1"/>
    </xf>
    <xf numFmtId="0" fontId="45" fillId="0" borderId="27" xfId="239" applyFont="1" applyBorder="1" applyAlignment="1">
      <alignment horizontal="center" vertical="center" wrapText="1"/>
    </xf>
    <xf numFmtId="38" fontId="34" fillId="0" borderId="0" xfId="39" applyFont="1" applyAlignment="1">
      <alignment horizontal="left"/>
    </xf>
    <xf numFmtId="0" fontId="35" fillId="0" borderId="44" xfId="0" applyFont="1" applyBorder="1" applyAlignment="1">
      <alignment horizontal="center" vertical="center" wrapText="1" shrinkToFit="1"/>
    </xf>
    <xf numFmtId="0" fontId="32" fillId="0" borderId="58" xfId="0" applyFont="1" applyBorder="1" applyAlignment="1">
      <alignment horizontal="center" vertical="center" wrapText="1"/>
    </xf>
    <xf numFmtId="0" fontId="34" fillId="0" borderId="59" xfId="0" applyFont="1" applyFill="1" applyBorder="1" applyAlignment="1">
      <alignment horizontal="center" vertical="center" wrapText="1" shrinkToFit="1"/>
    </xf>
    <xf numFmtId="0" fontId="32" fillId="0" borderId="58" xfId="0" applyFont="1" applyBorder="1" applyAlignment="1">
      <alignment horizontal="left" vertical="center" wrapText="1" shrinkToFit="1"/>
    </xf>
    <xf numFmtId="0" fontId="34" fillId="0" borderId="58" xfId="0" applyFont="1" applyBorder="1" applyAlignment="1">
      <alignment horizontal="center" wrapText="1" shrinkToFit="1"/>
    </xf>
    <xf numFmtId="0" fontId="59" fillId="0" borderId="61" xfId="239" applyFont="1" applyBorder="1" applyAlignment="1">
      <alignment horizontal="center" vertical="center" wrapText="1"/>
    </xf>
    <xf numFmtId="181" fontId="38" fillId="0" borderId="62" xfId="239" applyNumberFormat="1" applyFont="1" applyBorder="1" applyAlignment="1">
      <alignment horizontal="center" vertical="center" wrapText="1"/>
    </xf>
    <xf numFmtId="181" fontId="39" fillId="0" borderId="61" xfId="239" applyNumberFormat="1" applyFont="1" applyBorder="1" applyAlignment="1">
      <alignment horizontal="center" vertical="center" wrapText="1"/>
    </xf>
    <xf numFmtId="0" fontId="59" fillId="0" borderId="63" xfId="239" applyFont="1" applyBorder="1" applyAlignment="1">
      <alignment vertical="center" wrapText="1"/>
    </xf>
    <xf numFmtId="0" fontId="59" fillId="0" borderId="64" xfId="239" applyFont="1" applyBorder="1" applyAlignment="1">
      <alignment horizontal="center" vertical="center" wrapText="1"/>
    </xf>
    <xf numFmtId="181" fontId="38" fillId="0" borderId="34" xfId="239" applyNumberFormat="1" applyFont="1" applyBorder="1" applyAlignment="1">
      <alignment horizontal="center" vertical="center" wrapText="1"/>
    </xf>
    <xf numFmtId="181" fontId="39" fillId="0" borderId="64" xfId="239" applyNumberFormat="1" applyFont="1" applyBorder="1" applyAlignment="1">
      <alignment horizontal="center" vertical="center" wrapText="1"/>
    </xf>
    <xf numFmtId="0" fontId="59" fillId="0" borderId="65" xfId="239" applyFont="1" applyBorder="1" applyAlignment="1">
      <alignment vertical="center" wrapText="1"/>
    </xf>
    <xf numFmtId="58" fontId="37" fillId="0" borderId="0" xfId="0" applyNumberFormat="1" applyFont="1" applyAlignment="1">
      <alignment horizontal="left" vertical="center"/>
    </xf>
    <xf numFmtId="0" fontId="34" fillId="0" borderId="0" xfId="0" applyFont="1" applyBorder="1" applyAlignment="1">
      <alignment horizontal="left" wrapText="1" shrinkToFit="1"/>
    </xf>
    <xf numFmtId="0" fontId="0" fillId="0" borderId="0" xfId="0" applyFont="1" applyAlignment="1">
      <alignment horizontal="left" vertical="center"/>
    </xf>
    <xf numFmtId="0" fontId="34" fillId="0" borderId="0" xfId="0" applyFont="1" applyAlignment="1">
      <alignment horizontal="left" vertical="center"/>
    </xf>
    <xf numFmtId="38" fontId="34" fillId="0" borderId="48" xfId="39" applyFont="1" applyBorder="1" applyAlignment="1">
      <alignment horizontal="left"/>
    </xf>
    <xf numFmtId="0" fontId="32" fillId="0" borderId="26" xfId="0" applyFont="1" applyBorder="1" applyAlignment="1">
      <alignment horizontal="left" vertical="center" wrapText="1"/>
    </xf>
    <xf numFmtId="38" fontId="35" fillId="0" borderId="0" xfId="39" applyFont="1" applyBorder="1" applyAlignment="1"/>
    <xf numFmtId="0" fontId="34" fillId="0" borderId="0" xfId="0" applyFont="1" applyBorder="1">
      <alignment vertical="center"/>
    </xf>
    <xf numFmtId="0" fontId="46" fillId="0" borderId="58" xfId="239" applyFont="1" applyBorder="1" applyAlignment="1">
      <alignment horizontal="center" vertical="center" wrapText="1"/>
    </xf>
    <xf numFmtId="0" fontId="46" fillId="0" borderId="59" xfId="239" applyFont="1" applyBorder="1" applyAlignment="1">
      <alignment horizontal="center" vertical="center" wrapText="1"/>
    </xf>
    <xf numFmtId="0" fontId="1" fillId="0" borderId="0" xfId="239" applyFont="1" applyAlignment="1">
      <alignment horizontal="left" vertical="center"/>
    </xf>
    <xf numFmtId="0" fontId="61" fillId="0" borderId="44" xfId="0" applyFont="1" applyBorder="1" applyAlignment="1">
      <alignment horizontal="center" vertical="center" wrapText="1" shrinkToFit="1"/>
    </xf>
    <xf numFmtId="181" fontId="38" fillId="0" borderId="32" xfId="239" quotePrefix="1" applyNumberFormat="1" applyFont="1" applyBorder="1" applyAlignment="1">
      <alignment horizontal="center" vertical="center" wrapText="1"/>
    </xf>
    <xf numFmtId="0" fontId="45" fillId="0" borderId="56" xfId="239" applyFont="1" applyBorder="1" applyAlignment="1">
      <alignment horizontal="center" vertical="center" wrapText="1"/>
    </xf>
    <xf numFmtId="0" fontId="45" fillId="0" borderId="27" xfId="239" applyFont="1" applyBorder="1" applyAlignment="1">
      <alignment horizontal="center" vertical="center" wrapText="1"/>
    </xf>
    <xf numFmtId="0" fontId="42" fillId="0" borderId="57" xfId="239" applyFont="1" applyBorder="1" applyAlignment="1">
      <alignment horizontal="center" vertical="center" wrapText="1"/>
    </xf>
    <xf numFmtId="0" fontId="42" fillId="0" borderId="22" xfId="239" applyFont="1" applyBorder="1" applyAlignment="1">
      <alignment horizontal="center" vertical="center" wrapText="1"/>
    </xf>
    <xf numFmtId="184" fontId="41" fillId="0" borderId="0" xfId="239" applyNumberFormat="1" applyFont="1" applyAlignment="1">
      <alignment horizontal="center" vertical="center"/>
    </xf>
    <xf numFmtId="0" fontId="1" fillId="0" borderId="0" xfId="239" applyFont="1" applyAlignment="1">
      <alignment horizontal="distributed" vertical="center"/>
    </xf>
    <xf numFmtId="0" fontId="56" fillId="0" borderId="0" xfId="239" applyFont="1" applyAlignment="1">
      <alignment horizontal="left" vertical="center"/>
    </xf>
    <xf numFmtId="0" fontId="41" fillId="0" borderId="0" xfId="239" applyFont="1" applyAlignment="1">
      <alignment horizontal="left" vertical="center"/>
    </xf>
    <xf numFmtId="32" fontId="41" fillId="0" borderId="0" xfId="239" applyNumberFormat="1" applyFont="1" applyAlignment="1">
      <alignment horizontal="left" vertical="center"/>
    </xf>
    <xf numFmtId="0" fontId="41" fillId="0" borderId="0" xfId="239" applyFont="1" applyBorder="1" applyAlignment="1">
      <alignment horizontal="left" vertical="center"/>
    </xf>
    <xf numFmtId="0" fontId="58" fillId="0" borderId="57" xfId="239" applyFont="1" applyBorder="1" applyAlignment="1">
      <alignment horizontal="center" vertical="center" wrapText="1"/>
    </xf>
    <xf numFmtId="0" fontId="58" fillId="0" borderId="22" xfId="239" applyFont="1" applyBorder="1" applyAlignment="1">
      <alignment horizontal="center" vertical="center" wrapText="1"/>
    </xf>
    <xf numFmtId="0" fontId="1" fillId="0" borderId="0" xfId="239" applyFont="1" applyAlignment="1">
      <alignment horizontal="left" vertical="center" wrapText="1"/>
    </xf>
    <xf numFmtId="0" fontId="6" fillId="0" borderId="0" xfId="239" applyAlignment="1">
      <alignment horizontal="left" vertical="center" wrapText="1"/>
    </xf>
    <xf numFmtId="0" fontId="5" fillId="0" borderId="0" xfId="239" applyFont="1" applyAlignment="1">
      <alignment horizontal="left" vertical="center" wrapText="1"/>
    </xf>
    <xf numFmtId="0" fontId="42" fillId="0" borderId="37" xfId="239" applyFont="1" applyBorder="1" applyAlignment="1">
      <alignment horizontal="center" vertical="center" wrapText="1"/>
    </xf>
    <xf numFmtId="0" fontId="42" fillId="0" borderId="60" xfId="239" applyFont="1" applyBorder="1" applyAlignment="1">
      <alignment horizontal="center" vertical="center" wrapText="1"/>
    </xf>
    <xf numFmtId="0" fontId="41" fillId="0" borderId="0" xfId="239" applyFont="1" applyAlignment="1">
      <alignment horizontal="left" vertical="center" wrapText="1"/>
    </xf>
    <xf numFmtId="58" fontId="39" fillId="0" borderId="0" xfId="239" applyNumberFormat="1" applyFont="1" applyAlignment="1">
      <alignment horizontal="right" vertical="center"/>
    </xf>
    <xf numFmtId="0" fontId="41" fillId="0" borderId="0" xfId="239" applyFont="1" applyAlignment="1">
      <alignment horizontal="center" vertical="center"/>
    </xf>
    <xf numFmtId="0" fontId="44" fillId="0" borderId="0" xfId="239" applyFont="1" applyAlignment="1">
      <alignment horizontal="left" vertical="center" wrapText="1" indent="1"/>
    </xf>
    <xf numFmtId="38" fontId="34" fillId="0" borderId="0" xfId="39" applyFont="1" applyAlignment="1"/>
    <xf numFmtId="38" fontId="34" fillId="0" borderId="0" xfId="39" applyFont="1" applyAlignment="1">
      <alignment horizontal="distributed" vertical="center"/>
    </xf>
    <xf numFmtId="38" fontId="34" fillId="0" borderId="27" xfId="39" applyFont="1" applyBorder="1" applyAlignment="1">
      <alignment horizontal="center"/>
    </xf>
    <xf numFmtId="38" fontId="34" fillId="0" borderId="28" xfId="39" applyFont="1" applyBorder="1" applyAlignment="1">
      <alignment horizontal="left" vertical="top" wrapText="1"/>
    </xf>
    <xf numFmtId="38" fontId="34" fillId="0" borderId="0" xfId="39" applyFont="1" applyAlignment="1">
      <alignment horizontal="left" vertical="top" wrapText="1"/>
    </xf>
    <xf numFmtId="38" fontId="34" fillId="0" borderId="0" xfId="39" applyFont="1" applyAlignment="1">
      <alignment horizontal="left"/>
    </xf>
    <xf numFmtId="38" fontId="50" fillId="0" borderId="17" xfId="39" applyFont="1" applyBorder="1" applyAlignment="1">
      <alignment horizontal="center"/>
    </xf>
    <xf numFmtId="38" fontId="49" fillId="0" borderId="44" xfId="39" applyFont="1" applyBorder="1" applyAlignment="1">
      <alignment horizontal="center" vertical="center"/>
    </xf>
    <xf numFmtId="38" fontId="50" fillId="0" borderId="44" xfId="39" applyFont="1" applyBorder="1" applyAlignment="1">
      <alignment horizontal="center" vertical="center"/>
    </xf>
    <xf numFmtId="177" fontId="49" fillId="0" borderId="17" xfId="39" applyNumberFormat="1" applyFont="1" applyBorder="1" applyAlignment="1">
      <alignment horizontal="center"/>
    </xf>
    <xf numFmtId="179" fontId="34" fillId="0" borderId="45" xfId="39" applyNumberFormat="1" applyFont="1" applyBorder="1" applyAlignment="1">
      <alignment horizontal="left" shrinkToFit="1"/>
    </xf>
    <xf numFmtId="179" fontId="34" fillId="0" borderId="46" xfId="39" applyNumberFormat="1" applyFont="1" applyBorder="1" applyAlignment="1">
      <alignment horizontal="left" shrinkToFit="1"/>
    </xf>
    <xf numFmtId="38" fontId="34" fillId="0" borderId="27" xfId="39" applyFont="1" applyBorder="1" applyAlignment="1">
      <alignment horizontal="distributed" justifyLastLine="1"/>
    </xf>
    <xf numFmtId="38" fontId="34" fillId="0" borderId="0" xfId="39" applyFont="1" applyAlignment="1">
      <alignment horizontal="distributed" shrinkToFit="1"/>
    </xf>
    <xf numFmtId="0" fontId="34" fillId="0" borderId="0" xfId="0" applyFont="1" applyAlignment="1">
      <alignment horizontal="center" vertical="center"/>
    </xf>
    <xf numFmtId="0" fontId="32" fillId="0" borderId="20" xfId="0" applyFont="1" applyBorder="1" applyAlignment="1">
      <alignment horizontal="center" wrapText="1" shrinkToFit="1"/>
    </xf>
    <xf numFmtId="0" fontId="32" fillId="0" borderId="29" xfId="0" applyFont="1" applyBorder="1" applyAlignment="1">
      <alignment horizontal="center" wrapText="1" shrinkToFit="1"/>
    </xf>
    <xf numFmtId="0" fontId="32" fillId="0" borderId="30" xfId="0" applyFont="1" applyBorder="1" applyAlignment="1">
      <alignment horizontal="center" wrapText="1" shrinkToFit="1"/>
    </xf>
    <xf numFmtId="38" fontId="34" fillId="0" borderId="0" xfId="39" applyFont="1" applyBorder="1" applyAlignment="1">
      <alignment horizontal="distributed" shrinkToFit="1"/>
    </xf>
    <xf numFmtId="38" fontId="34" fillId="0" borderId="0" xfId="39" applyFont="1" applyBorder="1" applyAlignment="1">
      <alignment shrinkToFit="1"/>
    </xf>
    <xf numFmtId="0" fontId="34" fillId="0" borderId="0" xfId="39" applyNumberFormat="1" applyFont="1" applyBorder="1" applyAlignment="1">
      <alignment horizontal="distributed" shrinkToFit="1"/>
    </xf>
    <xf numFmtId="38" fontId="34" fillId="0" borderId="27" xfId="39" applyFont="1" applyBorder="1" applyAlignment="1">
      <alignment horizontal="left"/>
    </xf>
    <xf numFmtId="38" fontId="34" fillId="0" borderId="0" xfId="39" applyFont="1" applyAlignment="1">
      <alignment shrinkToFit="1"/>
    </xf>
    <xf numFmtId="0" fontId="34" fillId="0" borderId="0" xfId="39" applyNumberFormat="1" applyFont="1" applyAlignment="1">
      <alignment horizontal="distributed" shrinkToFit="1"/>
    </xf>
    <xf numFmtId="38" fontId="32" fillId="0" borderId="31" xfId="39" applyFont="1" applyBorder="1" applyAlignment="1">
      <alignment vertical="center" wrapText="1"/>
    </xf>
    <xf numFmtId="38" fontId="32" fillId="0" borderId="37" xfId="39" applyFont="1" applyBorder="1" applyAlignment="1">
      <alignment vertical="center" wrapText="1"/>
    </xf>
    <xf numFmtId="183" fontId="53" fillId="0" borderId="42" xfId="0" applyNumberFormat="1" applyFont="1" applyFill="1" applyBorder="1" applyAlignment="1">
      <alignment horizontal="left" vertical="center" wrapText="1"/>
    </xf>
    <xf numFmtId="0" fontId="34" fillId="0" borderId="39" xfId="0" applyFont="1" applyFill="1" applyBorder="1" applyAlignment="1">
      <alignment horizontal="center" wrapText="1" shrinkToFit="1"/>
    </xf>
    <xf numFmtId="0" fontId="34" fillId="0" borderId="40" xfId="0" applyFont="1" applyFill="1" applyBorder="1" applyAlignment="1">
      <alignment horizontal="center" wrapText="1" shrinkToFit="1"/>
    </xf>
    <xf numFmtId="0" fontId="34" fillId="0" borderId="41" xfId="0" applyFont="1" applyFill="1" applyBorder="1" applyAlignment="1">
      <alignment horizontal="center" wrapText="1" shrinkToFit="1"/>
    </xf>
    <xf numFmtId="0" fontId="32" fillId="0" borderId="0" xfId="0" applyFont="1" applyBorder="1" applyAlignment="1">
      <alignment vertical="center" wrapText="1" shrinkToFit="1"/>
    </xf>
    <xf numFmtId="0" fontId="32" fillId="0" borderId="35" xfId="0" applyFont="1" applyBorder="1" applyAlignment="1">
      <alignment vertical="center" wrapText="1" shrinkToFit="1"/>
    </xf>
    <xf numFmtId="0" fontId="48" fillId="0" borderId="0" xfId="0" applyFont="1" applyBorder="1" applyAlignment="1">
      <alignment horizontal="center"/>
    </xf>
    <xf numFmtId="0" fontId="34" fillId="0" borderId="32" xfId="0" applyFont="1" applyBorder="1" applyAlignment="1">
      <alignment horizontal="center" vertical="center" wrapText="1" shrinkToFit="1"/>
    </xf>
    <xf numFmtId="0" fontId="34" fillId="0" borderId="33" xfId="0" applyFont="1" applyBorder="1" applyAlignment="1">
      <alignment horizontal="center" vertical="center" wrapText="1" shrinkToFit="1"/>
    </xf>
    <xf numFmtId="0" fontId="34" fillId="0" borderId="36" xfId="0" applyFont="1" applyBorder="1" applyAlignment="1">
      <alignment horizontal="center" vertical="center" wrapText="1" shrinkToFit="1"/>
    </xf>
    <xf numFmtId="0" fontId="34" fillId="0" borderId="37" xfId="0" applyFont="1" applyBorder="1" applyAlignment="1">
      <alignment horizontal="left" vertical="center" wrapText="1" shrinkToFit="1"/>
    </xf>
    <xf numFmtId="179" fontId="34" fillId="0" borderId="32" xfId="0" applyNumberFormat="1" applyFont="1" applyBorder="1" applyAlignment="1">
      <alignment horizontal="right" wrapText="1" shrinkToFit="1"/>
    </xf>
    <xf numFmtId="179" fontId="34" fillId="0" borderId="42" xfId="0" applyNumberFormat="1" applyFont="1" applyBorder="1" applyAlignment="1">
      <alignment horizontal="left" wrapText="1" shrinkToFit="1"/>
    </xf>
    <xf numFmtId="178" fontId="53" fillId="0" borderId="0" xfId="0" applyNumberFormat="1" applyFont="1" applyBorder="1" applyAlignment="1">
      <alignment horizontal="left" vertical="center" wrapText="1"/>
    </xf>
    <xf numFmtId="178" fontId="53" fillId="0" borderId="35" xfId="0" applyNumberFormat="1" applyFont="1" applyBorder="1" applyAlignment="1">
      <alignment horizontal="left" vertical="center" wrapText="1"/>
    </xf>
    <xf numFmtId="0" fontId="34" fillId="0" borderId="37" xfId="0" applyFont="1" applyBorder="1" applyAlignment="1">
      <alignment horizontal="center" vertical="center" wrapText="1" shrinkToFit="1"/>
    </xf>
    <xf numFmtId="179" fontId="34" fillId="0" borderId="42" xfId="0" applyNumberFormat="1" applyFont="1" applyBorder="1" applyAlignment="1">
      <alignment horizontal="right" wrapText="1" shrinkToFit="1"/>
    </xf>
    <xf numFmtId="0" fontId="32" fillId="0" borderId="55" xfId="0" applyFont="1" applyBorder="1" applyAlignment="1">
      <alignment horizontal="center" wrapText="1" shrinkToFit="1"/>
    </xf>
    <xf numFmtId="0" fontId="32" fillId="0" borderId="53" xfId="0" applyFont="1" applyBorder="1" applyAlignment="1">
      <alignment horizontal="center" wrapText="1" shrinkToFit="1"/>
    </xf>
    <xf numFmtId="179" fontId="34" fillId="0" borderId="46" xfId="39" applyNumberFormat="1" applyFont="1" applyBorder="1" applyAlignment="1">
      <alignment horizontal="center" shrinkToFit="1"/>
    </xf>
    <xf numFmtId="179" fontId="34" fillId="0" borderId="45" xfId="39" applyNumberFormat="1" applyFont="1" applyBorder="1" applyAlignment="1">
      <alignment horizontal="center" shrinkToFit="1"/>
    </xf>
    <xf numFmtId="0" fontId="32" fillId="0" borderId="0" xfId="0" applyFont="1" applyBorder="1" applyAlignment="1">
      <alignment vertical="center"/>
    </xf>
    <xf numFmtId="0" fontId="32" fillId="0" borderId="35" xfId="0" applyFont="1" applyBorder="1" applyAlignment="1">
      <alignment vertical="center"/>
    </xf>
    <xf numFmtId="179" fontId="34" fillId="0" borderId="38" xfId="0" applyNumberFormat="1" applyFont="1" applyBorder="1" applyAlignment="1">
      <alignment horizontal="right" wrapText="1" shrinkToFit="1"/>
    </xf>
    <xf numFmtId="179" fontId="34" fillId="0" borderId="38" xfId="0" applyNumberFormat="1" applyFont="1" applyBorder="1" applyAlignment="1">
      <alignment horizontal="left" wrapText="1" shrinkToFit="1"/>
    </xf>
  </cellXfs>
  <cellStyles count="241">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Calc Currency (0)" xfId="20" xr:uid="{00000000-0005-0000-0000-000012000000}"/>
    <cellStyle name="Header1" xfId="21" xr:uid="{00000000-0005-0000-0000-000013000000}"/>
    <cellStyle name="Header2" xfId="22" xr:uid="{00000000-0005-0000-0000-000014000000}"/>
    <cellStyle name="Header2 2" xfId="229" xr:uid="{00000000-0005-0000-0000-000015000000}"/>
    <cellStyle name="Normal_#18-Internet" xfId="23" xr:uid="{00000000-0005-0000-0000-000016000000}"/>
    <cellStyle name="アクセント 1 2" xfId="24" xr:uid="{00000000-0005-0000-0000-000017000000}"/>
    <cellStyle name="アクセント 2 2" xfId="25" xr:uid="{00000000-0005-0000-0000-000018000000}"/>
    <cellStyle name="アクセント 3 2" xfId="26" xr:uid="{00000000-0005-0000-0000-000019000000}"/>
    <cellStyle name="アクセント 4 2" xfId="27" xr:uid="{00000000-0005-0000-0000-00001A000000}"/>
    <cellStyle name="アクセント 5 2" xfId="28" xr:uid="{00000000-0005-0000-0000-00001B000000}"/>
    <cellStyle name="アクセント 6 2" xfId="29" xr:uid="{00000000-0005-0000-0000-00001C000000}"/>
    <cellStyle name="タイトル 2" xfId="30" xr:uid="{00000000-0005-0000-0000-00001D000000}"/>
    <cellStyle name="チェック セル 2" xfId="31" xr:uid="{00000000-0005-0000-0000-00001E000000}"/>
    <cellStyle name="どちらでもない 2" xfId="32" xr:uid="{00000000-0005-0000-0000-00001F000000}"/>
    <cellStyle name="メモ 2" xfId="33" xr:uid="{00000000-0005-0000-0000-000020000000}"/>
    <cellStyle name="メモ 3" xfId="230" xr:uid="{00000000-0005-0000-0000-000021000000}"/>
    <cellStyle name="リンク セル 2" xfId="34" xr:uid="{00000000-0005-0000-0000-000022000000}"/>
    <cellStyle name="悪い 2" xfId="35" xr:uid="{00000000-0005-0000-0000-000023000000}"/>
    <cellStyle name="計算 2" xfId="36" xr:uid="{00000000-0005-0000-0000-000024000000}"/>
    <cellStyle name="計算 3" xfId="231" xr:uid="{00000000-0005-0000-0000-000025000000}"/>
    <cellStyle name="警告文 2" xfId="37" xr:uid="{00000000-0005-0000-0000-000026000000}"/>
    <cellStyle name="桁区切り 2" xfId="39" xr:uid="{00000000-0005-0000-0000-000028000000}"/>
    <cellStyle name="桁区切り 2 2" xfId="99" xr:uid="{00000000-0005-0000-0000-000029000000}"/>
    <cellStyle name="桁区切り 3" xfId="38" xr:uid="{00000000-0005-0000-0000-00002A000000}"/>
    <cellStyle name="桁区切り 4" xfId="235" xr:uid="{00000000-0005-0000-0000-00002B000000}"/>
    <cellStyle name="見出し 1 2" xfId="40" xr:uid="{00000000-0005-0000-0000-00002C000000}"/>
    <cellStyle name="見出し 2 2" xfId="41" xr:uid="{00000000-0005-0000-0000-00002D000000}"/>
    <cellStyle name="見出し 3 2" xfId="42" xr:uid="{00000000-0005-0000-0000-00002E000000}"/>
    <cellStyle name="見出し 4 2" xfId="43" xr:uid="{00000000-0005-0000-0000-00002F000000}"/>
    <cellStyle name="集計 2" xfId="44" xr:uid="{00000000-0005-0000-0000-000030000000}"/>
    <cellStyle name="集計 3" xfId="232" xr:uid="{00000000-0005-0000-0000-000031000000}"/>
    <cellStyle name="出力 2" xfId="45" xr:uid="{00000000-0005-0000-0000-000032000000}"/>
    <cellStyle name="出力 3" xfId="233" xr:uid="{00000000-0005-0000-0000-000033000000}"/>
    <cellStyle name="説明文 2" xfId="46" xr:uid="{00000000-0005-0000-0000-000034000000}"/>
    <cellStyle name="入力 2" xfId="47" xr:uid="{00000000-0005-0000-0000-000035000000}"/>
    <cellStyle name="入力 3" xfId="234" xr:uid="{00000000-0005-0000-0000-000036000000}"/>
    <cellStyle name="標準" xfId="0" builtinId="0"/>
    <cellStyle name="標準 10" xfId="100" xr:uid="{00000000-0005-0000-0000-000038000000}"/>
    <cellStyle name="標準 100" xfId="66" xr:uid="{00000000-0005-0000-0000-000039000000}"/>
    <cellStyle name="標準 101" xfId="67" xr:uid="{00000000-0005-0000-0000-00003A000000}"/>
    <cellStyle name="標準 102" xfId="68" xr:uid="{00000000-0005-0000-0000-00003B000000}"/>
    <cellStyle name="標準 103" xfId="101" xr:uid="{00000000-0005-0000-0000-00003C000000}"/>
    <cellStyle name="標準 104" xfId="69" xr:uid="{00000000-0005-0000-0000-00003D000000}"/>
    <cellStyle name="標準 105" xfId="70" xr:uid="{00000000-0005-0000-0000-00003E000000}"/>
    <cellStyle name="標準 106" xfId="102" xr:uid="{00000000-0005-0000-0000-00003F000000}"/>
    <cellStyle name="標準 107" xfId="71" xr:uid="{00000000-0005-0000-0000-000040000000}"/>
    <cellStyle name="標準 108" xfId="103" xr:uid="{00000000-0005-0000-0000-000041000000}"/>
    <cellStyle name="標準 109" xfId="104" xr:uid="{00000000-0005-0000-0000-000042000000}"/>
    <cellStyle name="標準 11" xfId="73" xr:uid="{00000000-0005-0000-0000-000043000000}"/>
    <cellStyle name="標準 110" xfId="105" xr:uid="{00000000-0005-0000-0000-000044000000}"/>
    <cellStyle name="標準 111" xfId="72" xr:uid="{00000000-0005-0000-0000-000045000000}"/>
    <cellStyle name="標準 112" xfId="106" xr:uid="{00000000-0005-0000-0000-000046000000}"/>
    <cellStyle name="標準 113" xfId="107" xr:uid="{00000000-0005-0000-0000-000047000000}"/>
    <cellStyle name="標準 114" xfId="108" xr:uid="{00000000-0005-0000-0000-000048000000}"/>
    <cellStyle name="標準 115" xfId="74" xr:uid="{00000000-0005-0000-0000-000049000000}"/>
    <cellStyle name="標準 116" xfId="109" xr:uid="{00000000-0005-0000-0000-00004A000000}"/>
    <cellStyle name="標準 117" xfId="75" xr:uid="{00000000-0005-0000-0000-00004B000000}"/>
    <cellStyle name="標準 118" xfId="110" xr:uid="{00000000-0005-0000-0000-00004C000000}"/>
    <cellStyle name="標準 119" xfId="111" xr:uid="{00000000-0005-0000-0000-00004D000000}"/>
    <cellStyle name="標準 12" xfId="112" xr:uid="{00000000-0005-0000-0000-00004E000000}"/>
    <cellStyle name="標準 120" xfId="76" xr:uid="{00000000-0005-0000-0000-00004F000000}"/>
    <cellStyle name="標準 121" xfId="113" xr:uid="{00000000-0005-0000-0000-000050000000}"/>
    <cellStyle name="標準 122" xfId="114" xr:uid="{00000000-0005-0000-0000-000051000000}"/>
    <cellStyle name="標準 123" xfId="115" xr:uid="{00000000-0005-0000-0000-000052000000}"/>
    <cellStyle name="標準 124" xfId="77" xr:uid="{00000000-0005-0000-0000-000053000000}"/>
    <cellStyle name="標準 125" xfId="78" xr:uid="{00000000-0005-0000-0000-000054000000}"/>
    <cellStyle name="標準 126" xfId="116" xr:uid="{00000000-0005-0000-0000-000055000000}"/>
    <cellStyle name="標準 127" xfId="79" xr:uid="{00000000-0005-0000-0000-000056000000}"/>
    <cellStyle name="標準 128" xfId="117" xr:uid="{00000000-0005-0000-0000-000057000000}"/>
    <cellStyle name="標準 129" xfId="118" xr:uid="{00000000-0005-0000-0000-000058000000}"/>
    <cellStyle name="標準 13" xfId="119" xr:uid="{00000000-0005-0000-0000-000059000000}"/>
    <cellStyle name="標準 130" xfId="80" xr:uid="{00000000-0005-0000-0000-00005A000000}"/>
    <cellStyle name="標準 131" xfId="120" xr:uid="{00000000-0005-0000-0000-00005B000000}"/>
    <cellStyle name="標準 132" xfId="81" xr:uid="{00000000-0005-0000-0000-00005C000000}"/>
    <cellStyle name="標準 133" xfId="121" xr:uid="{00000000-0005-0000-0000-00005D000000}"/>
    <cellStyle name="標準 134" xfId="122" xr:uid="{00000000-0005-0000-0000-00005E000000}"/>
    <cellStyle name="標準 135" xfId="123" xr:uid="{00000000-0005-0000-0000-00005F000000}"/>
    <cellStyle name="標準 136" xfId="82" xr:uid="{00000000-0005-0000-0000-000060000000}"/>
    <cellStyle name="標準 137" xfId="124" xr:uid="{00000000-0005-0000-0000-000061000000}"/>
    <cellStyle name="標準 138" xfId="83" xr:uid="{00000000-0005-0000-0000-000062000000}"/>
    <cellStyle name="標準 139" xfId="84" xr:uid="{00000000-0005-0000-0000-000063000000}"/>
    <cellStyle name="標準 14" xfId="125" xr:uid="{00000000-0005-0000-0000-000064000000}"/>
    <cellStyle name="標準 140" xfId="126" xr:uid="{00000000-0005-0000-0000-000065000000}"/>
    <cellStyle name="標準 141" xfId="127" xr:uid="{00000000-0005-0000-0000-000066000000}"/>
    <cellStyle name="標準 142" xfId="85" xr:uid="{00000000-0005-0000-0000-000067000000}"/>
    <cellStyle name="標準 143" xfId="128" xr:uid="{00000000-0005-0000-0000-000068000000}"/>
    <cellStyle name="標準 144" xfId="129" xr:uid="{00000000-0005-0000-0000-000069000000}"/>
    <cellStyle name="標準 145" xfId="86" xr:uid="{00000000-0005-0000-0000-00006A000000}"/>
    <cellStyle name="標準 146" xfId="130" xr:uid="{00000000-0005-0000-0000-00006B000000}"/>
    <cellStyle name="標準 147" xfId="87" xr:uid="{00000000-0005-0000-0000-00006C000000}"/>
    <cellStyle name="標準 148" xfId="88" xr:uid="{00000000-0005-0000-0000-00006D000000}"/>
    <cellStyle name="標準 149" xfId="89" xr:uid="{00000000-0005-0000-0000-00006E000000}"/>
    <cellStyle name="標準 15" xfId="131" xr:uid="{00000000-0005-0000-0000-00006F000000}"/>
    <cellStyle name="標準 150" xfId="90" xr:uid="{00000000-0005-0000-0000-000070000000}"/>
    <cellStyle name="標準 151" xfId="132" xr:uid="{00000000-0005-0000-0000-000071000000}"/>
    <cellStyle name="標準 152" xfId="91" xr:uid="{00000000-0005-0000-0000-000072000000}"/>
    <cellStyle name="標準 153" xfId="92" xr:uid="{00000000-0005-0000-0000-000073000000}"/>
    <cellStyle name="標準 154" xfId="133" xr:uid="{00000000-0005-0000-0000-000074000000}"/>
    <cellStyle name="標準 155" xfId="134" xr:uid="{00000000-0005-0000-0000-000075000000}"/>
    <cellStyle name="標準 156" xfId="93" xr:uid="{00000000-0005-0000-0000-000076000000}"/>
    <cellStyle name="標準 157" xfId="94" xr:uid="{00000000-0005-0000-0000-000077000000}"/>
    <cellStyle name="標準 158" xfId="135" xr:uid="{00000000-0005-0000-0000-000078000000}"/>
    <cellStyle name="標準 159" xfId="136" xr:uid="{00000000-0005-0000-0000-000079000000}"/>
    <cellStyle name="標準 16" xfId="137" xr:uid="{00000000-0005-0000-0000-00007A000000}"/>
    <cellStyle name="標準 160" xfId="138" xr:uid="{00000000-0005-0000-0000-00007B000000}"/>
    <cellStyle name="標準 161" xfId="139" xr:uid="{00000000-0005-0000-0000-00007C000000}"/>
    <cellStyle name="標準 162" xfId="95" xr:uid="{00000000-0005-0000-0000-00007D000000}"/>
    <cellStyle name="標準 163" xfId="140" xr:uid="{00000000-0005-0000-0000-00007E000000}"/>
    <cellStyle name="標準 164" xfId="141" xr:uid="{00000000-0005-0000-0000-00007F000000}"/>
    <cellStyle name="標準 165" xfId="142" xr:uid="{00000000-0005-0000-0000-000080000000}"/>
    <cellStyle name="標準 166" xfId="97" xr:uid="{00000000-0005-0000-0000-000081000000}"/>
    <cellStyle name="標準 167" xfId="143" xr:uid="{00000000-0005-0000-0000-000082000000}"/>
    <cellStyle name="標準 168" xfId="96" xr:uid="{00000000-0005-0000-0000-000083000000}"/>
    <cellStyle name="標準 169" xfId="144" xr:uid="{00000000-0005-0000-0000-000084000000}"/>
    <cellStyle name="標準 17" xfId="145" xr:uid="{00000000-0005-0000-0000-000085000000}"/>
    <cellStyle name="標準 170" xfId="146" xr:uid="{00000000-0005-0000-0000-000086000000}"/>
    <cellStyle name="標準 171" xfId="98" xr:uid="{00000000-0005-0000-0000-000087000000}"/>
    <cellStyle name="標準 172" xfId="147" xr:uid="{00000000-0005-0000-0000-000088000000}"/>
    <cellStyle name="標準 173" xfId="148" xr:uid="{00000000-0005-0000-0000-000089000000}"/>
    <cellStyle name="標準 174" xfId="149" xr:uid="{00000000-0005-0000-0000-00008A000000}"/>
    <cellStyle name="標準 175" xfId="150" xr:uid="{00000000-0005-0000-0000-00008B000000}"/>
    <cellStyle name="標準 176" xfId="151" xr:uid="{00000000-0005-0000-0000-00008C000000}"/>
    <cellStyle name="標準 177" xfId="152" xr:uid="{00000000-0005-0000-0000-00008D000000}"/>
    <cellStyle name="標準 178" xfId="153" xr:uid="{00000000-0005-0000-0000-00008E000000}"/>
    <cellStyle name="標準 179" xfId="154" xr:uid="{00000000-0005-0000-0000-00008F000000}"/>
    <cellStyle name="標準 18" xfId="155" xr:uid="{00000000-0005-0000-0000-000090000000}"/>
    <cellStyle name="標準 180" xfId="1" xr:uid="{00000000-0005-0000-0000-000091000000}"/>
    <cellStyle name="標準 181" xfId="236" xr:uid="{00000000-0005-0000-0000-000092000000}"/>
    <cellStyle name="標準 182" xfId="237" xr:uid="{00000000-0005-0000-0000-000093000000}"/>
    <cellStyle name="標準 183" xfId="239" xr:uid="{00000000-0005-0000-0000-000094000000}"/>
    <cellStyle name="標準 183 2" xfId="240" xr:uid="{00000000-0005-0000-0000-000095000000}"/>
    <cellStyle name="標準 19" xfId="156" xr:uid="{00000000-0005-0000-0000-000096000000}"/>
    <cellStyle name="標準 2" xfId="48" xr:uid="{00000000-0005-0000-0000-000097000000}"/>
    <cellStyle name="標準 2 2" xfId="238" xr:uid="{00000000-0005-0000-0000-000098000000}"/>
    <cellStyle name="標準 20" xfId="157" xr:uid="{00000000-0005-0000-0000-000099000000}"/>
    <cellStyle name="標準 21" xfId="158" xr:uid="{00000000-0005-0000-0000-00009A000000}"/>
    <cellStyle name="標準 22" xfId="159" xr:uid="{00000000-0005-0000-0000-00009B000000}"/>
    <cellStyle name="標準 23" xfId="160" xr:uid="{00000000-0005-0000-0000-00009C000000}"/>
    <cellStyle name="標準 24" xfId="161" xr:uid="{00000000-0005-0000-0000-00009D000000}"/>
    <cellStyle name="標準 25" xfId="162" xr:uid="{00000000-0005-0000-0000-00009E000000}"/>
    <cellStyle name="標準 26" xfId="163" xr:uid="{00000000-0005-0000-0000-00009F000000}"/>
    <cellStyle name="標準 27" xfId="164" xr:uid="{00000000-0005-0000-0000-0000A0000000}"/>
    <cellStyle name="標準 28" xfId="165" xr:uid="{00000000-0005-0000-0000-0000A1000000}"/>
    <cellStyle name="標準 29" xfId="166" xr:uid="{00000000-0005-0000-0000-0000A2000000}"/>
    <cellStyle name="標準 3" xfId="167" xr:uid="{00000000-0005-0000-0000-0000A3000000}"/>
    <cellStyle name="標準 30" xfId="168" xr:uid="{00000000-0005-0000-0000-0000A4000000}"/>
    <cellStyle name="標準 31" xfId="169" xr:uid="{00000000-0005-0000-0000-0000A5000000}"/>
    <cellStyle name="標準 32" xfId="170" xr:uid="{00000000-0005-0000-0000-0000A6000000}"/>
    <cellStyle name="標準 33" xfId="171" xr:uid="{00000000-0005-0000-0000-0000A7000000}"/>
    <cellStyle name="標準 34" xfId="172" xr:uid="{00000000-0005-0000-0000-0000A8000000}"/>
    <cellStyle name="標準 35" xfId="173" xr:uid="{00000000-0005-0000-0000-0000A9000000}"/>
    <cellStyle name="標準 36" xfId="174" xr:uid="{00000000-0005-0000-0000-0000AA000000}"/>
    <cellStyle name="標準 37" xfId="175" xr:uid="{00000000-0005-0000-0000-0000AB000000}"/>
    <cellStyle name="標準 38" xfId="176" xr:uid="{00000000-0005-0000-0000-0000AC000000}"/>
    <cellStyle name="標準 39" xfId="177" xr:uid="{00000000-0005-0000-0000-0000AD000000}"/>
    <cellStyle name="標準 4" xfId="178" xr:uid="{00000000-0005-0000-0000-0000AE000000}"/>
    <cellStyle name="標準 40" xfId="179" xr:uid="{00000000-0005-0000-0000-0000AF000000}"/>
    <cellStyle name="標準 41" xfId="180" xr:uid="{00000000-0005-0000-0000-0000B0000000}"/>
    <cellStyle name="標準 42" xfId="181" xr:uid="{00000000-0005-0000-0000-0000B1000000}"/>
    <cellStyle name="標準 43" xfId="182" xr:uid="{00000000-0005-0000-0000-0000B2000000}"/>
    <cellStyle name="標準 44" xfId="183" xr:uid="{00000000-0005-0000-0000-0000B3000000}"/>
    <cellStyle name="標準 45" xfId="184" xr:uid="{00000000-0005-0000-0000-0000B4000000}"/>
    <cellStyle name="標準 46" xfId="185" xr:uid="{00000000-0005-0000-0000-0000B5000000}"/>
    <cellStyle name="標準 47" xfId="186" xr:uid="{00000000-0005-0000-0000-0000B6000000}"/>
    <cellStyle name="標準 48" xfId="187" xr:uid="{00000000-0005-0000-0000-0000B7000000}"/>
    <cellStyle name="標準 49" xfId="188" xr:uid="{00000000-0005-0000-0000-0000B8000000}"/>
    <cellStyle name="標準 5" xfId="189" xr:uid="{00000000-0005-0000-0000-0000B9000000}"/>
    <cellStyle name="標準 50" xfId="190" xr:uid="{00000000-0005-0000-0000-0000BA000000}"/>
    <cellStyle name="標準 51" xfId="191" xr:uid="{00000000-0005-0000-0000-0000BB000000}"/>
    <cellStyle name="標準 52" xfId="192" xr:uid="{00000000-0005-0000-0000-0000BC000000}"/>
    <cellStyle name="標準 53" xfId="193" xr:uid="{00000000-0005-0000-0000-0000BD000000}"/>
    <cellStyle name="標準 54" xfId="194" xr:uid="{00000000-0005-0000-0000-0000BE000000}"/>
    <cellStyle name="標準 55" xfId="195" xr:uid="{00000000-0005-0000-0000-0000BF000000}"/>
    <cellStyle name="標準 56" xfId="196" xr:uid="{00000000-0005-0000-0000-0000C0000000}"/>
    <cellStyle name="標準 57" xfId="197" xr:uid="{00000000-0005-0000-0000-0000C1000000}"/>
    <cellStyle name="標準 58" xfId="198" xr:uid="{00000000-0005-0000-0000-0000C2000000}"/>
    <cellStyle name="標準 59" xfId="199" xr:uid="{00000000-0005-0000-0000-0000C3000000}"/>
    <cellStyle name="標準 6" xfId="200" xr:uid="{00000000-0005-0000-0000-0000C4000000}"/>
    <cellStyle name="標準 60" xfId="201" xr:uid="{00000000-0005-0000-0000-0000C5000000}"/>
    <cellStyle name="標準 61" xfId="202" xr:uid="{00000000-0005-0000-0000-0000C6000000}"/>
    <cellStyle name="標準 62" xfId="203" xr:uid="{00000000-0005-0000-0000-0000C7000000}"/>
    <cellStyle name="標準 63" xfId="204" xr:uid="{00000000-0005-0000-0000-0000C8000000}"/>
    <cellStyle name="標準 64" xfId="51" xr:uid="{00000000-0005-0000-0000-0000C9000000}"/>
    <cellStyle name="標準 65" xfId="205" xr:uid="{00000000-0005-0000-0000-0000CA000000}"/>
    <cellStyle name="標準 66" xfId="52" xr:uid="{00000000-0005-0000-0000-0000CB000000}"/>
    <cellStyle name="標準 67" xfId="206" xr:uid="{00000000-0005-0000-0000-0000CC000000}"/>
    <cellStyle name="標準 68" xfId="207" xr:uid="{00000000-0005-0000-0000-0000CD000000}"/>
    <cellStyle name="標準 69" xfId="208" xr:uid="{00000000-0005-0000-0000-0000CE000000}"/>
    <cellStyle name="標準 7" xfId="209" xr:uid="{00000000-0005-0000-0000-0000CF000000}"/>
    <cellStyle name="標準 70" xfId="53" xr:uid="{00000000-0005-0000-0000-0000D0000000}"/>
    <cellStyle name="標準 71" xfId="210" xr:uid="{00000000-0005-0000-0000-0000D1000000}"/>
    <cellStyle name="標準 72" xfId="54" xr:uid="{00000000-0005-0000-0000-0000D2000000}"/>
    <cellStyle name="標準 73" xfId="211" xr:uid="{00000000-0005-0000-0000-0000D3000000}"/>
    <cellStyle name="標準 74" xfId="212" xr:uid="{00000000-0005-0000-0000-0000D4000000}"/>
    <cellStyle name="標準 75" xfId="213" xr:uid="{00000000-0005-0000-0000-0000D5000000}"/>
    <cellStyle name="標準 76" xfId="214" xr:uid="{00000000-0005-0000-0000-0000D6000000}"/>
    <cellStyle name="標準 77" xfId="215" xr:uid="{00000000-0005-0000-0000-0000D7000000}"/>
    <cellStyle name="標準 78" xfId="216" xr:uid="{00000000-0005-0000-0000-0000D8000000}"/>
    <cellStyle name="標準 79" xfId="55" xr:uid="{00000000-0005-0000-0000-0000D9000000}"/>
    <cellStyle name="標準 8" xfId="217" xr:uid="{00000000-0005-0000-0000-0000DA000000}"/>
    <cellStyle name="標準 80" xfId="218" xr:uid="{00000000-0005-0000-0000-0000DB000000}"/>
    <cellStyle name="標準 81" xfId="219" xr:uid="{00000000-0005-0000-0000-0000DC000000}"/>
    <cellStyle name="標準 82" xfId="57" xr:uid="{00000000-0005-0000-0000-0000DD000000}"/>
    <cellStyle name="標準 83" xfId="220" xr:uid="{00000000-0005-0000-0000-0000DE000000}"/>
    <cellStyle name="標準 84" xfId="58" xr:uid="{00000000-0005-0000-0000-0000DF000000}"/>
    <cellStyle name="標準 85" xfId="221" xr:uid="{00000000-0005-0000-0000-0000E0000000}"/>
    <cellStyle name="標準 86" xfId="59" xr:uid="{00000000-0005-0000-0000-0000E1000000}"/>
    <cellStyle name="標準 87" xfId="222" xr:uid="{00000000-0005-0000-0000-0000E2000000}"/>
    <cellStyle name="標準 88" xfId="60" xr:uid="{00000000-0005-0000-0000-0000E3000000}"/>
    <cellStyle name="標準 89" xfId="223" xr:uid="{00000000-0005-0000-0000-0000E4000000}"/>
    <cellStyle name="標準 9" xfId="56" xr:uid="{00000000-0005-0000-0000-0000E5000000}"/>
    <cellStyle name="標準 90" xfId="61" xr:uid="{00000000-0005-0000-0000-0000E6000000}"/>
    <cellStyle name="標準 91" xfId="224" xr:uid="{00000000-0005-0000-0000-0000E7000000}"/>
    <cellStyle name="標準 92" xfId="62" xr:uid="{00000000-0005-0000-0000-0000E8000000}"/>
    <cellStyle name="標準 93" xfId="63" xr:uid="{00000000-0005-0000-0000-0000E9000000}"/>
    <cellStyle name="標準 94" xfId="225" xr:uid="{00000000-0005-0000-0000-0000EA000000}"/>
    <cellStyle name="標準 95" xfId="226" xr:uid="{00000000-0005-0000-0000-0000EB000000}"/>
    <cellStyle name="標準 96" xfId="64" xr:uid="{00000000-0005-0000-0000-0000EC000000}"/>
    <cellStyle name="標準 97" xfId="227" xr:uid="{00000000-0005-0000-0000-0000ED000000}"/>
    <cellStyle name="標準 98" xfId="65" xr:uid="{00000000-0005-0000-0000-0000EE000000}"/>
    <cellStyle name="標準 99" xfId="228" xr:uid="{00000000-0005-0000-0000-0000EF000000}"/>
    <cellStyle name="未定義" xfId="49" xr:uid="{00000000-0005-0000-0000-0000F0000000}"/>
    <cellStyle name="良い 2" xfId="50" xr:uid="{00000000-0005-0000-0000-0000F1000000}"/>
  </cellStyles>
  <dxfs count="0"/>
  <tableStyles count="0" defaultTableStyle="TableStyleMedium2" defaultPivotStyle="PivotStyleLight16"/>
  <colors>
    <mruColors>
      <color rgb="FFFD39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Q:\&#22865;&#32004;\&#22865;&#32004;&#26989;&#21209;\&#32076;&#36027;&#24046;&#24341;&#31807;\&#24115;&#31807;&#214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ea.gbase.gsdf.mod.go.jp/&#22865;&#32004;&#29677;/&#22865;&#32004;&#20418;(T)/12&#26376;/9&#26085;/&#12459;&#12521;&#12540;&#12452;&#12531;&#12487;&#12483;&#12463;&#12473;&#12411;&#12363;/&#23455;&#26045;&#35336;&#30011;&#12539;&#20104;&#23450;&#20385;&#2668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2865;&#32004;&#29677;/&#22865;&#32004;&#20418;&#65288;&#29289;&#20214;&#65289;/&#20837;&#26413;/&#31309;&#31639;&#2636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2865;&#32004;&#29677;/&#22865;&#32004;&#29677;&#38263;/&#65332;&#65313;&#65338;/TAZ&#12288;&#22865;&#32004;/406F%20&#22865;&#32004;&#26989;&#21209;&#12288;H18&#24180;&#24230;/&#65320;&#65297;&#65304;&#12288;&#24441;&#21209;/18.06.21&#12288;&#31354;&#35519;&#27231;&#28857;&#26908;&#24441;&#21209;/&#31354;&#35519;&#27231;&#28857;&#26908;&#24441;&#21209;&#12288;&#9312;&#20837;&#26413;&#21069;&#19968;&#20214;&#26360;&#390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30330;&#27880;&#26360;/&#30330;&#2788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
      <sheetName val="科目コード表"/>
      <sheetName val="基本 (2)"/>
      <sheetName val="科目コード表(&quot;)"/>
    </sheetNames>
    <sheetDataSet>
      <sheetData sheetId="0"/>
      <sheetData sheetId="1"/>
      <sheetData sheetId="2">
        <row r="5">
          <cell r="A5" t="str">
            <v>NO</v>
          </cell>
          <cell r="B5" t="str">
            <v>科目コード</v>
          </cell>
          <cell r="C5" t="str">
            <v>月日</v>
          </cell>
          <cell r="D5" t="str">
            <v>摘要</v>
          </cell>
        </row>
        <row r="6">
          <cell r="AF6">
            <v>36685</v>
          </cell>
          <cell r="AR6">
            <v>36685</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実施計画"/>
      <sheetName val="実計内訳"/>
      <sheetName val="広告内訳"/>
      <sheetName val="予定価格 (2)"/>
      <sheetName val="内訳書"/>
      <sheetName val="予定価格"/>
      <sheetName val="内訳書 (2)"/>
      <sheetName val="ﾃﾞｰﾀ"/>
      <sheetName val="予調内訳 (2)"/>
    </sheetNames>
    <sheetDataSet>
      <sheetData sheetId="0"/>
      <sheetData sheetId="1">
        <row r="1">
          <cell r="A1" t="str">
            <v>連番</v>
          </cell>
        </row>
      </sheetData>
      <sheetData sheetId="2"/>
      <sheetData sheetId="3"/>
      <sheetData sheetId="4"/>
      <sheetData sheetId="5"/>
      <sheetData sheetId="6"/>
      <sheetData sheetId="7">
        <row r="3">
          <cell r="B3" t="str">
            <v>サイトーパイプ（株）</v>
          </cell>
          <cell r="K3" t="str">
            <v>褒賞品費</v>
          </cell>
        </row>
        <row r="4">
          <cell r="K4" t="str">
            <v>備品費</v>
          </cell>
        </row>
        <row r="5">
          <cell r="K5" t="str">
            <v>研究費</v>
          </cell>
        </row>
        <row r="6">
          <cell r="K6" t="str">
            <v>募集庁費</v>
          </cell>
        </row>
        <row r="7">
          <cell r="K7" t="str">
            <v>広報庁費</v>
          </cell>
        </row>
        <row r="8">
          <cell r="K8" t="str">
            <v>消耗品費</v>
          </cell>
        </row>
        <row r="9">
          <cell r="K9" t="str">
            <v>職員厚生経費</v>
          </cell>
        </row>
        <row r="10">
          <cell r="K10" t="str">
            <v>自動車維持費</v>
          </cell>
        </row>
        <row r="11">
          <cell r="K11" t="str">
            <v>通信運搬費</v>
          </cell>
        </row>
        <row r="12">
          <cell r="K12" t="str">
            <v>印刷製本費</v>
          </cell>
        </row>
        <row r="13">
          <cell r="K13" t="str">
            <v>借料及損料</v>
          </cell>
        </row>
        <row r="14">
          <cell r="K14" t="str">
            <v>雑役務費</v>
          </cell>
        </row>
        <row r="15">
          <cell r="K15" t="str">
            <v>光熱水料</v>
          </cell>
        </row>
        <row r="16">
          <cell r="K16" t="str">
            <v>短期給付審査事務費</v>
          </cell>
        </row>
        <row r="17">
          <cell r="K17" t="str">
            <v>財産形成施行事務費</v>
          </cell>
        </row>
        <row r="18">
          <cell r="K18" t="str">
            <v>営舎用備品費</v>
          </cell>
        </row>
        <row r="19">
          <cell r="K19" t="str">
            <v>光熱水料</v>
          </cell>
        </row>
        <row r="20">
          <cell r="K20" t="str">
            <v>営舎維持費</v>
          </cell>
        </row>
        <row r="21">
          <cell r="K21" t="str">
            <v>環境衛生費</v>
          </cell>
        </row>
        <row r="22">
          <cell r="K22" t="str">
            <v>保健管理費</v>
          </cell>
        </row>
        <row r="23">
          <cell r="K23" t="str">
            <v>燃料費</v>
          </cell>
        </row>
        <row r="24">
          <cell r="K24" t="str">
            <v>汚染負荷量賦課金</v>
          </cell>
        </row>
        <row r="25">
          <cell r="K25" t="str">
            <v>被服購入費</v>
          </cell>
        </row>
        <row r="26">
          <cell r="K26" t="str">
            <v>被服維持費</v>
          </cell>
        </row>
        <row r="27">
          <cell r="K27" t="str">
            <v>医療関係備品費</v>
          </cell>
        </row>
        <row r="28">
          <cell r="K28" t="str">
            <v>医療施行費</v>
          </cell>
        </row>
        <row r="29">
          <cell r="K29" t="str">
            <v>医療器材修理費</v>
          </cell>
        </row>
        <row r="30">
          <cell r="K30" t="str">
            <v>教育訓練用備品費</v>
          </cell>
        </row>
        <row r="31">
          <cell r="K31" t="str">
            <v>教育訓練演習費</v>
          </cell>
        </row>
        <row r="32">
          <cell r="K32" t="str">
            <v>備品修理費</v>
          </cell>
        </row>
        <row r="33">
          <cell r="K33" t="str">
            <v>車両用油購入費</v>
          </cell>
        </row>
        <row r="34">
          <cell r="K34" t="str">
            <v>雑油購入費</v>
          </cell>
        </row>
        <row r="35">
          <cell r="K35" t="str">
            <v>演習等参加費</v>
          </cell>
        </row>
        <row r="36">
          <cell r="K36" t="str">
            <v>物資輸送費</v>
          </cell>
        </row>
        <row r="37">
          <cell r="K37" t="str">
            <v>被疑者等運搬費</v>
          </cell>
        </row>
        <row r="38">
          <cell r="K38" t="str">
            <v>各所修繕</v>
          </cell>
        </row>
        <row r="39">
          <cell r="K39" t="str">
            <v>自動車重量税</v>
          </cell>
        </row>
        <row r="40">
          <cell r="K40" t="str">
            <v>情報処理業務庁費</v>
          </cell>
        </row>
        <row r="41">
          <cell r="K41" t="str">
            <v>通信機器購入費</v>
          </cell>
        </row>
        <row r="42">
          <cell r="K42" t="str">
            <v>編成装備品費</v>
          </cell>
        </row>
        <row r="43">
          <cell r="K43" t="str">
            <v>修理保管用備品費</v>
          </cell>
        </row>
        <row r="44">
          <cell r="K44" t="str">
            <v>雑備品費</v>
          </cell>
        </row>
        <row r="45">
          <cell r="K45" t="str">
            <v>工事費</v>
          </cell>
        </row>
        <row r="46">
          <cell r="K46" t="str">
            <v>工事費</v>
          </cell>
        </row>
        <row r="47">
          <cell r="K47" t="str">
            <v>武器修理費</v>
          </cell>
        </row>
        <row r="48">
          <cell r="K48" t="str">
            <v>通信維持費</v>
          </cell>
        </row>
        <row r="49">
          <cell r="K49" t="str">
            <v>車両修理費</v>
          </cell>
        </row>
        <row r="50">
          <cell r="K50" t="str">
            <v>補給処運営費</v>
          </cell>
        </row>
        <row r="51">
          <cell r="K51" t="str">
            <v>化学資材維持費</v>
          </cell>
        </row>
        <row r="52">
          <cell r="K52" t="str">
            <v>施設機械維持費</v>
          </cell>
        </row>
        <row r="53">
          <cell r="K53" t="str">
            <v>雑修理費</v>
          </cell>
        </row>
        <row r="54">
          <cell r="K54" t="str">
            <v>雑消耗品費</v>
          </cell>
        </row>
        <row r="55">
          <cell r="K55" t="str">
            <v>爆発兵器類処理費</v>
          </cell>
        </row>
        <row r="56">
          <cell r="K56" t="str">
            <v>雑運営費</v>
          </cell>
        </row>
        <row r="57">
          <cell r="K57" t="str">
            <v>弾薬維持費</v>
          </cell>
        </row>
        <row r="58">
          <cell r="K58" t="str">
            <v>施設施工庁費</v>
          </cell>
        </row>
        <row r="59">
          <cell r="K59" t="str">
            <v>災害対策調査費</v>
          </cell>
        </row>
      </sheetData>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見積書"/>
      <sheetName val="一位"/>
      <sheetName val="基礎"/>
      <sheetName val="労務"/>
      <sheetName val="要求書"/>
    </sheetNames>
    <sheetDataSet>
      <sheetData sheetId="0" refreshError="1"/>
      <sheetData sheetId="1">
        <row r="1">
          <cell r="B1" t="str">
            <v>Ⅰ．機械設備工事</v>
          </cell>
        </row>
        <row r="2">
          <cell r="A2" t="str">
            <v>番号</v>
          </cell>
          <cell r="B2" t="str">
            <v>番号</v>
          </cell>
          <cell r="C2" t="str">
            <v>工程＆工種</v>
          </cell>
          <cell r="D2" t="str">
            <v>品名</v>
          </cell>
          <cell r="E2" t="str">
            <v>規格</v>
          </cell>
          <cell r="F2" t="str">
            <v>単位</v>
          </cell>
        </row>
        <row r="4">
          <cell r="A4">
            <v>1</v>
          </cell>
          <cell r="B4">
            <v>-1</v>
          </cell>
          <cell r="C4" t="str">
            <v>配管工事</v>
          </cell>
          <cell r="D4" t="str">
            <v>ﾎﾟﾘ粉体ﾗｲﾆﾝｸﾞ鋼管</v>
          </cell>
          <cell r="E4" t="str">
            <v>SGP-PB 25A 地中配管</v>
          </cell>
          <cell r="F4" t="str">
            <v>m</v>
          </cell>
        </row>
        <row r="5">
          <cell r="D5" t="str">
            <v>ﾎﾟﾘ粉体ﾗｲﾆﾝｸﾞ鋼管</v>
          </cell>
          <cell r="E5" t="str">
            <v>SGP-PB 25A</v>
          </cell>
          <cell r="F5" t="str">
            <v>m</v>
          </cell>
        </row>
        <row r="6">
          <cell r="D6" t="str">
            <v>継手</v>
          </cell>
          <cell r="E6" t="str">
            <v>(労*10%)</v>
          </cell>
          <cell r="F6" t="str">
            <v>式</v>
          </cell>
        </row>
        <row r="7">
          <cell r="D7" t="str">
            <v>接合材等</v>
          </cell>
          <cell r="F7" t="str">
            <v>式</v>
          </cell>
        </row>
        <row r="8">
          <cell r="D8" t="str">
            <v>配管工</v>
          </cell>
          <cell r="F8" t="str">
            <v>人</v>
          </cell>
        </row>
        <row r="9">
          <cell r="D9" t="str">
            <v>その他</v>
          </cell>
          <cell r="F9" t="str">
            <v>式</v>
          </cell>
        </row>
        <row r="11">
          <cell r="D11" t="str">
            <v>合計単価</v>
          </cell>
        </row>
        <row r="12">
          <cell r="D12" t="str">
            <v>採用単価</v>
          </cell>
          <cell r="F12" t="str">
            <v>m</v>
          </cell>
        </row>
        <row r="13">
          <cell r="A13">
            <v>2</v>
          </cell>
          <cell r="B13">
            <v>-2</v>
          </cell>
          <cell r="C13" t="str">
            <v>既設盤撤去</v>
          </cell>
          <cell r="D13" t="str">
            <v>分電盤</v>
          </cell>
          <cell r="E13" t="str">
            <v>既設電灯分電盤</v>
          </cell>
          <cell r="F13" t="str">
            <v>面</v>
          </cell>
        </row>
        <row r="14">
          <cell r="D14" t="str">
            <v>電工</v>
          </cell>
          <cell r="F14" t="str">
            <v>人</v>
          </cell>
        </row>
        <row r="15">
          <cell r="D15" t="str">
            <v>その他</v>
          </cell>
          <cell r="E15" t="str">
            <v>(労*10%)</v>
          </cell>
          <cell r="F15" t="str">
            <v>式</v>
          </cell>
        </row>
        <row r="20">
          <cell r="D20" t="str">
            <v>合計単価</v>
          </cell>
        </row>
        <row r="21">
          <cell r="D21" t="str">
            <v>採用単価</v>
          </cell>
          <cell r="F21" t="str">
            <v/>
          </cell>
        </row>
        <row r="22">
          <cell r="A22">
            <v>3</v>
          </cell>
          <cell r="B22">
            <v>-3</v>
          </cell>
          <cell r="C22" t="str">
            <v>既設配線撤去</v>
          </cell>
          <cell r="D22" t="str">
            <v>配線</v>
          </cell>
          <cell r="E22" t="str">
            <v>IV2.0m㎡</v>
          </cell>
          <cell r="F22" t="str">
            <v>ｍ</v>
          </cell>
        </row>
        <row r="23">
          <cell r="D23" t="str">
            <v>電工</v>
          </cell>
          <cell r="F23" t="str">
            <v>人</v>
          </cell>
        </row>
        <row r="24">
          <cell r="D24" t="str">
            <v>その他</v>
          </cell>
          <cell r="E24" t="str">
            <v>(労*10%)</v>
          </cell>
          <cell r="F24" t="str">
            <v>式</v>
          </cell>
        </row>
        <row r="29">
          <cell r="D29" t="str">
            <v>合計単価</v>
          </cell>
        </row>
        <row r="30">
          <cell r="D30" t="str">
            <v>採用単価</v>
          </cell>
          <cell r="F30" t="str">
            <v/>
          </cell>
        </row>
        <row r="31">
          <cell r="A31">
            <v>4</v>
          </cell>
          <cell r="B31">
            <v>-4</v>
          </cell>
          <cell r="C31" t="str">
            <v>既設配管撤去</v>
          </cell>
          <cell r="D31" t="str">
            <v>配管</v>
          </cell>
          <cell r="E31" t="str">
            <v>C25　露出配管</v>
          </cell>
          <cell r="F31" t="str">
            <v>ｍ</v>
          </cell>
        </row>
        <row r="32">
          <cell r="D32" t="str">
            <v>電工</v>
          </cell>
          <cell r="F32" t="str">
            <v>人</v>
          </cell>
        </row>
        <row r="33">
          <cell r="D33" t="str">
            <v>その他</v>
          </cell>
          <cell r="E33" t="str">
            <v>(労*10%)</v>
          </cell>
          <cell r="F33" t="str">
            <v>式</v>
          </cell>
        </row>
        <row r="38">
          <cell r="D38" t="str">
            <v>合計単価</v>
          </cell>
        </row>
        <row r="39">
          <cell r="D39" t="str">
            <v>採用単価</v>
          </cell>
          <cell r="F39" t="str">
            <v/>
          </cell>
        </row>
        <row r="40">
          <cell r="A40">
            <v>5</v>
          </cell>
          <cell r="B40">
            <v>-5</v>
          </cell>
          <cell r="C40" t="str">
            <v>既設ﾎﾞｯｸｽ撤去</v>
          </cell>
          <cell r="D40" t="str">
            <v>ﾌﾟﾙﾎﾞｯｸｽ</v>
          </cell>
          <cell r="E40" t="str">
            <v>150*150*100mm</v>
          </cell>
          <cell r="F40" t="str">
            <v>個</v>
          </cell>
        </row>
        <row r="41">
          <cell r="D41" t="str">
            <v>電工</v>
          </cell>
          <cell r="F41" t="str">
            <v>人</v>
          </cell>
        </row>
        <row r="42">
          <cell r="D42" t="str">
            <v>その他</v>
          </cell>
          <cell r="E42" t="str">
            <v>(労*10%)</v>
          </cell>
          <cell r="F42" t="str">
            <v>式</v>
          </cell>
        </row>
        <row r="47">
          <cell r="D47" t="str">
            <v>合計単価</v>
          </cell>
        </row>
        <row r="48">
          <cell r="D48" t="str">
            <v>採用単価</v>
          </cell>
          <cell r="F48" t="str">
            <v/>
          </cell>
        </row>
        <row r="49">
          <cell r="A49">
            <v>6</v>
          </cell>
          <cell r="B49">
            <v>-1</v>
          </cell>
          <cell r="C49" t="str">
            <v>新設制御盤</v>
          </cell>
          <cell r="D49" t="str">
            <v>制御盤</v>
          </cell>
          <cell r="E49" t="str">
            <v>動力制御盤</v>
          </cell>
          <cell r="F49" t="str">
            <v>面</v>
          </cell>
        </row>
        <row r="50">
          <cell r="D50" t="str">
            <v>制御盤</v>
          </cell>
          <cell r="E50" t="str">
            <v>動力制御盤</v>
          </cell>
          <cell r="F50" t="str">
            <v>面</v>
          </cell>
        </row>
        <row r="51">
          <cell r="D51" t="str">
            <v>雑材料</v>
          </cell>
          <cell r="E51" t="str">
            <v>(材料価格*0.02)</v>
          </cell>
          <cell r="F51" t="str">
            <v>式</v>
          </cell>
        </row>
        <row r="52">
          <cell r="D52" t="str">
            <v>電工</v>
          </cell>
          <cell r="F52" t="str">
            <v>人</v>
          </cell>
        </row>
        <row r="53">
          <cell r="D53" t="str">
            <v>その他</v>
          </cell>
          <cell r="E53" t="str">
            <v>(労*12%)</v>
          </cell>
          <cell r="F53" t="str">
            <v>式</v>
          </cell>
        </row>
        <row r="56">
          <cell r="D56" t="str">
            <v>合計単価</v>
          </cell>
        </row>
        <row r="57">
          <cell r="D57" t="str">
            <v>採用単価</v>
          </cell>
          <cell r="F57" t="str">
            <v/>
          </cell>
        </row>
        <row r="58">
          <cell r="A58">
            <v>7</v>
          </cell>
          <cell r="C58" t="str">
            <v>算出人員</v>
          </cell>
        </row>
        <row r="59">
          <cell r="D59" t="str">
            <v>2.2kw以下</v>
          </cell>
          <cell r="F59" t="str">
            <v>人</v>
          </cell>
        </row>
        <row r="60">
          <cell r="D60" t="str">
            <v>3.7kw以下</v>
          </cell>
          <cell r="F60" t="str">
            <v>人</v>
          </cell>
        </row>
        <row r="61">
          <cell r="D61" t="str">
            <v>5.5kw以下</v>
          </cell>
          <cell r="F61" t="str">
            <v>人</v>
          </cell>
        </row>
        <row r="65">
          <cell r="D65" t="str">
            <v>合計単価</v>
          </cell>
        </row>
        <row r="66">
          <cell r="D66" t="str">
            <v>採用単価</v>
          </cell>
          <cell r="F66" t="str">
            <v/>
          </cell>
        </row>
        <row r="67">
          <cell r="A67">
            <v>8</v>
          </cell>
          <cell r="B67">
            <v>-1</v>
          </cell>
          <cell r="C67" t="str">
            <v>新設分電盤</v>
          </cell>
          <cell r="D67" t="str">
            <v>分電盤</v>
          </cell>
          <cell r="E67" t="str">
            <v>電灯分電盤</v>
          </cell>
          <cell r="F67" t="str">
            <v>面</v>
          </cell>
        </row>
        <row r="68">
          <cell r="D68" t="str">
            <v>分電盤</v>
          </cell>
          <cell r="E68" t="str">
            <v>電灯分電盤</v>
          </cell>
          <cell r="F68" t="str">
            <v>面</v>
          </cell>
        </row>
        <row r="69">
          <cell r="D69" t="str">
            <v>雑材料</v>
          </cell>
          <cell r="E69" t="str">
            <v>(材料価格*0.02)</v>
          </cell>
          <cell r="F69" t="str">
            <v>式</v>
          </cell>
        </row>
        <row r="70">
          <cell r="D70" t="str">
            <v>電工</v>
          </cell>
          <cell r="F70" t="str">
            <v>人</v>
          </cell>
        </row>
        <row r="71">
          <cell r="D71" t="str">
            <v>その他</v>
          </cell>
          <cell r="E71" t="str">
            <v>(労*12%)</v>
          </cell>
          <cell r="F71" t="str">
            <v>式</v>
          </cell>
        </row>
        <row r="74">
          <cell r="D74" t="str">
            <v>合計単価</v>
          </cell>
        </row>
        <row r="75">
          <cell r="D75" t="str">
            <v>採用単価</v>
          </cell>
          <cell r="F75" t="str">
            <v/>
          </cell>
        </row>
        <row r="76">
          <cell r="A76">
            <v>9</v>
          </cell>
        </row>
        <row r="83">
          <cell r="D83" t="str">
            <v>合計単価</v>
          </cell>
        </row>
        <row r="84">
          <cell r="D84" t="str">
            <v>採用単価</v>
          </cell>
          <cell r="F84" t="str">
            <v/>
          </cell>
        </row>
        <row r="85">
          <cell r="A85">
            <v>10</v>
          </cell>
        </row>
        <row r="92">
          <cell r="D92" t="str">
            <v>合計単価</v>
          </cell>
        </row>
        <row r="93">
          <cell r="D93" t="str">
            <v>採用単価</v>
          </cell>
          <cell r="F93" t="str">
            <v/>
          </cell>
        </row>
        <row r="94">
          <cell r="A94">
            <v>11</v>
          </cell>
          <cell r="B94">
            <v>-1</v>
          </cell>
          <cell r="C94" t="str">
            <v>配線</v>
          </cell>
          <cell r="D94" t="str">
            <v>ビニル電線</v>
          </cell>
          <cell r="E94" t="str">
            <v>IV5.5m㎡</v>
          </cell>
          <cell r="F94" t="str">
            <v>ｍ</v>
          </cell>
        </row>
        <row r="95">
          <cell r="D95" t="str">
            <v>ビニル電線</v>
          </cell>
          <cell r="E95" t="str">
            <v>IV5.5m㎡</v>
          </cell>
          <cell r="F95" t="str">
            <v>ｍ</v>
          </cell>
        </row>
        <row r="96">
          <cell r="D96" t="str">
            <v>電工</v>
          </cell>
          <cell r="F96" t="str">
            <v>人</v>
          </cell>
        </row>
        <row r="97">
          <cell r="D97" t="str">
            <v>雑材料</v>
          </cell>
          <cell r="E97" t="str">
            <v>(材料価格*0.05)</v>
          </cell>
          <cell r="F97" t="str">
            <v>式</v>
          </cell>
        </row>
        <row r="98">
          <cell r="D98" t="str">
            <v>その他</v>
          </cell>
          <cell r="E98" t="str">
            <v>(労*12%)</v>
          </cell>
          <cell r="F98" t="str">
            <v>式</v>
          </cell>
        </row>
        <row r="101">
          <cell r="D101" t="str">
            <v>合計単価</v>
          </cell>
        </row>
        <row r="102">
          <cell r="D102" t="str">
            <v>採用単価</v>
          </cell>
          <cell r="F102" t="str">
            <v>ｍ</v>
          </cell>
        </row>
        <row r="103">
          <cell r="A103">
            <v>12</v>
          </cell>
          <cell r="B103">
            <v>-2</v>
          </cell>
          <cell r="C103" t="str">
            <v>配線</v>
          </cell>
          <cell r="D103" t="str">
            <v>ビニル電線</v>
          </cell>
          <cell r="E103" t="str">
            <v>IV2.0m㎡</v>
          </cell>
          <cell r="F103" t="str">
            <v>ｍ</v>
          </cell>
        </row>
        <row r="104">
          <cell r="D104" t="str">
            <v>ビニル電線</v>
          </cell>
          <cell r="E104" t="str">
            <v>IV2.0m㎡</v>
          </cell>
          <cell r="F104" t="str">
            <v>ｍ</v>
          </cell>
        </row>
        <row r="105">
          <cell r="D105" t="str">
            <v>電工</v>
          </cell>
          <cell r="F105" t="str">
            <v>人</v>
          </cell>
        </row>
        <row r="106">
          <cell r="D106" t="str">
            <v>雑材料</v>
          </cell>
          <cell r="E106" t="str">
            <v>(材料価格*0.05)</v>
          </cell>
          <cell r="F106" t="str">
            <v>式</v>
          </cell>
        </row>
        <row r="107">
          <cell r="D107" t="str">
            <v>その他</v>
          </cell>
          <cell r="E107" t="str">
            <v>(労*12%)</v>
          </cell>
          <cell r="F107" t="str">
            <v>式</v>
          </cell>
        </row>
        <row r="110">
          <cell r="D110" t="str">
            <v>合計単価</v>
          </cell>
        </row>
        <row r="111">
          <cell r="D111" t="str">
            <v>採用単価</v>
          </cell>
          <cell r="F111" t="str">
            <v>ｍ</v>
          </cell>
        </row>
        <row r="112">
          <cell r="A112">
            <v>13</v>
          </cell>
        </row>
        <row r="119">
          <cell r="D119" t="str">
            <v>合計単価</v>
          </cell>
        </row>
        <row r="120">
          <cell r="D120" t="str">
            <v>採用単価</v>
          </cell>
          <cell r="F120" t="str">
            <v/>
          </cell>
        </row>
        <row r="121">
          <cell r="A121">
            <v>14</v>
          </cell>
        </row>
        <row r="128">
          <cell r="D128" t="str">
            <v>合計単価</v>
          </cell>
        </row>
        <row r="129">
          <cell r="D129" t="str">
            <v>採用単価</v>
          </cell>
          <cell r="F129" t="str">
            <v/>
          </cell>
        </row>
        <row r="130">
          <cell r="A130">
            <v>15</v>
          </cell>
        </row>
        <row r="137">
          <cell r="D137" t="str">
            <v>合計単価</v>
          </cell>
        </row>
        <row r="138">
          <cell r="D138" t="str">
            <v>採用単価</v>
          </cell>
          <cell r="F138" t="str">
            <v/>
          </cell>
        </row>
        <row r="139">
          <cell r="A139">
            <v>16</v>
          </cell>
          <cell r="B139">
            <v>-3</v>
          </cell>
          <cell r="C139" t="str">
            <v>配管</v>
          </cell>
          <cell r="D139" t="str">
            <v>厚鋼電線管</v>
          </cell>
          <cell r="E139" t="str">
            <v>G42　露出配管</v>
          </cell>
          <cell r="F139" t="str">
            <v>ｍ</v>
          </cell>
        </row>
        <row r="140">
          <cell r="D140" t="str">
            <v>厚鋼電線管</v>
          </cell>
          <cell r="E140" t="str">
            <v>G42　露出配管</v>
          </cell>
          <cell r="F140" t="str">
            <v>ｍ</v>
          </cell>
        </row>
        <row r="141">
          <cell r="D141" t="str">
            <v>付属品</v>
          </cell>
          <cell r="E141" t="str">
            <v>(電線管価格*0.25)</v>
          </cell>
          <cell r="F141" t="str">
            <v>式</v>
          </cell>
        </row>
        <row r="142">
          <cell r="D142" t="str">
            <v>電工</v>
          </cell>
          <cell r="F142" t="str">
            <v>人</v>
          </cell>
        </row>
        <row r="143">
          <cell r="D143" t="str">
            <v>雑材料</v>
          </cell>
          <cell r="E143" t="str">
            <v>(材料価格*0.05)</v>
          </cell>
          <cell r="F143" t="str">
            <v>式</v>
          </cell>
        </row>
        <row r="144">
          <cell r="D144" t="str">
            <v>その他</v>
          </cell>
          <cell r="E144" t="str">
            <v>(労*12%)</v>
          </cell>
          <cell r="F144" t="str">
            <v>〃</v>
          </cell>
        </row>
        <row r="146">
          <cell r="D146" t="str">
            <v>合計単価</v>
          </cell>
        </row>
        <row r="147">
          <cell r="D147" t="str">
            <v>採用単価</v>
          </cell>
          <cell r="F147" t="str">
            <v>ｍ</v>
          </cell>
        </row>
        <row r="148">
          <cell r="A148">
            <v>17</v>
          </cell>
          <cell r="B148">
            <v>-4</v>
          </cell>
          <cell r="C148" t="str">
            <v>配管</v>
          </cell>
          <cell r="D148" t="str">
            <v>厚鋼電線管</v>
          </cell>
          <cell r="E148" t="str">
            <v>G28　露出配管</v>
          </cell>
          <cell r="F148" t="str">
            <v>ｍ</v>
          </cell>
        </row>
        <row r="149">
          <cell r="D149" t="str">
            <v>厚鋼電線管</v>
          </cell>
          <cell r="E149" t="str">
            <v>G28　露出配管</v>
          </cell>
          <cell r="F149" t="str">
            <v>ｍ</v>
          </cell>
        </row>
        <row r="150">
          <cell r="D150" t="str">
            <v>付属品</v>
          </cell>
          <cell r="E150" t="str">
            <v>(電線管価格*0.25)</v>
          </cell>
          <cell r="F150" t="str">
            <v>式</v>
          </cell>
        </row>
        <row r="151">
          <cell r="D151" t="str">
            <v>電工</v>
          </cell>
          <cell r="F151" t="str">
            <v>人</v>
          </cell>
        </row>
        <row r="152">
          <cell r="D152" t="str">
            <v>雑材料</v>
          </cell>
          <cell r="E152" t="str">
            <v>(材料価格*0.05)</v>
          </cell>
          <cell r="F152" t="str">
            <v>式</v>
          </cell>
        </row>
        <row r="153">
          <cell r="D153" t="str">
            <v>その他</v>
          </cell>
          <cell r="E153" t="str">
            <v>(労*12%)</v>
          </cell>
          <cell r="F153" t="str">
            <v>〃</v>
          </cell>
        </row>
        <row r="155">
          <cell r="D155" t="str">
            <v>合計単価</v>
          </cell>
        </row>
        <row r="156">
          <cell r="D156" t="str">
            <v>採用単価</v>
          </cell>
          <cell r="F156" t="str">
            <v>ｍ</v>
          </cell>
        </row>
        <row r="157">
          <cell r="A157">
            <v>18</v>
          </cell>
          <cell r="B157">
            <v>-5</v>
          </cell>
          <cell r="C157" t="str">
            <v>配管</v>
          </cell>
          <cell r="D157" t="str">
            <v>厚鋼電線管</v>
          </cell>
          <cell r="E157" t="str">
            <v>G22　露出配管</v>
          </cell>
          <cell r="F157" t="str">
            <v>ｍ</v>
          </cell>
        </row>
        <row r="158">
          <cell r="D158" t="str">
            <v>厚鋼電線管</v>
          </cell>
          <cell r="E158" t="str">
            <v>G22　露出配管</v>
          </cell>
          <cell r="F158" t="str">
            <v>ｍ</v>
          </cell>
        </row>
        <row r="159">
          <cell r="D159" t="str">
            <v>付属品</v>
          </cell>
          <cell r="E159" t="str">
            <v>(電線管価格*0.25)</v>
          </cell>
          <cell r="F159" t="str">
            <v>式</v>
          </cell>
        </row>
        <row r="160">
          <cell r="D160" t="str">
            <v>電工</v>
          </cell>
          <cell r="F160" t="str">
            <v>人</v>
          </cell>
        </row>
        <row r="161">
          <cell r="D161" t="str">
            <v>雑材料</v>
          </cell>
          <cell r="E161" t="str">
            <v>(材料価格*0.05)</v>
          </cell>
          <cell r="F161" t="str">
            <v>式</v>
          </cell>
        </row>
        <row r="162">
          <cell r="D162" t="str">
            <v>その他</v>
          </cell>
          <cell r="E162" t="str">
            <v>(労*12%)</v>
          </cell>
          <cell r="F162" t="str">
            <v>〃</v>
          </cell>
        </row>
        <row r="164">
          <cell r="D164" t="str">
            <v>合計単価</v>
          </cell>
        </row>
        <row r="165">
          <cell r="D165" t="str">
            <v>採用単価</v>
          </cell>
          <cell r="F165" t="str">
            <v>ｍ</v>
          </cell>
        </row>
        <row r="166">
          <cell r="A166">
            <v>19</v>
          </cell>
          <cell r="B166">
            <v>-6</v>
          </cell>
          <cell r="C166" t="str">
            <v>配管</v>
          </cell>
          <cell r="D166" t="str">
            <v>金属製可とう電線管</v>
          </cell>
          <cell r="E166" t="str">
            <v>F2 24 ﾋﾞﾆﾙ被覆</v>
          </cell>
          <cell r="F166" t="str">
            <v>ｍ</v>
          </cell>
        </row>
        <row r="167">
          <cell r="D167" t="str">
            <v>金属製可とう電線管</v>
          </cell>
          <cell r="E167" t="str">
            <v>F2 24 ﾋﾞﾆﾙ被覆</v>
          </cell>
          <cell r="F167" t="str">
            <v>ｍ</v>
          </cell>
        </row>
        <row r="168">
          <cell r="D168" t="str">
            <v>付属品</v>
          </cell>
          <cell r="E168" t="str">
            <v>(電線管価格*0.25)</v>
          </cell>
          <cell r="F168" t="str">
            <v>式</v>
          </cell>
        </row>
        <row r="169">
          <cell r="D169" t="str">
            <v>電工</v>
          </cell>
          <cell r="F169" t="str">
            <v>人</v>
          </cell>
        </row>
        <row r="170">
          <cell r="D170" t="str">
            <v>雑材料</v>
          </cell>
          <cell r="E170" t="str">
            <v>(材料価格*0.05)</v>
          </cell>
          <cell r="F170" t="str">
            <v>式</v>
          </cell>
        </row>
        <row r="171">
          <cell r="D171" t="str">
            <v>その他</v>
          </cell>
          <cell r="E171" t="str">
            <v>(労*12%)</v>
          </cell>
          <cell r="F171" t="str">
            <v>〃</v>
          </cell>
        </row>
        <row r="173">
          <cell r="D173" t="str">
            <v>合計単価</v>
          </cell>
        </row>
        <row r="174">
          <cell r="D174" t="str">
            <v>採用単価</v>
          </cell>
          <cell r="F174" t="str">
            <v>ｍ</v>
          </cell>
        </row>
        <row r="175">
          <cell r="A175">
            <v>20</v>
          </cell>
        </row>
        <row r="182">
          <cell r="D182" t="str">
            <v>合計単価</v>
          </cell>
        </row>
        <row r="183">
          <cell r="D183" t="str">
            <v>採用単価</v>
          </cell>
          <cell r="F183" t="str">
            <v/>
          </cell>
        </row>
        <row r="184">
          <cell r="A184">
            <v>21</v>
          </cell>
          <cell r="B184">
            <v>-7</v>
          </cell>
          <cell r="C184" t="str">
            <v>ﾌﾟﾙﾎﾞｯｸｽ</v>
          </cell>
          <cell r="D184" t="str">
            <v>ﾌﾟﾙﾎﾞｯｸｽ</v>
          </cell>
          <cell r="E184" t="str">
            <v>300*300*200㎜</v>
          </cell>
          <cell r="F184" t="str">
            <v>個</v>
          </cell>
        </row>
        <row r="185">
          <cell r="D185" t="str">
            <v>ﾌﾟﾙﾎﾞｯｸｽ</v>
          </cell>
          <cell r="E185" t="str">
            <v>300*300*200mm</v>
          </cell>
          <cell r="F185" t="str">
            <v>個</v>
          </cell>
        </row>
        <row r="186">
          <cell r="D186" t="str">
            <v>雑材料</v>
          </cell>
          <cell r="E186" t="str">
            <v>(材料価格*0.02)</v>
          </cell>
          <cell r="F186" t="str">
            <v>式</v>
          </cell>
        </row>
        <row r="187">
          <cell r="D187" t="str">
            <v>電工</v>
          </cell>
          <cell r="F187" t="str">
            <v>人</v>
          </cell>
        </row>
        <row r="188">
          <cell r="D188" t="str">
            <v>その他</v>
          </cell>
          <cell r="E188" t="str">
            <v>(労*12%)</v>
          </cell>
          <cell r="F188" t="str">
            <v>〃</v>
          </cell>
        </row>
        <row r="191">
          <cell r="D191" t="str">
            <v>合計単価</v>
          </cell>
        </row>
        <row r="192">
          <cell r="D192" t="str">
            <v>採用単価</v>
          </cell>
          <cell r="F192" t="str">
            <v>個</v>
          </cell>
        </row>
        <row r="193">
          <cell r="A193">
            <v>22</v>
          </cell>
          <cell r="B193">
            <v>-8</v>
          </cell>
          <cell r="C193" t="str">
            <v>ﾌﾟﾙﾎﾞｯｸｽ</v>
          </cell>
          <cell r="D193" t="str">
            <v>ﾌﾟﾙﾎﾞｯｸｽ</v>
          </cell>
          <cell r="E193" t="str">
            <v>200*200*100mm</v>
          </cell>
          <cell r="F193" t="str">
            <v>個</v>
          </cell>
        </row>
        <row r="194">
          <cell r="D194" t="str">
            <v>ﾌﾟﾙﾎﾞｯｸｽ</v>
          </cell>
          <cell r="E194" t="str">
            <v>200*200*100mm</v>
          </cell>
          <cell r="F194" t="str">
            <v>個</v>
          </cell>
        </row>
        <row r="195">
          <cell r="D195" t="str">
            <v>雑材料</v>
          </cell>
          <cell r="E195" t="str">
            <v>(材料価格*0.02)</v>
          </cell>
          <cell r="F195" t="str">
            <v>式</v>
          </cell>
        </row>
        <row r="196">
          <cell r="D196" t="str">
            <v>電工</v>
          </cell>
          <cell r="F196" t="str">
            <v>人</v>
          </cell>
        </row>
        <row r="197">
          <cell r="D197" t="str">
            <v>その他</v>
          </cell>
          <cell r="E197" t="str">
            <v>(労*12%)</v>
          </cell>
          <cell r="F197" t="str">
            <v>〃</v>
          </cell>
        </row>
        <row r="200">
          <cell r="D200" t="str">
            <v>合計単価</v>
          </cell>
        </row>
        <row r="201">
          <cell r="D201" t="str">
            <v>採用単価</v>
          </cell>
          <cell r="F201" t="str">
            <v>個</v>
          </cell>
        </row>
        <row r="202">
          <cell r="A202">
            <v>23</v>
          </cell>
          <cell r="B202">
            <v>-9</v>
          </cell>
          <cell r="C202" t="str">
            <v>ﾌﾟﾙﾎﾞｯｸｽ</v>
          </cell>
          <cell r="D202" t="str">
            <v>ﾌﾟﾙﾎﾞｯｸｽ</v>
          </cell>
          <cell r="E202" t="str">
            <v>150*150*100mm</v>
          </cell>
          <cell r="F202" t="str">
            <v>個</v>
          </cell>
        </row>
        <row r="203">
          <cell r="D203" t="str">
            <v>ﾌﾟﾙﾎﾞｯｸｽ</v>
          </cell>
          <cell r="E203" t="str">
            <v>150*150*100mm</v>
          </cell>
          <cell r="F203" t="str">
            <v>個</v>
          </cell>
        </row>
        <row r="204">
          <cell r="D204" t="str">
            <v>雑材料</v>
          </cell>
          <cell r="E204" t="str">
            <v>(材料価格*0.02)</v>
          </cell>
          <cell r="F204" t="str">
            <v>式</v>
          </cell>
        </row>
        <row r="205">
          <cell r="D205" t="str">
            <v>電工</v>
          </cell>
          <cell r="F205" t="str">
            <v>人</v>
          </cell>
        </row>
        <row r="206">
          <cell r="D206" t="str">
            <v>その他</v>
          </cell>
          <cell r="E206" t="str">
            <v>(労*12%)</v>
          </cell>
          <cell r="F206" t="str">
            <v>〃</v>
          </cell>
        </row>
        <row r="209">
          <cell r="D209" t="str">
            <v>合計単価</v>
          </cell>
        </row>
        <row r="210">
          <cell r="D210" t="str">
            <v>採用単価</v>
          </cell>
          <cell r="F210" t="str">
            <v>個</v>
          </cell>
        </row>
        <row r="211">
          <cell r="A211">
            <v>24</v>
          </cell>
        </row>
        <row r="218">
          <cell r="D218" t="str">
            <v>合計単価</v>
          </cell>
        </row>
        <row r="219">
          <cell r="D219" t="str">
            <v>採用単価</v>
          </cell>
          <cell r="F219" t="str">
            <v/>
          </cell>
        </row>
        <row r="220">
          <cell r="A220">
            <v>25</v>
          </cell>
        </row>
        <row r="227">
          <cell r="D227" t="str">
            <v>合計単価</v>
          </cell>
        </row>
        <row r="228">
          <cell r="D228" t="str">
            <v>採用単価</v>
          </cell>
          <cell r="F228" t="str">
            <v/>
          </cell>
        </row>
        <row r="229">
          <cell r="A229">
            <v>26</v>
          </cell>
          <cell r="B229">
            <v>-1</v>
          </cell>
          <cell r="C229" t="str">
            <v>配管塗装</v>
          </cell>
          <cell r="D229" t="str">
            <v>電線管</v>
          </cell>
          <cell r="E229" t="str">
            <v>G42</v>
          </cell>
          <cell r="F229" t="str">
            <v>ｍ</v>
          </cell>
        </row>
        <row r="230">
          <cell r="D230" t="str">
            <v>塗料</v>
          </cell>
          <cell r="E230" t="str">
            <v>JIS K5516 2種　淡彩</v>
          </cell>
          <cell r="F230" t="str">
            <v>㎏</v>
          </cell>
        </row>
        <row r="231">
          <cell r="D231" t="str">
            <v>ｴｯﾁﾝｸﾞﾌﾟﾗｲﾏｰ</v>
          </cell>
          <cell r="E231" t="str">
            <v>JIS K5633 1種</v>
          </cell>
          <cell r="F231" t="str">
            <v>㎏</v>
          </cell>
        </row>
        <row r="232">
          <cell r="D232" t="str">
            <v>塗装工</v>
          </cell>
          <cell r="F232" t="str">
            <v>人</v>
          </cell>
        </row>
        <row r="233">
          <cell r="D233" t="str">
            <v>その他</v>
          </cell>
          <cell r="E233" t="str">
            <v>(材+労)*12%</v>
          </cell>
          <cell r="F233" t="str">
            <v>式</v>
          </cell>
        </row>
        <row r="236">
          <cell r="D236" t="str">
            <v>合計単価</v>
          </cell>
        </row>
        <row r="237">
          <cell r="D237" t="str">
            <v>採用単価</v>
          </cell>
          <cell r="F237" t="str">
            <v>ｍ</v>
          </cell>
        </row>
        <row r="238">
          <cell r="A238">
            <v>27</v>
          </cell>
          <cell r="B238">
            <v>-2</v>
          </cell>
          <cell r="C238" t="str">
            <v>配管塗装</v>
          </cell>
          <cell r="D238" t="str">
            <v>電線管</v>
          </cell>
          <cell r="E238" t="str">
            <v>G28</v>
          </cell>
          <cell r="F238" t="str">
            <v>ｍ</v>
          </cell>
        </row>
        <row r="239">
          <cell r="D239" t="str">
            <v>塗料</v>
          </cell>
          <cell r="E239" t="str">
            <v>JIS K5516 2種　淡彩</v>
          </cell>
          <cell r="F239" t="str">
            <v>㎏</v>
          </cell>
        </row>
        <row r="240">
          <cell r="D240" t="str">
            <v>ｴｯﾁﾝｸﾞﾌﾟﾗｲﾏｰ</v>
          </cell>
          <cell r="E240" t="str">
            <v>JIS K5633 1種</v>
          </cell>
          <cell r="F240" t="str">
            <v>㎏</v>
          </cell>
        </row>
        <row r="241">
          <cell r="D241" t="str">
            <v>塗装工</v>
          </cell>
          <cell r="F241" t="str">
            <v>人</v>
          </cell>
        </row>
        <row r="242">
          <cell r="D242" t="str">
            <v>その他</v>
          </cell>
          <cell r="E242" t="str">
            <v>(材+労)*12%</v>
          </cell>
          <cell r="F242" t="str">
            <v>式</v>
          </cell>
        </row>
        <row r="245">
          <cell r="D245" t="str">
            <v>合計単価</v>
          </cell>
        </row>
        <row r="246">
          <cell r="D246" t="str">
            <v>採用単価</v>
          </cell>
          <cell r="F246" t="str">
            <v>ｍ</v>
          </cell>
        </row>
        <row r="247">
          <cell r="A247">
            <v>28</v>
          </cell>
          <cell r="B247">
            <v>-3</v>
          </cell>
          <cell r="C247" t="str">
            <v>配管塗装</v>
          </cell>
          <cell r="D247" t="str">
            <v>電線管</v>
          </cell>
          <cell r="E247" t="str">
            <v>G22</v>
          </cell>
          <cell r="F247" t="str">
            <v>ｍ</v>
          </cell>
        </row>
        <row r="248">
          <cell r="D248" t="str">
            <v>塗料</v>
          </cell>
          <cell r="E248" t="str">
            <v>JIS K5516 2種　淡彩</v>
          </cell>
          <cell r="F248" t="str">
            <v>㎏</v>
          </cell>
        </row>
        <row r="249">
          <cell r="D249" t="str">
            <v>ｴｯﾁﾝｸﾞﾌﾟﾗｲﾏｰ</v>
          </cell>
          <cell r="E249" t="str">
            <v>JIS K5633 1種</v>
          </cell>
          <cell r="F249" t="str">
            <v>㎏</v>
          </cell>
        </row>
        <row r="250">
          <cell r="D250" t="str">
            <v>塗装工</v>
          </cell>
          <cell r="F250" t="str">
            <v>人</v>
          </cell>
        </row>
        <row r="251">
          <cell r="D251" t="str">
            <v>その他</v>
          </cell>
          <cell r="E251" t="str">
            <v>(材+労)*12%</v>
          </cell>
          <cell r="F251" t="str">
            <v>式</v>
          </cell>
        </row>
        <row r="254">
          <cell r="D254" t="str">
            <v>合計単価</v>
          </cell>
        </row>
        <row r="255">
          <cell r="D255" t="str">
            <v>採用単価</v>
          </cell>
          <cell r="F255" t="str">
            <v>ｍ</v>
          </cell>
        </row>
        <row r="256">
          <cell r="A256">
            <v>29</v>
          </cell>
        </row>
        <row r="263">
          <cell r="D263" t="str">
            <v>合計単価</v>
          </cell>
        </row>
        <row r="264">
          <cell r="D264" t="str">
            <v>採用単価</v>
          </cell>
          <cell r="F264" t="str">
            <v/>
          </cell>
        </row>
        <row r="265">
          <cell r="A265">
            <v>30</v>
          </cell>
        </row>
        <row r="272">
          <cell r="D272" t="str">
            <v>合計単価</v>
          </cell>
        </row>
        <row r="273">
          <cell r="D273" t="str">
            <v>採用単価</v>
          </cell>
          <cell r="F273" t="str">
            <v/>
          </cell>
        </row>
        <row r="274">
          <cell r="A274">
            <v>31</v>
          </cell>
          <cell r="B274">
            <v>-1</v>
          </cell>
          <cell r="C274" t="str">
            <v>機械はつり</v>
          </cell>
          <cell r="D274" t="str">
            <v>50㎜</v>
          </cell>
          <cell r="E274" t="str">
            <v>厚100～150</v>
          </cell>
          <cell r="F274" t="str">
            <v>箇所</v>
          </cell>
        </row>
        <row r="275">
          <cell r="D275" t="str">
            <v>特殊作業員</v>
          </cell>
          <cell r="F275" t="str">
            <v>人</v>
          </cell>
        </row>
        <row r="276">
          <cell r="D276" t="str">
            <v>その他</v>
          </cell>
          <cell r="E276" t="str">
            <v>(労*12%)</v>
          </cell>
          <cell r="F276" t="str">
            <v>〃</v>
          </cell>
        </row>
        <row r="281">
          <cell r="D281" t="str">
            <v>合計単価</v>
          </cell>
        </row>
        <row r="282">
          <cell r="D282" t="str">
            <v>採用単価</v>
          </cell>
          <cell r="F282" t="str">
            <v>箇所</v>
          </cell>
        </row>
        <row r="283">
          <cell r="A283">
            <v>32</v>
          </cell>
          <cell r="B283">
            <v>-2</v>
          </cell>
          <cell r="C283" t="str">
            <v>機械はつり</v>
          </cell>
          <cell r="D283" t="str">
            <v>38㎜</v>
          </cell>
          <cell r="E283" t="str">
            <v>厚100～150</v>
          </cell>
          <cell r="F283" t="str">
            <v>箇所</v>
          </cell>
        </row>
        <row r="284">
          <cell r="D284" t="str">
            <v>特殊作業員</v>
          </cell>
          <cell r="F284" t="str">
            <v>人</v>
          </cell>
        </row>
        <row r="285">
          <cell r="D285" t="str">
            <v>その他</v>
          </cell>
          <cell r="E285" t="str">
            <v>(労*12%)</v>
          </cell>
          <cell r="F285" t="str">
            <v>〃</v>
          </cell>
        </row>
        <row r="290">
          <cell r="D290" t="str">
            <v>合計単価</v>
          </cell>
        </row>
        <row r="291">
          <cell r="D291" t="str">
            <v>採用単価</v>
          </cell>
          <cell r="F291" t="str">
            <v>箇所</v>
          </cell>
        </row>
        <row r="292">
          <cell r="A292">
            <v>33</v>
          </cell>
          <cell r="B292">
            <v>-3</v>
          </cell>
          <cell r="C292" t="str">
            <v>機械はつり</v>
          </cell>
          <cell r="D292" t="str">
            <v>25㎜</v>
          </cell>
          <cell r="E292" t="str">
            <v>厚100～150</v>
          </cell>
          <cell r="F292" t="str">
            <v>箇所</v>
          </cell>
        </row>
        <row r="293">
          <cell r="D293" t="str">
            <v>特殊作業員</v>
          </cell>
          <cell r="F293" t="str">
            <v>人</v>
          </cell>
        </row>
        <row r="294">
          <cell r="D294" t="str">
            <v>その他</v>
          </cell>
          <cell r="E294" t="str">
            <v>(労*12%)</v>
          </cell>
          <cell r="F294" t="str">
            <v>〃</v>
          </cell>
        </row>
        <row r="299">
          <cell r="D299" t="str">
            <v>合計単価</v>
          </cell>
        </row>
        <row r="300">
          <cell r="D300" t="str">
            <v>採用単価</v>
          </cell>
          <cell r="F300" t="str">
            <v>箇所</v>
          </cell>
        </row>
        <row r="301">
          <cell r="A301">
            <v>34</v>
          </cell>
        </row>
        <row r="308">
          <cell r="D308" t="str">
            <v>合計単価</v>
          </cell>
        </row>
        <row r="309">
          <cell r="D309" t="str">
            <v>採用単価</v>
          </cell>
          <cell r="F309" t="str">
            <v/>
          </cell>
        </row>
        <row r="310">
          <cell r="A310">
            <v>35</v>
          </cell>
        </row>
        <row r="317">
          <cell r="D317" t="str">
            <v>合計単価</v>
          </cell>
        </row>
        <row r="318">
          <cell r="D318" t="str">
            <v>採用単価</v>
          </cell>
          <cell r="F318" t="str">
            <v/>
          </cell>
        </row>
      </sheetData>
      <sheetData sheetId="2"/>
      <sheetData sheetId="3"/>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契約実施計画"/>
      <sheetName val="一般競争入札公告"/>
      <sheetName val="入札参加状況表"/>
      <sheetName val="参加申込"/>
      <sheetName val="新聞掲載依頼"/>
      <sheetName val="配布書類一覧"/>
      <sheetName val="入札書"/>
      <sheetName val="委任状"/>
      <sheetName val="市価調査票"/>
      <sheetName val="市価調査比較"/>
      <sheetName val="予定価格調書"/>
      <sheetName val="積算価格内訳書"/>
      <sheetName val="一位"/>
      <sheetName val="基礎"/>
      <sheetName val="労務"/>
      <sheetName val="封筒表紙"/>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B2" t="str">
            <v>ＮＯ</v>
          </cell>
          <cell r="C2" t="str">
            <v>項　　　　　目</v>
          </cell>
          <cell r="D2" t="str">
            <v>規格・寸法</v>
          </cell>
          <cell r="E2" t="str">
            <v>単位</v>
          </cell>
          <cell r="F2" t="str">
            <v>数　量</v>
          </cell>
        </row>
        <row r="3">
          <cell r="B3">
            <v>1</v>
          </cell>
          <cell r="C3" t="str">
            <v>冷熱源機器</v>
          </cell>
        </row>
        <row r="4">
          <cell r="A4">
            <v>1</v>
          </cell>
          <cell r="B4">
            <v>-1</v>
          </cell>
          <cell r="C4" t="str">
            <v>吸収冷凍機</v>
          </cell>
          <cell r="D4" t="str">
            <v>ｼｰｽﾞﾝｲﾝ点検</v>
          </cell>
          <cell r="E4" t="str">
            <v>回/基</v>
          </cell>
          <cell r="F4">
            <v>4</v>
          </cell>
        </row>
        <row r="8">
          <cell r="A8">
            <v>2</v>
          </cell>
          <cell r="B8">
            <v>-2</v>
          </cell>
          <cell r="C8" t="str">
            <v>吸収冷凍機</v>
          </cell>
          <cell r="D8" t="str">
            <v>ｼｰｽﾞﾝｵﾌ点検</v>
          </cell>
          <cell r="E8" t="str">
            <v>回/基</v>
          </cell>
          <cell r="F8">
            <v>4</v>
          </cell>
        </row>
        <row r="12">
          <cell r="A12">
            <v>3</v>
          </cell>
          <cell r="B12">
            <v>-3</v>
          </cell>
          <cell r="C12" t="str">
            <v>チリングユニット</v>
          </cell>
          <cell r="D12" t="str">
            <v>ｼｰｽﾞﾝｲﾝ点検</v>
          </cell>
          <cell r="E12" t="str">
            <v>回/基</v>
          </cell>
          <cell r="F12">
            <v>3</v>
          </cell>
        </row>
        <row r="13">
          <cell r="B13" t="str">
            <v/>
          </cell>
          <cell r="C13" t="str">
            <v/>
          </cell>
          <cell r="D13" t="str">
            <v/>
          </cell>
          <cell r="E13" t="str">
            <v/>
          </cell>
        </row>
        <row r="14">
          <cell r="B14" t="str">
            <v/>
          </cell>
          <cell r="C14" t="str">
            <v/>
          </cell>
          <cell r="D14" t="str">
            <v/>
          </cell>
          <cell r="E14" t="str">
            <v/>
          </cell>
        </row>
        <row r="15">
          <cell r="A15">
            <v>6</v>
          </cell>
          <cell r="B15">
            <v>-4</v>
          </cell>
          <cell r="C15" t="str">
            <v>ﾊﾟｯｹｰｼﾞ形空気調整機</v>
          </cell>
          <cell r="D15" t="str">
            <v>ｼｰｽﾞﾝｲﾝ点検 冷凍能力3ﾄﾝ以上</v>
          </cell>
          <cell r="E15" t="str">
            <v>回/基</v>
          </cell>
          <cell r="F15">
            <v>1</v>
          </cell>
        </row>
        <row r="16">
          <cell r="A16">
            <v>7</v>
          </cell>
          <cell r="B16">
            <v>-5</v>
          </cell>
          <cell r="C16" t="str">
            <v>ﾊﾟｯｹｰｼﾞ形空気調整機</v>
          </cell>
          <cell r="D16" t="str">
            <v>ｼｰｽﾞﾝｲﾝ点検 冷凍能力20ﾄﾝ以上</v>
          </cell>
          <cell r="E16" t="str">
            <v>回/基</v>
          </cell>
          <cell r="F16">
            <v>1</v>
          </cell>
        </row>
        <row r="17">
          <cell r="A17">
            <v>8</v>
          </cell>
          <cell r="B17">
            <v>-6</v>
          </cell>
          <cell r="C17" t="str">
            <v>ﾊﾟｯｹｰｼﾞ形空気調整機</v>
          </cell>
          <cell r="D17" t="str">
            <v>ｼｰｽﾞﾝｵﾌ点検 冷凍能力3ﾄﾝ以上</v>
          </cell>
          <cell r="E17" t="str">
            <v>回/基</v>
          </cell>
          <cell r="F17">
            <v>1</v>
          </cell>
        </row>
        <row r="18">
          <cell r="A18">
            <v>9</v>
          </cell>
          <cell r="B18">
            <v>-7</v>
          </cell>
          <cell r="C18" t="str">
            <v>ﾊﾟｯｹｰｼﾞ形空気調整機</v>
          </cell>
          <cell r="D18" t="str">
            <v>ｼｰｽﾞﾝｵﾌ点検 冷凍能力20ﾄﾝ以上</v>
          </cell>
          <cell r="E18" t="str">
            <v>回/基</v>
          </cell>
          <cell r="F18">
            <v>1</v>
          </cell>
        </row>
        <row r="19">
          <cell r="B19" t="str">
            <v/>
          </cell>
          <cell r="C19" t="str">
            <v/>
          </cell>
          <cell r="D19" t="str">
            <v/>
          </cell>
          <cell r="E19" t="str">
            <v/>
          </cell>
        </row>
        <row r="20">
          <cell r="B20">
            <v>2</v>
          </cell>
          <cell r="C20" t="str">
            <v>空気調和等関連機器</v>
          </cell>
          <cell r="D20" t="str">
            <v/>
          </cell>
          <cell r="E20" t="str">
            <v/>
          </cell>
        </row>
        <row r="21">
          <cell r="A21">
            <v>11</v>
          </cell>
          <cell r="B21">
            <v>-1</v>
          </cell>
          <cell r="C21" t="str">
            <v>冷却塔</v>
          </cell>
          <cell r="D21" t="str">
            <v>ｼｰｽﾞﾝｲﾝ点検 211KW以下 開放型</v>
          </cell>
          <cell r="E21" t="str">
            <v>回/基</v>
          </cell>
          <cell r="F21">
            <v>4</v>
          </cell>
        </row>
        <row r="22">
          <cell r="B22" t="str">
            <v/>
          </cell>
          <cell r="C22" t="str">
            <v/>
          </cell>
          <cell r="D22" t="str">
            <v/>
          </cell>
          <cell r="E22" t="str">
            <v/>
          </cell>
        </row>
        <row r="23">
          <cell r="B23" t="str">
            <v/>
          </cell>
          <cell r="C23" t="str">
            <v/>
          </cell>
          <cell r="D23" t="str">
            <v/>
          </cell>
          <cell r="E23" t="str">
            <v/>
          </cell>
        </row>
        <row r="24">
          <cell r="B24" t="str">
            <v/>
          </cell>
          <cell r="C24" t="str">
            <v/>
          </cell>
          <cell r="D24" t="str">
            <v/>
          </cell>
          <cell r="E24" t="str">
            <v/>
          </cell>
        </row>
        <row r="25">
          <cell r="A25">
            <v>12</v>
          </cell>
          <cell r="B25">
            <v>-2</v>
          </cell>
          <cell r="C25" t="str">
            <v>冷却塔</v>
          </cell>
          <cell r="D25" t="str">
            <v>ｼｰｽﾞﾝｲﾝ点検 211KW超792KW以下 開放型</v>
          </cell>
          <cell r="E25" t="str">
            <v>回/基</v>
          </cell>
          <cell r="F25">
            <v>5</v>
          </cell>
        </row>
        <row r="26">
          <cell r="B26" t="str">
            <v/>
          </cell>
          <cell r="C26" t="str">
            <v/>
          </cell>
          <cell r="D26" t="str">
            <v/>
          </cell>
          <cell r="E26" t="str">
            <v/>
          </cell>
        </row>
        <row r="27">
          <cell r="B27" t="str">
            <v/>
          </cell>
          <cell r="C27" t="str">
            <v/>
          </cell>
          <cell r="D27" t="str">
            <v/>
          </cell>
          <cell r="E27" t="str">
            <v/>
          </cell>
        </row>
        <row r="28">
          <cell r="B28" t="str">
            <v/>
          </cell>
          <cell r="C28" t="str">
            <v/>
          </cell>
          <cell r="D28" t="str">
            <v/>
          </cell>
          <cell r="E28" t="str">
            <v/>
          </cell>
        </row>
        <row r="29">
          <cell r="B29" t="str">
            <v/>
          </cell>
          <cell r="C29" t="str">
            <v/>
          </cell>
          <cell r="D29" t="str">
            <v/>
          </cell>
          <cell r="E29" t="str">
            <v/>
          </cell>
        </row>
        <row r="30">
          <cell r="A30">
            <v>13</v>
          </cell>
          <cell r="B30">
            <v>-3</v>
          </cell>
          <cell r="C30" t="str">
            <v>冷却塔</v>
          </cell>
          <cell r="D30" t="str">
            <v>ｼｰｽﾞﾝｵﾌ点検 176KW以下 開放型</v>
          </cell>
          <cell r="E30" t="str">
            <v>回/基</v>
          </cell>
          <cell r="F30">
            <v>4</v>
          </cell>
        </row>
        <row r="31">
          <cell r="B31" t="str">
            <v/>
          </cell>
          <cell r="C31" t="str">
            <v/>
          </cell>
          <cell r="D31" t="str">
            <v/>
          </cell>
          <cell r="E31" t="str">
            <v/>
          </cell>
        </row>
        <row r="32">
          <cell r="B32" t="str">
            <v/>
          </cell>
          <cell r="C32" t="str">
            <v/>
          </cell>
          <cell r="D32" t="str">
            <v/>
          </cell>
          <cell r="E32" t="str">
            <v/>
          </cell>
        </row>
        <row r="33">
          <cell r="B33" t="str">
            <v/>
          </cell>
          <cell r="C33" t="str">
            <v/>
          </cell>
          <cell r="D33" t="str">
            <v/>
          </cell>
          <cell r="E33" t="str">
            <v/>
          </cell>
        </row>
        <row r="34">
          <cell r="A34">
            <v>14</v>
          </cell>
          <cell r="B34">
            <v>-4</v>
          </cell>
          <cell r="C34" t="str">
            <v>冷却塔</v>
          </cell>
          <cell r="D34" t="str">
            <v>ｼｰｽﾞﾝｵﾌ点検 211KW超792KW以下 開放型</v>
          </cell>
          <cell r="E34" t="str">
            <v>回/基</v>
          </cell>
          <cell r="F34">
            <v>5</v>
          </cell>
        </row>
        <row r="35">
          <cell r="B35" t="str">
            <v/>
          </cell>
          <cell r="C35" t="str">
            <v/>
          </cell>
          <cell r="D35" t="str">
            <v/>
          </cell>
          <cell r="E35" t="str">
            <v/>
          </cell>
        </row>
        <row r="36">
          <cell r="B36" t="str">
            <v/>
          </cell>
          <cell r="C36" t="str">
            <v/>
          </cell>
          <cell r="D36" t="str">
            <v/>
          </cell>
          <cell r="E36" t="str">
            <v/>
          </cell>
        </row>
        <row r="37">
          <cell r="B37" t="str">
            <v/>
          </cell>
          <cell r="C37" t="str">
            <v/>
          </cell>
          <cell r="D37" t="str">
            <v/>
          </cell>
          <cell r="E37" t="str">
            <v/>
          </cell>
        </row>
        <row r="38">
          <cell r="B38" t="str">
            <v/>
          </cell>
          <cell r="C38" t="str">
            <v/>
          </cell>
          <cell r="D38" t="str">
            <v/>
          </cell>
          <cell r="E38" t="str">
            <v/>
          </cell>
        </row>
        <row r="40">
          <cell r="B40" t="str">
            <v>ＮＯ</v>
          </cell>
          <cell r="C40" t="str">
            <v>項　　　　　目</v>
          </cell>
          <cell r="D40" t="str">
            <v>規格・寸法</v>
          </cell>
          <cell r="E40" t="str">
            <v>単位</v>
          </cell>
          <cell r="F40" t="str">
            <v>数　量</v>
          </cell>
        </row>
        <row r="41">
          <cell r="B41">
            <v>3</v>
          </cell>
          <cell r="C41" t="str">
            <v>水質検査</v>
          </cell>
          <cell r="D41" t="str">
            <v/>
          </cell>
          <cell r="E41" t="str">
            <v/>
          </cell>
        </row>
        <row r="42">
          <cell r="A42">
            <v>15</v>
          </cell>
          <cell r="B42">
            <v>-1</v>
          </cell>
          <cell r="C42" t="str">
            <v>レジオネラ属菌検査</v>
          </cell>
          <cell r="D42" t="str">
            <v>採水検査</v>
          </cell>
          <cell r="E42" t="str">
            <v>検体</v>
          </cell>
          <cell r="F42">
            <v>9</v>
          </cell>
        </row>
        <row r="43">
          <cell r="B43" t="str">
            <v/>
          </cell>
          <cell r="C43" t="str">
            <v/>
          </cell>
          <cell r="D43" t="str">
            <v/>
          </cell>
          <cell r="E43" t="str">
            <v/>
          </cell>
        </row>
        <row r="44">
          <cell r="B44" t="str">
            <v/>
          </cell>
          <cell r="C44" t="str">
            <v/>
          </cell>
          <cell r="D44" t="str">
            <v/>
          </cell>
          <cell r="E44" t="str">
            <v/>
          </cell>
        </row>
        <row r="45">
          <cell r="B45" t="str">
            <v/>
          </cell>
          <cell r="C45" t="str">
            <v/>
          </cell>
          <cell r="D45" t="str">
            <v/>
          </cell>
          <cell r="E45" t="str">
            <v/>
          </cell>
        </row>
        <row r="46">
          <cell r="B46" t="str">
            <v/>
          </cell>
          <cell r="C46" t="str">
            <v/>
          </cell>
          <cell r="D46" t="str">
            <v/>
          </cell>
          <cell r="E46" t="str">
            <v/>
          </cell>
        </row>
        <row r="47">
          <cell r="B47" t="str">
            <v/>
          </cell>
          <cell r="C47" t="str">
            <v/>
          </cell>
          <cell r="D47" t="str">
            <v/>
          </cell>
          <cell r="E47" t="str">
            <v/>
          </cell>
        </row>
        <row r="48">
          <cell r="B48" t="str">
            <v/>
          </cell>
          <cell r="C48" t="str">
            <v/>
          </cell>
          <cell r="D48" t="str">
            <v/>
          </cell>
          <cell r="E48" t="str">
            <v/>
          </cell>
        </row>
        <row r="49">
          <cell r="B49" t="str">
            <v/>
          </cell>
          <cell r="C49" t="str">
            <v/>
          </cell>
          <cell r="D49" t="str">
            <v/>
          </cell>
          <cell r="E49" t="str">
            <v/>
          </cell>
        </row>
        <row r="50">
          <cell r="D50" t="str">
            <v/>
          </cell>
          <cell r="E50" t="str">
            <v/>
          </cell>
        </row>
        <row r="51">
          <cell r="B51" t="str">
            <v/>
          </cell>
          <cell r="C51" t="str">
            <v/>
          </cell>
          <cell r="D51" t="str">
            <v/>
          </cell>
          <cell r="E51" t="str">
            <v/>
          </cell>
        </row>
        <row r="52">
          <cell r="B52" t="str">
            <v/>
          </cell>
          <cell r="C52" t="str">
            <v/>
          </cell>
          <cell r="D52" t="str">
            <v/>
          </cell>
          <cell r="E52" t="str">
            <v/>
          </cell>
        </row>
        <row r="53">
          <cell r="B53" t="str">
            <v/>
          </cell>
          <cell r="C53" t="str">
            <v/>
          </cell>
          <cell r="D53" t="str">
            <v/>
          </cell>
          <cell r="E53" t="str">
            <v/>
          </cell>
        </row>
        <row r="54">
          <cell r="B54" t="str">
            <v/>
          </cell>
          <cell r="C54" t="str">
            <v/>
          </cell>
          <cell r="D54" t="str">
            <v/>
          </cell>
          <cell r="E54" t="str">
            <v/>
          </cell>
        </row>
        <row r="55">
          <cell r="B55" t="str">
            <v/>
          </cell>
          <cell r="C55" t="str">
            <v/>
          </cell>
          <cell r="D55" t="str">
            <v/>
          </cell>
          <cell r="E55" t="str">
            <v/>
          </cell>
        </row>
        <row r="56">
          <cell r="B56" t="str">
            <v/>
          </cell>
          <cell r="C56" t="str">
            <v/>
          </cell>
          <cell r="D56" t="str">
            <v/>
          </cell>
          <cell r="E56" t="str">
            <v/>
          </cell>
        </row>
        <row r="57">
          <cell r="B57" t="str">
            <v/>
          </cell>
          <cell r="C57" t="str">
            <v/>
          </cell>
          <cell r="D57" t="str">
            <v/>
          </cell>
          <cell r="E57" t="str">
            <v/>
          </cell>
        </row>
        <row r="58">
          <cell r="B58" t="str">
            <v/>
          </cell>
          <cell r="C58" t="str">
            <v/>
          </cell>
          <cell r="D58" t="str">
            <v/>
          </cell>
          <cell r="E58" t="str">
            <v/>
          </cell>
        </row>
        <row r="59">
          <cell r="B59" t="str">
            <v/>
          </cell>
          <cell r="C59" t="str">
            <v/>
          </cell>
          <cell r="D59" t="str">
            <v/>
          </cell>
          <cell r="E59" t="str">
            <v/>
          </cell>
        </row>
        <row r="60">
          <cell r="B60" t="str">
            <v/>
          </cell>
          <cell r="C60" t="str">
            <v/>
          </cell>
          <cell r="D60" t="str">
            <v/>
          </cell>
          <cell r="E60" t="str">
            <v/>
          </cell>
        </row>
        <row r="71">
          <cell r="B71" t="str">
            <v/>
          </cell>
          <cell r="C71" t="str">
            <v/>
          </cell>
          <cell r="D71" t="str">
            <v/>
          </cell>
          <cell r="E71" t="str">
            <v/>
          </cell>
        </row>
        <row r="79">
          <cell r="B79" t="str">
            <v>ＮＯ</v>
          </cell>
          <cell r="C79" t="str">
            <v>項　　　　　目</v>
          </cell>
          <cell r="D79" t="str">
            <v>規格・寸法</v>
          </cell>
          <cell r="E79" t="str">
            <v>単位</v>
          </cell>
          <cell r="F79" t="str">
            <v>数　量</v>
          </cell>
        </row>
        <row r="80">
          <cell r="B80" t="str">
            <v/>
          </cell>
          <cell r="C80" t="str">
            <v/>
          </cell>
          <cell r="D80" t="str">
            <v/>
          </cell>
          <cell r="E80" t="str">
            <v/>
          </cell>
        </row>
        <row r="81">
          <cell r="B81" t="str">
            <v/>
          </cell>
          <cell r="C81" t="str">
            <v/>
          </cell>
          <cell r="D81" t="str">
            <v/>
          </cell>
          <cell r="E81" t="str">
            <v/>
          </cell>
        </row>
        <row r="82">
          <cell r="B82" t="str">
            <v/>
          </cell>
          <cell r="C82" t="str">
            <v/>
          </cell>
          <cell r="D82" t="str">
            <v/>
          </cell>
          <cell r="E82" t="str">
            <v/>
          </cell>
        </row>
        <row r="83">
          <cell r="B83" t="str">
            <v/>
          </cell>
          <cell r="C83" t="str">
            <v/>
          </cell>
          <cell r="D83" t="str">
            <v/>
          </cell>
          <cell r="E83" t="str">
            <v/>
          </cell>
        </row>
        <row r="84">
          <cell r="B84" t="str">
            <v/>
          </cell>
          <cell r="C84" t="str">
            <v/>
          </cell>
          <cell r="D84" t="str">
            <v/>
          </cell>
          <cell r="E84" t="str">
            <v/>
          </cell>
        </row>
        <row r="85">
          <cell r="B85" t="str">
            <v/>
          </cell>
          <cell r="C85" t="str">
            <v/>
          </cell>
          <cell r="D85" t="str">
            <v/>
          </cell>
          <cell r="E85" t="str">
            <v/>
          </cell>
        </row>
        <row r="86">
          <cell r="B86" t="str">
            <v/>
          </cell>
          <cell r="C86" t="str">
            <v/>
          </cell>
          <cell r="D86" t="str">
            <v/>
          </cell>
          <cell r="E86" t="str">
            <v/>
          </cell>
        </row>
        <row r="87">
          <cell r="B87" t="str">
            <v/>
          </cell>
          <cell r="C87" t="str">
            <v/>
          </cell>
          <cell r="D87" t="str">
            <v/>
          </cell>
          <cell r="E87" t="str">
            <v/>
          </cell>
        </row>
        <row r="88">
          <cell r="B88" t="str">
            <v/>
          </cell>
          <cell r="C88" t="str">
            <v/>
          </cell>
          <cell r="D88" t="str">
            <v/>
          </cell>
          <cell r="E88" t="str">
            <v/>
          </cell>
        </row>
        <row r="89">
          <cell r="D89" t="str">
            <v/>
          </cell>
          <cell r="E89" t="str">
            <v/>
          </cell>
        </row>
        <row r="90">
          <cell r="B90" t="str">
            <v/>
          </cell>
          <cell r="C90" t="str">
            <v/>
          </cell>
          <cell r="D90" t="str">
            <v/>
          </cell>
          <cell r="E90" t="str">
            <v/>
          </cell>
        </row>
        <row r="91">
          <cell r="B91" t="str">
            <v/>
          </cell>
          <cell r="C91" t="str">
            <v/>
          </cell>
          <cell r="D91" t="str">
            <v/>
          </cell>
          <cell r="E91" t="str">
            <v/>
          </cell>
        </row>
        <row r="92">
          <cell r="B92" t="str">
            <v/>
          </cell>
          <cell r="C92" t="str">
            <v/>
          </cell>
          <cell r="D92" t="str">
            <v/>
          </cell>
          <cell r="E92" t="str">
            <v/>
          </cell>
        </row>
        <row r="93">
          <cell r="B93" t="str">
            <v/>
          </cell>
          <cell r="C93" t="str">
            <v/>
          </cell>
          <cell r="D93" t="str">
            <v/>
          </cell>
          <cell r="E93" t="str">
            <v/>
          </cell>
        </row>
        <row r="94">
          <cell r="B94" t="str">
            <v/>
          </cell>
          <cell r="C94" t="str">
            <v/>
          </cell>
          <cell r="D94" t="str">
            <v/>
          </cell>
          <cell r="E94" t="str">
            <v/>
          </cell>
        </row>
        <row r="95">
          <cell r="B95" t="str">
            <v/>
          </cell>
          <cell r="C95" t="str">
            <v/>
          </cell>
          <cell r="D95" t="str">
            <v/>
          </cell>
          <cell r="E95" t="str">
            <v/>
          </cell>
        </row>
        <row r="96">
          <cell r="B96" t="str">
            <v/>
          </cell>
          <cell r="C96" t="str">
            <v/>
          </cell>
          <cell r="D96" t="str">
            <v/>
          </cell>
          <cell r="E96" t="str">
            <v/>
          </cell>
        </row>
        <row r="97">
          <cell r="B97" t="str">
            <v/>
          </cell>
          <cell r="C97" t="str">
            <v/>
          </cell>
          <cell r="D97" t="str">
            <v/>
          </cell>
          <cell r="E97" t="str">
            <v/>
          </cell>
        </row>
        <row r="98">
          <cell r="B98" t="str">
            <v/>
          </cell>
          <cell r="C98" t="str">
            <v/>
          </cell>
          <cell r="D98" t="str">
            <v/>
          </cell>
          <cell r="E98" t="str">
            <v/>
          </cell>
        </row>
        <row r="99">
          <cell r="B99" t="str">
            <v/>
          </cell>
          <cell r="C99" t="str">
            <v/>
          </cell>
          <cell r="D99" t="str">
            <v/>
          </cell>
          <cell r="E99" t="str">
            <v/>
          </cell>
        </row>
        <row r="100">
          <cell r="B100" t="str">
            <v/>
          </cell>
          <cell r="C100" t="str">
            <v/>
          </cell>
          <cell r="D100" t="str">
            <v/>
          </cell>
          <cell r="E100" t="str">
            <v/>
          </cell>
        </row>
        <row r="101">
          <cell r="B101" t="str">
            <v/>
          </cell>
          <cell r="C101" t="str">
            <v/>
          </cell>
          <cell r="D101" t="str">
            <v/>
          </cell>
          <cell r="E101" t="str">
            <v/>
          </cell>
        </row>
        <row r="102">
          <cell r="B102" t="str">
            <v/>
          </cell>
          <cell r="C102" t="str">
            <v/>
          </cell>
          <cell r="D102" t="str">
            <v/>
          </cell>
          <cell r="E102" t="str">
            <v/>
          </cell>
        </row>
        <row r="103">
          <cell r="B103" t="str">
            <v/>
          </cell>
          <cell r="C103" t="str">
            <v/>
          </cell>
          <cell r="D103" t="str">
            <v/>
          </cell>
          <cell r="E103" t="str">
            <v/>
          </cell>
        </row>
        <row r="104">
          <cell r="B104" t="str">
            <v/>
          </cell>
          <cell r="C104" t="str">
            <v/>
          </cell>
          <cell r="D104" t="str">
            <v/>
          </cell>
          <cell r="E104" t="str">
            <v/>
          </cell>
        </row>
        <row r="105">
          <cell r="B105" t="str">
            <v/>
          </cell>
          <cell r="C105" t="str">
            <v/>
          </cell>
          <cell r="D105" t="str">
            <v/>
          </cell>
          <cell r="E105" t="str">
            <v/>
          </cell>
        </row>
        <row r="106">
          <cell r="B106" t="str">
            <v/>
          </cell>
          <cell r="C106" t="str">
            <v/>
          </cell>
          <cell r="D106" t="str">
            <v/>
          </cell>
          <cell r="E106" t="str">
            <v/>
          </cell>
        </row>
        <row r="107">
          <cell r="B107" t="str">
            <v/>
          </cell>
          <cell r="C107" t="str">
            <v/>
          </cell>
          <cell r="D107" t="str">
            <v/>
          </cell>
          <cell r="E107" t="str">
            <v/>
          </cell>
        </row>
        <row r="108">
          <cell r="B108" t="str">
            <v/>
          </cell>
          <cell r="C108" t="str">
            <v/>
          </cell>
          <cell r="D108" t="str">
            <v/>
          </cell>
          <cell r="E108" t="str">
            <v/>
          </cell>
        </row>
        <row r="109">
          <cell r="B109" t="str">
            <v/>
          </cell>
          <cell r="C109" t="str">
            <v/>
          </cell>
          <cell r="D109" t="str">
            <v/>
          </cell>
          <cell r="E109" t="str">
            <v/>
          </cell>
        </row>
        <row r="110">
          <cell r="B110" t="str">
            <v/>
          </cell>
          <cell r="C110" t="str">
            <v/>
          </cell>
          <cell r="D110" t="str">
            <v/>
          </cell>
          <cell r="E110" t="str">
            <v/>
          </cell>
        </row>
        <row r="111">
          <cell r="B111" t="str">
            <v/>
          </cell>
          <cell r="C111" t="str">
            <v/>
          </cell>
          <cell r="D111" t="str">
            <v/>
          </cell>
          <cell r="E111" t="str">
            <v/>
          </cell>
        </row>
        <row r="112">
          <cell r="B112" t="str">
            <v/>
          </cell>
          <cell r="C112" t="str">
            <v/>
          </cell>
          <cell r="D112" t="str">
            <v/>
          </cell>
          <cell r="E112" t="str">
            <v/>
          </cell>
        </row>
        <row r="113">
          <cell r="B113" t="str">
            <v/>
          </cell>
          <cell r="C113" t="str">
            <v/>
          </cell>
          <cell r="D113" t="str">
            <v/>
          </cell>
          <cell r="E113" t="str">
            <v/>
          </cell>
        </row>
        <row r="114">
          <cell r="B114" t="str">
            <v/>
          </cell>
          <cell r="C114" t="str">
            <v/>
          </cell>
          <cell r="D114" t="str">
            <v/>
          </cell>
          <cell r="E114" t="str">
            <v/>
          </cell>
        </row>
        <row r="115">
          <cell r="B115" t="str">
            <v/>
          </cell>
          <cell r="C115" t="str">
            <v/>
          </cell>
          <cell r="D115" t="str">
            <v/>
          </cell>
          <cell r="E115" t="str">
            <v/>
          </cell>
        </row>
      </sheetData>
      <sheetData sheetId="15">
        <row r="5">
          <cell r="B5" t="str">
            <v>特殊作業員</v>
          </cell>
        </row>
        <row r="6">
          <cell r="B6" t="str">
            <v>普通作業員</v>
          </cell>
        </row>
        <row r="7">
          <cell r="B7" t="str">
            <v>軽作業員</v>
          </cell>
        </row>
        <row r="8">
          <cell r="B8" t="str">
            <v>造園工</v>
          </cell>
        </row>
        <row r="9">
          <cell r="B9" t="str">
            <v>法面工</v>
          </cell>
        </row>
        <row r="10">
          <cell r="B10" t="str">
            <v>とび工</v>
          </cell>
        </row>
        <row r="11">
          <cell r="B11" t="str">
            <v>石工</v>
          </cell>
        </row>
        <row r="12">
          <cell r="B12" t="str">
            <v>ブロック工</v>
          </cell>
        </row>
        <row r="13">
          <cell r="B13" t="str">
            <v>電工</v>
          </cell>
        </row>
        <row r="14">
          <cell r="B14" t="str">
            <v>鉄筋工</v>
          </cell>
        </row>
        <row r="15">
          <cell r="B15" t="str">
            <v>鉄骨工</v>
          </cell>
        </row>
        <row r="16">
          <cell r="B16" t="str">
            <v>塗装工</v>
          </cell>
        </row>
        <row r="17">
          <cell r="B17" t="str">
            <v>溶接工</v>
          </cell>
        </row>
        <row r="18">
          <cell r="B18" t="str">
            <v>運転手（特殊）</v>
          </cell>
        </row>
        <row r="19">
          <cell r="B19" t="str">
            <v>運転手（一般）</v>
          </cell>
        </row>
        <row r="20">
          <cell r="B20" t="str">
            <v>潜かん工</v>
          </cell>
        </row>
        <row r="21">
          <cell r="B21" t="str">
            <v>潜かん世話役</v>
          </cell>
        </row>
        <row r="22">
          <cell r="B22" t="str">
            <v>さく岩工</v>
          </cell>
        </row>
        <row r="23">
          <cell r="B23" t="str">
            <v>トンネル特殊工</v>
          </cell>
        </row>
        <row r="24">
          <cell r="B24" t="str">
            <v>トンネル作業員</v>
          </cell>
        </row>
        <row r="25">
          <cell r="B25" t="str">
            <v>トンネル世話役</v>
          </cell>
        </row>
        <row r="26">
          <cell r="B26" t="str">
            <v>橋りょう特殊工</v>
          </cell>
        </row>
        <row r="27">
          <cell r="B27" t="str">
            <v>橋りょう塗装工</v>
          </cell>
        </row>
        <row r="28">
          <cell r="B28" t="str">
            <v>橋りょう世話役</v>
          </cell>
        </row>
        <row r="29">
          <cell r="B29" t="str">
            <v>土木一般世話役</v>
          </cell>
        </row>
        <row r="30">
          <cell r="B30" t="str">
            <v>高級船員</v>
          </cell>
        </row>
        <row r="31">
          <cell r="B31" t="str">
            <v>普通船員</v>
          </cell>
        </row>
        <row r="32">
          <cell r="B32" t="str">
            <v>潜水士</v>
          </cell>
        </row>
        <row r="33">
          <cell r="B33" t="str">
            <v>潜水連絡員</v>
          </cell>
        </row>
        <row r="34">
          <cell r="B34" t="str">
            <v>潜水送気員</v>
          </cell>
        </row>
        <row r="35">
          <cell r="B35" t="str">
            <v>山林砂防工</v>
          </cell>
        </row>
        <row r="36">
          <cell r="B36" t="str">
            <v>軌道工</v>
          </cell>
        </row>
        <row r="37">
          <cell r="B37" t="str">
            <v>型枠工</v>
          </cell>
        </row>
        <row r="38">
          <cell r="B38" t="str">
            <v>大工</v>
          </cell>
        </row>
        <row r="39">
          <cell r="B39" t="str">
            <v>左官</v>
          </cell>
        </row>
        <row r="40">
          <cell r="B40" t="str">
            <v>配管工</v>
          </cell>
        </row>
        <row r="41">
          <cell r="B41" t="str">
            <v>はつり工</v>
          </cell>
        </row>
        <row r="42">
          <cell r="B42" t="str">
            <v>防水工</v>
          </cell>
        </row>
        <row r="43">
          <cell r="B43" t="str">
            <v>板金工</v>
          </cell>
        </row>
        <row r="44">
          <cell r="B44" t="str">
            <v>タイル工</v>
          </cell>
        </row>
        <row r="45">
          <cell r="B45" t="str">
            <v>サッシ工</v>
          </cell>
        </row>
        <row r="46">
          <cell r="B46" t="str">
            <v>屋根ふき工</v>
          </cell>
        </row>
        <row r="47">
          <cell r="B47" t="str">
            <v>内装工</v>
          </cell>
        </row>
        <row r="48">
          <cell r="B48" t="str">
            <v>ガラス工</v>
          </cell>
        </row>
        <row r="49">
          <cell r="B49" t="str">
            <v>交通整理員</v>
          </cell>
        </row>
        <row r="50">
          <cell r="B50" t="str">
            <v>建具工</v>
          </cell>
        </row>
        <row r="51">
          <cell r="B51" t="str">
            <v>ダクト工</v>
          </cell>
        </row>
        <row r="52">
          <cell r="B52" t="str">
            <v>保温工</v>
          </cell>
        </row>
        <row r="53">
          <cell r="B53" t="str">
            <v>建築ブロック工</v>
          </cell>
        </row>
        <row r="54">
          <cell r="B54" t="str">
            <v>設備機械工</v>
          </cell>
        </row>
        <row r="55">
          <cell r="B55" t="str">
            <v>通信技術員（甲）</v>
          </cell>
        </row>
        <row r="56">
          <cell r="B56" t="str">
            <v>通信技術員（乙）</v>
          </cell>
        </row>
        <row r="57">
          <cell r="B57" t="str">
            <v>通信工</v>
          </cell>
        </row>
        <row r="58">
          <cell r="B58" t="str">
            <v>船舶製作工</v>
          </cell>
        </row>
        <row r="59">
          <cell r="B59" t="str">
            <v>機械設備製作工</v>
          </cell>
        </row>
        <row r="60">
          <cell r="B60" t="str">
            <v>機械設備据付工</v>
          </cell>
        </row>
        <row r="61">
          <cell r="B61" t="str">
            <v>技師Ａ</v>
          </cell>
          <cell r="C61">
            <v>26900</v>
          </cell>
        </row>
        <row r="62">
          <cell r="B62" t="str">
            <v>技師Ｂ</v>
          </cell>
          <cell r="C62">
            <v>25400</v>
          </cell>
        </row>
        <row r="63">
          <cell r="B63" t="str">
            <v>技師Ｃ</v>
          </cell>
          <cell r="C63">
            <v>23800</v>
          </cell>
        </row>
        <row r="64">
          <cell r="B64" t="str">
            <v>技師補</v>
          </cell>
          <cell r="C64">
            <v>20700</v>
          </cell>
        </row>
        <row r="65">
          <cell r="B65" t="str">
            <v>技術員</v>
          </cell>
          <cell r="C65">
            <v>17500</v>
          </cell>
        </row>
        <row r="66">
          <cell r="B66" t="str">
            <v>技術員補</v>
          </cell>
          <cell r="C66">
            <v>14100</v>
          </cell>
        </row>
        <row r="67">
          <cell r="B67" t="str">
            <v>清掃員Ａ</v>
          </cell>
          <cell r="C67">
            <v>14100</v>
          </cell>
        </row>
        <row r="68">
          <cell r="B68" t="str">
            <v>清掃員Ｂ</v>
          </cell>
          <cell r="C68">
            <v>10700</v>
          </cell>
        </row>
        <row r="69">
          <cell r="B69" t="str">
            <v>清掃員Ｃ</v>
          </cell>
          <cell r="C69">
            <v>9100</v>
          </cell>
        </row>
      </sheetData>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ｴﾅﾒﾙｽﾌﾟﾚｰ"/>
      <sheetName val="防塵ﾏｽｸ"/>
      <sheetName val="ﾗｽﾄﾛｻﾝﾄﾞｷｰﾊﾟｰ"/>
      <sheetName val="エレベーター"/>
      <sheetName val="ごみ処理手数料"/>
      <sheetName val="時刻表"/>
      <sheetName val="読売新聞"/>
      <sheetName val="航空情報"/>
      <sheetName val="長崎新聞"/>
      <sheetName val="プロパンガス"/>
      <sheetName val="酵素剤液"/>
      <sheetName val="内訳"/>
      <sheetName val="単品目"/>
      <sheetName val="○○書"/>
      <sheetName val="入力"/>
      <sheetName val="科目ｺｰﾄﾞ"/>
      <sheetName val="印刷"/>
      <sheetName val="管理区分"/>
      <sheetName val="納地"/>
    </sheetNames>
    <sheetDataSet>
      <sheetData sheetId="0"/>
      <sheetData sheetId="1"/>
      <sheetData sheetId="2"/>
      <sheetData sheetId="3"/>
      <sheetData sheetId="4">
        <row r="2">
          <cell r="B2" t="str">
            <v>契約発注日　　　　　　</v>
          </cell>
          <cell r="C2" t="str">
            <v>１５．　４．　１</v>
          </cell>
        </row>
        <row r="5">
          <cell r="B5" t="str">
            <v>発　注　先　　　　  住所</v>
          </cell>
          <cell r="C5" t="str">
            <v>大村市</v>
          </cell>
        </row>
      </sheetData>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1"/>
  <sheetViews>
    <sheetView tabSelected="1" view="pageBreakPreview" zoomScaleNormal="85" zoomScaleSheetLayoutView="100" workbookViewId="0">
      <selection activeCell="A48" sqref="A48:H48"/>
    </sheetView>
  </sheetViews>
  <sheetFormatPr defaultRowHeight="13.5" x14ac:dyDescent="0.15"/>
  <cols>
    <col min="1" max="1" width="8.5" style="5" customWidth="1"/>
    <col min="2" max="2" width="26.75" style="5" customWidth="1"/>
    <col min="3" max="3" width="13" style="5" customWidth="1"/>
    <col min="4" max="7" width="16.125" style="5" bestFit="1" customWidth="1"/>
    <col min="8" max="8" width="12.25" style="5" customWidth="1"/>
    <col min="9" max="9" width="0" style="5" hidden="1" customWidth="1"/>
    <col min="10" max="10" width="13.75" style="5" customWidth="1"/>
    <col min="11" max="11" width="20.5" style="5" customWidth="1"/>
    <col min="12" max="12" width="8.375" style="5" customWidth="1"/>
    <col min="13" max="13" width="9.25" style="5" bestFit="1" customWidth="1"/>
    <col min="14" max="14" width="15.5" style="5" bestFit="1" customWidth="1"/>
    <col min="15" max="16384" width="9" style="5"/>
  </cols>
  <sheetData>
    <row r="1" spans="1:19" ht="14.25" x14ac:dyDescent="0.15">
      <c r="A1" s="6"/>
      <c r="K1" s="186" t="s">
        <v>90</v>
      </c>
      <c r="L1" s="187"/>
      <c r="N1" s="23"/>
    </row>
    <row r="2" spans="1:19" ht="14.25" x14ac:dyDescent="0.15">
      <c r="G2" s="143"/>
      <c r="H2" s="144">
        <v>56</v>
      </c>
      <c r="K2" s="187"/>
      <c r="L2" s="187"/>
      <c r="N2" s="22" t="s">
        <v>74</v>
      </c>
      <c r="O2" s="22" t="s">
        <v>75</v>
      </c>
      <c r="P2" s="22" t="s">
        <v>76</v>
      </c>
      <c r="Q2" s="22" t="s">
        <v>77</v>
      </c>
      <c r="R2" s="22" t="s">
        <v>78</v>
      </c>
      <c r="S2" s="22" t="s">
        <v>79</v>
      </c>
    </row>
    <row r="3" spans="1:19" ht="14.25" customHeight="1" x14ac:dyDescent="0.15">
      <c r="G3" s="192">
        <v>46233</v>
      </c>
      <c r="H3" s="192"/>
      <c r="K3" s="187"/>
      <c r="L3" s="187"/>
    </row>
    <row r="4" spans="1:19" ht="14.25" x14ac:dyDescent="0.15">
      <c r="A4" s="7"/>
      <c r="K4" s="188" t="s">
        <v>71</v>
      </c>
      <c r="L4" s="187"/>
    </row>
    <row r="5" spans="1:19" ht="13.5" customHeight="1" x14ac:dyDescent="0.15">
      <c r="F5" s="191" t="s">
        <v>90</v>
      </c>
      <c r="G5" s="191"/>
      <c r="H5" s="191"/>
      <c r="K5" s="187"/>
      <c r="L5" s="187"/>
    </row>
    <row r="6" spans="1:19" ht="14.25" customHeight="1" x14ac:dyDescent="0.15">
      <c r="F6" s="191"/>
      <c r="G6" s="191"/>
      <c r="H6" s="191"/>
      <c r="K6" s="187"/>
      <c r="L6" s="187"/>
    </row>
    <row r="7" spans="1:19" ht="14.25" customHeight="1" x14ac:dyDescent="0.15">
      <c r="F7" s="191"/>
      <c r="G7" s="191"/>
      <c r="H7" s="191"/>
    </row>
    <row r="8" spans="1:19" ht="14.25" x14ac:dyDescent="0.15">
      <c r="A8" s="7"/>
      <c r="F8" s="179" t="s">
        <v>91</v>
      </c>
      <c r="G8" s="179"/>
    </row>
    <row r="9" spans="1:19" ht="14.25" x14ac:dyDescent="0.15">
      <c r="A9" s="193" t="s">
        <v>44</v>
      </c>
      <c r="B9" s="193"/>
      <c r="C9" s="193"/>
      <c r="D9" s="193"/>
      <c r="E9" s="193"/>
      <c r="F9" s="193"/>
      <c r="G9" s="193"/>
      <c r="H9" s="193"/>
    </row>
    <row r="10" spans="1:19" ht="14.25" x14ac:dyDescent="0.15">
      <c r="A10" s="6"/>
    </row>
    <row r="11" spans="1:19" ht="14.25" x14ac:dyDescent="0.15">
      <c r="A11" s="181" t="s">
        <v>45</v>
      </c>
      <c r="B11" s="181"/>
      <c r="C11" s="181"/>
      <c r="D11" s="181"/>
      <c r="E11" s="181"/>
      <c r="F11" s="181"/>
      <c r="G11" s="181"/>
      <c r="H11" s="181"/>
    </row>
    <row r="12" spans="1:19" ht="14.25" x14ac:dyDescent="0.15">
      <c r="A12" s="6"/>
    </row>
    <row r="13" spans="1:19" ht="14.25" customHeight="1" x14ac:dyDescent="0.15">
      <c r="A13" s="191" t="s">
        <v>68</v>
      </c>
      <c r="B13" s="191"/>
      <c r="C13" s="191"/>
      <c r="D13" s="191"/>
      <c r="E13" s="191"/>
      <c r="F13" s="191"/>
      <c r="G13" s="191"/>
      <c r="H13" s="191"/>
    </row>
    <row r="14" spans="1:19" ht="14.25" customHeight="1" x14ac:dyDescent="0.15">
      <c r="A14" s="191"/>
      <c r="B14" s="191"/>
      <c r="C14" s="191"/>
      <c r="D14" s="191"/>
      <c r="E14" s="191"/>
      <c r="F14" s="191"/>
      <c r="G14" s="191"/>
      <c r="H14" s="191"/>
    </row>
    <row r="15" spans="1:19" ht="14.25" customHeight="1" x14ac:dyDescent="0.15">
      <c r="A15" s="12"/>
      <c r="B15" s="12"/>
      <c r="C15" s="12"/>
      <c r="D15" s="12"/>
      <c r="E15" s="12"/>
      <c r="F15" s="12"/>
      <c r="G15" s="12"/>
      <c r="H15" s="12"/>
    </row>
    <row r="16" spans="1:19" ht="14.25" x14ac:dyDescent="0.15">
      <c r="A16" s="183" t="s">
        <v>46</v>
      </c>
      <c r="B16" s="183"/>
    </row>
    <row r="17" spans="1:16" ht="25.5" customHeight="1" x14ac:dyDescent="0.15">
      <c r="A17" s="176" t="s">
        <v>87</v>
      </c>
      <c r="B17" s="176" t="s">
        <v>47</v>
      </c>
      <c r="C17" s="15" t="s">
        <v>67</v>
      </c>
      <c r="D17" s="17" t="s">
        <v>48</v>
      </c>
      <c r="E17" s="19" t="s">
        <v>49</v>
      </c>
      <c r="F17" s="13" t="s">
        <v>50</v>
      </c>
      <c r="G17" s="176" t="s">
        <v>51</v>
      </c>
      <c r="H17" s="176" t="s">
        <v>52</v>
      </c>
      <c r="I17" s="15" t="s">
        <v>53</v>
      </c>
    </row>
    <row r="18" spans="1:16" ht="25.5" customHeight="1" thickBot="1" x14ac:dyDescent="0.2">
      <c r="A18" s="177"/>
      <c r="B18" s="177"/>
      <c r="C18" s="16" t="s">
        <v>54</v>
      </c>
      <c r="D18" s="18" t="s">
        <v>55</v>
      </c>
      <c r="E18" s="20" t="s">
        <v>56</v>
      </c>
      <c r="F18" s="14" t="s">
        <v>57</v>
      </c>
      <c r="G18" s="177"/>
      <c r="H18" s="177"/>
      <c r="I18" s="16" t="s">
        <v>70</v>
      </c>
      <c r="K18" s="5" t="s">
        <v>65</v>
      </c>
      <c r="L18" s="5" t="s">
        <v>66</v>
      </c>
    </row>
    <row r="19" spans="1:16" ht="25.5" customHeight="1" thickBot="1" x14ac:dyDescent="0.2">
      <c r="A19" s="120" t="s">
        <v>95</v>
      </c>
      <c r="B19" s="169" t="s">
        <v>124</v>
      </c>
      <c r="C19" s="122" t="s">
        <v>69</v>
      </c>
      <c r="D19" s="123">
        <v>46477</v>
      </c>
      <c r="E19" s="123" t="s">
        <v>117</v>
      </c>
      <c r="F19" s="124" t="s">
        <v>118</v>
      </c>
      <c r="G19" s="124" t="str">
        <f>F19</f>
        <v>8.8.7　1200</v>
      </c>
      <c r="H19" s="125"/>
      <c r="I19" s="184" t="e">
        <f>#REF!&amp;""</f>
        <v>#REF!</v>
      </c>
      <c r="K19" s="118"/>
      <c r="L19" s="174"/>
      <c r="M19" s="10"/>
      <c r="N19" s="21">
        <f>D19</f>
        <v>46477</v>
      </c>
      <c r="P19" s="5">
        <f>COUNTA(#REF!)</f>
        <v>1</v>
      </c>
    </row>
    <row r="20" spans="1:16" ht="25.5" customHeight="1" thickBot="1" x14ac:dyDescent="0.2">
      <c r="A20" s="120" t="s">
        <v>96</v>
      </c>
      <c r="B20" s="169" t="s">
        <v>125</v>
      </c>
      <c r="C20" s="122" t="s">
        <v>69</v>
      </c>
      <c r="D20" s="173" t="s">
        <v>116</v>
      </c>
      <c r="E20" s="123" t="s">
        <v>117</v>
      </c>
      <c r="F20" s="124" t="s">
        <v>118</v>
      </c>
      <c r="G20" s="124" t="str">
        <f>F20</f>
        <v>8.8.7　1200</v>
      </c>
      <c r="H20" s="125"/>
      <c r="I20" s="185"/>
      <c r="K20" s="118"/>
      <c r="L20" s="175"/>
      <c r="M20" s="10"/>
      <c r="N20" s="11" t="str">
        <f>F20</f>
        <v>8.8.7　1200</v>
      </c>
    </row>
    <row r="21" spans="1:16" ht="25.5" customHeight="1" x14ac:dyDescent="0.15">
      <c r="A21" s="120"/>
      <c r="B21" s="169" t="s">
        <v>37</v>
      </c>
      <c r="C21" s="122"/>
      <c r="D21" s="123"/>
      <c r="E21" s="123"/>
      <c r="F21" s="124"/>
      <c r="G21" s="124"/>
      <c r="H21" s="125"/>
      <c r="I21" s="176"/>
      <c r="K21" s="118"/>
      <c r="L21" s="174" t="e">
        <f>#REF!&amp;"　ほか"&amp;$P$21&amp;"件"</f>
        <v>#REF!</v>
      </c>
      <c r="M21" s="10"/>
      <c r="P21" s="5">
        <f>COUNTA(#REF!)</f>
        <v>1</v>
      </c>
    </row>
    <row r="22" spans="1:16" ht="25.5" customHeight="1" thickBot="1" x14ac:dyDescent="0.2">
      <c r="A22" s="120"/>
      <c r="B22" s="169"/>
      <c r="C22" s="122"/>
      <c r="D22" s="123"/>
      <c r="E22" s="123"/>
      <c r="F22" s="124"/>
      <c r="G22" s="124"/>
      <c r="H22" s="125"/>
      <c r="I22" s="177"/>
      <c r="K22" s="119"/>
      <c r="L22" s="175"/>
      <c r="M22" s="10"/>
    </row>
    <row r="23" spans="1:16" ht="25.5" customHeight="1" x14ac:dyDescent="0.15">
      <c r="A23" s="120"/>
      <c r="B23" s="169"/>
      <c r="C23" s="140"/>
      <c r="D23" s="141"/>
      <c r="E23" s="141"/>
      <c r="F23" s="142"/>
      <c r="G23" s="142"/>
      <c r="H23" s="125"/>
      <c r="I23" s="176"/>
      <c r="K23" s="118"/>
      <c r="L23" s="174" t="e">
        <f>#REF!&amp;"　ほか"&amp;$P$23&amp;"件"</f>
        <v>#REF!</v>
      </c>
      <c r="M23" s="10"/>
      <c r="P23" s="5">
        <f>COUNTA(#REF!)</f>
        <v>1</v>
      </c>
    </row>
    <row r="24" spans="1:16" ht="25.5" hidden="1" customHeight="1" thickBot="1" x14ac:dyDescent="0.2">
      <c r="A24" s="120" t="s">
        <v>105</v>
      </c>
      <c r="B24" s="169"/>
      <c r="C24" s="122" t="s">
        <v>69</v>
      </c>
      <c r="D24" s="123"/>
      <c r="E24" s="123"/>
      <c r="F24" s="124"/>
      <c r="G24" s="124"/>
      <c r="H24" s="125"/>
      <c r="I24" s="177"/>
      <c r="K24" s="119"/>
      <c r="L24" s="175"/>
      <c r="M24" s="10"/>
    </row>
    <row r="25" spans="1:16" ht="25.5" hidden="1" customHeight="1" x14ac:dyDescent="0.15">
      <c r="A25" s="120" t="s">
        <v>106</v>
      </c>
      <c r="B25" s="169"/>
      <c r="C25" s="122" t="s">
        <v>69</v>
      </c>
      <c r="D25" s="123"/>
      <c r="E25" s="123"/>
      <c r="F25" s="124"/>
      <c r="G25" s="124"/>
      <c r="H25" s="125"/>
      <c r="I25" s="176"/>
      <c r="K25" s="118"/>
      <c r="L25" s="174" t="e">
        <f>#REF!&amp;"　ほか"&amp;$P$25&amp;"件"</f>
        <v>#REF!</v>
      </c>
      <c r="M25" s="10"/>
      <c r="P25" s="5">
        <f>COUNTA(#REF!)</f>
        <v>1</v>
      </c>
    </row>
    <row r="26" spans="1:16" ht="25.5" hidden="1" customHeight="1" thickBot="1" x14ac:dyDescent="0.2">
      <c r="A26" s="120" t="s">
        <v>107</v>
      </c>
      <c r="B26" s="169"/>
      <c r="C26" s="122" t="s">
        <v>69</v>
      </c>
      <c r="D26" s="123"/>
      <c r="E26" s="123"/>
      <c r="F26" s="124"/>
      <c r="G26" s="124"/>
      <c r="H26" s="125"/>
      <c r="I26" s="177"/>
      <c r="K26" s="119"/>
      <c r="L26" s="175"/>
      <c r="M26" s="10"/>
    </row>
    <row r="27" spans="1:16" ht="25.5" hidden="1" customHeight="1" x14ac:dyDescent="0.15">
      <c r="A27" s="120" t="s">
        <v>108</v>
      </c>
      <c r="B27" s="169"/>
      <c r="C27" s="153" t="s">
        <v>69</v>
      </c>
      <c r="D27" s="154"/>
      <c r="E27" s="154"/>
      <c r="F27" s="155"/>
      <c r="G27" s="155"/>
      <c r="H27" s="156"/>
      <c r="I27" s="176"/>
      <c r="K27" s="118"/>
      <c r="L27" s="174" t="e">
        <f>#REF!&amp;"　ほか"&amp;$P$27&amp;"件"</f>
        <v>#REF!</v>
      </c>
      <c r="M27" s="10"/>
      <c r="P27" s="5">
        <f>COUNTA(#REF!)</f>
        <v>1</v>
      </c>
    </row>
    <row r="28" spans="1:16" ht="25.5" hidden="1" customHeight="1" thickBot="1" x14ac:dyDescent="0.2">
      <c r="A28" s="120" t="s">
        <v>109</v>
      </c>
      <c r="B28" s="170"/>
      <c r="C28" s="140" t="s">
        <v>69</v>
      </c>
      <c r="D28" s="141"/>
      <c r="E28" s="141"/>
      <c r="F28" s="142"/>
      <c r="G28" s="142"/>
      <c r="H28" s="125"/>
      <c r="I28" s="189"/>
      <c r="K28" s="119"/>
      <c r="L28" s="175"/>
      <c r="M28" s="10"/>
    </row>
    <row r="29" spans="1:16" ht="25.5" hidden="1" customHeight="1" x14ac:dyDescent="0.15">
      <c r="A29" s="120" t="s">
        <v>110</v>
      </c>
      <c r="B29" s="170"/>
      <c r="C29" s="140" t="s">
        <v>69</v>
      </c>
      <c r="D29" s="141"/>
      <c r="E29" s="141"/>
      <c r="F29" s="142"/>
      <c r="G29" s="142"/>
      <c r="H29" s="125"/>
      <c r="I29" s="190"/>
      <c r="K29" s="145"/>
      <c r="L29" s="174" t="e">
        <f>#REF!&amp;"　ほか"&amp;$P$25&amp;"件"</f>
        <v>#REF!</v>
      </c>
      <c r="M29" s="10"/>
      <c r="P29" s="5">
        <f>COUNTA(#REF!)</f>
        <v>1</v>
      </c>
    </row>
    <row r="30" spans="1:16" ht="25.5" hidden="1" customHeight="1" thickBot="1" x14ac:dyDescent="0.2">
      <c r="A30" s="120" t="s">
        <v>111</v>
      </c>
      <c r="B30" s="169"/>
      <c r="C30" s="157" t="s">
        <v>69</v>
      </c>
      <c r="D30" s="158"/>
      <c r="E30" s="158"/>
      <c r="F30" s="159"/>
      <c r="G30" s="159"/>
      <c r="H30" s="160"/>
      <c r="I30" s="177"/>
      <c r="K30" s="146"/>
      <c r="L30" s="175"/>
      <c r="M30" s="10"/>
    </row>
    <row r="31" spans="1:16" ht="25.5" hidden="1" customHeight="1" x14ac:dyDescent="0.15">
      <c r="A31" s="120" t="s">
        <v>112</v>
      </c>
      <c r="B31" s="169"/>
      <c r="C31" s="122" t="s">
        <v>69</v>
      </c>
      <c r="D31" s="123"/>
      <c r="E31" s="123"/>
      <c r="F31" s="124"/>
      <c r="G31" s="124"/>
      <c r="H31" s="125"/>
      <c r="I31" s="176"/>
      <c r="K31" s="145"/>
      <c r="L31" s="174" t="e">
        <f>#REF!&amp;"　ほか"&amp;$P$27&amp;"件"</f>
        <v>#REF!</v>
      </c>
      <c r="M31" s="10"/>
      <c r="P31" s="5">
        <f>COUNTA(#REF!)</f>
        <v>1</v>
      </c>
    </row>
    <row r="32" spans="1:16" ht="25.5" hidden="1" customHeight="1" thickBot="1" x14ac:dyDescent="0.2">
      <c r="A32" s="120" t="s">
        <v>113</v>
      </c>
      <c r="B32" s="169"/>
      <c r="C32" s="140" t="s">
        <v>69</v>
      </c>
      <c r="D32" s="141"/>
      <c r="E32" s="141"/>
      <c r="F32" s="142"/>
      <c r="G32" s="142"/>
      <c r="H32" s="125"/>
      <c r="I32" s="177"/>
      <c r="K32" s="146"/>
      <c r="L32" s="175"/>
      <c r="M32" s="10"/>
    </row>
    <row r="33" spans="1:11" ht="14.25" x14ac:dyDescent="0.15">
      <c r="A33" s="6"/>
    </row>
    <row r="34" spans="1:11" ht="14.25" x14ac:dyDescent="0.15">
      <c r="A34" s="181" t="s">
        <v>58</v>
      </c>
      <c r="B34" s="181"/>
      <c r="C34" s="181"/>
      <c r="D34" s="181"/>
      <c r="E34" s="181"/>
      <c r="F34" s="181"/>
      <c r="G34" s="181"/>
      <c r="H34" s="181"/>
    </row>
    <row r="35" spans="1:11" ht="14.25" x14ac:dyDescent="0.15">
      <c r="A35" s="181" t="s">
        <v>100</v>
      </c>
      <c r="B35" s="181"/>
      <c r="C35" s="181"/>
      <c r="D35" s="181"/>
      <c r="E35" s="181"/>
      <c r="F35" s="181"/>
      <c r="G35" s="181"/>
      <c r="H35" s="181"/>
    </row>
    <row r="36" spans="1:11" ht="14.25" x14ac:dyDescent="0.15">
      <c r="A36" s="181" t="s">
        <v>59</v>
      </c>
      <c r="B36" s="181"/>
      <c r="C36" s="181"/>
      <c r="D36" s="181"/>
      <c r="E36" s="181"/>
      <c r="F36" s="181"/>
      <c r="G36" s="181"/>
      <c r="H36" s="181"/>
    </row>
    <row r="37" spans="1:11" ht="14.25" x14ac:dyDescent="0.15">
      <c r="A37" s="8"/>
      <c r="B37" s="9"/>
      <c r="C37" s="9"/>
      <c r="D37" s="9"/>
      <c r="E37" s="9"/>
      <c r="F37" s="9"/>
      <c r="G37" s="9"/>
      <c r="H37" s="9"/>
    </row>
    <row r="38" spans="1:11" ht="14.25" x14ac:dyDescent="0.15">
      <c r="A38" s="181" t="s">
        <v>83</v>
      </c>
      <c r="B38" s="181"/>
      <c r="C38" s="181"/>
      <c r="D38" s="181"/>
      <c r="E38" s="181"/>
      <c r="F38" s="181"/>
      <c r="G38" s="181"/>
      <c r="H38" s="181"/>
    </row>
    <row r="39" spans="1:11" ht="14.25" x14ac:dyDescent="0.15">
      <c r="A39" s="8"/>
      <c r="B39" s="9"/>
      <c r="C39" s="9"/>
      <c r="D39" s="9"/>
      <c r="E39" s="9"/>
      <c r="F39" s="9"/>
      <c r="G39" s="9"/>
      <c r="H39" s="9"/>
      <c r="K39" s="22" t="s">
        <v>72</v>
      </c>
    </row>
    <row r="40" spans="1:11" ht="14.25" x14ac:dyDescent="0.15">
      <c r="A40" s="180" t="s">
        <v>84</v>
      </c>
      <c r="B40" s="180"/>
      <c r="C40" s="180"/>
      <c r="D40" s="180"/>
      <c r="E40" s="180"/>
      <c r="F40" s="180"/>
      <c r="G40" s="180"/>
      <c r="H40" s="180"/>
      <c r="K40" s="22" t="s">
        <v>73</v>
      </c>
    </row>
    <row r="41" spans="1:11" ht="14.25" x14ac:dyDescent="0.15">
      <c r="A41" s="8"/>
      <c r="B41" s="9"/>
      <c r="C41" s="9"/>
      <c r="D41" s="9"/>
      <c r="E41" s="9"/>
      <c r="F41" s="9"/>
      <c r="G41" s="9"/>
      <c r="H41" s="9"/>
      <c r="K41" s="101" t="s">
        <v>84</v>
      </c>
    </row>
    <row r="42" spans="1:11" ht="14.25" x14ac:dyDescent="0.15">
      <c r="A42" s="181" t="s">
        <v>85</v>
      </c>
      <c r="B42" s="181"/>
      <c r="C42" s="181"/>
      <c r="D42" s="181"/>
      <c r="E42" s="181"/>
      <c r="F42" s="181"/>
      <c r="G42" s="181"/>
      <c r="H42" s="181"/>
    </row>
    <row r="43" spans="1:11" ht="14.25" customHeight="1" x14ac:dyDescent="0.15">
      <c r="A43" s="191" t="s">
        <v>92</v>
      </c>
      <c r="B43" s="191"/>
      <c r="C43" s="191"/>
      <c r="D43" s="191"/>
      <c r="E43" s="191"/>
      <c r="F43" s="191"/>
      <c r="G43" s="191"/>
      <c r="H43" s="191"/>
    </row>
    <row r="44" spans="1:11" ht="14.25" customHeight="1" x14ac:dyDescent="0.15">
      <c r="A44" s="191"/>
      <c r="B44" s="191"/>
      <c r="C44" s="191"/>
      <c r="D44" s="191"/>
      <c r="E44" s="191"/>
      <c r="F44" s="191"/>
      <c r="G44" s="191"/>
      <c r="H44" s="191"/>
    </row>
    <row r="45" spans="1:11" ht="14.25" customHeight="1" x14ac:dyDescent="0.15">
      <c r="A45" s="191"/>
      <c r="B45" s="191"/>
      <c r="C45" s="191"/>
      <c r="D45" s="191"/>
      <c r="E45" s="191"/>
      <c r="F45" s="191"/>
      <c r="G45" s="191"/>
      <c r="H45" s="191"/>
    </row>
    <row r="46" spans="1:11" ht="14.25" x14ac:dyDescent="0.15">
      <c r="A46" s="181" t="s">
        <v>60</v>
      </c>
      <c r="B46" s="181"/>
      <c r="C46" s="181"/>
      <c r="D46" s="181"/>
      <c r="E46" s="181"/>
      <c r="F46" s="181"/>
      <c r="G46" s="181"/>
      <c r="H46" s="181"/>
    </row>
    <row r="47" spans="1:11" ht="14.25" x14ac:dyDescent="0.15">
      <c r="A47" s="181" t="s">
        <v>129</v>
      </c>
      <c r="B47" s="181"/>
      <c r="C47" s="181"/>
      <c r="D47" s="181"/>
      <c r="E47" s="181"/>
      <c r="F47" s="181"/>
      <c r="G47" s="181"/>
      <c r="H47" s="181"/>
    </row>
    <row r="48" spans="1:11" ht="14.25" x14ac:dyDescent="0.15">
      <c r="A48" s="181" t="s">
        <v>61</v>
      </c>
      <c r="B48" s="181"/>
      <c r="C48" s="181"/>
      <c r="D48" s="181"/>
      <c r="E48" s="181"/>
      <c r="F48" s="181"/>
      <c r="G48" s="181"/>
      <c r="H48" s="181"/>
    </row>
    <row r="49" spans="1:8" ht="14.25" x14ac:dyDescent="0.15">
      <c r="A49" s="181" t="s">
        <v>62</v>
      </c>
      <c r="B49" s="181"/>
      <c r="C49" s="181"/>
      <c r="D49" s="181"/>
      <c r="E49" s="181"/>
      <c r="F49" s="181"/>
      <c r="G49" s="181"/>
      <c r="H49" s="181"/>
    </row>
    <row r="50" spans="1:8" ht="14.25" x14ac:dyDescent="0.15">
      <c r="A50" s="8"/>
      <c r="B50" s="9"/>
      <c r="C50" s="9"/>
      <c r="D50" s="9"/>
      <c r="E50" s="9"/>
      <c r="F50" s="9"/>
      <c r="G50" s="9"/>
      <c r="H50" s="9"/>
    </row>
    <row r="51" spans="1:8" ht="14.25" x14ac:dyDescent="0.15">
      <c r="A51" s="113" t="s">
        <v>86</v>
      </c>
      <c r="B51" s="113"/>
      <c r="C51" s="178">
        <v>46239</v>
      </c>
      <c r="D51" s="178"/>
      <c r="E51" s="182" t="s">
        <v>101</v>
      </c>
      <c r="F51" s="182"/>
      <c r="G51" s="182"/>
      <c r="H51" s="182"/>
    </row>
    <row r="52" spans="1:8" ht="14.25" x14ac:dyDescent="0.15">
      <c r="A52" s="108"/>
      <c r="B52" s="9"/>
      <c r="C52" s="9"/>
      <c r="D52" s="9"/>
      <c r="E52" s="9"/>
      <c r="F52" s="9"/>
      <c r="G52" s="9"/>
      <c r="H52" s="9"/>
    </row>
    <row r="53" spans="1:8" ht="14.25" x14ac:dyDescent="0.15">
      <c r="A53" s="117" t="s">
        <v>93</v>
      </c>
      <c r="B53" s="9"/>
      <c r="C53" s="178">
        <v>46240</v>
      </c>
      <c r="D53" s="178"/>
      <c r="E53" s="182" t="s">
        <v>103</v>
      </c>
      <c r="F53" s="182"/>
      <c r="G53" s="182"/>
      <c r="H53" s="182"/>
    </row>
    <row r="54" spans="1:8" ht="14.25" x14ac:dyDescent="0.15">
      <c r="A54" s="117"/>
      <c r="B54" s="9"/>
      <c r="C54" s="9"/>
      <c r="D54" s="9"/>
      <c r="E54" s="171" t="s">
        <v>114</v>
      </c>
      <c r="F54" s="9"/>
      <c r="G54" s="9"/>
      <c r="H54" s="9"/>
    </row>
    <row r="55" spans="1:8" ht="14.25" x14ac:dyDescent="0.15">
      <c r="A55" s="181" t="s">
        <v>94</v>
      </c>
      <c r="B55" s="181"/>
      <c r="C55" s="181"/>
      <c r="D55" s="181"/>
      <c r="E55" s="181"/>
      <c r="F55" s="181"/>
      <c r="G55" s="181"/>
      <c r="H55" s="181"/>
    </row>
    <row r="56" spans="1:8" ht="14.25" x14ac:dyDescent="0.15">
      <c r="A56" s="181" t="s">
        <v>63</v>
      </c>
      <c r="B56" s="181"/>
      <c r="C56" s="181"/>
      <c r="D56" s="181"/>
      <c r="E56" s="181"/>
      <c r="F56" s="181"/>
      <c r="G56" s="181"/>
      <c r="H56" s="181"/>
    </row>
    <row r="57" spans="1:8" ht="14.25" x14ac:dyDescent="0.15">
      <c r="A57" s="181" t="s">
        <v>64</v>
      </c>
      <c r="B57" s="181"/>
      <c r="C57" s="181"/>
      <c r="D57" s="181"/>
      <c r="E57" s="181"/>
      <c r="F57" s="181"/>
      <c r="G57" s="181"/>
      <c r="H57" s="181"/>
    </row>
    <row r="58" spans="1:8" ht="14.25" x14ac:dyDescent="0.15">
      <c r="A58" s="181" t="s">
        <v>98</v>
      </c>
      <c r="B58" s="181"/>
      <c r="C58" s="181"/>
      <c r="D58" s="181"/>
      <c r="E58" s="181"/>
      <c r="F58" s="181"/>
      <c r="G58" s="181"/>
      <c r="H58" s="181"/>
    </row>
    <row r="59" spans="1:8" ht="14.25" x14ac:dyDescent="0.15">
      <c r="A59" s="181" t="s">
        <v>99</v>
      </c>
      <c r="B59" s="181"/>
      <c r="C59" s="181"/>
      <c r="D59" s="181"/>
      <c r="E59" s="181"/>
      <c r="F59" s="181"/>
      <c r="G59" s="181"/>
      <c r="H59" s="181"/>
    </row>
    <row r="60" spans="1:8" ht="14.25" customHeight="1" x14ac:dyDescent="0.15">
      <c r="A60" s="194" t="s">
        <v>80</v>
      </c>
      <c r="B60" s="194"/>
      <c r="C60" s="194"/>
      <c r="D60" s="194"/>
      <c r="E60" s="194"/>
      <c r="F60" s="194"/>
      <c r="G60" s="194"/>
      <c r="H60" s="194"/>
    </row>
    <row r="61" spans="1:8" x14ac:dyDescent="0.15">
      <c r="A61" s="194"/>
      <c r="B61" s="194"/>
      <c r="C61" s="194"/>
      <c r="D61" s="194"/>
      <c r="E61" s="194"/>
      <c r="F61" s="194"/>
      <c r="G61" s="194"/>
      <c r="H61" s="194"/>
    </row>
  </sheetData>
  <mergeCells count="48">
    <mergeCell ref="A60:H61"/>
    <mergeCell ref="A17:A18"/>
    <mergeCell ref="B17:B18"/>
    <mergeCell ref="G17:G18"/>
    <mergeCell ref="H17:H18"/>
    <mergeCell ref="A43:H45"/>
    <mergeCell ref="A46:H46"/>
    <mergeCell ref="A47:H47"/>
    <mergeCell ref="A48:H48"/>
    <mergeCell ref="A38:H38"/>
    <mergeCell ref="A49:H49"/>
    <mergeCell ref="A55:H55"/>
    <mergeCell ref="A56:H56"/>
    <mergeCell ref="A57:H57"/>
    <mergeCell ref="A58:H58"/>
    <mergeCell ref="A59:H59"/>
    <mergeCell ref="F5:H7"/>
    <mergeCell ref="G3:H3"/>
    <mergeCell ref="A9:H9"/>
    <mergeCell ref="A11:H11"/>
    <mergeCell ref="A13:H14"/>
    <mergeCell ref="I21:I22"/>
    <mergeCell ref="I27:I28"/>
    <mergeCell ref="A34:H34"/>
    <mergeCell ref="I23:I24"/>
    <mergeCell ref="I25:I26"/>
    <mergeCell ref="I29:I30"/>
    <mergeCell ref="K1:L3"/>
    <mergeCell ref="K4:L6"/>
    <mergeCell ref="L19:L20"/>
    <mergeCell ref="L21:L22"/>
    <mergeCell ref="L23:L24"/>
    <mergeCell ref="L29:L30"/>
    <mergeCell ref="I31:I32"/>
    <mergeCell ref="L31:L32"/>
    <mergeCell ref="C53:D53"/>
    <mergeCell ref="F8:G8"/>
    <mergeCell ref="A40:H40"/>
    <mergeCell ref="A42:H42"/>
    <mergeCell ref="C51:D51"/>
    <mergeCell ref="E51:H51"/>
    <mergeCell ref="A16:B16"/>
    <mergeCell ref="A35:H35"/>
    <mergeCell ref="A36:H36"/>
    <mergeCell ref="E53:H53"/>
    <mergeCell ref="L25:L26"/>
    <mergeCell ref="L27:L28"/>
    <mergeCell ref="I19:I20"/>
  </mergeCells>
  <phoneticPr fontId="30"/>
  <dataValidations count="3">
    <dataValidation type="list" allowBlank="1" showInputMessage="1" showErrorMessage="1" sqref="F5:H7" xr:uid="{00000000-0002-0000-0000-000000000000}">
      <formula1>$K$1:$K$6</formula1>
    </dataValidation>
    <dataValidation type="list" allowBlank="1" showInputMessage="1" showErrorMessage="1" sqref="A40:H40" xr:uid="{00000000-0002-0000-0000-000006000000}">
      <formula1>$K$38:$K$41</formula1>
    </dataValidation>
    <dataValidation type="list" allowBlank="1" showInputMessage="1" showErrorMessage="1" sqref="A17:A18" xr:uid="{00000000-0002-0000-0000-000007000000}">
      <formula1>$N$1:$N$2</formula1>
    </dataValidation>
  </dataValidations>
  <printOptions horizontalCentered="1" verticalCentered="1"/>
  <pageMargins left="0" right="0" top="0.74803149606299213" bottom="0.74803149606299213" header="0.31496062992125984" footer="0.31496062992125984"/>
  <pageSetup paperSize="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AN32"/>
  <sheetViews>
    <sheetView view="pageBreakPreview" topLeftCell="A18" zoomScale="85" zoomScaleNormal="70" zoomScaleSheetLayoutView="85" workbookViewId="0">
      <selection activeCell="B25" sqref="B25"/>
    </sheetView>
  </sheetViews>
  <sheetFormatPr defaultRowHeight="14.25" x14ac:dyDescent="0.15"/>
  <cols>
    <col min="1" max="1" width="22.75" style="1" customWidth="1"/>
    <col min="2" max="2" width="20.625" style="1" customWidth="1"/>
    <col min="3" max="3" width="6.625" style="1" customWidth="1"/>
    <col min="4" max="4" width="9.5" style="1" customWidth="1"/>
    <col min="5" max="5" width="10.625" style="1" customWidth="1"/>
    <col min="6" max="6" width="13.5" style="1" customWidth="1"/>
    <col min="7" max="7" width="11.75" style="1" customWidth="1"/>
    <col min="8" max="10" width="9" style="1"/>
    <col min="11" max="11" width="8.875" style="1" customWidth="1"/>
    <col min="12" max="12" width="22.625" style="1" customWidth="1"/>
    <col min="13" max="13" width="20.75" style="1" customWidth="1"/>
    <col min="14" max="14" width="6.625" style="1" customWidth="1"/>
    <col min="15" max="15" width="9.5" style="1" customWidth="1"/>
    <col min="16" max="16" width="10.75" style="1" customWidth="1"/>
    <col min="17" max="17" width="13.625" style="1" customWidth="1"/>
    <col min="18" max="18" width="11.75" style="1" customWidth="1"/>
    <col min="19" max="16384" width="9" style="1"/>
  </cols>
  <sheetData>
    <row r="1" spans="1:32" ht="37.5" customHeight="1" thickBot="1" x14ac:dyDescent="0.3">
      <c r="A1" s="26"/>
      <c r="B1" s="201" t="s">
        <v>38</v>
      </c>
      <c r="C1" s="201"/>
      <c r="D1" s="201"/>
      <c r="E1" s="201"/>
      <c r="F1" s="26"/>
      <c r="G1" s="26"/>
      <c r="L1" s="26"/>
      <c r="M1" s="201" t="s">
        <v>38</v>
      </c>
      <c r="N1" s="201"/>
      <c r="O1" s="201"/>
      <c r="P1" s="201"/>
      <c r="Q1" s="26"/>
      <c r="R1" s="26"/>
    </row>
    <row r="2" spans="1:32" ht="21" customHeight="1" thickTop="1" x14ac:dyDescent="0.15">
      <c r="A2" s="26"/>
      <c r="B2" s="26"/>
      <c r="C2" s="26"/>
      <c r="D2" s="26"/>
      <c r="E2" s="26"/>
      <c r="F2" s="26"/>
      <c r="G2" s="26"/>
      <c r="L2" s="26"/>
      <c r="M2" s="26"/>
      <c r="N2" s="26"/>
      <c r="O2" s="26"/>
      <c r="P2" s="26"/>
      <c r="Q2" s="26"/>
      <c r="R2" s="26"/>
    </row>
    <row r="3" spans="1:32" ht="21" customHeight="1" x14ac:dyDescent="0.15">
      <c r="A3" s="202" t="str">
        <f>IF(B3="","","グループ")</f>
        <v>グループ</v>
      </c>
      <c r="B3" s="203" t="s">
        <v>81</v>
      </c>
      <c r="C3" s="26"/>
      <c r="D3" s="26"/>
      <c r="E3" s="26"/>
      <c r="F3" s="26"/>
      <c r="G3" s="26"/>
      <c r="L3" s="202" t="str">
        <f>IF(B3="","","グループ")</f>
        <v>グループ</v>
      </c>
      <c r="M3" s="203" t="str">
        <f>IF(B3="","","Ａ")</f>
        <v>Ａ</v>
      </c>
      <c r="N3" s="26"/>
      <c r="O3" s="26"/>
      <c r="P3" s="26"/>
      <c r="Q3" s="26"/>
      <c r="R3" s="26"/>
    </row>
    <row r="4" spans="1:32" ht="21" customHeight="1" x14ac:dyDescent="0.15">
      <c r="A4" s="202"/>
      <c r="B4" s="203"/>
      <c r="C4" s="26"/>
      <c r="D4" s="26"/>
      <c r="E4" s="26"/>
      <c r="F4" s="26"/>
      <c r="G4" s="26"/>
      <c r="L4" s="202"/>
      <c r="M4" s="203"/>
      <c r="N4" s="26"/>
      <c r="O4" s="26"/>
      <c r="P4" s="26"/>
      <c r="Q4" s="26"/>
      <c r="R4" s="26"/>
      <c r="AF4" s="1">
        <v>100</v>
      </c>
    </row>
    <row r="5" spans="1:32" ht="21" customHeight="1" x14ac:dyDescent="0.15">
      <c r="A5" s="26"/>
      <c r="B5" s="26"/>
      <c r="C5" s="26"/>
      <c r="D5" s="26"/>
      <c r="E5" s="26"/>
      <c r="F5" s="26"/>
      <c r="G5" s="26"/>
      <c r="L5" s="26"/>
      <c r="M5" s="26"/>
      <c r="N5" s="26"/>
      <c r="O5" s="26"/>
      <c r="P5" s="26"/>
      <c r="Q5" s="26"/>
      <c r="R5" s="26"/>
    </row>
    <row r="6" spans="1:32" ht="27.75" customHeight="1" thickBot="1" x14ac:dyDescent="0.3">
      <c r="A6" s="70" t="s">
        <v>2</v>
      </c>
      <c r="B6" s="204"/>
      <c r="C6" s="204"/>
      <c r="D6" s="204"/>
      <c r="E6" s="71" t="s">
        <v>3</v>
      </c>
      <c r="F6" s="26"/>
      <c r="G6" s="26"/>
      <c r="L6" s="70" t="s">
        <v>2</v>
      </c>
      <c r="M6" s="204"/>
      <c r="N6" s="204"/>
      <c r="O6" s="204"/>
      <c r="P6" s="71" t="s">
        <v>3</v>
      </c>
      <c r="Q6" s="26"/>
      <c r="R6" s="26"/>
    </row>
    <row r="7" spans="1:32" ht="15" customHeight="1" thickTop="1" thickBot="1" x14ac:dyDescent="0.2">
      <c r="A7" s="26"/>
      <c r="B7" s="26"/>
      <c r="C7" s="26"/>
      <c r="D7" s="26"/>
      <c r="E7" s="26"/>
      <c r="F7" s="26"/>
      <c r="G7" s="26"/>
      <c r="L7" s="26"/>
      <c r="M7" s="26"/>
      <c r="N7" s="26"/>
      <c r="O7" s="26"/>
      <c r="P7" s="26"/>
      <c r="Q7" s="26"/>
      <c r="R7" s="26"/>
    </row>
    <row r="8" spans="1:32" ht="18.75" customHeight="1" thickBot="1" x14ac:dyDescent="0.2">
      <c r="A8" s="74" t="s">
        <v>4</v>
      </c>
      <c r="B8" s="75" t="s">
        <v>5</v>
      </c>
      <c r="C8" s="75" t="s">
        <v>6</v>
      </c>
      <c r="D8" s="75" t="s">
        <v>7</v>
      </c>
      <c r="E8" s="75" t="s">
        <v>8</v>
      </c>
      <c r="F8" s="72" t="s">
        <v>9</v>
      </c>
      <c r="G8" s="73" t="s">
        <v>10</v>
      </c>
      <c r="L8" s="74" t="s">
        <v>4</v>
      </c>
      <c r="M8" s="75" t="s">
        <v>5</v>
      </c>
      <c r="N8" s="75" t="s">
        <v>6</v>
      </c>
      <c r="O8" s="75" t="s">
        <v>7</v>
      </c>
      <c r="P8" s="75" t="s">
        <v>8</v>
      </c>
      <c r="Q8" s="75" t="s">
        <v>9</v>
      </c>
      <c r="R8" s="76" t="s">
        <v>10</v>
      </c>
    </row>
    <row r="9" spans="1:32" ht="39.950000000000003" customHeight="1" x14ac:dyDescent="0.15">
      <c r="A9" s="166" t="s">
        <v>119</v>
      </c>
      <c r="B9" s="131" t="s">
        <v>120</v>
      </c>
      <c r="C9" s="133" t="s">
        <v>121</v>
      </c>
      <c r="D9" s="133">
        <v>1</v>
      </c>
      <c r="E9" s="139"/>
      <c r="F9" s="77"/>
      <c r="G9" s="114"/>
      <c r="I9" s="1">
        <f>COUNTA(#REF!)</f>
        <v>1</v>
      </c>
      <c r="L9" s="210" t="e">
        <f>#REF!&amp;"ほか"&amp;I9&amp;"件　別紙内訳書のとおり"</f>
        <v>#REF!</v>
      </c>
      <c r="M9" s="211"/>
      <c r="N9" s="211"/>
      <c r="O9" s="212"/>
      <c r="P9" s="3"/>
      <c r="Q9" s="3"/>
      <c r="R9" s="4"/>
    </row>
    <row r="10" spans="1:32" ht="39.950000000000003" customHeight="1" x14ac:dyDescent="0.15">
      <c r="A10" s="166"/>
      <c r="B10" s="149" t="s">
        <v>37</v>
      </c>
      <c r="C10" s="134"/>
      <c r="D10" s="135"/>
      <c r="E10" s="82"/>
      <c r="F10" s="82"/>
      <c r="G10" s="114"/>
      <c r="L10" s="83"/>
      <c r="M10" s="79" t="s">
        <v>37</v>
      </c>
      <c r="N10" s="80"/>
      <c r="O10" s="81"/>
      <c r="P10" s="82"/>
      <c r="Q10" s="82"/>
      <c r="R10" s="84"/>
    </row>
    <row r="11" spans="1:32" ht="39.950000000000003" customHeight="1" x14ac:dyDescent="0.15">
      <c r="A11" s="166"/>
      <c r="B11" s="131"/>
      <c r="C11" s="133"/>
      <c r="D11" s="135"/>
      <c r="E11" s="82"/>
      <c r="F11" s="82"/>
      <c r="G11" s="114"/>
      <c r="L11" s="83"/>
      <c r="M11" s="79"/>
      <c r="N11" s="80"/>
      <c r="O11" s="81"/>
      <c r="P11" s="82"/>
      <c r="Q11" s="82"/>
      <c r="R11" s="84"/>
    </row>
    <row r="12" spans="1:32" ht="39.950000000000003" customHeight="1" x14ac:dyDescent="0.15">
      <c r="A12" s="166"/>
      <c r="B12" s="149"/>
      <c r="C12" s="134"/>
      <c r="D12" s="135"/>
      <c r="E12" s="82"/>
      <c r="F12" s="82"/>
      <c r="G12" s="114"/>
      <c r="L12" s="83"/>
      <c r="M12" s="79"/>
      <c r="N12" s="80"/>
      <c r="O12" s="81"/>
      <c r="P12" s="82"/>
      <c r="Q12" s="82"/>
      <c r="R12" s="84"/>
    </row>
    <row r="13" spans="1:32" ht="39.950000000000003" customHeight="1" x14ac:dyDescent="0.15">
      <c r="A13" s="166"/>
      <c r="B13" s="131"/>
      <c r="C13" s="133"/>
      <c r="D13" s="135"/>
      <c r="E13" s="82"/>
      <c r="F13" s="82"/>
      <c r="G13" s="114"/>
      <c r="L13" s="83"/>
      <c r="M13" s="80"/>
      <c r="N13" s="80"/>
      <c r="O13" s="81"/>
      <c r="P13" s="82"/>
      <c r="Q13" s="82"/>
      <c r="R13" s="85"/>
    </row>
    <row r="14" spans="1:32" ht="39.950000000000003" customHeight="1" x14ac:dyDescent="0.15">
      <c r="A14" s="94"/>
      <c r="B14" s="149"/>
      <c r="C14" s="80"/>
      <c r="D14" s="81"/>
      <c r="E14" s="82"/>
      <c r="F14" s="82"/>
      <c r="G14" s="114"/>
      <c r="L14" s="83"/>
      <c r="M14" s="80"/>
      <c r="N14" s="80"/>
      <c r="O14" s="81"/>
      <c r="P14" s="82"/>
      <c r="Q14" s="82"/>
      <c r="R14" s="85"/>
    </row>
    <row r="15" spans="1:32" ht="39.950000000000003" customHeight="1" x14ac:dyDescent="0.15">
      <c r="A15" s="78"/>
      <c r="B15" s="79"/>
      <c r="C15" s="80"/>
      <c r="D15" s="81"/>
      <c r="E15" s="82"/>
      <c r="F15" s="82"/>
      <c r="G15" s="114"/>
      <c r="L15" s="83"/>
      <c r="M15" s="80"/>
      <c r="N15" s="80"/>
      <c r="O15" s="81"/>
      <c r="P15" s="82"/>
      <c r="Q15" s="82"/>
      <c r="R15" s="85"/>
    </row>
    <row r="16" spans="1:32" ht="39.950000000000003" customHeight="1" x14ac:dyDescent="0.15">
      <c r="A16" s="78"/>
      <c r="B16" s="103"/>
      <c r="C16" s="80"/>
      <c r="D16" s="81"/>
      <c r="E16" s="82"/>
      <c r="F16" s="82"/>
      <c r="G16" s="114"/>
      <c r="L16" s="83"/>
      <c r="M16" s="80"/>
      <c r="N16" s="80"/>
      <c r="O16" s="81"/>
      <c r="P16" s="82"/>
      <c r="Q16" s="82"/>
      <c r="R16" s="85"/>
    </row>
    <row r="17" spans="1:40" ht="39.950000000000003" customHeight="1" x14ac:dyDescent="0.15">
      <c r="A17" s="78"/>
      <c r="B17" s="80"/>
      <c r="C17" s="80"/>
      <c r="D17" s="81"/>
      <c r="E17" s="82"/>
      <c r="F17" s="82"/>
      <c r="G17" s="114"/>
      <c r="L17" s="83"/>
      <c r="M17" s="80"/>
      <c r="N17" s="80"/>
      <c r="O17" s="81"/>
      <c r="P17" s="82"/>
      <c r="Q17" s="82"/>
      <c r="R17" s="85"/>
    </row>
    <row r="18" spans="1:40" ht="39.950000000000003" customHeight="1" x14ac:dyDescent="0.15">
      <c r="A18" s="78"/>
      <c r="B18" s="80"/>
      <c r="C18" s="80"/>
      <c r="D18" s="81"/>
      <c r="E18" s="82"/>
      <c r="F18" s="82"/>
      <c r="G18" s="114"/>
      <c r="L18" s="83"/>
      <c r="M18" s="80"/>
      <c r="N18" s="80"/>
      <c r="O18" s="81"/>
      <c r="P18" s="82"/>
      <c r="Q18" s="82"/>
      <c r="R18" s="85"/>
    </row>
    <row r="19" spans="1:40" ht="39.950000000000003" customHeight="1" thickBot="1" x14ac:dyDescent="0.2">
      <c r="A19" s="86" t="s">
        <v>11</v>
      </c>
      <c r="B19" s="165"/>
      <c r="C19" s="87"/>
      <c r="D19" s="88"/>
      <c r="E19" s="88"/>
      <c r="F19" s="88"/>
      <c r="G19" s="115"/>
      <c r="L19" s="86" t="s">
        <v>11</v>
      </c>
      <c r="M19" s="87"/>
      <c r="N19" s="87"/>
      <c r="O19" s="88"/>
      <c r="P19" s="88"/>
      <c r="Q19" s="88"/>
      <c r="R19" s="89"/>
    </row>
    <row r="20" spans="1:40" ht="36" customHeight="1" thickBot="1" x14ac:dyDescent="0.2">
      <c r="A20" s="90" t="s">
        <v>1</v>
      </c>
      <c r="B20" s="205">
        <f>ＯＣ!D19</f>
        <v>46477</v>
      </c>
      <c r="C20" s="206"/>
      <c r="D20" s="207" t="s">
        <v>12</v>
      </c>
      <c r="E20" s="207"/>
      <c r="F20" s="205" t="str">
        <f>ＯＣ!C19</f>
        <v>陸上自衛隊
武山駐屯地</v>
      </c>
      <c r="G20" s="206"/>
      <c r="L20" s="90" t="s">
        <v>1</v>
      </c>
      <c r="M20" s="205">
        <f>B20</f>
        <v>46477</v>
      </c>
      <c r="N20" s="206"/>
      <c r="O20" s="207" t="s">
        <v>12</v>
      </c>
      <c r="P20" s="207"/>
      <c r="Q20" s="197" t="str">
        <f>ＯＣ!C19</f>
        <v>陸上自衛隊
武山駐屯地</v>
      </c>
      <c r="R20" s="197"/>
    </row>
    <row r="21" spans="1:40" ht="21" customHeight="1" thickBot="1" x14ac:dyDescent="0.2">
      <c r="A21" s="197" t="s">
        <v>13</v>
      </c>
      <c r="B21" s="216"/>
      <c r="C21" s="197"/>
      <c r="D21" s="197"/>
      <c r="E21" s="197"/>
      <c r="F21" s="197"/>
      <c r="G21" s="197"/>
      <c r="H21" s="91"/>
      <c r="I21" s="91"/>
      <c r="J21" s="91"/>
      <c r="K21" s="91"/>
      <c r="L21" s="197" t="s">
        <v>13</v>
      </c>
      <c r="M21" s="197"/>
      <c r="N21" s="197"/>
      <c r="O21" s="197"/>
      <c r="P21" s="197"/>
      <c r="Q21" s="197"/>
      <c r="R21" s="197"/>
      <c r="AN21" s="1" t="e">
        <f>#REF!&amp;"他"&amp;#REF!&amp;"件"</f>
        <v>#REF!</v>
      </c>
    </row>
    <row r="22" spans="1:40" ht="23.25" customHeight="1" x14ac:dyDescent="0.15">
      <c r="A22" s="198" t="s">
        <v>14</v>
      </c>
      <c r="B22" s="198"/>
      <c r="C22" s="198"/>
      <c r="D22" s="198"/>
      <c r="E22" s="198"/>
      <c r="F22" s="198"/>
      <c r="G22" s="198"/>
      <c r="L22" s="198" t="s">
        <v>14</v>
      </c>
      <c r="M22" s="198"/>
      <c r="N22" s="198"/>
      <c r="O22" s="198"/>
      <c r="P22" s="198"/>
      <c r="Q22" s="198"/>
      <c r="R22" s="198"/>
    </row>
    <row r="23" spans="1:40" ht="23.25" customHeight="1" x14ac:dyDescent="0.15">
      <c r="A23" s="199"/>
      <c r="B23" s="199"/>
      <c r="C23" s="199"/>
      <c r="D23" s="199"/>
      <c r="E23" s="199"/>
      <c r="F23" s="199"/>
      <c r="G23" s="199"/>
      <c r="L23" s="199"/>
      <c r="M23" s="199"/>
      <c r="N23" s="199"/>
      <c r="O23" s="199"/>
      <c r="P23" s="199"/>
      <c r="Q23" s="199"/>
      <c r="R23" s="199"/>
    </row>
    <row r="24" spans="1:40" ht="21" customHeight="1" x14ac:dyDescent="0.15">
      <c r="A24" s="92">
        <v>46241</v>
      </c>
      <c r="B24" s="147"/>
      <c r="C24" s="93"/>
      <c r="D24" s="93"/>
      <c r="E24" s="93"/>
      <c r="F24" s="93"/>
      <c r="G24" s="93"/>
      <c r="L24" s="92" t="str">
        <f>ＯＣ!F19</f>
        <v>8.8.7　1200</v>
      </c>
      <c r="M24" s="93"/>
      <c r="N24" s="93"/>
      <c r="O24" s="93"/>
      <c r="P24" s="93"/>
      <c r="Q24" s="93"/>
      <c r="R24" s="93"/>
    </row>
    <row r="25" spans="1:40" ht="21" customHeight="1" x14ac:dyDescent="0.15">
      <c r="A25" s="26"/>
      <c r="B25" s="147"/>
      <c r="C25" s="26"/>
      <c r="D25" s="26"/>
      <c r="E25" s="26"/>
      <c r="F25" s="26"/>
      <c r="G25" s="26"/>
      <c r="L25" s="26"/>
      <c r="M25" s="26"/>
      <c r="N25" s="26"/>
      <c r="O25" s="26"/>
      <c r="P25" s="26"/>
      <c r="Q25" s="26"/>
      <c r="R25" s="26"/>
    </row>
    <row r="26" spans="1:40" ht="21" customHeight="1" x14ac:dyDescent="0.15">
      <c r="A26" s="26" t="s">
        <v>15</v>
      </c>
      <c r="B26" s="147"/>
      <c r="C26" s="26"/>
      <c r="D26" s="26"/>
      <c r="E26" s="26"/>
      <c r="F26" s="26"/>
      <c r="G26" s="26"/>
      <c r="L26" s="26" t="str">
        <f>A26</f>
        <v>分任契約担当官</v>
      </c>
      <c r="M26" s="26"/>
      <c r="N26" s="196" t="s">
        <v>16</v>
      </c>
      <c r="O26" s="196"/>
      <c r="P26" s="26"/>
      <c r="Q26" s="26"/>
      <c r="R26" s="26"/>
      <c r="S26" s="26"/>
      <c r="T26" s="26"/>
      <c r="U26" s="26" t="s">
        <v>15</v>
      </c>
      <c r="V26" s="26" t="s">
        <v>41</v>
      </c>
      <c r="W26" s="26"/>
      <c r="X26" s="26"/>
      <c r="Y26" s="26"/>
      <c r="Z26" s="26"/>
    </row>
    <row r="27" spans="1:40" ht="21" customHeight="1" x14ac:dyDescent="0.15">
      <c r="A27" s="26" t="s">
        <v>0</v>
      </c>
      <c r="B27" s="147"/>
      <c r="C27" s="213" t="s">
        <v>16</v>
      </c>
      <c r="D27" s="213"/>
      <c r="E27" s="167"/>
      <c r="F27" s="91"/>
      <c r="G27" s="91"/>
      <c r="H27" s="168"/>
      <c r="L27" s="26" t="s">
        <v>0</v>
      </c>
      <c r="M27" s="26"/>
      <c r="N27" s="196" t="s">
        <v>42</v>
      </c>
      <c r="O27" s="196"/>
      <c r="P27" s="200"/>
      <c r="Q27" s="200"/>
      <c r="R27" s="200"/>
      <c r="S27" s="26"/>
      <c r="T27" s="26"/>
      <c r="U27" s="26" t="s">
        <v>39</v>
      </c>
      <c r="V27" s="26" t="s">
        <v>40</v>
      </c>
      <c r="W27" s="26"/>
      <c r="X27" s="26"/>
      <c r="Y27" s="26"/>
      <c r="Z27" s="26"/>
    </row>
    <row r="28" spans="1:40" ht="21" customHeight="1" x14ac:dyDescent="0.15">
      <c r="A28" s="26" t="s">
        <v>97</v>
      </c>
      <c r="B28" s="147"/>
      <c r="C28" s="213" t="s">
        <v>17</v>
      </c>
      <c r="D28" s="213"/>
      <c r="E28" s="91"/>
      <c r="F28" s="91"/>
      <c r="G28" s="91"/>
      <c r="H28" s="168"/>
      <c r="L28" s="26" t="str">
        <f>A28</f>
        <v>第４０７会計隊長　渡邊　竜也　殿</v>
      </c>
      <c r="M28" s="26"/>
      <c r="N28" s="196" t="s">
        <v>43</v>
      </c>
      <c r="O28" s="196"/>
      <c r="P28" s="195"/>
      <c r="Q28" s="195"/>
      <c r="R28" s="195"/>
      <c r="S28" s="26"/>
      <c r="T28" s="26"/>
      <c r="U28" s="26"/>
      <c r="V28" s="26"/>
      <c r="W28" s="26"/>
      <c r="X28" s="26"/>
      <c r="Y28" s="26"/>
      <c r="Z28" s="26"/>
    </row>
    <row r="29" spans="1:40" ht="21" customHeight="1" x14ac:dyDescent="0.15">
      <c r="A29" s="26"/>
      <c r="B29" s="147"/>
      <c r="C29" s="214" t="s">
        <v>18</v>
      </c>
      <c r="D29" s="214"/>
      <c r="E29" s="91"/>
      <c r="F29" s="91"/>
      <c r="G29" s="91"/>
      <c r="H29" s="168"/>
      <c r="L29" s="26"/>
      <c r="M29" s="26"/>
      <c r="N29" s="217" t="s">
        <v>18</v>
      </c>
      <c r="O29" s="217"/>
      <c r="P29" s="26"/>
      <c r="Q29" s="26"/>
      <c r="R29" s="26"/>
    </row>
    <row r="30" spans="1:40" ht="16.5" customHeight="1" x14ac:dyDescent="0.15">
      <c r="A30" s="26"/>
      <c r="B30" s="147"/>
      <c r="C30" s="215" t="s">
        <v>19</v>
      </c>
      <c r="D30" s="215"/>
      <c r="E30" s="91"/>
      <c r="F30" s="91"/>
      <c r="G30" s="91"/>
      <c r="H30" s="168"/>
      <c r="L30" s="26"/>
      <c r="M30" s="26"/>
      <c r="N30" s="218" t="s">
        <v>19</v>
      </c>
      <c r="O30" s="218"/>
      <c r="P30" s="26"/>
      <c r="Q30" s="26"/>
      <c r="R30" s="26"/>
    </row>
    <row r="31" spans="1:40" ht="16.5" customHeight="1" x14ac:dyDescent="0.15">
      <c r="A31" s="26"/>
      <c r="B31" s="147"/>
      <c r="C31" s="208" t="s">
        <v>20</v>
      </c>
      <c r="D31" s="208"/>
      <c r="E31" s="26"/>
      <c r="F31" s="26"/>
      <c r="G31" s="26"/>
      <c r="L31" s="26"/>
      <c r="M31" s="26"/>
      <c r="N31" s="208" t="s">
        <v>20</v>
      </c>
      <c r="O31" s="208"/>
      <c r="P31" s="26"/>
      <c r="Q31" s="26"/>
      <c r="R31" s="26"/>
    </row>
    <row r="32" spans="1:40" ht="16.5" customHeight="1" x14ac:dyDescent="0.15">
      <c r="B32" s="164"/>
      <c r="C32" s="209"/>
      <c r="D32" s="209"/>
      <c r="N32" s="209"/>
      <c r="O32" s="209"/>
    </row>
  </sheetData>
  <dataConsolidate/>
  <mergeCells count="36">
    <mergeCell ref="A3:A4"/>
    <mergeCell ref="B3:B4"/>
    <mergeCell ref="B1:E1"/>
    <mergeCell ref="B6:D6"/>
    <mergeCell ref="B20:C20"/>
    <mergeCell ref="D20:E20"/>
    <mergeCell ref="F20:G20"/>
    <mergeCell ref="C31:D31"/>
    <mergeCell ref="C32:D32"/>
    <mergeCell ref="L9:O9"/>
    <mergeCell ref="A22:G23"/>
    <mergeCell ref="C27:D27"/>
    <mergeCell ref="C28:D28"/>
    <mergeCell ref="C29:D29"/>
    <mergeCell ref="C30:D30"/>
    <mergeCell ref="A21:C21"/>
    <mergeCell ref="D21:G21"/>
    <mergeCell ref="N28:O28"/>
    <mergeCell ref="N29:O29"/>
    <mergeCell ref="N30:O30"/>
    <mergeCell ref="N31:O31"/>
    <mergeCell ref="N32:O32"/>
    <mergeCell ref="M1:P1"/>
    <mergeCell ref="L3:L4"/>
    <mergeCell ref="M3:M4"/>
    <mergeCell ref="M6:O6"/>
    <mergeCell ref="M20:N20"/>
    <mergeCell ref="O20:P20"/>
    <mergeCell ref="P28:R28"/>
    <mergeCell ref="N26:O26"/>
    <mergeCell ref="Q20:R20"/>
    <mergeCell ref="L21:N21"/>
    <mergeCell ref="O21:R21"/>
    <mergeCell ref="L22:R23"/>
    <mergeCell ref="N27:O27"/>
    <mergeCell ref="P27:R27"/>
  </mergeCells>
  <phoneticPr fontId="30"/>
  <dataValidations count="2">
    <dataValidation allowBlank="1" sqref="A28 E25" xr:uid="{00000000-0002-0000-0100-000000000000}"/>
    <dataValidation type="list" showDropDown="1" showInputMessage="1" showErrorMessage="1" sqref="A26" xr:uid="{00000000-0002-0000-0100-000001000000}">
      <formula1>$U$25:$U$27</formula1>
    </dataValidation>
  </dataValidations>
  <pageMargins left="0.70866141732283472" right="0.70866141732283472" top="0.82677165354330717" bottom="0.74803149606299213" header="0.31496062992125984" footer="0.31496062992125984"/>
  <pageSetup paperSize="9" scale="8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AO32"/>
  <sheetViews>
    <sheetView view="pageBreakPreview" topLeftCell="A13" zoomScale="55" zoomScaleNormal="100" zoomScaleSheetLayoutView="55" workbookViewId="0">
      <selection activeCell="B25" sqref="B25"/>
    </sheetView>
  </sheetViews>
  <sheetFormatPr defaultRowHeight="13.5" x14ac:dyDescent="0.15"/>
  <cols>
    <col min="1" max="1" width="4.5" style="24" customWidth="1"/>
    <col min="2" max="2" width="25" style="24" customWidth="1"/>
    <col min="3" max="3" width="29.625" style="24" customWidth="1"/>
    <col min="4" max="4" width="6.625" style="24" customWidth="1"/>
    <col min="5" max="5" width="11.5" style="24" customWidth="1"/>
    <col min="6" max="6" width="11.625" style="24" customWidth="1"/>
    <col min="7" max="7" width="12.75" style="24" customWidth="1"/>
    <col min="8" max="8" width="11.625" style="24" customWidth="1"/>
    <col min="9" max="10" width="9" style="24"/>
    <col min="11" max="11" width="4.5" style="24" customWidth="1"/>
    <col min="12" max="12" width="25" style="24" customWidth="1"/>
    <col min="13" max="13" width="29.625" style="24" customWidth="1"/>
    <col min="14" max="14" width="6.625" style="24" customWidth="1"/>
    <col min="15" max="16" width="11.625" style="24" customWidth="1"/>
    <col min="17" max="17" width="12.75" style="24" customWidth="1"/>
    <col min="18" max="18" width="11.625" style="24" customWidth="1"/>
    <col min="19" max="16384" width="9" style="24"/>
  </cols>
  <sheetData>
    <row r="1" spans="1:33" ht="20.25" customHeight="1" x14ac:dyDescent="0.15"/>
    <row r="2" spans="1:33" ht="49.5" customHeight="1" x14ac:dyDescent="0.25">
      <c r="A2" s="227" t="s">
        <v>25</v>
      </c>
      <c r="B2" s="227"/>
      <c r="C2" s="227"/>
      <c r="D2" s="227"/>
      <c r="E2" s="227"/>
      <c r="F2" s="227"/>
      <c r="G2" s="227"/>
      <c r="H2" s="227"/>
      <c r="K2" s="227" t="s">
        <v>25</v>
      </c>
      <c r="L2" s="227"/>
      <c r="M2" s="227"/>
      <c r="N2" s="227"/>
      <c r="O2" s="227"/>
      <c r="P2" s="227"/>
      <c r="Q2" s="227"/>
      <c r="R2" s="227"/>
    </row>
    <row r="3" spans="1:33" ht="49.5" customHeight="1" x14ac:dyDescent="0.25">
      <c r="A3" s="25"/>
      <c r="B3" s="25"/>
      <c r="C3" s="25"/>
      <c r="D3" s="25"/>
      <c r="E3" s="25"/>
      <c r="F3" s="25"/>
      <c r="G3" s="25"/>
      <c r="H3" s="25"/>
      <c r="K3" s="25"/>
      <c r="L3" s="25"/>
      <c r="M3" s="25"/>
      <c r="N3" s="25"/>
      <c r="O3" s="25"/>
      <c r="P3" s="25"/>
      <c r="Q3" s="25"/>
      <c r="R3" s="25"/>
    </row>
    <row r="4" spans="1:33" s="1" customFormat="1" ht="21" customHeight="1" x14ac:dyDescent="0.15">
      <c r="B4" s="202" t="str">
        <f>IF(見Ａ!B3="","","グループ")</f>
        <v>グループ</v>
      </c>
      <c r="C4" s="203" t="str">
        <f>IF(見Ａ!B3="","","Ａ")</f>
        <v>Ａ</v>
      </c>
      <c r="D4" s="26"/>
      <c r="E4" s="26"/>
      <c r="F4" s="26"/>
      <c r="G4" s="26"/>
      <c r="H4" s="26"/>
      <c r="L4" s="202" t="str">
        <f>IF(見Ａ!B3="","","グループ")</f>
        <v>グループ</v>
      </c>
      <c r="M4" s="203" t="str">
        <f>IF(見Ａ!B3="","","Ａ")</f>
        <v>Ａ</v>
      </c>
      <c r="N4" s="26"/>
      <c r="O4" s="26"/>
      <c r="P4" s="26"/>
      <c r="Q4" s="26"/>
      <c r="R4" s="26"/>
      <c r="AG4" s="1">
        <v>100</v>
      </c>
    </row>
    <row r="5" spans="1:33" s="1" customFormat="1" ht="21" customHeight="1" x14ac:dyDescent="0.15">
      <c r="B5" s="202"/>
      <c r="C5" s="203"/>
      <c r="D5" s="26"/>
      <c r="E5" s="26"/>
      <c r="F5" s="26"/>
      <c r="G5" s="26"/>
      <c r="H5" s="26"/>
      <c r="L5" s="202"/>
      <c r="M5" s="203"/>
      <c r="N5" s="26"/>
      <c r="O5" s="26"/>
      <c r="P5" s="26"/>
      <c r="Q5" s="26"/>
      <c r="R5" s="26"/>
    </row>
    <row r="6" spans="1:33" ht="56.25" customHeight="1" x14ac:dyDescent="0.15">
      <c r="A6" s="27"/>
      <c r="B6" s="28"/>
      <c r="C6" s="28"/>
      <c r="D6" s="29"/>
      <c r="E6" s="30"/>
      <c r="F6" s="30"/>
      <c r="G6" s="30"/>
      <c r="H6" s="29"/>
      <c r="K6" s="27"/>
      <c r="L6" s="28"/>
      <c r="M6" s="28"/>
      <c r="N6" s="29"/>
      <c r="O6" s="30"/>
      <c r="P6" s="30"/>
      <c r="Q6" s="30"/>
      <c r="R6" s="29"/>
    </row>
    <row r="7" spans="1:33" ht="45.95" customHeight="1" x14ac:dyDescent="0.15">
      <c r="A7" s="31" t="s">
        <v>21</v>
      </c>
      <c r="B7" s="31" t="s">
        <v>22</v>
      </c>
      <c r="C7" s="31" t="s">
        <v>23</v>
      </c>
      <c r="D7" s="31" t="s">
        <v>6</v>
      </c>
      <c r="E7" s="32" t="s">
        <v>24</v>
      </c>
      <c r="F7" s="33" t="s">
        <v>26</v>
      </c>
      <c r="G7" s="33" t="s">
        <v>27</v>
      </c>
      <c r="H7" s="31" t="s">
        <v>10</v>
      </c>
      <c r="K7" s="31" t="s">
        <v>21</v>
      </c>
      <c r="L7" s="31" t="s">
        <v>22</v>
      </c>
      <c r="M7" s="31" t="s">
        <v>23</v>
      </c>
      <c r="N7" s="31" t="s">
        <v>6</v>
      </c>
      <c r="O7" s="32" t="s">
        <v>24</v>
      </c>
      <c r="P7" s="33" t="s">
        <v>26</v>
      </c>
      <c r="Q7" s="33" t="s">
        <v>27</v>
      </c>
      <c r="R7" s="31" t="s">
        <v>10</v>
      </c>
    </row>
    <row r="8" spans="1:33" ht="45.95" customHeight="1" x14ac:dyDescent="0.15">
      <c r="A8" s="34">
        <v>1</v>
      </c>
      <c r="B8" s="126" t="s">
        <v>122</v>
      </c>
      <c r="C8" s="137" t="s">
        <v>123</v>
      </c>
      <c r="D8" s="136"/>
      <c r="E8" s="136"/>
      <c r="F8" s="121"/>
      <c r="G8" s="38"/>
      <c r="H8" s="116"/>
      <c r="K8" s="31"/>
      <c r="L8" s="222" t="e">
        <f>見Ａ!L9</f>
        <v>#REF!</v>
      </c>
      <c r="M8" s="223"/>
      <c r="N8" s="223"/>
      <c r="O8" s="224"/>
      <c r="P8" s="33"/>
      <c r="Q8" s="33"/>
      <c r="R8" s="31"/>
    </row>
    <row r="9" spans="1:33" ht="45.95" customHeight="1" x14ac:dyDescent="0.15">
      <c r="A9" s="34" t="str">
        <f t="shared" ref="A9:A16" si="0">IF(D9="","",ROW()-7)</f>
        <v/>
      </c>
      <c r="B9" s="126" t="str">
        <f>見Ａ!A10&amp;""</f>
        <v/>
      </c>
      <c r="C9" s="137"/>
      <c r="D9" s="136" t="str">
        <f>見Ａ!C10&amp;""</f>
        <v/>
      </c>
      <c r="E9" s="136" t="str">
        <f>見Ａ!D10&amp;""</f>
        <v/>
      </c>
      <c r="F9" s="37"/>
      <c r="G9" s="38"/>
      <c r="H9" s="116"/>
      <c r="K9" s="34"/>
      <c r="L9" s="40"/>
      <c r="M9" s="35" t="s">
        <v>37</v>
      </c>
      <c r="N9" s="36"/>
      <c r="O9" s="36"/>
      <c r="P9" s="37"/>
      <c r="Q9" s="37"/>
      <c r="R9" s="39"/>
    </row>
    <row r="10" spans="1:33" ht="45.95" customHeight="1" x14ac:dyDescent="0.15">
      <c r="A10" s="34" t="str">
        <f t="shared" si="0"/>
        <v/>
      </c>
      <c r="B10" s="126" t="str">
        <f>見Ａ!A11&amp;""</f>
        <v/>
      </c>
      <c r="C10" s="137" t="str">
        <f>見Ａ!B11&amp;""</f>
        <v/>
      </c>
      <c r="D10" s="136" t="str">
        <f>見Ａ!C11&amp;""</f>
        <v/>
      </c>
      <c r="E10" s="136" t="str">
        <f>見Ａ!D11&amp;""</f>
        <v/>
      </c>
      <c r="F10" s="41"/>
      <c r="G10" s="41"/>
      <c r="H10" s="116"/>
      <c r="K10" s="34" t="str">
        <f t="shared" ref="K10:K16" si="1">IF(N10="","",ROW()-7)</f>
        <v/>
      </c>
      <c r="L10" s="40"/>
      <c r="M10" s="35"/>
      <c r="N10" s="36"/>
      <c r="O10" s="36"/>
      <c r="P10" s="41"/>
      <c r="Q10" s="41"/>
      <c r="R10" s="39"/>
    </row>
    <row r="11" spans="1:33" ht="45.95" customHeight="1" x14ac:dyDescent="0.15">
      <c r="A11" s="34" t="str">
        <f t="shared" si="0"/>
        <v/>
      </c>
      <c r="B11" s="126" t="str">
        <f>見Ａ!A12&amp;""</f>
        <v/>
      </c>
      <c r="C11" s="138" t="str">
        <f>見Ａ!B12&amp;""</f>
        <v/>
      </c>
      <c r="D11" s="136" t="str">
        <f>見Ａ!C12&amp;""</f>
        <v/>
      </c>
      <c r="E11" s="136" t="str">
        <f>見Ａ!D12&amp;""</f>
        <v/>
      </c>
      <c r="F11" s="41"/>
      <c r="G11" s="41"/>
      <c r="H11" s="116"/>
      <c r="K11" s="34" t="str">
        <f t="shared" si="1"/>
        <v/>
      </c>
      <c r="L11" s="40"/>
      <c r="M11" s="35"/>
      <c r="N11" s="36"/>
      <c r="O11" s="36"/>
      <c r="P11" s="41"/>
      <c r="Q11" s="41"/>
      <c r="R11" s="42"/>
    </row>
    <row r="12" spans="1:33" ht="45.95" customHeight="1" x14ac:dyDescent="0.15">
      <c r="A12" s="34" t="str">
        <f t="shared" si="0"/>
        <v/>
      </c>
      <c r="B12" s="126" t="str">
        <f>見Ａ!A13&amp;""</f>
        <v/>
      </c>
      <c r="C12" s="137" t="str">
        <f>見Ａ!B13&amp;""</f>
        <v/>
      </c>
      <c r="D12" s="136" t="str">
        <f>見Ａ!C13&amp;""</f>
        <v/>
      </c>
      <c r="E12" s="136" t="str">
        <f>見Ａ!D13&amp;""</f>
        <v/>
      </c>
      <c r="F12" s="43"/>
      <c r="G12" s="41"/>
      <c r="H12" s="116"/>
      <c r="K12" s="34" t="str">
        <f t="shared" si="1"/>
        <v/>
      </c>
      <c r="L12" s="40"/>
      <c r="M12" s="36"/>
      <c r="N12" s="36"/>
      <c r="O12" s="36"/>
      <c r="P12" s="43"/>
      <c r="Q12" s="41"/>
      <c r="R12" s="42"/>
    </row>
    <row r="13" spans="1:33" ht="45.95" customHeight="1" x14ac:dyDescent="0.15">
      <c r="A13" s="34" t="str">
        <f t="shared" si="0"/>
        <v/>
      </c>
      <c r="B13" s="110" t="str">
        <f>見Ａ!A14&amp;""</f>
        <v/>
      </c>
      <c r="C13" s="149"/>
      <c r="D13" s="96" t="str">
        <f>見Ａ!C14&amp;""</f>
        <v/>
      </c>
      <c r="E13" s="96" t="str">
        <f>見Ａ!D14&amp;""</f>
        <v/>
      </c>
      <c r="F13" s="41"/>
      <c r="G13" s="41"/>
      <c r="H13" s="116"/>
      <c r="K13" s="34" t="str">
        <f t="shared" si="1"/>
        <v/>
      </c>
      <c r="L13" s="40"/>
      <c r="M13" s="36"/>
      <c r="N13" s="36"/>
      <c r="O13" s="36"/>
      <c r="P13" s="41"/>
      <c r="Q13" s="41"/>
      <c r="R13" s="42"/>
    </row>
    <row r="14" spans="1:33" ht="45.95" customHeight="1" x14ac:dyDescent="0.15">
      <c r="A14" s="34" t="str">
        <f t="shared" si="0"/>
        <v/>
      </c>
      <c r="B14" s="110" t="str">
        <f>見Ａ!A15&amp;""</f>
        <v/>
      </c>
      <c r="C14" s="111" t="str">
        <f>見Ａ!B15&amp;""</f>
        <v/>
      </c>
      <c r="D14" s="96" t="str">
        <f>見Ａ!C15&amp;""</f>
        <v/>
      </c>
      <c r="E14" s="96" t="str">
        <f>見Ａ!D15&amp;""</f>
        <v/>
      </c>
      <c r="F14" s="41"/>
      <c r="G14" s="41"/>
      <c r="H14" s="116"/>
      <c r="K14" s="34" t="str">
        <f t="shared" si="1"/>
        <v/>
      </c>
      <c r="L14" s="40"/>
      <c r="M14" s="36"/>
      <c r="N14" s="36"/>
      <c r="O14" s="36"/>
      <c r="P14" s="41"/>
      <c r="Q14" s="41"/>
      <c r="R14" s="42"/>
    </row>
    <row r="15" spans="1:33" ht="45.95" customHeight="1" x14ac:dyDescent="0.15">
      <c r="A15" s="34" t="str">
        <f t="shared" si="0"/>
        <v/>
      </c>
      <c r="B15" s="110" t="str">
        <f>見Ａ!A16&amp;""</f>
        <v/>
      </c>
      <c r="C15" s="112" t="str">
        <f>見Ａ!B16&amp;""</f>
        <v/>
      </c>
      <c r="D15" s="96" t="str">
        <f>見Ａ!C16&amp;""</f>
        <v/>
      </c>
      <c r="E15" s="96" t="str">
        <f>見Ａ!D16&amp;""</f>
        <v/>
      </c>
      <c r="F15" s="37"/>
      <c r="G15" s="41"/>
      <c r="H15" s="116"/>
      <c r="K15" s="34" t="str">
        <f t="shared" si="1"/>
        <v/>
      </c>
      <c r="L15" s="40"/>
      <c r="M15" s="36"/>
      <c r="N15" s="36"/>
      <c r="O15" s="36"/>
      <c r="P15" s="37"/>
      <c r="Q15" s="41"/>
      <c r="R15" s="44"/>
    </row>
    <row r="16" spans="1:33" ht="45.95" customHeight="1" x14ac:dyDescent="0.15">
      <c r="A16" s="34" t="str">
        <f t="shared" si="0"/>
        <v/>
      </c>
      <c r="B16" s="110" t="str">
        <f>見Ａ!A17&amp;""</f>
        <v/>
      </c>
      <c r="C16" s="112" t="str">
        <f>見Ａ!B17&amp;""</f>
        <v/>
      </c>
      <c r="D16" s="96" t="str">
        <f>見Ａ!C17&amp;""</f>
        <v/>
      </c>
      <c r="E16" s="96" t="str">
        <f>見Ａ!D17&amp;""</f>
        <v/>
      </c>
      <c r="F16" s="37"/>
      <c r="G16" s="37"/>
      <c r="H16" s="116"/>
      <c r="K16" s="34" t="str">
        <f t="shared" si="1"/>
        <v/>
      </c>
      <c r="L16" s="45"/>
      <c r="M16" s="45"/>
      <c r="N16" s="45"/>
      <c r="O16" s="45"/>
      <c r="P16" s="37"/>
      <c r="Q16" s="37"/>
      <c r="R16" s="44"/>
    </row>
    <row r="17" spans="1:41" ht="45.95" customHeight="1" x14ac:dyDescent="0.15">
      <c r="A17" s="34" t="str">
        <f t="shared" ref="A17" si="2">IF(D17="","",ROW()-4)</f>
        <v/>
      </c>
      <c r="B17" s="45" t="s">
        <v>28</v>
      </c>
      <c r="C17" s="46"/>
      <c r="D17" s="47"/>
      <c r="E17" s="48"/>
      <c r="F17" s="37"/>
      <c r="G17" s="37"/>
      <c r="H17" s="44"/>
      <c r="K17" s="34" t="str">
        <f t="shared" ref="K17" si="3">IF(N17="","",ROW()-4)</f>
        <v/>
      </c>
      <c r="L17" s="45" t="s">
        <v>28</v>
      </c>
      <c r="M17" s="46"/>
      <c r="N17" s="47"/>
      <c r="O17" s="48"/>
      <c r="P17" s="37"/>
      <c r="Q17" s="37"/>
      <c r="R17" s="44"/>
    </row>
    <row r="18" spans="1:41" ht="39.950000000000003" customHeight="1" x14ac:dyDescent="0.15">
      <c r="A18" s="228" t="s">
        <v>29</v>
      </c>
      <c r="B18" s="229"/>
      <c r="C18" s="49" t="s">
        <v>30</v>
      </c>
      <c r="D18" s="50"/>
      <c r="E18" s="51"/>
      <c r="F18" s="51"/>
      <c r="G18" s="51"/>
      <c r="H18" s="52"/>
      <c r="K18" s="228" t="s">
        <v>29</v>
      </c>
      <c r="L18" s="229"/>
      <c r="M18" s="49" t="s">
        <v>30</v>
      </c>
      <c r="N18" s="50"/>
      <c r="O18" s="51"/>
      <c r="P18" s="51"/>
      <c r="Q18" s="51"/>
      <c r="R18" s="52"/>
    </row>
    <row r="19" spans="1:41" ht="39.950000000000003" customHeight="1" x14ac:dyDescent="0.15">
      <c r="A19" s="230"/>
      <c r="B19" s="231"/>
      <c r="C19" s="53" t="s">
        <v>82</v>
      </c>
      <c r="D19" s="54"/>
      <c r="E19" s="55"/>
      <c r="F19" s="55"/>
      <c r="G19" s="55"/>
      <c r="H19" s="56"/>
      <c r="K19" s="230"/>
      <c r="L19" s="236"/>
      <c r="M19" s="53" t="s">
        <v>82</v>
      </c>
      <c r="N19" s="54"/>
      <c r="O19" s="55"/>
      <c r="P19" s="55"/>
      <c r="Q19" s="55"/>
      <c r="R19" s="56"/>
    </row>
    <row r="20" spans="1:41" ht="41.1" customHeight="1" x14ac:dyDescent="0.15">
      <c r="A20" s="232" t="s">
        <v>31</v>
      </c>
      <c r="B20" s="233"/>
      <c r="C20" s="57"/>
      <c r="D20" s="58"/>
      <c r="E20" s="59"/>
      <c r="F20" s="59"/>
      <c r="G20" s="59"/>
      <c r="H20" s="60"/>
      <c r="K20" s="232" t="s">
        <v>31</v>
      </c>
      <c r="L20" s="237"/>
      <c r="M20" s="57"/>
      <c r="N20" s="58"/>
      <c r="O20" s="59"/>
      <c r="P20" s="59"/>
      <c r="Q20" s="59"/>
      <c r="R20" s="60"/>
    </row>
    <row r="21" spans="1:41" ht="41.1" customHeight="1" x14ac:dyDescent="0.15">
      <c r="A21" s="61"/>
      <c r="B21" s="162"/>
      <c r="C21" s="62" t="s">
        <v>32</v>
      </c>
      <c r="D21" s="234"/>
      <c r="E21" s="234"/>
      <c r="F21" s="234"/>
      <c r="G21" s="234"/>
      <c r="H21" s="235"/>
      <c r="I21" s="63"/>
      <c r="J21" s="63"/>
      <c r="K21" s="64"/>
      <c r="L21" s="63"/>
      <c r="M21" s="62" t="s">
        <v>32</v>
      </c>
      <c r="N21" s="225"/>
      <c r="O21" s="225"/>
      <c r="P21" s="225"/>
      <c r="Q21" s="225"/>
      <c r="R21" s="226"/>
      <c r="AO21" s="24" t="e">
        <f>#REF!&amp;"他"&amp;#REF!&amp;"件"</f>
        <v>#REF!</v>
      </c>
    </row>
    <row r="22" spans="1:41" ht="41.1" customHeight="1" x14ac:dyDescent="0.15">
      <c r="A22" s="65"/>
      <c r="B22" s="66"/>
      <c r="C22" s="62" t="s">
        <v>33</v>
      </c>
      <c r="D22" s="225"/>
      <c r="E22" s="225"/>
      <c r="F22" s="225"/>
      <c r="G22" s="225"/>
      <c r="H22" s="226"/>
      <c r="K22" s="65"/>
      <c r="L22" s="66"/>
      <c r="M22" s="62" t="s">
        <v>33</v>
      </c>
      <c r="N22" s="225"/>
      <c r="O22" s="225"/>
      <c r="P22" s="225"/>
      <c r="Q22" s="225"/>
      <c r="R22" s="226"/>
    </row>
    <row r="23" spans="1:41" ht="41.1" customHeight="1" x14ac:dyDescent="0.15">
      <c r="A23" s="67"/>
      <c r="B23" s="68"/>
      <c r="C23" s="69" t="s">
        <v>34</v>
      </c>
      <c r="D23" s="219"/>
      <c r="E23" s="219"/>
      <c r="F23" s="219"/>
      <c r="G23" s="219"/>
      <c r="H23" s="220"/>
      <c r="K23" s="67"/>
      <c r="L23" s="68"/>
      <c r="M23" s="69" t="s">
        <v>34</v>
      </c>
      <c r="N23" s="219"/>
      <c r="O23" s="219"/>
      <c r="P23" s="219"/>
      <c r="Q23" s="219"/>
      <c r="R23" s="220"/>
    </row>
    <row r="24" spans="1:41" ht="27" customHeight="1" x14ac:dyDescent="0.15">
      <c r="B24" s="161">
        <v>46240</v>
      </c>
      <c r="C24" s="221" t="s">
        <v>102</v>
      </c>
      <c r="D24" s="221"/>
      <c r="E24" s="221"/>
      <c r="F24" s="221"/>
      <c r="G24" s="221"/>
      <c r="L24" s="2" t="str">
        <f>見Ａ!L24</f>
        <v>8.8.7　1200</v>
      </c>
      <c r="M24" s="221" t="str">
        <f>ＯＣ!N20</f>
        <v>8.8.7　1200</v>
      </c>
      <c r="N24" s="221"/>
      <c r="O24" s="221"/>
      <c r="P24" s="221"/>
      <c r="Q24" s="221"/>
    </row>
    <row r="25" spans="1:41" x14ac:dyDescent="0.15">
      <c r="B25" s="163"/>
    </row>
    <row r="26" spans="1:41" x14ac:dyDescent="0.15">
      <c r="B26" s="163"/>
    </row>
    <row r="27" spans="1:41" x14ac:dyDescent="0.15">
      <c r="B27" s="163"/>
    </row>
    <row r="28" spans="1:41" x14ac:dyDescent="0.15">
      <c r="B28" s="163"/>
      <c r="C28" s="105"/>
      <c r="D28" s="105"/>
      <c r="E28" s="105"/>
      <c r="F28" s="105"/>
      <c r="G28" s="105"/>
      <c r="H28" s="105"/>
    </row>
    <row r="29" spans="1:41" x14ac:dyDescent="0.15">
      <c r="B29" s="163"/>
      <c r="C29" s="105"/>
      <c r="D29" s="105"/>
      <c r="E29" s="105"/>
      <c r="F29" s="105"/>
      <c r="G29" s="105"/>
      <c r="H29" s="105"/>
    </row>
    <row r="30" spans="1:41" x14ac:dyDescent="0.15">
      <c r="B30" s="163"/>
    </row>
    <row r="31" spans="1:41" x14ac:dyDescent="0.15">
      <c r="B31" s="163"/>
    </row>
    <row r="32" spans="1:41" x14ac:dyDescent="0.15">
      <c r="B32" s="163"/>
    </row>
  </sheetData>
  <mergeCells count="19">
    <mergeCell ref="K2:R2"/>
    <mergeCell ref="L4:L5"/>
    <mergeCell ref="M4:M5"/>
    <mergeCell ref="K18:L19"/>
    <mergeCell ref="K20:L20"/>
    <mergeCell ref="A2:H2"/>
    <mergeCell ref="A18:B19"/>
    <mergeCell ref="A20:B20"/>
    <mergeCell ref="D22:H22"/>
    <mergeCell ref="B4:B5"/>
    <mergeCell ref="C4:C5"/>
    <mergeCell ref="D21:H21"/>
    <mergeCell ref="N23:R23"/>
    <mergeCell ref="M24:Q24"/>
    <mergeCell ref="C24:G24"/>
    <mergeCell ref="D23:H23"/>
    <mergeCell ref="L8:O8"/>
    <mergeCell ref="N21:R21"/>
    <mergeCell ref="N22:R22"/>
  </mergeCells>
  <phoneticPr fontId="30"/>
  <dataValidations count="1">
    <dataValidation imeMode="hiragana" allowBlank="1" showInputMessage="1" showErrorMessage="1" sqref="M16 N16:N17 O16 B17 L16:L17 D17" xr:uid="{00000000-0002-0000-0200-000000000000}"/>
  </dataValidations>
  <pageMargins left="0.7" right="0.7" top="0.75" bottom="0.75" header="0.3" footer="0.3"/>
  <pageSetup paperSize="9" scale="7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R32"/>
  <sheetViews>
    <sheetView showZeros="0" view="pageBreakPreview" topLeftCell="A13" zoomScale="70" zoomScaleNormal="70" zoomScaleSheetLayoutView="70" workbookViewId="0">
      <selection activeCell="B25" sqref="B25"/>
    </sheetView>
  </sheetViews>
  <sheetFormatPr defaultRowHeight="14.25" x14ac:dyDescent="0.15"/>
  <cols>
    <col min="1" max="1" width="22.75" style="1" customWidth="1"/>
    <col min="2" max="2" width="20.625" style="1" customWidth="1"/>
    <col min="3" max="3" width="6.625" style="1" customWidth="1"/>
    <col min="4" max="4" width="9.5" style="1" customWidth="1"/>
    <col min="5" max="5" width="10.625" style="1" customWidth="1"/>
    <col min="6" max="6" width="13.5" style="1" customWidth="1"/>
    <col min="7" max="7" width="11.75" style="1" customWidth="1"/>
    <col min="8" max="10" width="9" style="1"/>
    <col min="11" max="11" width="8.875" style="1" customWidth="1"/>
    <col min="12" max="12" width="22.625" style="1" customWidth="1"/>
    <col min="13" max="13" width="20.75" style="1" customWidth="1"/>
    <col min="14" max="14" width="6.625" style="1" customWidth="1"/>
    <col min="15" max="15" width="9.5" style="1" customWidth="1"/>
    <col min="16" max="16" width="10.75" style="1" customWidth="1"/>
    <col min="17" max="17" width="13.625" style="1" customWidth="1"/>
    <col min="18" max="18" width="11.75" style="1" customWidth="1"/>
    <col min="19" max="16384" width="9" style="1"/>
  </cols>
  <sheetData>
    <row r="1" spans="1:18" ht="37.5" customHeight="1" thickBot="1" x14ac:dyDescent="0.3">
      <c r="A1" s="26"/>
      <c r="B1" s="201" t="s">
        <v>38</v>
      </c>
      <c r="C1" s="201"/>
      <c r="D1" s="201"/>
      <c r="E1" s="201"/>
      <c r="F1" s="26"/>
      <c r="G1" s="26"/>
      <c r="L1" s="26"/>
      <c r="M1" s="201" t="s">
        <v>38</v>
      </c>
      <c r="N1" s="201"/>
      <c r="O1" s="201"/>
      <c r="P1" s="201"/>
      <c r="Q1" s="26"/>
      <c r="R1" s="26"/>
    </row>
    <row r="2" spans="1:18" ht="21" customHeight="1" thickTop="1" x14ac:dyDescent="0.15">
      <c r="A2" s="26"/>
      <c r="B2" s="26"/>
      <c r="C2" s="26"/>
      <c r="D2" s="26"/>
      <c r="E2" s="26"/>
      <c r="F2" s="26"/>
      <c r="G2" s="26"/>
      <c r="L2" s="26"/>
      <c r="M2" s="26"/>
      <c r="N2" s="26"/>
      <c r="O2" s="26"/>
      <c r="P2" s="26"/>
      <c r="Q2" s="26"/>
      <c r="R2" s="26"/>
    </row>
    <row r="3" spans="1:18" ht="21" customHeight="1" x14ac:dyDescent="0.15">
      <c r="A3" s="202" t="s">
        <v>36</v>
      </c>
      <c r="B3" s="203" t="s">
        <v>35</v>
      </c>
      <c r="C3" s="26"/>
      <c r="D3" s="26"/>
      <c r="E3" s="26"/>
      <c r="F3" s="26"/>
      <c r="G3" s="26"/>
      <c r="L3" s="202" t="s">
        <v>36</v>
      </c>
      <c r="M3" s="203" t="str">
        <f>B3</f>
        <v>Ｂ</v>
      </c>
      <c r="N3" s="26"/>
      <c r="O3" s="26"/>
      <c r="P3" s="26"/>
      <c r="Q3" s="26"/>
      <c r="R3" s="26"/>
    </row>
    <row r="4" spans="1:18" ht="21" customHeight="1" x14ac:dyDescent="0.15">
      <c r="A4" s="202"/>
      <c r="B4" s="203"/>
      <c r="C4" s="26"/>
      <c r="D4" s="26"/>
      <c r="E4" s="26"/>
      <c r="F4" s="26"/>
      <c r="G4" s="26"/>
      <c r="L4" s="202"/>
      <c r="M4" s="203"/>
      <c r="N4" s="26"/>
      <c r="O4" s="26"/>
      <c r="P4" s="26"/>
      <c r="Q4" s="26"/>
      <c r="R4" s="26"/>
    </row>
    <row r="5" spans="1:18" ht="21" customHeight="1" x14ac:dyDescent="0.15">
      <c r="A5" s="26"/>
      <c r="B5" s="26"/>
      <c r="C5" s="26"/>
      <c r="D5" s="26"/>
      <c r="E5" s="26"/>
      <c r="F5" s="26"/>
      <c r="G5" s="26"/>
      <c r="L5" s="26"/>
      <c r="M5" s="26"/>
      <c r="N5" s="26"/>
      <c r="O5" s="26"/>
      <c r="P5" s="26"/>
      <c r="Q5" s="26"/>
      <c r="R5" s="26"/>
    </row>
    <row r="6" spans="1:18" ht="27.75" customHeight="1" thickBot="1" x14ac:dyDescent="0.3">
      <c r="A6" s="70" t="s">
        <v>2</v>
      </c>
      <c r="B6" s="204">
        <f>F19</f>
        <v>0</v>
      </c>
      <c r="C6" s="204"/>
      <c r="D6" s="204"/>
      <c r="E6" s="71" t="s">
        <v>3</v>
      </c>
      <c r="F6" s="26"/>
      <c r="G6" s="26"/>
      <c r="L6" s="70" t="s">
        <v>2</v>
      </c>
      <c r="M6" s="204"/>
      <c r="N6" s="204"/>
      <c r="O6" s="204"/>
      <c r="P6" s="71" t="s">
        <v>3</v>
      </c>
      <c r="Q6" s="26"/>
      <c r="R6" s="26"/>
    </row>
    <row r="7" spans="1:18" ht="15" customHeight="1" thickTop="1" thickBot="1" x14ac:dyDescent="0.2">
      <c r="A7" s="26"/>
      <c r="B7" s="26"/>
      <c r="C7" s="26"/>
      <c r="D7" s="26"/>
      <c r="E7" s="26"/>
      <c r="F7" s="26"/>
      <c r="G7" s="26"/>
      <c r="L7" s="26"/>
      <c r="M7" s="26"/>
      <c r="N7" s="26"/>
      <c r="O7" s="26"/>
      <c r="P7" s="26"/>
      <c r="Q7" s="26"/>
      <c r="R7" s="26"/>
    </row>
    <row r="8" spans="1:18" ht="18.75" customHeight="1" thickBot="1" x14ac:dyDescent="0.2">
      <c r="A8" s="74" t="s">
        <v>4</v>
      </c>
      <c r="B8" s="75" t="s">
        <v>5</v>
      </c>
      <c r="C8" s="75" t="s">
        <v>6</v>
      </c>
      <c r="D8" s="75" t="s">
        <v>7</v>
      </c>
      <c r="E8" s="75" t="s">
        <v>8</v>
      </c>
      <c r="F8" s="72" t="s">
        <v>9</v>
      </c>
      <c r="G8" s="73" t="s">
        <v>10</v>
      </c>
      <c r="L8" s="74" t="s">
        <v>4</v>
      </c>
      <c r="M8" s="75" t="s">
        <v>5</v>
      </c>
      <c r="N8" s="75" t="s">
        <v>6</v>
      </c>
      <c r="O8" s="75" t="s">
        <v>7</v>
      </c>
      <c r="P8" s="75" t="s">
        <v>8</v>
      </c>
      <c r="Q8" s="75" t="s">
        <v>9</v>
      </c>
      <c r="R8" s="76" t="s">
        <v>10</v>
      </c>
    </row>
    <row r="9" spans="1:18" ht="39.950000000000003" customHeight="1" x14ac:dyDescent="0.15">
      <c r="A9" s="166" t="s">
        <v>126</v>
      </c>
      <c r="B9" s="131" t="s">
        <v>120</v>
      </c>
      <c r="C9" s="133" t="s">
        <v>121</v>
      </c>
      <c r="D9" s="133">
        <v>1</v>
      </c>
      <c r="E9" s="139"/>
      <c r="F9" s="77"/>
      <c r="G9" s="114"/>
      <c r="I9" s="1">
        <f>COUNTA(#REF!)</f>
        <v>1</v>
      </c>
      <c r="L9" s="238" t="e">
        <f>#REF!&amp;"　ほか"&amp;I9&amp;"件　別紙内訳書のとおり"</f>
        <v>#REF!</v>
      </c>
      <c r="M9" s="239"/>
      <c r="N9" s="239"/>
      <c r="O9" s="239"/>
      <c r="P9" s="3"/>
      <c r="Q9" s="3"/>
      <c r="R9" s="4"/>
    </row>
    <row r="10" spans="1:18" ht="39.950000000000003" customHeight="1" x14ac:dyDescent="0.15">
      <c r="A10" s="132"/>
      <c r="B10" s="172" t="s">
        <v>115</v>
      </c>
      <c r="C10" s="134"/>
      <c r="D10" s="135"/>
      <c r="E10" s="82"/>
      <c r="F10" s="82"/>
      <c r="G10" s="114"/>
      <c r="L10" s="94"/>
      <c r="M10" s="79" t="s">
        <v>37</v>
      </c>
      <c r="N10" s="80"/>
      <c r="O10" s="81"/>
      <c r="P10" s="82"/>
      <c r="Q10" s="82"/>
      <c r="R10" s="84"/>
    </row>
    <row r="11" spans="1:18" ht="39.950000000000003" customHeight="1" x14ac:dyDescent="0.15">
      <c r="A11" s="78"/>
      <c r="B11" s="148"/>
      <c r="C11" s="80"/>
      <c r="D11" s="81"/>
      <c r="E11" s="82"/>
      <c r="F11" s="82"/>
      <c r="G11" s="114"/>
      <c r="L11" s="94"/>
      <c r="M11" s="79"/>
      <c r="N11" s="80"/>
      <c r="O11" s="81"/>
      <c r="P11" s="82"/>
      <c r="Q11" s="82"/>
      <c r="R11" s="84"/>
    </row>
    <row r="12" spans="1:18" ht="39.950000000000003" customHeight="1" x14ac:dyDescent="0.15">
      <c r="A12" s="78"/>
      <c r="B12" s="102"/>
      <c r="C12" s="80"/>
      <c r="D12" s="81"/>
      <c r="E12" s="82"/>
      <c r="F12" s="82"/>
      <c r="G12" s="114"/>
      <c r="L12" s="94"/>
      <c r="M12" s="79"/>
      <c r="N12" s="80"/>
      <c r="O12" s="81"/>
      <c r="P12" s="82"/>
      <c r="Q12" s="82"/>
      <c r="R12" s="84"/>
    </row>
    <row r="13" spans="1:18" ht="39.950000000000003" customHeight="1" x14ac:dyDescent="0.15">
      <c r="A13" s="78"/>
      <c r="B13" s="102"/>
      <c r="C13" s="80"/>
      <c r="D13" s="81"/>
      <c r="E13" s="82"/>
      <c r="F13" s="82"/>
      <c r="G13" s="114"/>
      <c r="L13" s="94"/>
      <c r="M13" s="79"/>
      <c r="N13" s="80"/>
      <c r="O13" s="81"/>
      <c r="P13" s="82"/>
      <c r="Q13" s="82"/>
      <c r="R13" s="85"/>
    </row>
    <row r="14" spans="1:18" ht="39.950000000000003" customHeight="1" x14ac:dyDescent="0.15">
      <c r="A14" s="78"/>
      <c r="B14" s="102"/>
      <c r="C14" s="80"/>
      <c r="D14" s="81"/>
      <c r="E14" s="82"/>
      <c r="F14" s="82"/>
      <c r="G14" s="114"/>
      <c r="L14" s="94"/>
      <c r="M14" s="79"/>
      <c r="N14" s="80"/>
      <c r="O14" s="81"/>
      <c r="P14" s="82"/>
      <c r="Q14" s="82"/>
      <c r="R14" s="85"/>
    </row>
    <row r="15" spans="1:18" ht="39.950000000000003" customHeight="1" x14ac:dyDescent="0.15">
      <c r="A15" s="78"/>
      <c r="B15" s="102"/>
      <c r="C15" s="80"/>
      <c r="D15" s="81"/>
      <c r="E15" s="82"/>
      <c r="F15" s="82"/>
      <c r="G15" s="114"/>
      <c r="L15" s="95"/>
      <c r="M15" s="80"/>
      <c r="N15" s="80"/>
      <c r="O15" s="81"/>
      <c r="P15" s="82"/>
      <c r="Q15" s="82"/>
      <c r="R15" s="85"/>
    </row>
    <row r="16" spans="1:18" ht="39.950000000000003" customHeight="1" x14ac:dyDescent="0.15">
      <c r="A16" s="78"/>
      <c r="B16" s="103"/>
      <c r="C16" s="80"/>
      <c r="D16" s="81"/>
      <c r="E16" s="82"/>
      <c r="F16" s="82"/>
      <c r="G16" s="114"/>
      <c r="L16" s="95"/>
      <c r="M16" s="80"/>
      <c r="N16" s="80"/>
      <c r="O16" s="81"/>
      <c r="P16" s="82"/>
      <c r="Q16" s="82"/>
      <c r="R16" s="85"/>
    </row>
    <row r="17" spans="1:18" ht="39.950000000000003" customHeight="1" x14ac:dyDescent="0.15">
      <c r="A17" s="78"/>
      <c r="B17" s="80"/>
      <c r="C17" s="80"/>
      <c r="D17" s="81"/>
      <c r="E17" s="82"/>
      <c r="F17" s="82"/>
      <c r="G17" s="114"/>
      <c r="L17" s="95"/>
      <c r="M17" s="80"/>
      <c r="N17" s="80"/>
      <c r="O17" s="81"/>
      <c r="P17" s="82"/>
      <c r="Q17" s="82"/>
      <c r="R17" s="85"/>
    </row>
    <row r="18" spans="1:18" ht="39.950000000000003" customHeight="1" x14ac:dyDescent="0.15">
      <c r="A18" s="78"/>
      <c r="B18" s="80"/>
      <c r="C18" s="80"/>
      <c r="D18" s="81"/>
      <c r="E18" s="82"/>
      <c r="F18" s="82"/>
      <c r="G18" s="114"/>
      <c r="L18" s="95"/>
      <c r="M18" s="80"/>
      <c r="N18" s="80"/>
      <c r="O18" s="81"/>
      <c r="P18" s="82"/>
      <c r="Q18" s="82"/>
      <c r="R18" s="85"/>
    </row>
    <row r="19" spans="1:18" ht="39.950000000000003" customHeight="1" thickBot="1" x14ac:dyDescent="0.2">
      <c r="A19" s="86" t="s">
        <v>11</v>
      </c>
      <c r="B19" s="165"/>
      <c r="C19" s="87"/>
      <c r="D19" s="88"/>
      <c r="E19" s="88"/>
      <c r="F19" s="88">
        <f>F9</f>
        <v>0</v>
      </c>
      <c r="G19" s="115"/>
      <c r="L19" s="86" t="s">
        <v>11</v>
      </c>
      <c r="M19" s="87"/>
      <c r="N19" s="87"/>
      <c r="O19" s="88"/>
      <c r="P19" s="88"/>
      <c r="Q19" s="88"/>
      <c r="R19" s="89"/>
    </row>
    <row r="20" spans="1:18" ht="36" customHeight="1" thickBot="1" x14ac:dyDescent="0.2">
      <c r="A20" s="90" t="s">
        <v>88</v>
      </c>
      <c r="B20" s="205" t="str">
        <f>ＯＣ!D20</f>
        <v>8.12.1～8.12.17</v>
      </c>
      <c r="C20" s="240"/>
      <c r="D20" s="207" t="s">
        <v>89</v>
      </c>
      <c r="E20" s="207"/>
      <c r="F20" s="241" t="str">
        <f>見Ａ!F20</f>
        <v>陸上自衛隊
武山駐屯地</v>
      </c>
      <c r="G20" s="240"/>
      <c r="L20" s="90" t="s">
        <v>1</v>
      </c>
      <c r="M20" s="205">
        <f>見Ａ!B20</f>
        <v>46477</v>
      </c>
      <c r="N20" s="206"/>
      <c r="O20" s="207" t="s">
        <v>12</v>
      </c>
      <c r="P20" s="207"/>
      <c r="Q20" s="197" t="str">
        <f>見Ａ!F20</f>
        <v>陸上自衛隊
武山駐屯地</v>
      </c>
      <c r="R20" s="197"/>
    </row>
    <row r="21" spans="1:18" ht="21" customHeight="1" thickBot="1" x14ac:dyDescent="0.2">
      <c r="A21" s="197" t="s">
        <v>13</v>
      </c>
      <c r="B21" s="216"/>
      <c r="C21" s="197"/>
      <c r="D21" s="197"/>
      <c r="E21" s="197"/>
      <c r="F21" s="197"/>
      <c r="G21" s="197"/>
      <c r="H21" s="91"/>
      <c r="I21" s="91"/>
      <c r="J21" s="91"/>
      <c r="K21" s="91"/>
      <c r="L21" s="197" t="s">
        <v>13</v>
      </c>
      <c r="M21" s="197"/>
      <c r="N21" s="197"/>
      <c r="O21" s="197"/>
      <c r="P21" s="197"/>
      <c r="Q21" s="197"/>
      <c r="R21" s="197"/>
    </row>
    <row r="22" spans="1:18" ht="23.25" customHeight="1" x14ac:dyDescent="0.15">
      <c r="A22" s="198" t="s">
        <v>14</v>
      </c>
      <c r="B22" s="198"/>
      <c r="C22" s="198"/>
      <c r="D22" s="198"/>
      <c r="E22" s="198"/>
      <c r="F22" s="198"/>
      <c r="G22" s="198"/>
      <c r="L22" s="198" t="s">
        <v>14</v>
      </c>
      <c r="M22" s="198"/>
      <c r="N22" s="198"/>
      <c r="O22" s="198"/>
      <c r="P22" s="198"/>
      <c r="Q22" s="198"/>
      <c r="R22" s="198"/>
    </row>
    <row r="23" spans="1:18" ht="23.25" customHeight="1" x14ac:dyDescent="0.15">
      <c r="A23" s="199"/>
      <c r="B23" s="199"/>
      <c r="C23" s="199"/>
      <c r="D23" s="199"/>
      <c r="E23" s="199"/>
      <c r="F23" s="199"/>
      <c r="G23" s="199"/>
      <c r="L23" s="199"/>
      <c r="M23" s="199"/>
      <c r="N23" s="199"/>
      <c r="O23" s="199"/>
      <c r="P23" s="199"/>
      <c r="Q23" s="199"/>
      <c r="R23" s="199"/>
    </row>
    <row r="24" spans="1:18" ht="21" customHeight="1" x14ac:dyDescent="0.15">
      <c r="A24" s="92">
        <f>見Ａ!A24</f>
        <v>46241</v>
      </c>
      <c r="B24" s="147"/>
      <c r="C24" s="93"/>
      <c r="D24" s="93"/>
      <c r="E24" s="93"/>
      <c r="F24" s="93"/>
      <c r="G24" s="93"/>
      <c r="L24" s="92">
        <f>A24</f>
        <v>46241</v>
      </c>
      <c r="M24" s="93"/>
      <c r="N24" s="93"/>
      <c r="O24" s="93"/>
      <c r="P24" s="93"/>
      <c r="Q24" s="93"/>
      <c r="R24" s="93"/>
    </row>
    <row r="25" spans="1:18" ht="21" customHeight="1" x14ac:dyDescent="0.15">
      <c r="A25" s="26"/>
      <c r="B25" s="147"/>
      <c r="C25" s="26"/>
      <c r="D25" s="26"/>
      <c r="E25" s="26"/>
      <c r="F25" s="26"/>
      <c r="G25" s="26"/>
      <c r="L25" s="26"/>
      <c r="M25" s="26"/>
      <c r="N25" s="26"/>
      <c r="O25" s="26"/>
      <c r="P25" s="26"/>
      <c r="Q25" s="26"/>
      <c r="R25" s="26"/>
    </row>
    <row r="26" spans="1:18" ht="21" customHeight="1" x14ac:dyDescent="0.15">
      <c r="A26" s="26" t="str">
        <f>見Ａ!$A$26</f>
        <v>分任契約担当官</v>
      </c>
      <c r="B26" s="147"/>
      <c r="C26" s="26"/>
      <c r="D26" s="26"/>
      <c r="E26" s="26"/>
      <c r="F26" s="26"/>
      <c r="G26" s="26"/>
      <c r="L26" s="26" t="str">
        <f>見Ａ!$A$26</f>
        <v>分任契約担当官</v>
      </c>
      <c r="M26" s="26"/>
      <c r="N26" s="26"/>
      <c r="O26" s="26"/>
      <c r="P26" s="26"/>
      <c r="Q26" s="26"/>
      <c r="R26" s="26"/>
    </row>
    <row r="27" spans="1:18" ht="21" customHeight="1" x14ac:dyDescent="0.15">
      <c r="A27" s="26" t="str">
        <f>見Ａ!$A$27</f>
        <v>陸上自衛隊武山駐屯地</v>
      </c>
      <c r="B27" s="147"/>
      <c r="C27" s="208" t="s">
        <v>16</v>
      </c>
      <c r="D27" s="208"/>
      <c r="E27" s="26"/>
      <c r="F27" s="26"/>
      <c r="G27" s="26"/>
      <c r="L27" s="26" t="str">
        <f>見Ａ!$A$27</f>
        <v>陸上自衛隊武山駐屯地</v>
      </c>
      <c r="M27" s="26"/>
      <c r="N27" s="208" t="s">
        <v>16</v>
      </c>
      <c r="O27" s="208"/>
      <c r="P27" s="26"/>
      <c r="Q27" s="26"/>
      <c r="R27" s="26"/>
    </row>
    <row r="28" spans="1:18" ht="21" customHeight="1" x14ac:dyDescent="0.15">
      <c r="A28" s="26" t="str">
        <f>見Ａ!$A$28</f>
        <v>第４０７会計隊長　渡邊　竜也　殿</v>
      </c>
      <c r="B28" s="147"/>
      <c r="C28" s="213" t="s">
        <v>17</v>
      </c>
      <c r="D28" s="213"/>
      <c r="E28" s="91"/>
      <c r="F28" s="91"/>
      <c r="G28" s="91"/>
      <c r="H28" s="168"/>
      <c r="L28" s="26" t="str">
        <f>見Ａ!$A$28</f>
        <v>第４０７会計隊長　渡邊　竜也　殿</v>
      </c>
      <c r="M28" s="26"/>
      <c r="N28" s="208" t="s">
        <v>17</v>
      </c>
      <c r="O28" s="208"/>
      <c r="P28" s="26"/>
      <c r="Q28" s="26"/>
      <c r="R28" s="26"/>
    </row>
    <row r="29" spans="1:18" ht="21" customHeight="1" x14ac:dyDescent="0.15">
      <c r="A29" s="26"/>
      <c r="B29" s="147"/>
      <c r="C29" s="214" t="s">
        <v>18</v>
      </c>
      <c r="D29" s="214"/>
      <c r="E29" s="91"/>
      <c r="F29" s="91"/>
      <c r="G29" s="91"/>
      <c r="H29" s="168"/>
      <c r="L29" s="26"/>
      <c r="M29" s="26"/>
      <c r="N29" s="217" t="s">
        <v>18</v>
      </c>
      <c r="O29" s="217"/>
      <c r="P29" s="26"/>
      <c r="Q29" s="26"/>
      <c r="R29" s="26"/>
    </row>
    <row r="30" spans="1:18" ht="16.5" customHeight="1" x14ac:dyDescent="0.15">
      <c r="A30" s="26"/>
      <c r="B30" s="147"/>
      <c r="C30" s="218" t="s">
        <v>19</v>
      </c>
      <c r="D30" s="218"/>
      <c r="E30" s="26"/>
      <c r="F30" s="26"/>
      <c r="G30" s="26"/>
      <c r="L30" s="26"/>
      <c r="M30" s="26"/>
      <c r="N30" s="218" t="s">
        <v>19</v>
      </c>
      <c r="O30" s="218"/>
      <c r="P30" s="26"/>
      <c r="Q30" s="26"/>
      <c r="R30" s="26"/>
    </row>
    <row r="31" spans="1:18" ht="16.5" customHeight="1" x14ac:dyDescent="0.15">
      <c r="A31" s="26"/>
      <c r="B31" s="147"/>
      <c r="C31" s="208" t="s">
        <v>20</v>
      </c>
      <c r="D31" s="208"/>
      <c r="E31" s="26"/>
      <c r="F31" s="26"/>
      <c r="G31" s="26"/>
      <c r="L31" s="26"/>
      <c r="M31" s="26"/>
      <c r="N31" s="208" t="s">
        <v>20</v>
      </c>
      <c r="O31" s="208"/>
      <c r="P31" s="26"/>
      <c r="Q31" s="26"/>
      <c r="R31" s="26"/>
    </row>
    <row r="32" spans="1:18" ht="16.5" customHeight="1" x14ac:dyDescent="0.15">
      <c r="B32" s="164"/>
      <c r="C32" s="209"/>
      <c r="D32" s="209"/>
      <c r="N32" s="209"/>
      <c r="O32" s="209"/>
    </row>
  </sheetData>
  <mergeCells count="33">
    <mergeCell ref="C30:D30"/>
    <mergeCell ref="C31:D31"/>
    <mergeCell ref="C32:D32"/>
    <mergeCell ref="A3:A4"/>
    <mergeCell ref="B3:B4"/>
    <mergeCell ref="A21:C21"/>
    <mergeCell ref="D21:G21"/>
    <mergeCell ref="A22:G23"/>
    <mergeCell ref="C27:D27"/>
    <mergeCell ref="C28:D28"/>
    <mergeCell ref="C29:D29"/>
    <mergeCell ref="B1:E1"/>
    <mergeCell ref="B6:D6"/>
    <mergeCell ref="L9:O9"/>
    <mergeCell ref="B20:C20"/>
    <mergeCell ref="D20:E20"/>
    <mergeCell ref="F20:G20"/>
    <mergeCell ref="M1:P1"/>
    <mergeCell ref="L3:L4"/>
    <mergeCell ref="M3:M4"/>
    <mergeCell ref="M6:O6"/>
    <mergeCell ref="M20:N20"/>
    <mergeCell ref="O20:P20"/>
    <mergeCell ref="Q20:R20"/>
    <mergeCell ref="L21:N21"/>
    <mergeCell ref="O21:R21"/>
    <mergeCell ref="L22:R23"/>
    <mergeCell ref="N27:O27"/>
    <mergeCell ref="N32:O32"/>
    <mergeCell ref="N28:O28"/>
    <mergeCell ref="N29:O29"/>
    <mergeCell ref="N30:O30"/>
    <mergeCell ref="N31:O31"/>
  </mergeCells>
  <phoneticPr fontId="30"/>
  <pageMargins left="0.70866141732283472" right="0.70866141732283472" top="0.82677165354330717" bottom="0.74803149606299213" header="0.31496062992125984" footer="0.31496062992125984"/>
  <pageSetup paperSize="9" scale="8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R32"/>
  <sheetViews>
    <sheetView showZeros="0" view="pageBreakPreview" topLeftCell="A16" zoomScale="85" zoomScaleNormal="100" zoomScaleSheetLayoutView="85" workbookViewId="0">
      <selection activeCell="B25" sqref="B25"/>
    </sheetView>
  </sheetViews>
  <sheetFormatPr defaultRowHeight="13.5" x14ac:dyDescent="0.15"/>
  <cols>
    <col min="1" max="1" width="4.5" style="24" customWidth="1"/>
    <col min="2" max="2" width="25" style="24" customWidth="1"/>
    <col min="3" max="3" width="29.625" style="24" customWidth="1"/>
    <col min="4" max="4" width="6.625" style="24" customWidth="1"/>
    <col min="5" max="5" width="11.5" style="24" customWidth="1"/>
    <col min="6" max="6" width="11.625" style="24" customWidth="1"/>
    <col min="7" max="7" width="12.75" style="24" customWidth="1"/>
    <col min="8" max="8" width="11.625" style="24" customWidth="1"/>
    <col min="9" max="10" width="9" style="24"/>
    <col min="11" max="11" width="4.5" style="24" customWidth="1"/>
    <col min="12" max="12" width="25" style="24" customWidth="1"/>
    <col min="13" max="13" width="29.625" style="24" customWidth="1"/>
    <col min="14" max="14" width="6.625" style="24" customWidth="1"/>
    <col min="15" max="16" width="11.625" style="24" customWidth="1"/>
    <col min="17" max="17" width="12.75" style="24" customWidth="1"/>
    <col min="18" max="18" width="11.625" style="24" customWidth="1"/>
    <col min="19" max="16384" width="9" style="24"/>
  </cols>
  <sheetData>
    <row r="1" spans="1:18" ht="20.25" customHeight="1" x14ac:dyDescent="0.15"/>
    <row r="2" spans="1:18" ht="49.5" customHeight="1" x14ac:dyDescent="0.25">
      <c r="A2" s="227" t="s">
        <v>25</v>
      </c>
      <c r="B2" s="227"/>
      <c r="C2" s="227"/>
      <c r="D2" s="227"/>
      <c r="E2" s="227"/>
      <c r="F2" s="227"/>
      <c r="G2" s="227"/>
      <c r="H2" s="227"/>
      <c r="K2" s="227" t="s">
        <v>25</v>
      </c>
      <c r="L2" s="227"/>
      <c r="M2" s="227"/>
      <c r="N2" s="227"/>
      <c r="O2" s="227"/>
      <c r="P2" s="227"/>
      <c r="Q2" s="227"/>
      <c r="R2" s="227"/>
    </row>
    <row r="3" spans="1:18" ht="49.5" customHeight="1" x14ac:dyDescent="0.25">
      <c r="A3" s="25"/>
      <c r="B3" s="25"/>
      <c r="C3" s="25"/>
      <c r="D3" s="25"/>
      <c r="E3" s="25"/>
      <c r="F3" s="25"/>
      <c r="G3" s="25"/>
      <c r="H3" s="25"/>
      <c r="K3" s="25"/>
      <c r="L3" s="25"/>
      <c r="M3" s="25"/>
      <c r="N3" s="25"/>
      <c r="O3" s="25"/>
      <c r="P3" s="25"/>
      <c r="Q3" s="25"/>
      <c r="R3" s="25"/>
    </row>
    <row r="4" spans="1:18" s="1" customFormat="1" ht="21" customHeight="1" x14ac:dyDescent="0.15">
      <c r="B4" s="202" t="s">
        <v>36</v>
      </c>
      <c r="C4" s="203" t="str">
        <f>見Ｂ!B3</f>
        <v>Ｂ</v>
      </c>
      <c r="D4" s="26"/>
      <c r="E4" s="26"/>
      <c r="F4" s="26"/>
      <c r="G4" s="26"/>
      <c r="H4" s="26"/>
      <c r="L4" s="202" t="s">
        <v>36</v>
      </c>
      <c r="M4" s="203" t="str">
        <f>C4</f>
        <v>Ｂ</v>
      </c>
      <c r="N4" s="26"/>
      <c r="O4" s="26"/>
      <c r="P4" s="26"/>
      <c r="Q4" s="26"/>
      <c r="R4" s="26"/>
    </row>
    <row r="5" spans="1:18" s="1" customFormat="1" ht="21" customHeight="1" x14ac:dyDescent="0.15">
      <c r="B5" s="202"/>
      <c r="C5" s="203"/>
      <c r="D5" s="26"/>
      <c r="E5" s="26"/>
      <c r="F5" s="26"/>
      <c r="G5" s="26"/>
      <c r="H5" s="26"/>
      <c r="L5" s="202"/>
      <c r="M5" s="203"/>
      <c r="N5" s="26"/>
      <c r="O5" s="26"/>
      <c r="P5" s="26"/>
      <c r="Q5" s="26"/>
      <c r="R5" s="26"/>
    </row>
    <row r="6" spans="1:18" ht="56.25" customHeight="1" x14ac:dyDescent="0.15">
      <c r="A6" s="27"/>
      <c r="B6" s="28"/>
      <c r="C6" s="28"/>
      <c r="D6" s="29"/>
      <c r="E6" s="30"/>
      <c r="F6" s="30"/>
      <c r="G6" s="30"/>
      <c r="H6" s="29"/>
      <c r="K6" s="27"/>
      <c r="L6" s="28"/>
      <c r="M6" s="28"/>
      <c r="N6" s="29"/>
      <c r="O6" s="30"/>
      <c r="P6" s="30"/>
      <c r="Q6" s="30"/>
      <c r="R6" s="29"/>
    </row>
    <row r="7" spans="1:18" ht="45.95" customHeight="1" x14ac:dyDescent="0.15">
      <c r="A7" s="127" t="s">
        <v>21</v>
      </c>
      <c r="B7" s="127" t="s">
        <v>22</v>
      </c>
      <c r="C7" s="127" t="s">
        <v>23</v>
      </c>
      <c r="D7" s="127" t="s">
        <v>6</v>
      </c>
      <c r="E7" s="128" t="s">
        <v>24</v>
      </c>
      <c r="F7" s="129" t="s">
        <v>26</v>
      </c>
      <c r="G7" s="129" t="s">
        <v>27</v>
      </c>
      <c r="H7" s="31" t="s">
        <v>10</v>
      </c>
      <c r="K7" s="31" t="s">
        <v>21</v>
      </c>
      <c r="L7" s="31" t="s">
        <v>22</v>
      </c>
      <c r="M7" s="31" t="s">
        <v>23</v>
      </c>
      <c r="N7" s="31" t="s">
        <v>6</v>
      </c>
      <c r="O7" s="32" t="s">
        <v>24</v>
      </c>
      <c r="P7" s="33" t="s">
        <v>26</v>
      </c>
      <c r="Q7" s="33" t="s">
        <v>27</v>
      </c>
      <c r="R7" s="31" t="s">
        <v>10</v>
      </c>
    </row>
    <row r="8" spans="1:18" ht="45.95" customHeight="1" x14ac:dyDescent="0.15">
      <c r="A8" s="104">
        <v>1</v>
      </c>
      <c r="B8" s="131" t="s">
        <v>127</v>
      </c>
      <c r="C8" s="131" t="s">
        <v>128</v>
      </c>
      <c r="D8" s="133"/>
      <c r="E8" s="133"/>
      <c r="F8" s="121"/>
      <c r="G8" s="130"/>
      <c r="H8" s="116"/>
      <c r="K8" s="31">
        <v>1</v>
      </c>
      <c r="L8" s="222" t="e">
        <f>見Ｂ!L9</f>
        <v>#REF!</v>
      </c>
      <c r="M8" s="223"/>
      <c r="N8" s="223"/>
      <c r="O8" s="224"/>
      <c r="P8" s="33"/>
      <c r="Q8" s="33"/>
      <c r="R8" s="31"/>
    </row>
    <row r="9" spans="1:18" ht="45.95" customHeight="1" x14ac:dyDescent="0.15">
      <c r="A9" s="150" t="str">
        <f t="shared" ref="A9:A16" si="0">IF(D9="","",ROW()-7)</f>
        <v/>
      </c>
      <c r="B9" s="151"/>
      <c r="C9" s="172"/>
      <c r="D9" s="134"/>
      <c r="E9" s="135"/>
      <c r="F9" s="106"/>
      <c r="G9" s="106"/>
      <c r="H9" s="116"/>
      <c r="K9" s="34"/>
      <c r="L9" s="40"/>
      <c r="M9" s="35" t="s">
        <v>37</v>
      </c>
      <c r="N9" s="96"/>
      <c r="O9" s="96"/>
      <c r="P9" s="37"/>
      <c r="Q9" s="37"/>
      <c r="R9" s="39"/>
    </row>
    <row r="10" spans="1:18" ht="45.95" customHeight="1" x14ac:dyDescent="0.15">
      <c r="A10" s="150" t="str">
        <f t="shared" si="0"/>
        <v/>
      </c>
      <c r="B10" s="152"/>
      <c r="C10" s="148"/>
      <c r="D10" s="80"/>
      <c r="E10" s="81"/>
      <c r="F10" s="107"/>
      <c r="G10" s="107"/>
      <c r="H10" s="116"/>
      <c r="K10" s="34"/>
      <c r="L10" s="40"/>
      <c r="M10" s="35"/>
      <c r="N10" s="96"/>
      <c r="O10" s="96"/>
      <c r="P10" s="41"/>
      <c r="Q10" s="41"/>
      <c r="R10" s="39"/>
    </row>
    <row r="11" spans="1:18" ht="45.95" customHeight="1" x14ac:dyDescent="0.15">
      <c r="A11" s="34" t="str">
        <f t="shared" si="0"/>
        <v/>
      </c>
      <c r="B11" s="109" t="str">
        <f>見Ｂ!A12&amp;""</f>
        <v/>
      </c>
      <c r="C11" s="111" t="str">
        <f>見Ｂ!B12&amp;""</f>
        <v/>
      </c>
      <c r="D11" s="96" t="str">
        <f>見Ｂ!C12&amp;""</f>
        <v/>
      </c>
      <c r="E11" s="96"/>
      <c r="F11" s="41"/>
      <c r="G11" s="41"/>
      <c r="H11" s="116"/>
      <c r="K11" s="34"/>
      <c r="L11" s="40"/>
      <c r="M11" s="35"/>
      <c r="N11" s="96"/>
      <c r="O11" s="96"/>
      <c r="P11" s="41"/>
      <c r="Q11" s="41"/>
      <c r="R11" s="42"/>
    </row>
    <row r="12" spans="1:18" ht="45.95" customHeight="1" x14ac:dyDescent="0.15">
      <c r="A12" s="34" t="str">
        <f t="shared" si="0"/>
        <v/>
      </c>
      <c r="B12" s="109" t="str">
        <f>見Ｂ!A13&amp;""</f>
        <v/>
      </c>
      <c r="C12" s="111" t="str">
        <f>見Ｂ!B13&amp;""</f>
        <v/>
      </c>
      <c r="D12" s="96" t="str">
        <f>見Ｂ!C13&amp;""</f>
        <v/>
      </c>
      <c r="E12" s="96"/>
      <c r="F12" s="43"/>
      <c r="G12" s="41"/>
      <c r="H12" s="116"/>
      <c r="K12" s="34"/>
      <c r="L12" s="40"/>
      <c r="M12" s="35"/>
      <c r="N12" s="96"/>
      <c r="O12" s="96"/>
      <c r="P12" s="43"/>
      <c r="Q12" s="41"/>
      <c r="R12" s="42"/>
    </row>
    <row r="13" spans="1:18" ht="45.95" customHeight="1" x14ac:dyDescent="0.15">
      <c r="A13" s="34" t="str">
        <f t="shared" si="0"/>
        <v/>
      </c>
      <c r="B13" s="110" t="str">
        <f>見Ｂ!A14&amp;""</f>
        <v/>
      </c>
      <c r="C13" s="111" t="str">
        <f>見Ｂ!B14&amp;""</f>
        <v/>
      </c>
      <c r="D13" s="96" t="str">
        <f>見Ｂ!C14&amp;""</f>
        <v/>
      </c>
      <c r="E13" s="96"/>
      <c r="F13" s="41"/>
      <c r="G13" s="41"/>
      <c r="H13" s="116"/>
      <c r="K13" s="34"/>
      <c r="L13" s="40"/>
      <c r="M13" s="35"/>
      <c r="N13" s="96"/>
      <c r="O13" s="96"/>
      <c r="P13" s="41"/>
      <c r="Q13" s="41"/>
      <c r="R13" s="42"/>
    </row>
    <row r="14" spans="1:18" ht="45.95" customHeight="1" x14ac:dyDescent="0.15">
      <c r="A14" s="34" t="str">
        <f t="shared" si="0"/>
        <v/>
      </c>
      <c r="B14" s="110" t="str">
        <f>見Ｂ!A15&amp;""</f>
        <v/>
      </c>
      <c r="C14" s="111" t="str">
        <f>見Ｂ!B15&amp;""</f>
        <v/>
      </c>
      <c r="D14" s="96" t="str">
        <f>見Ｂ!C15&amp;""</f>
        <v/>
      </c>
      <c r="E14" s="96"/>
      <c r="F14" s="41"/>
      <c r="G14" s="41"/>
      <c r="H14" s="116"/>
      <c r="K14" s="34"/>
      <c r="L14" s="40"/>
      <c r="M14" s="35"/>
      <c r="N14" s="96"/>
      <c r="O14" s="96"/>
      <c r="P14" s="41"/>
      <c r="Q14" s="41"/>
      <c r="R14" s="42"/>
    </row>
    <row r="15" spans="1:18" ht="45.95" customHeight="1" x14ac:dyDescent="0.15">
      <c r="A15" s="34" t="str">
        <f t="shared" si="0"/>
        <v/>
      </c>
      <c r="B15" s="110" t="str">
        <f>見Ｂ!A16&amp;""</f>
        <v/>
      </c>
      <c r="C15" s="112" t="str">
        <f>見Ｂ!B16&amp;""</f>
        <v/>
      </c>
      <c r="D15" s="96" t="str">
        <f>見Ｂ!C16&amp;""</f>
        <v/>
      </c>
      <c r="E15" s="96"/>
      <c r="F15" s="37"/>
      <c r="G15" s="41"/>
      <c r="H15" s="116"/>
      <c r="K15" s="34"/>
      <c r="L15" s="40"/>
      <c r="M15" s="35"/>
      <c r="N15" s="96"/>
      <c r="O15" s="96"/>
      <c r="P15" s="37"/>
      <c r="Q15" s="41"/>
      <c r="R15" s="44"/>
    </row>
    <row r="16" spans="1:18" ht="45.95" customHeight="1" x14ac:dyDescent="0.15">
      <c r="A16" s="34" t="str">
        <f t="shared" si="0"/>
        <v/>
      </c>
      <c r="B16" s="110" t="str">
        <f>見Ｂ!A17&amp;""</f>
        <v/>
      </c>
      <c r="C16" s="112" t="str">
        <f>見Ｂ!B17&amp;""</f>
        <v/>
      </c>
      <c r="D16" s="96" t="str">
        <f>見Ｂ!C17&amp;""</f>
        <v/>
      </c>
      <c r="E16" s="96"/>
      <c r="F16" s="37"/>
      <c r="G16" s="37"/>
      <c r="H16" s="116"/>
      <c r="K16" s="34"/>
      <c r="L16" s="45"/>
      <c r="M16" s="45"/>
      <c r="N16" s="97"/>
      <c r="O16" s="97"/>
      <c r="P16" s="37"/>
      <c r="Q16" s="37"/>
      <c r="R16" s="44"/>
    </row>
    <row r="17" spans="1:18" ht="45.95" customHeight="1" x14ac:dyDescent="0.15">
      <c r="A17" s="34" t="str">
        <f t="shared" ref="A17" si="1">IF(D17="","",ROW()-4)</f>
        <v/>
      </c>
      <c r="B17" s="45" t="s">
        <v>28</v>
      </c>
      <c r="C17" s="46"/>
      <c r="D17" s="47"/>
      <c r="E17" s="48"/>
      <c r="F17" s="37"/>
      <c r="G17" s="37">
        <f>G8</f>
        <v>0</v>
      </c>
      <c r="H17" s="44"/>
      <c r="K17" s="34"/>
      <c r="L17" s="45" t="s">
        <v>28</v>
      </c>
      <c r="M17" s="46"/>
      <c r="N17" s="47"/>
      <c r="O17" s="48"/>
      <c r="P17" s="37"/>
      <c r="Q17" s="37"/>
      <c r="R17" s="44"/>
    </row>
    <row r="18" spans="1:18" ht="39.950000000000003" customHeight="1" x14ac:dyDescent="0.15">
      <c r="A18" s="228" t="s">
        <v>29</v>
      </c>
      <c r="B18" s="229"/>
      <c r="C18" s="49" t="s">
        <v>30</v>
      </c>
      <c r="D18" s="50"/>
      <c r="E18" s="51"/>
      <c r="F18" s="51"/>
      <c r="G18" s="51"/>
      <c r="H18" s="52"/>
      <c r="K18" s="228" t="s">
        <v>29</v>
      </c>
      <c r="L18" s="229"/>
      <c r="M18" s="49" t="s">
        <v>30</v>
      </c>
      <c r="N18" s="50"/>
      <c r="O18" s="51"/>
      <c r="P18" s="51"/>
      <c r="Q18" s="51"/>
      <c r="R18" s="52"/>
    </row>
    <row r="19" spans="1:18" ht="39.950000000000003" customHeight="1" x14ac:dyDescent="0.15">
      <c r="A19" s="230"/>
      <c r="B19" s="231"/>
      <c r="C19" s="53" t="s">
        <v>82</v>
      </c>
      <c r="D19" s="54"/>
      <c r="E19" s="55"/>
      <c r="F19" s="55"/>
      <c r="G19" s="55"/>
      <c r="H19" s="56"/>
      <c r="K19" s="230"/>
      <c r="L19" s="236"/>
      <c r="M19" s="53" t="s">
        <v>82</v>
      </c>
      <c r="N19" s="54"/>
      <c r="O19" s="55"/>
      <c r="P19" s="55"/>
      <c r="Q19" s="55"/>
      <c r="R19" s="56"/>
    </row>
    <row r="20" spans="1:18" ht="41.1" customHeight="1" x14ac:dyDescent="0.15">
      <c r="A20" s="232" t="s">
        <v>31</v>
      </c>
      <c r="B20" s="245"/>
      <c r="C20" s="98"/>
      <c r="D20" s="99"/>
      <c r="E20" s="100"/>
      <c r="F20" s="100"/>
      <c r="G20" s="100"/>
      <c r="H20" s="60"/>
      <c r="K20" s="232" t="s">
        <v>31</v>
      </c>
      <c r="L20" s="244"/>
      <c r="M20" s="98"/>
      <c r="N20" s="99"/>
      <c r="O20" s="100"/>
      <c r="P20" s="100"/>
      <c r="Q20" s="100"/>
      <c r="R20" s="60"/>
    </row>
    <row r="21" spans="1:18" ht="41.1" customHeight="1" x14ac:dyDescent="0.15">
      <c r="A21" s="61"/>
      <c r="B21" s="162"/>
      <c r="C21" s="62" t="s">
        <v>32</v>
      </c>
      <c r="D21" s="242"/>
      <c r="E21" s="242"/>
      <c r="F21" s="242"/>
      <c r="G21" s="242"/>
      <c r="H21" s="243"/>
      <c r="K21" s="61"/>
      <c r="L21" s="50"/>
      <c r="M21" s="62" t="s">
        <v>32</v>
      </c>
      <c r="N21" s="242"/>
      <c r="O21" s="242"/>
      <c r="P21" s="242"/>
      <c r="Q21" s="242"/>
      <c r="R21" s="243"/>
    </row>
    <row r="22" spans="1:18" ht="41.1" customHeight="1" x14ac:dyDescent="0.15">
      <c r="A22" s="65"/>
      <c r="B22" s="66"/>
      <c r="C22" s="62" t="s">
        <v>33</v>
      </c>
      <c r="D22" s="225"/>
      <c r="E22" s="225"/>
      <c r="F22" s="225"/>
      <c r="G22" s="225"/>
      <c r="H22" s="226"/>
      <c r="K22" s="65"/>
      <c r="L22" s="66"/>
      <c r="M22" s="62" t="s">
        <v>33</v>
      </c>
      <c r="N22" s="225"/>
      <c r="O22" s="225"/>
      <c r="P22" s="225"/>
      <c r="Q22" s="225"/>
      <c r="R22" s="226"/>
    </row>
    <row r="23" spans="1:18" ht="41.1" customHeight="1" x14ac:dyDescent="0.15">
      <c r="A23" s="67"/>
      <c r="B23" s="68"/>
      <c r="C23" s="69" t="s">
        <v>34</v>
      </c>
      <c r="D23" s="219"/>
      <c r="E23" s="219"/>
      <c r="F23" s="219"/>
      <c r="G23" s="219"/>
      <c r="H23" s="220"/>
      <c r="K23" s="67"/>
      <c r="L23" s="68"/>
      <c r="M23" s="69" t="s">
        <v>34</v>
      </c>
      <c r="N23" s="219"/>
      <c r="O23" s="219"/>
      <c r="P23" s="219"/>
      <c r="Q23" s="219"/>
      <c r="R23" s="220"/>
    </row>
    <row r="24" spans="1:18" ht="27" customHeight="1" x14ac:dyDescent="0.15">
      <c r="B24" s="161">
        <v>46240</v>
      </c>
      <c r="C24" s="221" t="s">
        <v>104</v>
      </c>
      <c r="D24" s="221"/>
      <c r="E24" s="221"/>
      <c r="F24" s="221"/>
      <c r="G24" s="221"/>
      <c r="L24" s="2" t="str">
        <f>見Ａ!L24</f>
        <v>8.8.7　1200</v>
      </c>
      <c r="M24" s="221" t="str">
        <f>ＯＣ!N20</f>
        <v>8.8.7　1200</v>
      </c>
      <c r="N24" s="221"/>
      <c r="O24" s="221"/>
      <c r="P24" s="221"/>
      <c r="Q24" s="221"/>
    </row>
    <row r="25" spans="1:18" x14ac:dyDescent="0.15">
      <c r="B25" s="163"/>
    </row>
    <row r="26" spans="1:18" x14ac:dyDescent="0.15">
      <c r="B26" s="163"/>
    </row>
    <row r="27" spans="1:18" x14ac:dyDescent="0.15">
      <c r="B27" s="163"/>
    </row>
    <row r="28" spans="1:18" x14ac:dyDescent="0.15">
      <c r="B28" s="163"/>
      <c r="C28" s="105"/>
      <c r="D28" s="105"/>
      <c r="E28" s="105"/>
      <c r="F28" s="105"/>
      <c r="G28" s="105"/>
      <c r="H28" s="105"/>
    </row>
    <row r="29" spans="1:18" x14ac:dyDescent="0.15">
      <c r="B29" s="163"/>
      <c r="C29" s="105"/>
      <c r="D29" s="105"/>
      <c r="E29" s="105"/>
      <c r="F29" s="105"/>
      <c r="G29" s="105"/>
      <c r="H29" s="105"/>
    </row>
    <row r="30" spans="1:18" x14ac:dyDescent="0.15">
      <c r="B30" s="163"/>
    </row>
    <row r="31" spans="1:18" x14ac:dyDescent="0.15">
      <c r="B31" s="163"/>
    </row>
    <row r="32" spans="1:18" x14ac:dyDescent="0.15">
      <c r="B32" s="163"/>
    </row>
  </sheetData>
  <mergeCells count="19">
    <mergeCell ref="D23:H23"/>
    <mergeCell ref="C24:G24"/>
    <mergeCell ref="B4:B5"/>
    <mergeCell ref="C4:C5"/>
    <mergeCell ref="A2:H2"/>
    <mergeCell ref="A18:B19"/>
    <mergeCell ref="A20:B20"/>
    <mergeCell ref="D21:H21"/>
    <mergeCell ref="D22:H22"/>
    <mergeCell ref="N21:R21"/>
    <mergeCell ref="N22:R22"/>
    <mergeCell ref="N23:R23"/>
    <mergeCell ref="M24:Q24"/>
    <mergeCell ref="K2:R2"/>
    <mergeCell ref="L4:L5"/>
    <mergeCell ref="M4:M5"/>
    <mergeCell ref="K18:L19"/>
    <mergeCell ref="K20:L20"/>
    <mergeCell ref="L8:O8"/>
  </mergeCells>
  <phoneticPr fontId="30"/>
  <dataValidations count="1">
    <dataValidation imeMode="hiragana" allowBlank="1" showInputMessage="1" showErrorMessage="1" sqref="D17 N16:N17 M16 O16 L16:L17 B17" xr:uid="{00000000-0002-0000-0700-000000000000}"/>
  </dataValidations>
  <pageMargins left="0.7" right="0.7" top="0.75" bottom="0.75" header="0.3" footer="0.3"/>
  <pageSetup paperSize="9" scale="7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B6878673FD28D4B95CA5F05CA3AEDF1" ma:contentTypeVersion="1" ma:contentTypeDescription="新しいドキュメントを作成します。" ma:contentTypeScope="" ma:versionID="1f7b22af2153380e1937e4f6dc68d173">
  <xsd:schema xmlns:xsd="http://www.w3.org/2001/XMLSchema" xmlns:xs="http://www.w3.org/2001/XMLSchema" xmlns:p="http://schemas.microsoft.com/office/2006/metadata/properties" xmlns:ns2="86f00328-12a2-4886-999d-0f04c5d15dc7" targetNamespace="http://schemas.microsoft.com/office/2006/metadata/properties" ma:root="true" ma:fieldsID="9773d328ce9dafbc44020fb537656762" ns2:_="">
    <xsd:import namespace="86f00328-12a2-4886-999d-0f04c5d15dc7"/>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f00328-12a2-4886-999d-0f04c5d15dc7" elementFormDefault="qualified">
    <xsd:import namespace="http://schemas.microsoft.com/office/2006/documentManagement/types"/>
    <xsd:import namespace="http://schemas.microsoft.com/office/infopath/2007/PartnerControls"/>
    <xsd:element name="_dlc_DocId" ma:index="8" nillable="true" ma:displayName="ドキュメント ID 値" ma:description="このアイテムに割り当てられているドキュメント ID の値です。" ma:internalName="_dlc_DocId" ma:readOnly="true">
      <xsd:simpleType>
        <xsd:restriction base="dms:Text"/>
      </xsd:simpleType>
    </xsd:element>
    <xsd:element name="_dlc_DocIdUrl" ma:index="9" nillable="true" ma:displayName="ドキュメントID:" ma:description="このドキュメントへの常時接続リンクです。"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を保持" ma:description="追加時に ID を保持します。"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86f00328-12a2-4886-999d-0f04c5d15dc7">JJXFYSMUD6FE-1827920371-6645</_dlc_DocId>
    <_dlc_DocIdUrl xmlns="86f00328-12a2-4886-999d-0f04c5d15dc7">
      <Url>https://ea-n.gbase.gsdf.mod.go.jp/ea/ea_eafin_407u/keiyaku/_layouts/15/DocIdRedir.aspx?ID=JJXFYSMUD6FE-1827920371-6645</Url>
      <Description>JJXFYSMUD6FE-1827920371-6645</Description>
    </_dlc_DocIdUrl>
  </documentManagement>
</p:properties>
</file>

<file path=customXml/itemProps1.xml><?xml version="1.0" encoding="utf-8"?>
<ds:datastoreItem xmlns:ds="http://schemas.openxmlformats.org/officeDocument/2006/customXml" ds:itemID="{9218621E-5B9C-43BD-A429-BCA6E7A4986A}">
  <ds:schemaRefs>
    <ds:schemaRef ds:uri="http://schemas.microsoft.com/sharepoint/v3/contenttype/forms"/>
  </ds:schemaRefs>
</ds:datastoreItem>
</file>

<file path=customXml/itemProps2.xml><?xml version="1.0" encoding="utf-8"?>
<ds:datastoreItem xmlns:ds="http://schemas.openxmlformats.org/officeDocument/2006/customXml" ds:itemID="{C08925BB-ADD0-44AE-B72D-A10BE26E9E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f00328-12a2-4886-999d-0f04c5d15d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91A5AC-8658-4CEB-A416-94175B8662E0}">
  <ds:schemaRefs>
    <ds:schemaRef ds:uri="http://schemas.microsoft.com/sharepoint/events"/>
  </ds:schemaRefs>
</ds:datastoreItem>
</file>

<file path=customXml/itemProps4.xml><?xml version="1.0" encoding="utf-8"?>
<ds:datastoreItem xmlns:ds="http://schemas.openxmlformats.org/officeDocument/2006/customXml" ds:itemID="{9F54A7C5-7215-438F-8CC0-CAD4363C1467}">
  <ds:schemaRefs>
    <ds:schemaRef ds:uri="http://schemas.microsoft.com/office/2006/documentManagement/types"/>
    <ds:schemaRef ds:uri="http://purl.org/dc/terms/"/>
    <ds:schemaRef ds:uri="http://schemas.openxmlformats.org/package/2006/metadata/core-properties"/>
    <ds:schemaRef ds:uri="http://purl.org/dc/dcmitype/"/>
    <ds:schemaRef ds:uri="86f00328-12a2-4886-999d-0f04c5d15dc7"/>
    <ds:schemaRef ds:uri="http://purl.org/dc/elements/1.1/"/>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ＯＣ</vt:lpstr>
      <vt:lpstr>見Ａ</vt:lpstr>
      <vt:lpstr>市A</vt:lpstr>
      <vt:lpstr>見Ｂ</vt:lpstr>
      <vt:lpstr>市B</vt:lpstr>
      <vt:lpstr>ＯＣ!Print_Area</vt:lpstr>
      <vt:lpstr>見Ａ!Print_Area</vt:lpstr>
      <vt:lpstr>見Ｂ!Print_Area</vt:lpstr>
      <vt:lpstr>市A!Print_Area</vt:lpstr>
      <vt:lpstr>市B!Print_Area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村上　優樹</cp:lastModifiedBy>
  <cp:lastPrinted>2026-07-30T02:41:22Z</cp:lastPrinted>
  <dcterms:created xsi:type="dcterms:W3CDTF">2017-01-31T02:15:09Z</dcterms:created>
  <dcterms:modified xsi:type="dcterms:W3CDTF">2026-07-30T02:45:57Z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0x010100FB6878673FD28D4B95CA5F05CA3AEDF1</vt:lpwstr>
  </property>
  <property fmtid="{D5CDD505-2E9C-101B-9397-08002B2CF9AE}" pid="3" name="_dlc_DocIdItemGuid">
    <vt:lpwstr>23916ec2-0089-411f-9104-c4a663c1d85a</vt:lpwstr>
  </property>
</Properties>
</file>